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440" windowHeight="7755"/>
  </bookViews>
  <sheets>
    <sheet name="Cuadro de Actualizaciones" sheetId="15" r:id="rId1"/>
    <sheet name="60-1000-07" sheetId="1" r:id="rId2"/>
    <sheet name="TABLA DE PELIGROS" sheetId="2" state="hidden" r:id="rId3"/>
    <sheet name="NIVEL DE DEFICIENCIA" sheetId="3" state="hidden" r:id="rId4"/>
    <sheet name="NIVEL DE EXPOSICIÓN" sheetId="4" state="hidden" r:id="rId5"/>
    <sheet name="PROBABILIDAD" sheetId="5" state="hidden" r:id="rId6"/>
    <sheet name="CONSECUENCIA" sheetId="6" state="hidden" r:id="rId7"/>
    <sheet name="NIVEL DEL RIESGO" sheetId="7" state="hidden" r:id="rId8"/>
    <sheet name="ACEPTABILIDAD DEL RIESGO" sheetId="8" state="hidden" r:id="rId9"/>
    <sheet name="PROYECCIÓN" sheetId="14" state="hidden" r:id="rId10"/>
  </sheets>
  <definedNames>
    <definedName name="_xlnm._FilterDatabase" localSheetId="1" hidden="1">'60-1000-07'!$A$15:$AG$246</definedName>
  </definedNames>
  <calcPr calcId="145621"/>
</workbook>
</file>

<file path=xl/calcChain.xml><?xml version="1.0" encoding="utf-8"?>
<calcChain xmlns="http://schemas.openxmlformats.org/spreadsheetml/2006/main">
  <c r="O79" i="1" l="1"/>
  <c r="R79" i="1" s="1"/>
  <c r="O75" i="1"/>
  <c r="R75" i="1" s="1"/>
  <c r="O73" i="1"/>
  <c r="R73" i="1" s="1"/>
  <c r="O127" i="1"/>
  <c r="R127" i="1" s="1"/>
  <c r="O51" i="1" l="1"/>
  <c r="R51" i="1" s="1"/>
  <c r="O50" i="1"/>
  <c r="R50" i="1" s="1"/>
  <c r="R247" i="1"/>
  <c r="O247" i="1"/>
  <c r="O245" i="1"/>
  <c r="R245" i="1" s="1"/>
  <c r="O246" i="1"/>
  <c r="R246" i="1" s="1"/>
  <c r="O233" i="1"/>
  <c r="R233" i="1" s="1"/>
  <c r="O232" i="1"/>
  <c r="R232" i="1" s="1"/>
  <c r="O231" i="1"/>
  <c r="R231" i="1" s="1"/>
  <c r="O227" i="1"/>
  <c r="R227" i="1" s="1"/>
  <c r="O221" i="1"/>
  <c r="R221" i="1" s="1"/>
  <c r="O203" i="1"/>
  <c r="R203" i="1" s="1"/>
  <c r="O226" i="1"/>
  <c r="R226" i="1" s="1"/>
  <c r="O220" i="1"/>
  <c r="R220" i="1" s="1"/>
  <c r="O219" i="1"/>
  <c r="R219" i="1" s="1"/>
  <c r="O215" i="1"/>
  <c r="R215" i="1" s="1"/>
  <c r="O204" i="1"/>
  <c r="R204" i="1" s="1"/>
  <c r="O211" i="1"/>
  <c r="R211" i="1" s="1"/>
  <c r="O214" i="1"/>
  <c r="R214" i="1" s="1"/>
  <c r="O205" i="1"/>
  <c r="R205" i="1" s="1"/>
  <c r="O206" i="1"/>
  <c r="R206" i="1" s="1"/>
  <c r="O196" i="1"/>
  <c r="R196" i="1" s="1"/>
  <c r="O195" i="1"/>
  <c r="R195" i="1" s="1"/>
  <c r="O194" i="1"/>
  <c r="R194" i="1" s="1"/>
  <c r="O190" i="1"/>
  <c r="R190" i="1" s="1"/>
  <c r="O189" i="1"/>
  <c r="R189" i="1" s="1"/>
  <c r="O188" i="1"/>
  <c r="R188" i="1" s="1"/>
  <c r="O187" i="1"/>
  <c r="R187" i="1" s="1"/>
  <c r="O186" i="1"/>
  <c r="R186" i="1" s="1"/>
  <c r="O181" i="1"/>
  <c r="R181" i="1" s="1"/>
  <c r="O183" i="1"/>
  <c r="R183" i="1" s="1"/>
  <c r="O182" i="1"/>
  <c r="R182" i="1" s="1"/>
  <c r="O179" i="1"/>
  <c r="R179" i="1" s="1"/>
  <c r="O180" i="1"/>
  <c r="R180" i="1" s="1"/>
  <c r="O174" i="1"/>
  <c r="R174" i="1" s="1"/>
  <c r="O173" i="1"/>
  <c r="R173" i="1" s="1"/>
  <c r="O172" i="1"/>
  <c r="R172" i="1" s="1"/>
  <c r="O164" i="1"/>
  <c r="R164" i="1" s="1"/>
  <c r="O163" i="1"/>
  <c r="R163" i="1" s="1"/>
  <c r="O159" i="1"/>
  <c r="R159" i="1" s="1"/>
  <c r="O154" i="1"/>
  <c r="R154" i="1" s="1"/>
  <c r="O153" i="1"/>
  <c r="R153" i="1" s="1"/>
  <c r="O150" i="1"/>
  <c r="R150" i="1" s="1"/>
  <c r="O109" i="1"/>
  <c r="R109" i="1" s="1"/>
  <c r="O152" i="1"/>
  <c r="R152" i="1" s="1"/>
  <c r="O146" i="1"/>
  <c r="R146" i="1" s="1"/>
  <c r="O145" i="1"/>
  <c r="R145" i="1" s="1"/>
  <c r="O99" i="1"/>
  <c r="R99" i="1" s="1"/>
  <c r="O137" i="1"/>
  <c r="R137" i="1" s="1"/>
  <c r="O136" i="1"/>
  <c r="R136" i="1" s="1"/>
  <c r="O119" i="1"/>
  <c r="R119" i="1" s="1"/>
  <c r="O118" i="1"/>
  <c r="R118" i="1" s="1"/>
  <c r="O111" i="1"/>
  <c r="R111" i="1" s="1"/>
  <c r="O110" i="1"/>
  <c r="R110" i="1" s="1"/>
  <c r="O108" i="1"/>
  <c r="R108" i="1" s="1"/>
  <c r="O98" i="1"/>
  <c r="R98" i="1" s="1"/>
  <c r="O97" i="1"/>
  <c r="R97" i="1" s="1"/>
  <c r="O96" i="1"/>
  <c r="R96" i="1" s="1"/>
  <c r="O95" i="1"/>
  <c r="R95" i="1" s="1"/>
  <c r="O101" i="1"/>
  <c r="R101" i="1" s="1"/>
  <c r="O100" i="1"/>
  <c r="R100" i="1" s="1"/>
  <c r="O94" i="1"/>
  <c r="R94" i="1" s="1"/>
  <c r="O93" i="1"/>
  <c r="R93" i="1" s="1"/>
  <c r="O89" i="1"/>
  <c r="R89" i="1" s="1"/>
  <c r="O88" i="1"/>
  <c r="R88" i="1" s="1"/>
  <c r="O78" i="1"/>
  <c r="R78" i="1" s="1"/>
  <c r="O74" i="1"/>
  <c r="R74" i="1" s="1"/>
  <c r="O68" i="1"/>
  <c r="R68" i="1" s="1"/>
  <c r="O58" i="1"/>
  <c r="R58" i="1" s="1"/>
  <c r="O71" i="1"/>
  <c r="R71" i="1" s="1"/>
  <c r="O70" i="1"/>
  <c r="R70" i="1" s="1"/>
  <c r="O61" i="1"/>
  <c r="R61" i="1" s="1"/>
  <c r="O60" i="1"/>
  <c r="R60" i="1" s="1"/>
  <c r="O59" i="1"/>
  <c r="R59" i="1" s="1"/>
  <c r="O53" i="1"/>
  <c r="R53" i="1" s="1"/>
  <c r="O52" i="1"/>
  <c r="R52" i="1" s="1"/>
  <c r="O54" i="1"/>
  <c r="R54" i="1" s="1"/>
  <c r="O49" i="1"/>
  <c r="R49" i="1" s="1"/>
  <c r="O48" i="1"/>
  <c r="R48" i="1" s="1"/>
  <c r="O47" i="1"/>
  <c r="R47" i="1" s="1"/>
  <c r="O43" i="1"/>
  <c r="R43" i="1" s="1"/>
  <c r="O42" i="1"/>
  <c r="R42" i="1" s="1"/>
  <c r="O41" i="1"/>
  <c r="R41" i="1" s="1"/>
  <c r="O33" i="1" l="1"/>
  <c r="R33" i="1" s="1"/>
  <c r="O32" i="1"/>
  <c r="R32" i="1" s="1"/>
  <c r="O40" i="1"/>
  <c r="R40" i="1" s="1"/>
  <c r="O39" i="1"/>
  <c r="R39" i="1" s="1"/>
  <c r="O30" i="1"/>
  <c r="R30" i="1" s="1"/>
  <c r="O212" i="1" l="1"/>
  <c r="R212" i="1" s="1"/>
  <c r="O213" i="1"/>
  <c r="R213" i="1" s="1"/>
  <c r="O128" i="1"/>
  <c r="R128" i="1" s="1"/>
  <c r="O114" i="1"/>
  <c r="R114" i="1" s="1"/>
  <c r="O116" i="1"/>
  <c r="R116" i="1" s="1"/>
  <c r="O115" i="1"/>
  <c r="R115" i="1" s="1"/>
  <c r="O92" i="1"/>
  <c r="R92" i="1" s="1"/>
  <c r="O91" i="1"/>
  <c r="R91" i="1" s="1"/>
  <c r="O105" i="1"/>
  <c r="R105" i="1" s="1"/>
  <c r="O106" i="1"/>
  <c r="R106" i="1" s="1"/>
  <c r="O84" i="1"/>
  <c r="R84" i="1" s="1"/>
  <c r="O77" i="1"/>
  <c r="R77" i="1" s="1"/>
  <c r="O69" i="1"/>
  <c r="R69" i="1" s="1"/>
  <c r="O29" i="1"/>
  <c r="R29" i="1" s="1"/>
  <c r="O56" i="1" l="1"/>
  <c r="R56" i="1" s="1"/>
  <c r="O243" i="1"/>
  <c r="R243" i="1" s="1"/>
  <c r="O242" i="1"/>
  <c r="R242" i="1" s="1"/>
  <c r="O241" i="1"/>
  <c r="R241" i="1" s="1"/>
  <c r="O240" i="1"/>
  <c r="R240" i="1" s="1"/>
  <c r="O239" i="1"/>
  <c r="R239" i="1" s="1"/>
  <c r="O238" i="1"/>
  <c r="R238" i="1" s="1"/>
  <c r="O237" i="1"/>
  <c r="R237" i="1" s="1"/>
  <c r="O236" i="1"/>
  <c r="R236" i="1" s="1"/>
  <c r="O235" i="1"/>
  <c r="R235" i="1" s="1"/>
  <c r="O234" i="1"/>
  <c r="R234" i="1" s="1"/>
  <c r="O230" i="1"/>
  <c r="R230" i="1" s="1"/>
  <c r="O229" i="1"/>
  <c r="R229" i="1" s="1"/>
  <c r="O228" i="1"/>
  <c r="R228" i="1" s="1"/>
  <c r="O225" i="1"/>
  <c r="R225" i="1" s="1"/>
  <c r="O224" i="1"/>
  <c r="R224" i="1" s="1"/>
  <c r="O223" i="1"/>
  <c r="R223" i="1" s="1"/>
  <c r="O222" i="1"/>
  <c r="R222" i="1" s="1"/>
  <c r="O218" i="1"/>
  <c r="R218" i="1" s="1"/>
  <c r="O217" i="1"/>
  <c r="R217" i="1" s="1"/>
  <c r="O216" i="1"/>
  <c r="R216" i="1" s="1"/>
  <c r="O210" i="1"/>
  <c r="R210" i="1" s="1"/>
  <c r="O209" i="1"/>
  <c r="R209" i="1" s="1"/>
  <c r="O208" i="1"/>
  <c r="R208" i="1" s="1"/>
  <c r="O207" i="1"/>
  <c r="R207" i="1" s="1"/>
  <c r="O202" i="1"/>
  <c r="R202" i="1" s="1"/>
  <c r="O201" i="1"/>
  <c r="R201" i="1" s="1"/>
  <c r="O200" i="1"/>
  <c r="R200" i="1" s="1"/>
  <c r="O199" i="1"/>
  <c r="R199" i="1" s="1"/>
  <c r="O198" i="1"/>
  <c r="R198" i="1" s="1"/>
  <c r="O193" i="1"/>
  <c r="R193" i="1" s="1"/>
  <c r="O192" i="1"/>
  <c r="R192" i="1" s="1"/>
  <c r="O191" i="1"/>
  <c r="R191" i="1" s="1"/>
  <c r="O197" i="1"/>
  <c r="R197" i="1" s="1"/>
  <c r="O185" i="1"/>
  <c r="R185" i="1" s="1"/>
  <c r="O184" i="1"/>
  <c r="R184" i="1" s="1"/>
  <c r="O178" i="1"/>
  <c r="R178" i="1" s="1"/>
  <c r="O177" i="1"/>
  <c r="R177" i="1" s="1"/>
  <c r="O176" i="1"/>
  <c r="R176" i="1" s="1"/>
  <c r="O175" i="1"/>
  <c r="R175" i="1" s="1"/>
  <c r="O171" i="1"/>
  <c r="R171" i="1" s="1"/>
  <c r="O170" i="1"/>
  <c r="R170" i="1" s="1"/>
  <c r="O169" i="1"/>
  <c r="R169" i="1" s="1"/>
  <c r="O168" i="1"/>
  <c r="R168" i="1" s="1"/>
  <c r="O167" i="1"/>
  <c r="R167" i="1" s="1"/>
  <c r="O166" i="1"/>
  <c r="R166" i="1" s="1"/>
  <c r="O165" i="1"/>
  <c r="R165" i="1" s="1"/>
  <c r="O162" i="1"/>
  <c r="R162" i="1" s="1"/>
  <c r="O161" i="1"/>
  <c r="R161" i="1" s="1"/>
  <c r="O160" i="1"/>
  <c r="R160" i="1" s="1"/>
  <c r="O158" i="1"/>
  <c r="R158" i="1" s="1"/>
  <c r="O157" i="1"/>
  <c r="R157" i="1" s="1"/>
  <c r="O156" i="1"/>
  <c r="R156" i="1" s="1"/>
  <c r="O155" i="1"/>
  <c r="R155" i="1" s="1"/>
  <c r="O151" i="1"/>
  <c r="R151" i="1" s="1"/>
  <c r="O149" i="1"/>
  <c r="R149" i="1" s="1"/>
  <c r="O148" i="1"/>
  <c r="R148" i="1" s="1"/>
  <c r="O147" i="1"/>
  <c r="R147" i="1" s="1"/>
  <c r="O144" i="1"/>
  <c r="R144" i="1" s="1"/>
  <c r="O143" i="1"/>
  <c r="R143" i="1" s="1"/>
  <c r="O142" i="1"/>
  <c r="R142" i="1" s="1"/>
  <c r="O141" i="1"/>
  <c r="R141" i="1" s="1"/>
  <c r="O140" i="1"/>
  <c r="R140" i="1" s="1"/>
  <c r="O139" i="1"/>
  <c r="R139" i="1" s="1"/>
  <c r="O138" i="1"/>
  <c r="R138" i="1" s="1"/>
  <c r="O135" i="1"/>
  <c r="R135" i="1" s="1"/>
  <c r="O134" i="1"/>
  <c r="R134" i="1" s="1"/>
  <c r="O133" i="1"/>
  <c r="R133" i="1" s="1"/>
  <c r="O132" i="1"/>
  <c r="R132" i="1" s="1"/>
  <c r="O131" i="1"/>
  <c r="R131" i="1" s="1"/>
  <c r="O130" i="1"/>
  <c r="R130" i="1" s="1"/>
  <c r="O129" i="1"/>
  <c r="R129" i="1" s="1"/>
  <c r="O83" i="1"/>
  <c r="R83" i="1" s="1"/>
  <c r="O67" i="1"/>
  <c r="R67" i="1" s="1"/>
  <c r="O44" i="1" l="1"/>
  <c r="R44" i="1" s="1"/>
  <c r="O36" i="1"/>
  <c r="R36" i="1" s="1"/>
  <c r="O35" i="1"/>
  <c r="R35" i="1" s="1"/>
  <c r="O37" i="1"/>
  <c r="R37" i="1" s="1"/>
  <c r="O27" i="1"/>
  <c r="R27" i="1" s="1"/>
  <c r="O28" i="1"/>
  <c r="R28" i="1" s="1"/>
  <c r="Z94" i="14"/>
  <c r="M84" i="14"/>
  <c r="P84" i="14" s="1"/>
  <c r="Z84" i="14"/>
  <c r="AC84" i="14" s="1"/>
  <c r="M85" i="14"/>
  <c r="P85" i="14" s="1"/>
  <c r="Z85" i="14"/>
  <c r="AC85" i="14"/>
  <c r="M86" i="14"/>
  <c r="P86" i="14" s="1"/>
  <c r="Z86" i="14"/>
  <c r="AC86" i="14" s="1"/>
  <c r="M87" i="14"/>
  <c r="P87" i="14" s="1"/>
  <c r="Z87" i="14"/>
  <c r="AC87" i="14" s="1"/>
  <c r="M88" i="14"/>
  <c r="P88" i="14" s="1"/>
  <c r="Z88" i="14"/>
  <c r="AC88" i="14" s="1"/>
  <c r="M89" i="14"/>
  <c r="P89" i="14" s="1"/>
  <c r="Z89" i="14"/>
  <c r="AC89" i="14" s="1"/>
  <c r="M90" i="14"/>
  <c r="P90" i="14" s="1"/>
  <c r="Z90" i="14"/>
  <c r="AC90" i="14" s="1"/>
  <c r="M91" i="14"/>
  <c r="P91" i="14" s="1"/>
  <c r="Z91" i="14"/>
  <c r="AC91" i="14" s="1"/>
  <c r="M92" i="14"/>
  <c r="P92" i="14" s="1"/>
  <c r="Z92" i="14"/>
  <c r="AC92" i="14" s="1"/>
  <c r="M93" i="14"/>
  <c r="P93" i="14" s="1"/>
  <c r="Z93" i="14"/>
  <c r="AC93" i="14" s="1"/>
  <c r="M94" i="14"/>
  <c r="P94" i="14" s="1"/>
  <c r="AC94" i="14"/>
  <c r="M95" i="14"/>
  <c r="P95" i="14" s="1"/>
  <c r="Z95" i="14"/>
  <c r="AC95" i="14"/>
  <c r="M96" i="14"/>
  <c r="P96" i="14" s="1"/>
  <c r="Z96" i="14"/>
  <c r="AC96" i="14" s="1"/>
  <c r="AF87" i="14" l="1"/>
  <c r="AI87" i="14" s="1"/>
  <c r="AF91" i="14"/>
  <c r="AI91" i="14" s="1"/>
  <c r="AF86" i="14"/>
  <c r="AI86" i="14" s="1"/>
  <c r="AF96" i="14"/>
  <c r="AI96" i="14" s="1"/>
  <c r="AF92" i="14"/>
  <c r="AI92" i="14" s="1"/>
  <c r="AF90" i="14"/>
  <c r="AI90" i="14" s="1"/>
  <c r="AF89" i="14"/>
  <c r="AI89" i="14" s="1"/>
  <c r="AF85" i="14"/>
  <c r="AI85" i="14" s="1"/>
  <c r="AF84" i="14"/>
  <c r="AI84" i="14" s="1"/>
  <c r="AF95" i="14"/>
  <c r="AI95" i="14" s="1"/>
  <c r="AF94" i="14"/>
  <c r="AI94" i="14" s="1"/>
  <c r="AF93" i="14"/>
  <c r="AI93" i="14" s="1"/>
  <c r="AF88" i="14"/>
  <c r="AI88" i="14" s="1"/>
  <c r="Z83" i="14"/>
  <c r="AC83" i="14" s="1"/>
  <c r="M83" i="14"/>
  <c r="P83" i="14" s="1"/>
  <c r="Z82" i="14"/>
  <c r="AC82" i="14" s="1"/>
  <c r="M82" i="14"/>
  <c r="P82" i="14" s="1"/>
  <c r="Z81" i="14"/>
  <c r="AC81" i="14" s="1"/>
  <c r="M81" i="14"/>
  <c r="P81" i="14" s="1"/>
  <c r="Z80" i="14"/>
  <c r="AC80" i="14" s="1"/>
  <c r="M80" i="14"/>
  <c r="P80" i="14" s="1"/>
  <c r="Z79" i="14"/>
  <c r="AC79" i="14" s="1"/>
  <c r="M79" i="14"/>
  <c r="P79" i="14" s="1"/>
  <c r="AG78" i="14"/>
  <c r="Z78" i="14"/>
  <c r="AC78" i="14" s="1"/>
  <c r="M78" i="14"/>
  <c r="P78" i="14" s="1"/>
  <c r="Z77" i="14"/>
  <c r="AC77" i="14" s="1"/>
  <c r="M77" i="14"/>
  <c r="P77" i="14" s="1"/>
  <c r="AG76" i="14"/>
  <c r="Z76" i="14"/>
  <c r="AC76" i="14" s="1"/>
  <c r="M76" i="14"/>
  <c r="P76" i="14" s="1"/>
  <c r="AG75" i="14"/>
  <c r="Z75" i="14"/>
  <c r="AC75" i="14" s="1"/>
  <c r="M75" i="14"/>
  <c r="P75" i="14" s="1"/>
  <c r="Z74" i="14"/>
  <c r="AC74" i="14" s="1"/>
  <c r="M74" i="14"/>
  <c r="P74" i="14" s="1"/>
  <c r="Z73" i="14"/>
  <c r="AC73" i="14" s="1"/>
  <c r="M73" i="14"/>
  <c r="P73" i="14" s="1"/>
  <c r="Z72" i="14"/>
  <c r="AC72" i="14" s="1"/>
  <c r="M72" i="14"/>
  <c r="P72" i="14" s="1"/>
  <c r="Z71" i="14"/>
  <c r="AC71" i="14" s="1"/>
  <c r="M71" i="14"/>
  <c r="P71" i="14" s="1"/>
  <c r="AG70" i="14"/>
  <c r="Z70" i="14"/>
  <c r="AC70" i="14" s="1"/>
  <c r="M70" i="14"/>
  <c r="P70" i="14" s="1"/>
  <c r="Z69" i="14"/>
  <c r="AC69" i="14" s="1"/>
  <c r="M69" i="14"/>
  <c r="P69" i="14" s="1"/>
  <c r="Z68" i="14"/>
  <c r="AC68" i="14" s="1"/>
  <c r="M68" i="14"/>
  <c r="P68" i="14" s="1"/>
  <c r="AG67" i="14"/>
  <c r="Z67" i="14"/>
  <c r="AC67" i="14" s="1"/>
  <c r="M67" i="14"/>
  <c r="P67" i="14" s="1"/>
  <c r="Z66" i="14"/>
  <c r="AC66" i="14" s="1"/>
  <c r="M66" i="14"/>
  <c r="P66" i="14" s="1"/>
  <c r="M42" i="14"/>
  <c r="P42" i="14" s="1"/>
  <c r="Z42" i="14"/>
  <c r="AC42" i="14" s="1"/>
  <c r="M43" i="14"/>
  <c r="P43" i="14" s="1"/>
  <c r="Z43" i="14"/>
  <c r="AC43" i="14" s="1"/>
  <c r="M44" i="14"/>
  <c r="P44" i="14" s="1"/>
  <c r="Z44" i="14"/>
  <c r="AC44" i="14" s="1"/>
  <c r="M45" i="14"/>
  <c r="P45" i="14" s="1"/>
  <c r="Z45" i="14"/>
  <c r="AC45" i="14" s="1"/>
  <c r="AF45" i="14" s="1"/>
  <c r="AI45" i="14" s="1"/>
  <c r="M46" i="14"/>
  <c r="P46" i="14" s="1"/>
  <c r="Z46" i="14"/>
  <c r="AC46" i="14" s="1"/>
  <c r="M47" i="14"/>
  <c r="P47" i="14" s="1"/>
  <c r="Z47" i="14"/>
  <c r="AC47" i="14" s="1"/>
  <c r="M48" i="14"/>
  <c r="P48" i="14" s="1"/>
  <c r="Z48" i="14"/>
  <c r="AC48" i="14" s="1"/>
  <c r="M49" i="14"/>
  <c r="P49" i="14" s="1"/>
  <c r="Z49" i="14"/>
  <c r="AC49" i="14" s="1"/>
  <c r="M50" i="14"/>
  <c r="P50" i="14" s="1"/>
  <c r="Z50" i="14"/>
  <c r="AC50" i="14"/>
  <c r="M51" i="14"/>
  <c r="P51" i="14"/>
  <c r="Z51" i="14"/>
  <c r="AC51" i="14"/>
  <c r="M52" i="14"/>
  <c r="P52" i="14" s="1"/>
  <c r="Z52" i="14"/>
  <c r="AC52" i="14" s="1"/>
  <c r="M53" i="14"/>
  <c r="P53" i="14" s="1"/>
  <c r="Z53" i="14"/>
  <c r="AC53" i="14" s="1"/>
  <c r="M54" i="14"/>
  <c r="P54" i="14"/>
  <c r="Z54" i="14"/>
  <c r="AC54" i="14" s="1"/>
  <c r="AG54" i="14"/>
  <c r="M55" i="14"/>
  <c r="P55" i="14" s="1"/>
  <c r="Z55" i="14"/>
  <c r="AC55" i="14" s="1"/>
  <c r="M56" i="14"/>
  <c r="P56" i="14" s="1"/>
  <c r="Z56" i="14"/>
  <c r="AC56" i="14" s="1"/>
  <c r="M57" i="14"/>
  <c r="P57" i="14" s="1"/>
  <c r="Z57" i="14"/>
  <c r="AC57" i="14" s="1"/>
  <c r="AG57" i="14"/>
  <c r="M58" i="14"/>
  <c r="P58" i="14" s="1"/>
  <c r="Z58" i="14"/>
  <c r="AC58" i="14" s="1"/>
  <c r="M59" i="14"/>
  <c r="P59" i="14" s="1"/>
  <c r="Z59" i="14"/>
  <c r="AC59" i="14"/>
  <c r="M60" i="14"/>
  <c r="P60" i="14" s="1"/>
  <c r="Z60" i="14"/>
  <c r="AC60" i="14" s="1"/>
  <c r="AG60" i="14"/>
  <c r="M61" i="14"/>
  <c r="P61" i="14" s="1"/>
  <c r="Z61" i="14"/>
  <c r="AC61" i="14" s="1"/>
  <c r="M62" i="14"/>
  <c r="P62" i="14" s="1"/>
  <c r="Z62" i="14"/>
  <c r="AC62" i="14"/>
  <c r="M63" i="14"/>
  <c r="P63" i="14" s="1"/>
  <c r="Z63" i="14"/>
  <c r="AC63" i="14"/>
  <c r="M64" i="14"/>
  <c r="P64" i="14" s="1"/>
  <c r="Z64" i="14"/>
  <c r="AC64" i="14" s="1"/>
  <c r="M65" i="14"/>
  <c r="P65" i="14" s="1"/>
  <c r="Z65" i="14"/>
  <c r="AC65" i="14"/>
  <c r="Z41" i="14"/>
  <c r="AC41" i="14" s="1"/>
  <c r="M41" i="14"/>
  <c r="P41" i="14" s="1"/>
  <c r="Z40" i="14"/>
  <c r="AC40" i="14" s="1"/>
  <c r="M40" i="14"/>
  <c r="P40" i="14" s="1"/>
  <c r="Z39" i="14"/>
  <c r="AC39" i="14" s="1"/>
  <c r="M39" i="14"/>
  <c r="P39" i="14" s="1"/>
  <c r="Z38" i="14"/>
  <c r="AC38" i="14" s="1"/>
  <c r="M38" i="14"/>
  <c r="P38" i="14" s="1"/>
  <c r="Z37" i="14"/>
  <c r="AC37" i="14" s="1"/>
  <c r="AG37" i="14"/>
  <c r="M37" i="14"/>
  <c r="P37" i="14" s="1"/>
  <c r="Z36" i="14"/>
  <c r="AC36" i="14" s="1"/>
  <c r="M36" i="14"/>
  <c r="P36" i="14" s="1"/>
  <c r="Z35" i="14"/>
  <c r="AC35" i="14" s="1"/>
  <c r="M35" i="14"/>
  <c r="P35" i="14" s="1"/>
  <c r="Z34" i="14"/>
  <c r="AC34" i="14" s="1"/>
  <c r="M34" i="14"/>
  <c r="P34" i="14" s="1"/>
  <c r="Z33" i="14"/>
  <c r="AC33" i="14" s="1"/>
  <c r="M33" i="14"/>
  <c r="P33" i="14" s="1"/>
  <c r="Z32" i="14"/>
  <c r="AC32" i="14" s="1"/>
  <c r="M32" i="14"/>
  <c r="P32" i="14" s="1"/>
  <c r="Z31" i="14"/>
  <c r="AC31" i="14" s="1"/>
  <c r="M31" i="14"/>
  <c r="P31" i="14" s="1"/>
  <c r="Z30" i="14"/>
  <c r="AC30" i="14" s="1"/>
  <c r="M30" i="14"/>
  <c r="P30" i="14" s="1"/>
  <c r="Z29" i="14"/>
  <c r="AC29" i="14" s="1"/>
  <c r="M29" i="14"/>
  <c r="P29" i="14" s="1"/>
  <c r="Z28" i="14"/>
  <c r="AC28" i="14" s="1"/>
  <c r="M28" i="14"/>
  <c r="P28" i="14" s="1"/>
  <c r="Z27" i="14"/>
  <c r="AC27" i="14" s="1"/>
  <c r="M27" i="14"/>
  <c r="P27" i="14" s="1"/>
  <c r="Z26" i="14"/>
  <c r="AC26" i="14" s="1"/>
  <c r="AG26" i="14"/>
  <c r="M26" i="14"/>
  <c r="P26" i="14" s="1"/>
  <c r="Z25" i="14"/>
  <c r="AC25" i="14" s="1"/>
  <c r="M25" i="14"/>
  <c r="P25" i="14" s="1"/>
  <c r="Z24" i="14"/>
  <c r="AC24" i="14" s="1"/>
  <c r="M24" i="14"/>
  <c r="P24" i="14" s="1"/>
  <c r="Z23" i="14"/>
  <c r="AC23" i="14" s="1"/>
  <c r="M23" i="14"/>
  <c r="P23" i="14" s="1"/>
  <c r="Z22" i="14"/>
  <c r="AC22" i="14" s="1"/>
  <c r="M22" i="14"/>
  <c r="P22" i="14" s="1"/>
  <c r="Z21" i="14"/>
  <c r="AC21" i="14" s="1"/>
  <c r="M21" i="14"/>
  <c r="P21" i="14" s="1"/>
  <c r="Z20" i="14"/>
  <c r="AC20" i="14" s="1"/>
  <c r="M20" i="14"/>
  <c r="P20" i="14" s="1"/>
  <c r="Z19" i="14"/>
  <c r="AC19" i="14" s="1"/>
  <c r="AG19" i="14"/>
  <c r="M19" i="14"/>
  <c r="P19" i="14" s="1"/>
  <c r="Z18" i="14"/>
  <c r="AC18" i="14" s="1"/>
  <c r="M18" i="14"/>
  <c r="P18" i="14" s="1"/>
  <c r="Z17" i="14"/>
  <c r="AC17" i="14" s="1"/>
  <c r="M17" i="14"/>
  <c r="P17" i="14" s="1"/>
  <c r="Z16" i="14"/>
  <c r="AC16" i="14" s="1"/>
  <c r="AG16" i="14"/>
  <c r="M16" i="14"/>
  <c r="P16" i="14" s="1"/>
  <c r="Z15" i="14"/>
  <c r="AC15" i="14" s="1"/>
  <c r="M15" i="14"/>
  <c r="P15" i="14" s="1"/>
  <c r="Z14" i="14"/>
  <c r="AC14" i="14" s="1"/>
  <c r="AG14" i="14"/>
  <c r="M14" i="14"/>
  <c r="P14" i="14" s="1"/>
  <c r="Z13" i="14"/>
  <c r="AC13" i="14" s="1"/>
  <c r="AG13" i="14"/>
  <c r="M13" i="14"/>
  <c r="P13" i="14" s="1"/>
  <c r="Z12" i="14"/>
  <c r="AC12" i="14" s="1"/>
  <c r="M12" i="14"/>
  <c r="P12" i="14" s="1"/>
  <c r="Z11" i="14"/>
  <c r="AC11" i="14" s="1"/>
  <c r="M11" i="14"/>
  <c r="P11" i="14" s="1"/>
  <c r="Z10" i="14"/>
  <c r="AC10" i="14" s="1"/>
  <c r="M10" i="14"/>
  <c r="P10" i="14" s="1"/>
  <c r="Z9" i="14"/>
  <c r="AC9" i="14" s="1"/>
  <c r="M9" i="14"/>
  <c r="P9" i="14" s="1"/>
  <c r="Z8" i="14"/>
  <c r="AC8" i="14" s="1"/>
  <c r="M8" i="14"/>
  <c r="P8" i="14" s="1"/>
  <c r="Z7" i="14"/>
  <c r="AC7" i="14" s="1"/>
  <c r="M7" i="14"/>
  <c r="P7" i="14" s="1"/>
  <c r="Z6" i="14"/>
  <c r="AC6" i="14" s="1"/>
  <c r="M6" i="14"/>
  <c r="P6" i="14" s="1"/>
  <c r="O113" i="1"/>
  <c r="R113" i="1" s="1"/>
  <c r="O103" i="1"/>
  <c r="R103" i="1" s="1"/>
  <c r="O104" i="1"/>
  <c r="R104" i="1" s="1"/>
  <c r="O102" i="1"/>
  <c r="R102" i="1" s="1"/>
  <c r="O81" i="1"/>
  <c r="R81" i="1" s="1"/>
  <c r="O72" i="1"/>
  <c r="R72" i="1" s="1"/>
  <c r="O45" i="1"/>
  <c r="R45" i="1" s="1"/>
  <c r="O31" i="1"/>
  <c r="R31" i="1" s="1"/>
  <c r="O24" i="1"/>
  <c r="R24" i="1" s="1"/>
  <c r="AF44" i="14" l="1"/>
  <c r="AI44" i="14" s="1"/>
  <c r="AF63" i="14"/>
  <c r="AI63" i="14" s="1"/>
  <c r="AF59" i="14"/>
  <c r="AI59" i="14" s="1"/>
  <c r="AF51" i="14"/>
  <c r="AI51" i="14" s="1"/>
  <c r="AF46" i="14"/>
  <c r="AI46" i="14" s="1"/>
  <c r="AF43" i="14"/>
  <c r="AI43" i="14" s="1"/>
  <c r="AF55" i="14"/>
  <c r="AI55" i="14" s="1"/>
  <c r="AF52" i="14"/>
  <c r="AI52" i="14" s="1"/>
  <c r="AF57" i="14"/>
  <c r="AI57" i="14" s="1"/>
  <c r="AF54" i="14"/>
  <c r="AI54" i="14" s="1"/>
  <c r="AF62" i="14"/>
  <c r="AI62" i="14" s="1"/>
  <c r="AF67" i="14"/>
  <c r="AI67" i="14" s="1"/>
  <c r="AF76" i="14"/>
  <c r="AI76" i="14" s="1"/>
  <c r="AF79" i="14"/>
  <c r="AI79" i="14" s="1"/>
  <c r="AF68" i="14"/>
  <c r="AI68" i="14" s="1"/>
  <c r="AF69" i="14"/>
  <c r="AI69" i="14" s="1"/>
  <c r="AF70" i="14"/>
  <c r="AI70" i="14" s="1"/>
  <c r="AF72" i="14"/>
  <c r="AI72" i="14" s="1"/>
  <c r="AF73" i="14"/>
  <c r="AI73" i="14" s="1"/>
  <c r="AF74" i="14"/>
  <c r="AI74" i="14" s="1"/>
  <c r="AF75" i="14"/>
  <c r="AI75" i="14" s="1"/>
  <c r="AF77" i="14"/>
  <c r="AI77" i="14" s="1"/>
  <c r="AF78" i="14"/>
  <c r="AI78" i="14" s="1"/>
  <c r="AF81" i="14"/>
  <c r="AI81" i="14" s="1"/>
  <c r="AF82" i="14"/>
  <c r="AI82" i="14" s="1"/>
  <c r="AF83" i="14"/>
  <c r="AI83" i="14" s="1"/>
  <c r="AF80" i="14"/>
  <c r="AI80" i="14" s="1"/>
  <c r="AF66" i="14"/>
  <c r="AI66" i="14" s="1"/>
  <c r="AF71" i="14"/>
  <c r="AI71" i="14" s="1"/>
  <c r="AF64" i="14"/>
  <c r="AI64" i="14" s="1"/>
  <c r="AF61" i="14"/>
  <c r="AI61" i="14" s="1"/>
  <c r="AF60" i="14"/>
  <c r="AI60" i="14" s="1"/>
  <c r="AF58" i="14"/>
  <c r="AI58" i="14" s="1"/>
  <c r="AF56" i="14"/>
  <c r="AI56" i="14" s="1"/>
  <c r="AF53" i="14"/>
  <c r="AI53" i="14" s="1"/>
  <c r="AF49" i="14"/>
  <c r="AI49" i="14" s="1"/>
  <c r="AF47" i="14"/>
  <c r="AI47" i="14" s="1"/>
  <c r="AF42" i="14"/>
  <c r="AI42" i="14" s="1"/>
  <c r="AF65" i="14"/>
  <c r="AI65" i="14" s="1"/>
  <c r="AF50" i="14"/>
  <c r="AI50" i="14" s="1"/>
  <c r="AF48" i="14"/>
  <c r="AI48" i="14" s="1"/>
  <c r="AF17" i="14"/>
  <c r="AI17" i="14" s="1"/>
  <c r="AF16" i="14"/>
  <c r="AI16" i="14" s="1"/>
  <c r="AF18" i="14"/>
  <c r="AI18" i="14" s="1"/>
  <c r="AF41" i="14"/>
  <c r="AI41" i="14" s="1"/>
  <c r="AF38" i="14"/>
  <c r="AI38" i="14" s="1"/>
  <c r="AF39" i="14"/>
  <c r="AI39" i="14" s="1"/>
  <c r="AF40" i="14"/>
  <c r="AI40" i="14" s="1"/>
  <c r="AF37" i="14"/>
  <c r="AI37" i="14" s="1"/>
  <c r="AF35" i="14"/>
  <c r="AI35" i="14" s="1"/>
  <c r="AF36" i="14"/>
  <c r="AI36" i="14" s="1"/>
  <c r="AF33" i="14"/>
  <c r="AI33" i="14" s="1"/>
  <c r="AF34" i="14"/>
  <c r="AI34" i="14" s="1"/>
  <c r="AF32" i="14"/>
  <c r="AI32" i="14" s="1"/>
  <c r="AF29" i="14"/>
  <c r="AI29" i="14" s="1"/>
  <c r="AF30" i="14"/>
  <c r="AI30" i="14" s="1"/>
  <c r="AF31" i="14"/>
  <c r="AI31" i="14" s="1"/>
  <c r="AF27" i="14"/>
  <c r="AI27" i="14" s="1"/>
  <c r="AF28" i="14"/>
  <c r="AI28" i="14" s="1"/>
  <c r="AF26" i="14"/>
  <c r="AI26" i="14" s="1"/>
  <c r="AF21" i="14"/>
  <c r="AI21" i="14" s="1"/>
  <c r="AF22" i="14"/>
  <c r="AI22" i="14" s="1"/>
  <c r="AF23" i="14"/>
  <c r="AI23" i="14" s="1"/>
  <c r="AF24" i="14"/>
  <c r="AI24" i="14" s="1"/>
  <c r="AF25" i="14"/>
  <c r="AI25" i="14" s="1"/>
  <c r="AF20" i="14"/>
  <c r="AI20" i="14" s="1"/>
  <c r="AF19" i="14"/>
  <c r="AI19" i="14" s="1"/>
  <c r="AF15" i="14"/>
  <c r="AI15" i="14" s="1"/>
  <c r="AF14" i="14"/>
  <c r="AI14" i="14" s="1"/>
  <c r="AF13" i="14"/>
  <c r="AI13" i="14" s="1"/>
  <c r="AF10" i="14"/>
  <c r="AI10" i="14" s="1"/>
  <c r="AF11" i="14"/>
  <c r="AI11" i="14" s="1"/>
  <c r="AF12" i="14"/>
  <c r="AI12" i="14" s="1"/>
  <c r="AF8" i="14"/>
  <c r="AI8" i="14" s="1"/>
  <c r="AF9" i="14"/>
  <c r="AI9" i="14" s="1"/>
  <c r="AF6" i="14"/>
  <c r="AI6" i="14" s="1"/>
  <c r="AF7" i="14"/>
  <c r="AI7" i="14" s="1"/>
  <c r="O125" i="1" l="1"/>
  <c r="R125" i="1" s="1"/>
  <c r="O124" i="1"/>
  <c r="R124" i="1" s="1"/>
  <c r="O122" i="1"/>
  <c r="R122" i="1" s="1"/>
  <c r="O121" i="1"/>
  <c r="R121" i="1" s="1"/>
  <c r="O123" i="1"/>
  <c r="R123" i="1" s="1"/>
  <c r="O126" i="1"/>
  <c r="R126" i="1" s="1"/>
  <c r="O120" i="1"/>
  <c r="R120" i="1" s="1"/>
  <c r="O112" i="1"/>
  <c r="R112" i="1" s="1"/>
  <c r="O55" i="1" l="1"/>
  <c r="R55" i="1" s="1"/>
  <c r="O90" i="1" l="1"/>
  <c r="R90" i="1" s="1"/>
  <c r="O117" i="1" l="1"/>
  <c r="R117" i="1" s="1"/>
  <c r="O76" i="1"/>
  <c r="R76" i="1" s="1"/>
  <c r="O87" i="1"/>
  <c r="R87" i="1" s="1"/>
  <c r="O86" i="1"/>
  <c r="R86" i="1" s="1"/>
  <c r="O85" i="1"/>
  <c r="R85" i="1" s="1"/>
  <c r="O82" i="1"/>
  <c r="R82" i="1" s="1"/>
  <c r="O80" i="1"/>
  <c r="R80" i="1" s="1"/>
  <c r="O107" i="1"/>
  <c r="R107" i="1" s="1"/>
  <c r="O64" i="1"/>
  <c r="R64" i="1" s="1"/>
  <c r="O63" i="1"/>
  <c r="R63" i="1" s="1"/>
  <c r="O66" i="1"/>
  <c r="R66" i="1" s="1"/>
  <c r="O65" i="1"/>
  <c r="R65" i="1" s="1"/>
  <c r="O62" i="1"/>
  <c r="R62" i="1" s="1"/>
  <c r="O57" i="1"/>
  <c r="R57" i="1" s="1"/>
  <c r="O38" i="1"/>
  <c r="R38" i="1" s="1"/>
  <c r="O34" i="1"/>
  <c r="R34" i="1" s="1"/>
  <c r="O18" i="1"/>
  <c r="O19" i="1"/>
  <c r="R19" i="1" s="1"/>
  <c r="O20" i="1"/>
  <c r="R20" i="1" s="1"/>
  <c r="O21" i="1"/>
  <c r="R21" i="1" s="1"/>
  <c r="O22" i="1"/>
  <c r="R22" i="1" s="1"/>
  <c r="O23" i="1"/>
  <c r="R23" i="1" s="1"/>
  <c r="O25" i="1"/>
  <c r="R25" i="1" s="1"/>
  <c r="O26" i="1"/>
  <c r="R26" i="1" s="1"/>
  <c r="O46" i="1"/>
  <c r="R46" i="1" s="1"/>
  <c r="O17" i="1"/>
  <c r="R17" i="1" s="1"/>
  <c r="R18" i="1" l="1"/>
</calcChain>
</file>

<file path=xl/comments1.xml><?xml version="1.0" encoding="utf-8"?>
<comments xmlns="http://schemas.openxmlformats.org/spreadsheetml/2006/main">
  <authors>
    <author>Colossus User</author>
    <author>WIN uE10</author>
  </authors>
  <commentList>
    <comment ref="U15" authorId="0">
      <text>
        <r>
          <rPr>
            <b/>
            <sz val="11"/>
            <color indexed="81"/>
            <rFont val="Tahoma"/>
            <family val="2"/>
          </rPr>
          <t>DILIGENCIAR UNICAMENTE CUANDO SE CALIFIQUE CUALITATIVAMENTE</t>
        </r>
      </text>
    </comment>
    <comment ref="X16" authorId="1">
      <text>
        <r>
          <rPr>
            <sz val="14"/>
            <color indexed="81"/>
            <rFont val="Tahoma"/>
            <family val="2"/>
          </rPr>
          <t>Se establece un numero promedio ya que la población es variable según la producción de la empresa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<sst xmlns="http://schemas.openxmlformats.org/spreadsheetml/2006/main" count="6128" uniqueCount="899">
  <si>
    <t>PROCESO</t>
  </si>
  <si>
    <t>ZONA/LUGAR</t>
  </si>
  <si>
    <t>ACTIVIDADES</t>
  </si>
  <si>
    <t>TAREAS</t>
  </si>
  <si>
    <t>RUTINARIO (Si o NO)</t>
  </si>
  <si>
    <t>PELIGRO</t>
  </si>
  <si>
    <t>EFECTOS POSIBLES</t>
  </si>
  <si>
    <t>CONTROLES EXISTENTES</t>
  </si>
  <si>
    <t>EVALUACION DEL RIESGO</t>
  </si>
  <si>
    <t>CRITERIOS PARA ESTABLECER CONTROLES</t>
  </si>
  <si>
    <t>DESCRIPCIÓN</t>
  </si>
  <si>
    <t>CALIFICACIÓN</t>
  </si>
  <si>
    <t>MEDIO</t>
  </si>
  <si>
    <t>PERSONA</t>
  </si>
  <si>
    <t>NIVEL DE DEFICIENCIA</t>
  </si>
  <si>
    <t>NIVEL DE EXPOSICIÓN</t>
  </si>
  <si>
    <t>INTERPRETACIÓN DEL NIVEL DE PROBABILIDAD</t>
  </si>
  <si>
    <t>NIVEL DE CONSECUENCIA</t>
  </si>
  <si>
    <t>NIVEL DE RIESGO (NR) E INTERVENCIÓN</t>
  </si>
  <si>
    <t>INTERPRETACIÓN DEL NR</t>
  </si>
  <si>
    <t>ACEPTABILIDAD DEL RIESGO</t>
  </si>
  <si>
    <t>No. DE EXPUESTOS</t>
  </si>
  <si>
    <t>PEOR CONSECUENCIA</t>
  </si>
  <si>
    <t>EXISTENCIA REQUISITO LEGAL ESPECÍFICO ASOCIADO (SI o NO)</t>
  </si>
  <si>
    <t>MEDIDAS DE INTERVENCIÓN</t>
  </si>
  <si>
    <t>ELIMINACIÓN</t>
  </si>
  <si>
    <t>SUSTITUCIÓN</t>
  </si>
  <si>
    <t>CONTROLES DE INGENIERIA</t>
  </si>
  <si>
    <t>EQUIPOS / ELEMENTOS DE PROTECCIÓN PERSONAL</t>
  </si>
  <si>
    <t>NIVEL DE PROBABILIDAD           (ND X NE)</t>
  </si>
  <si>
    <t>TABLA 1: IDENTIFICACION DE PELIGOS</t>
  </si>
  <si>
    <t xml:space="preserve">PELIGRO: </t>
  </si>
  <si>
    <t>Fuente, situación o acto con potencial de daño en terminos de lesion o enfermedad a las personas, o un combinación de estos.</t>
  </si>
  <si>
    <t>CLASIFICACIÓN</t>
  </si>
  <si>
    <t>BIOLOGICO</t>
  </si>
  <si>
    <t>FISICO</t>
  </si>
  <si>
    <t>QUIMICO</t>
  </si>
  <si>
    <t>PSICOSOCIAL</t>
  </si>
  <si>
    <t>BIOMECANICO</t>
  </si>
  <si>
    <t>CONDICIONES DE SEGURIDAD</t>
  </si>
  <si>
    <t>FENOMENOS NATURALES</t>
  </si>
  <si>
    <t>VIRUS</t>
  </si>
  <si>
    <t>BACTERIAS</t>
  </si>
  <si>
    <t>HONGOS</t>
  </si>
  <si>
    <t>RICKETSIAS</t>
  </si>
  <si>
    <t>PARASITOS</t>
  </si>
  <si>
    <t>PICADURAS</t>
  </si>
  <si>
    <t>MORDEDURAS</t>
  </si>
  <si>
    <t>SECRECIONES O EXCREMENTOS</t>
  </si>
  <si>
    <t>RUIDO</t>
  </si>
  <si>
    <t>IMPACTO</t>
  </si>
  <si>
    <t>INTERMITENTE</t>
  </si>
  <si>
    <t>CONTINUO</t>
  </si>
  <si>
    <t>ILUMINACIÓN</t>
  </si>
  <si>
    <t>EXCESO</t>
  </si>
  <si>
    <t>DEFECTO</t>
  </si>
  <si>
    <t>VIBRACIÓN</t>
  </si>
  <si>
    <t>CUERPO ENTERO</t>
  </si>
  <si>
    <t>SEGMENTARIA</t>
  </si>
  <si>
    <t>CALOR</t>
  </si>
  <si>
    <t>FRIO</t>
  </si>
  <si>
    <t>TEMPERTURAS EXTREMAS</t>
  </si>
  <si>
    <t>PRESION ATMOSFERICA</t>
  </si>
  <si>
    <t>NORMAL</t>
  </si>
  <si>
    <t>AJUSTADA</t>
  </si>
  <si>
    <t>RADIACIONE IONIZANTES</t>
  </si>
  <si>
    <t>RAYOS X</t>
  </si>
  <si>
    <t>GAMMA, BETA Y ALFA</t>
  </si>
  <si>
    <t>RADIACIONES NO IONIZANTES</t>
  </si>
  <si>
    <t>ULTTRAVIOLETA</t>
  </si>
  <si>
    <t>LASER</t>
  </si>
  <si>
    <t>FIBRAS</t>
  </si>
  <si>
    <t>LIQUIDOS NIEBLAS Y ROCIOS</t>
  </si>
  <si>
    <t>GASES Y VAPORES</t>
  </si>
  <si>
    <t>HUMOS METALICOS / NO METALICOS</t>
  </si>
  <si>
    <t>MATERIAL PARTICULADO</t>
  </si>
  <si>
    <t>POLVOS ORGANICOS / INORGANICOS</t>
  </si>
  <si>
    <t>NIVEL DE PROBABILIDAD</t>
  </si>
  <si>
    <t>NIVEL DE CONSECUENCIAS</t>
  </si>
  <si>
    <t>NIVEL DEL RIESGO</t>
  </si>
  <si>
    <t>FUENTE</t>
  </si>
  <si>
    <t>Gestion organizacional (estilo de mando, pago, contratación, participación, inducción y capacitación, bienestar social, evaluación del desempeño, manejo de cambios)</t>
  </si>
  <si>
    <t>caracteristicas de la organización del trabajo (comunicación, tecnología, organización del trabajo, demandas cualitativas y cuantitativas de la labor)</t>
  </si>
  <si>
    <t>caracteristicas del grupo social del trabajo (relaciones, cohesión, calidad de interacciones, trabajo en equipo)</t>
  </si>
  <si>
    <t>condiciones de la tarea (carga mental, contenido de la tarea, demandas emocionales, sistemas de control, definición de roles, monotonía, etc.)</t>
  </si>
  <si>
    <t>interfase persona tarea(conocimientos, habilidades con relación a la demand de la tarea, iniciativa, autonomía y reconocimiento, identificación de la persona con la tarea y la organización)</t>
  </si>
  <si>
    <t>jornada de trabajo (pausas, trabajo nocturno, rotación, horasa extras, descansos)</t>
  </si>
  <si>
    <t>postura (prolongada mantenida, forzada antigravitacionales)</t>
  </si>
  <si>
    <t>esfuerzo</t>
  </si>
  <si>
    <t>movimiento repetitivo</t>
  </si>
  <si>
    <t>manipulación manual de cargas</t>
  </si>
  <si>
    <t>mecánico</t>
  </si>
  <si>
    <t>elementos de máquinas, herramientas, piezas a trabajar, materiales proyectados solidos y fluidos)</t>
  </si>
  <si>
    <t>eléctrico</t>
  </si>
  <si>
    <t>alta y baja tensión estática</t>
  </si>
  <si>
    <t>locativo</t>
  </si>
  <si>
    <t>almacenamiento, superficies de trabajo, irregularidades, desliantes, con diferencia del nivel, condiciones de orden y aseo, caída de objetos)</t>
  </si>
  <si>
    <t>tecnológico</t>
  </si>
  <si>
    <t>explosión, fuga, derrame, incendio</t>
  </si>
  <si>
    <t>accidentes de transito</t>
  </si>
  <si>
    <t>publicos</t>
  </si>
  <si>
    <t>robos, atracos, asaltos, atntados, desorden publico, etc.</t>
  </si>
  <si>
    <t>trabajos en alturas</t>
  </si>
  <si>
    <t>espacios confinados</t>
  </si>
  <si>
    <t>sismo</t>
  </si>
  <si>
    <t>terremoto</t>
  </si>
  <si>
    <t>vendaval</t>
  </si>
  <si>
    <t>inundación</t>
  </si>
  <si>
    <t>derrumbe</t>
  </si>
  <si>
    <t>precipitaciones (lluvias, granizadas, heladas</t>
  </si>
  <si>
    <t>Magnitud de la relación esperable entre (1) el conjunto de peligros detectados  su relación causal directa con posibles incidentes y (2) con la eficacia delas medidas preventivas existentes en un lugar de trabajo.</t>
  </si>
  <si>
    <t>Situación de exposición a un peligro que se presenta en un tiempo determinado durante la jornada laboral.</t>
  </si>
  <si>
    <t>Producto del nivel de deficiencia  por el nivel de esposición</t>
  </si>
  <si>
    <t>Medida de la severidad de las consecuencias</t>
  </si>
  <si>
    <t>Magnitud de un riesgo resultante del producto del nivel de probabilidad por el nivel de consecuencia</t>
  </si>
  <si>
    <t>ND</t>
  </si>
  <si>
    <t>SIGNIFICADO</t>
  </si>
  <si>
    <t>Muy Alto (MA)</t>
  </si>
  <si>
    <t>se han detectado peligros que determinan como muy posible la generación de incidente graves o significativos  o la eficacia del conjunto de medidas preventivas existentes respecto al riesgo es nula o no existe o ambos.</t>
  </si>
  <si>
    <t>Alto (A)</t>
  </si>
  <si>
    <t>Se han detectado peligros que pueden dar lugar a consecuencias significativas o la eficacia del conjunto de medidas preventivas existentes es baja o nula</t>
  </si>
  <si>
    <t>Medio( M)</t>
  </si>
  <si>
    <t>Se han detectado peligros que pueden dar lugar a consecuencias poco significativas o de menor importancia o  la eficacia del conjunto de medidas preventivas existentes es moderada o ambos.</t>
  </si>
  <si>
    <t>Bajo (B)</t>
  </si>
  <si>
    <t>No se han detectado anomalia destacable alguna, o  la eficacia del conjunto de medidas preventivas existentes es alta o ambos.El riesgo esta controlado.</t>
  </si>
  <si>
    <t>TABLA DE VALORACION CUANTITATIVA DE LOS  PELIGROS  HIGIENICOS</t>
  </si>
  <si>
    <t>CONCENTRACION OBSERVADA</t>
  </si>
  <si>
    <t>Peligro para la salud y la vida</t>
  </si>
  <si>
    <t>4: Exposición muy alta</t>
  </si>
  <si>
    <t>&gt; Límite de exposición ocupacional.</t>
  </si>
  <si>
    <r>
      <t>LÍmite de exposición :</t>
    </r>
    <r>
      <rPr>
        <b/>
        <sz val="11"/>
        <color indexed="8"/>
        <rFont val="Calibri"/>
        <family val="2"/>
      </rPr>
      <t>TLV</t>
    </r>
  </si>
  <si>
    <t>3: Exposición moderada o alta</t>
  </si>
  <si>
    <t>50% - 100% del Limite de exposición ocupacional</t>
  </si>
  <si>
    <t>2: Exposición  baja</t>
  </si>
  <si>
    <t>10% - 50 % del límite de exposición ocupacional.</t>
  </si>
  <si>
    <t>Margen de seguridad</t>
  </si>
  <si>
    <t>1: No exposición</t>
  </si>
  <si>
    <t>&lt; al 10 % del límite de exposición ocupacional.</t>
  </si>
  <si>
    <t>Límite de accion:LA</t>
  </si>
  <si>
    <t>(50% de limite de exposición )</t>
  </si>
  <si>
    <t>NE</t>
  </si>
  <si>
    <t>Continua (EC))</t>
  </si>
  <si>
    <t>La situación de exposición se presenta  sin interrupción  o varias veces con tiempo prolongado durante la jornada laboral</t>
  </si>
  <si>
    <t>Frecuente (EF)</t>
  </si>
  <si>
    <t>La situación de exposición se presenta   varias veces durante la jornada laboral por tiempos cortos.</t>
  </si>
  <si>
    <t>ocasional(EO)</t>
  </si>
  <si>
    <t>La situación de exposición se presenta  alguna vez durante la jornada laboral y por un periodo de tiempo corto.</t>
  </si>
  <si>
    <t>Esporadica(EE)</t>
  </si>
  <si>
    <t>La situación de exposición se presenta de manera eventual</t>
  </si>
  <si>
    <t>Niveles de probabilidad</t>
  </si>
  <si>
    <t>Nivel de Exposicion (NE)</t>
  </si>
  <si>
    <t>Nivel de Deficiencia (ND)</t>
  </si>
  <si>
    <t>MA- 40</t>
  </si>
  <si>
    <t>MA- 30</t>
  </si>
  <si>
    <t>A-20</t>
  </si>
  <si>
    <t>A-10</t>
  </si>
  <si>
    <t>MA- 24 M- 8</t>
  </si>
  <si>
    <t>A -18</t>
  </si>
  <si>
    <t>A-12</t>
  </si>
  <si>
    <t>M-6</t>
  </si>
  <si>
    <t>M -8</t>
  </si>
  <si>
    <t>M- 6</t>
  </si>
  <si>
    <t>B-4</t>
  </si>
  <si>
    <t>B-2</t>
  </si>
  <si>
    <t>Nivel de Probabilidad</t>
  </si>
  <si>
    <t>NP</t>
  </si>
  <si>
    <t>Entre 40 y 24</t>
  </si>
  <si>
    <t>Situación deficiente con exposición continua, o muy deficiente con exposición frecuente. Normalmente la materialización del riesgo  ocurre con frecuencia.</t>
  </si>
  <si>
    <t>Entre 20 y 10</t>
  </si>
  <si>
    <t>Situación deficiente con exposición frecuente u ocasional , o bien situación  muy deficiente con exposición ocasional esporadica.  la materialización del riesgo   es posible que suceda  varias veces en la vida laboral.</t>
  </si>
  <si>
    <t>Entre 8 y 6</t>
  </si>
  <si>
    <t>Situación deficiente con exposición esporadica o bien situación mejorable con exposición continuada o fecuente. Es posible que suceda el daño alguna vez.</t>
  </si>
  <si>
    <t>Entre 4 y 2</t>
  </si>
  <si>
    <t>Situación mejorable con exposición ocasional o esporádica, o situación  sin anomalia  destacable con  cualquier  nivel de exposición. No es esperable que se materialice el riesgo, aunque puede ser concebible.</t>
  </si>
  <si>
    <t xml:space="preserve">DETERMINACION DEL NIVEL DE PROBABILIDAD </t>
  </si>
  <si>
    <t>SIGNIFICADO DE LOS DIFERENTES NIVELES DE PROBABILIDAD</t>
  </si>
  <si>
    <t>6. DETERMINACION DEL NIVEL  DE CONSECUENCIA</t>
  </si>
  <si>
    <t>Nivel de Consecuencias</t>
  </si>
  <si>
    <t>NC</t>
  </si>
  <si>
    <t>Mortal o catastrófico (M)</t>
  </si>
  <si>
    <t>Muerte</t>
  </si>
  <si>
    <t>Muy grave (MG)</t>
  </si>
  <si>
    <t>Lesiones graves irreparables (Incapacidad permanente parcial o invalidez)</t>
  </si>
  <si>
    <t>Grave (G)</t>
  </si>
  <si>
    <t>Lesiones con incapacidad laboral  temporal (ILT)</t>
  </si>
  <si>
    <t>Leve (L)</t>
  </si>
  <si>
    <t>Lesiones que no requieren hospitalización.</t>
  </si>
  <si>
    <t>Nota: Para evaluar el nivel de consecuencias, tenga en cuenta la consecuencia directa mas grave que se pueda presentar en la actividad valorada.</t>
  </si>
  <si>
    <t>Nivel de riesgo y de intervención NR= NPxNC</t>
  </si>
  <si>
    <t>NIVEL DE PROBABILIDAD(NP)</t>
  </si>
  <si>
    <t>20 -24</t>
  </si>
  <si>
    <t>20   -  10</t>
  </si>
  <si>
    <t xml:space="preserve">       8 - 6</t>
  </si>
  <si>
    <t>4  -  2</t>
  </si>
  <si>
    <t>Nivel de Consecuencias (NC)</t>
  </si>
  <si>
    <t>I                             4000-2400</t>
  </si>
  <si>
    <t>I                         2000 - 1200</t>
  </si>
  <si>
    <t>I                 800 -600</t>
  </si>
  <si>
    <t xml:space="preserve">II                400 - 200 </t>
  </si>
  <si>
    <t>I                      2400-1440</t>
  </si>
  <si>
    <t>I                        1200- 600</t>
  </si>
  <si>
    <t>II                    480 - 360</t>
  </si>
  <si>
    <t xml:space="preserve">II   240             </t>
  </si>
  <si>
    <t xml:space="preserve">           III  120</t>
  </si>
  <si>
    <t>I                            1000- 600</t>
  </si>
  <si>
    <t xml:space="preserve">II                                 500 - 250 </t>
  </si>
  <si>
    <t xml:space="preserve">II                200 - 150 </t>
  </si>
  <si>
    <t>III 100 -  50</t>
  </si>
  <si>
    <t>k</t>
  </si>
  <si>
    <t xml:space="preserve">II     200                                                                                         </t>
  </si>
  <si>
    <t>III   80 - 60</t>
  </si>
  <si>
    <t xml:space="preserve">III  40             </t>
  </si>
  <si>
    <t xml:space="preserve">III 100       </t>
  </si>
  <si>
    <t xml:space="preserve">             III 20</t>
  </si>
  <si>
    <t>Nivel de Riesgo y de intervencion</t>
  </si>
  <si>
    <t>NR</t>
  </si>
  <si>
    <t>I</t>
  </si>
  <si>
    <t>4000 - 600</t>
  </si>
  <si>
    <t>Situación crítica. Suspender actividades hasta que el riesgo este bajo control.Intervencion urgente</t>
  </si>
  <si>
    <t>II</t>
  </si>
  <si>
    <t xml:space="preserve">500 - 150 </t>
  </si>
  <si>
    <t>Corregir y adoptar medidas de control inmediato. Sin embargo suspenda actividades si el nivel de consecuencia sta por encima de 60.</t>
  </si>
  <si>
    <t>III</t>
  </si>
  <si>
    <t>120 - 40</t>
  </si>
  <si>
    <t>Mejorar si es posible. Sería conveniente justificar la intervención y su rentabilidad</t>
  </si>
  <si>
    <t>IV</t>
  </si>
  <si>
    <t>Mantener las medidas de control existentes, pero se deberían considerar soluciones o mejoras y se deben hacer comprobaciones periódicas para asegurar que el riesgo aun es tolerable.</t>
  </si>
  <si>
    <t>DETERMINACION DEL NIVEL DE RIESGO Y DE INTERVENCION</t>
  </si>
  <si>
    <t>SIGNIFICADO DEL NIVEL DE RIESGO Y DE INTERVENCION</t>
  </si>
  <si>
    <t>ACEPTABLE</t>
  </si>
  <si>
    <t>Para el riesgo existe una queja de partes interesadas o un incumplimiento de tipo legal</t>
  </si>
  <si>
    <t>No Aceptable</t>
  </si>
  <si>
    <t>El NR es III pero están expuestos más del 50% de la población evaluada.</t>
  </si>
  <si>
    <t>Aceptable con control específico</t>
  </si>
  <si>
    <t>NIVEL DE DEFCIENCIA</t>
  </si>
  <si>
    <t>ACEPTABILIDAD DEL RIESGO HIGIENICO</t>
  </si>
  <si>
    <t>VALORACIÓN DEL RIESGO HIGIENICO</t>
  </si>
  <si>
    <t>TIEMPO DE EXPOSICIÓN</t>
  </si>
  <si>
    <t>APROVECHAMIENTO</t>
  </si>
  <si>
    <t>CAMPO  - COSECHA</t>
  </si>
  <si>
    <t>SUPERFICIES IRREGULARES</t>
  </si>
  <si>
    <t>USO DE ACEITES Y LUBRICANTES PARA LA MOTOSIERRA</t>
  </si>
  <si>
    <t>MECÁNICO</t>
  </si>
  <si>
    <t>PRECIPITACIONES, LLUVIAS, GRANIZADAS, RAYOS, SISMOS</t>
  </si>
  <si>
    <t>SI</t>
  </si>
  <si>
    <t>camisa manga larga</t>
  </si>
  <si>
    <t>botas con taches</t>
  </si>
  <si>
    <t>fundas para las herramientas</t>
  </si>
  <si>
    <t>amortiguadores en la motosierra</t>
  </si>
  <si>
    <t>exostos</t>
  </si>
  <si>
    <t>TRABAJO EN ALTURAS</t>
  </si>
  <si>
    <t>estrés laboral</t>
  </si>
  <si>
    <t>BAJO</t>
  </si>
  <si>
    <t>MUY ALTO</t>
  </si>
  <si>
    <t>ALTO</t>
  </si>
  <si>
    <t>Nivel de Riesgo</t>
  </si>
  <si>
    <t>Significado</t>
  </si>
  <si>
    <t>Aceptable</t>
  </si>
  <si>
    <t>FACTOR  DE REDUCCIÓN DEL REISGO ( F= ((Nri-Nrf)/Nri)*100</t>
  </si>
  <si>
    <t>MONTO DE LA INVERSIÓN($)</t>
  </si>
  <si>
    <t>FACTOR DE COSTO(d)</t>
  </si>
  <si>
    <t>FACTOR DE JUSTIFICACIÓN(NR*F/d)</t>
  </si>
  <si>
    <t>REQUISITOS LEGALES</t>
  </si>
  <si>
    <t>MEDIDAS SELECCIONADAS</t>
  </si>
  <si>
    <t>LEGISLACION</t>
  </si>
  <si>
    <t>SE CUMPLEN</t>
  </si>
  <si>
    <t xml:space="preserve"> NO SE CUMPLEN</t>
  </si>
  <si>
    <t>NA</t>
  </si>
  <si>
    <t>SEÑALIZACIÓN, ADVERTENCIA, CONTROLES ADMINISTRATIVOS</t>
  </si>
  <si>
    <t>equipo de trabajo de alturas</t>
  </si>
  <si>
    <t>X</t>
  </si>
  <si>
    <t xml:space="preserve">resolución 3673 de 2008.                      </t>
  </si>
  <si>
    <t>Resolución 2400</t>
  </si>
  <si>
    <t xml:space="preserve">LEY 9 DE 1979.                     LEY 55 DE 1993. </t>
  </si>
  <si>
    <t xml:space="preserve">circular unificada 2007.                Resolución 2400 de 1979. </t>
  </si>
  <si>
    <t>TUMBA, DESRAME Y TROZEO</t>
  </si>
  <si>
    <t>ELECTRICO</t>
  </si>
  <si>
    <t>MECANICO</t>
  </si>
  <si>
    <t>guantes de vaqueta o de carnaza, casco con barbuquejo, botas con puntera de acereo y taches, cinturon de posicionamiento, espolines para escalada de arboles.</t>
  </si>
  <si>
    <t>NO</t>
  </si>
  <si>
    <t>casco color rojo, guantees de carnaza, botas con puntera de acero y taches</t>
  </si>
  <si>
    <t>Capacitación en higiene postural</t>
  </si>
  <si>
    <t>CAPACITACIÓN EN HIGIENE POSTURAL</t>
  </si>
  <si>
    <t>CARGUE</t>
  </si>
  <si>
    <t>DESCARGA</t>
  </si>
  <si>
    <t>CONDICIONES DE LA TAREA, CARATERISTICAS DE LA ORGANIZACIÓN DE LA TAREA</t>
  </si>
  <si>
    <t>ALIMENTACIÓN Y MANTENIMIENTO DE ANIMALES</t>
  </si>
  <si>
    <t>MANIPULACIÓN MANUAL DE CARGAS, ESFUERZOS</t>
  </si>
  <si>
    <t xml:space="preserve">LOCATIVO  </t>
  </si>
  <si>
    <t>casco de seguridad color amarillo, delantal de carnaza o cáñamo, botas con puntera reforzada</t>
  </si>
  <si>
    <t>TRASLADO</t>
  </si>
  <si>
    <t>casco de color amarillo, delantal de carnaza o cáñamo, botas con puntera reforzada</t>
  </si>
  <si>
    <t>MAIPULACION MAANUAL DE CARGAS</t>
  </si>
  <si>
    <t>SUBIR LA CARGA AL MEDIO DE TRANSPORTE DE FORMA MANUAL</t>
  </si>
  <si>
    <t>MECÁANICO</t>
  </si>
  <si>
    <t>GOLPEADO POR O CONTRA LAS TROZAS A MANIPULAR</t>
  </si>
  <si>
    <t>PICADURAS Y MORDEDURAS</t>
  </si>
  <si>
    <t>Inspeccionr el área de trabajo antes de cargar la troza</t>
  </si>
  <si>
    <t>Capacitación en animales venenosos y tratamientos</t>
  </si>
  <si>
    <t>Mnejo del suero antiofidico</t>
  </si>
  <si>
    <t>capacitación en emergencias por picaduraas o mordeduras de animales</t>
  </si>
  <si>
    <t>casco amarillo, con barbuquejo, guantes de carnaza, botas con suela antideslizante y punteraa de acero, delantal</t>
  </si>
  <si>
    <t>DESCORTEZAR</t>
  </si>
  <si>
    <t>LOCATIVO</t>
  </si>
  <si>
    <t>MANIPULACION MANUAL DE CARGAS</t>
  </si>
  <si>
    <t>MANEJO MANUAL DE CARGAS, ESFUERZOS</t>
  </si>
  <si>
    <t>ÁREA DE TRABAJO CON CONDICIONES DEFICIENTES DE ORDEN Y ASEO, NO EXISTE ÁREA ESPECÍFICA PARA REALIZAAR LA LABOR</t>
  </si>
  <si>
    <t>PROYECCIÓN DE PARTÍCULAS</t>
  </si>
  <si>
    <t>señalización y demarcación de áreas de trabajo</t>
  </si>
  <si>
    <t>Capacitación en higiene postural, implementar programa de orden y aseo</t>
  </si>
  <si>
    <t>Implementar programa de orden y aseo</t>
  </si>
  <si>
    <t>Realizar e implementar un  análisis de trabajo seguro</t>
  </si>
  <si>
    <t>inspeccionar el área de trabajo antes de iniciar labores</t>
  </si>
  <si>
    <t>MANUAL</t>
  </si>
  <si>
    <t>MECANIZADO</t>
  </si>
  <si>
    <t>ACCIDENTESDE TRANITO</t>
  </si>
  <si>
    <t>mantenimiento de vias.</t>
  </si>
  <si>
    <t>señalización de vias</t>
  </si>
  <si>
    <t>ropa de trabajo</t>
  </si>
  <si>
    <t>CAIDAS DEL MISMO NIVEL POR SUPERFICIES IRREGULARES</t>
  </si>
  <si>
    <t>ATRAPAMIENTO POR CAIDA DE TROZAS O DE ANIMAL SOBRE EL ARRIERO</t>
  </si>
  <si>
    <t>EVALUACION DEL  RIESGO CON LOS CONTROLES</t>
  </si>
  <si>
    <t>VALORACION DEL RIESGO</t>
  </si>
  <si>
    <t>NIVEL DE EXPOSICION</t>
  </si>
  <si>
    <t>NIVEL DE PROBABILIDAD (NDxNE)</t>
  </si>
  <si>
    <t>INTERPRETACION DEL NIVEL DE PROBABILIDAD</t>
  </si>
  <si>
    <t>NIVEL DE RIESGO</t>
  </si>
  <si>
    <t>INTERPRETACION DEL NR</t>
  </si>
  <si>
    <t>ACEPTABLE CON CONTROL ESPECIFICO</t>
  </si>
  <si>
    <t>ACEPTBLE CON CONTROLES ESPECIFICO</t>
  </si>
  <si>
    <t xml:space="preserve">LEY 9 DE 1979. </t>
  </si>
  <si>
    <t>RESOLUCIÓN 2400 DE 1979</t>
  </si>
  <si>
    <t>RESOLUCIÓN 2400 DEE 1979</t>
  </si>
  <si>
    <t>ELEMENTOS DE LA MAQUINA</t>
  </si>
  <si>
    <t>CARACTEREISTICAS DE LA ORGENIZACION DEL TRABAJO.    CONDICIONES DE LA TAREA</t>
  </si>
  <si>
    <t>guardar distancia establecida en el momento de realizar el empuje de la troza</t>
  </si>
  <si>
    <t>CAIDAS DEL MISMO NIVEL POR PENDIENTE DEL TERRENO</t>
  </si>
  <si>
    <t>señalización de areas de riesgo, promover el auto cuidado y caminar seguro</t>
  </si>
  <si>
    <t>VIBRACIÓN:  DE LAS MOTOSIERRAS</t>
  </si>
  <si>
    <t>rotulación de contenidos con su respectiva hoja de seguridad en su almacenamiento</t>
  </si>
  <si>
    <t>MANEJO DE MOTOSIERRA, PROYECCIÓN DE PARTÍCULAS, ATRAPAMIENTOS, CORTES</t>
  </si>
  <si>
    <t>INSTAURACIÓN DE EXTINTORES EN EQUIPOS Y EN EL CAMPAMENTO</t>
  </si>
  <si>
    <t>CAPACITACIÓN SOBRE CONTROL DE INENDIOS</t>
  </si>
  <si>
    <t>CAPACITACIÓN EN CONTROL DE INCENDIOS, CONTROL DE ENVASES DE COMBUSTIBLES Y LUBRICANTES</t>
  </si>
  <si>
    <t>ESTABLECER LINEA DE FUEGO, EN CASO DE PRESENTAARE EL INCENDIO</t>
  </si>
  <si>
    <t>PORTE DE DOCUMENTAACIÓN (CEDULA DE CIUDADANIA, CARNET ARP)</t>
  </si>
  <si>
    <t>mantener documentos de identifición a la mano</t>
  </si>
  <si>
    <t>EXTRACCION MENOR CON CABLES</t>
  </si>
  <si>
    <t xml:space="preserve">EVACUACIÓN </t>
  </si>
  <si>
    <t>AGENTE</t>
  </si>
  <si>
    <t>CARGA MANUAL (COTEO)</t>
  </si>
  <si>
    <t>INSTALACIÓN</t>
  </si>
  <si>
    <t>EXTRACCIÓN (OPERARIO)</t>
  </si>
  <si>
    <t>RADIACIÓN ULTRAVIOLETA</t>
  </si>
  <si>
    <t xml:space="preserve">RADIACION  NO IONIZANTE: </t>
  </si>
  <si>
    <t>SONIDO PRODUCIDO POR MOTOSIERRAS</t>
  </si>
  <si>
    <t>LIQUIDOS, NIEBLAS Y ROCIOS</t>
  </si>
  <si>
    <t>TEECNOLOGICO</t>
  </si>
  <si>
    <t>INCENDIOS, EXPLOSIONES POR DERRAME DE COMBUSTIBLES Y/O LUBRICANTES</t>
  </si>
  <si>
    <t>PUBLICOS</t>
  </si>
  <si>
    <t>ROBOS, GRUPOS DE FUERZAS ARMADAS AL MARGEN DE LA LEY</t>
  </si>
  <si>
    <t>AMARRAR Y DESAMARRAR EL FUSTE</t>
  </si>
  <si>
    <t>POSTURA MANTENIDA FORZADA ANTIGRAVITACIONAL</t>
  </si>
  <si>
    <t>DEMANDAS CULITATIVAS Y CUANTITATIVAS, TECNOLOGIA, COMUNICACIÓN, CONTENIDO DE L TAREA,  MONOTONÍA</t>
  </si>
  <si>
    <t>MANIPULACIÓN DE LA TROZA Y SUBIRLA AL ANIMAL</t>
  </si>
  <si>
    <t>PICADURAS Y MORDEDURAS DE INSECTOS Y ANIMALES PROPIOS DEL ÁREA</t>
  </si>
  <si>
    <t>CARGUE DE ALIMENTO  PARA LOS ANIMALES</t>
  </si>
  <si>
    <t>MANIPULACIÓN DE LA TROZA, ALZARLA, PONERLA VERTICAL PARA REALIZAR LA LABOR</t>
  </si>
  <si>
    <t>MANIPULACIÓN DE LA TROZA PONERLA SOBRE U CUERPO PARA SUBIRLA AL MEDIO D TRANSPORTE</t>
  </si>
  <si>
    <t>MANEJO DEL EQUIPO</t>
  </si>
  <si>
    <t>casco, guantes de carnaza, botas con puntera de acero</t>
  </si>
  <si>
    <t xml:space="preserve">casco, guantees de carnaza, botas con puntera de acero </t>
  </si>
  <si>
    <t>casco, protección auditiva, guantes, botas con puntera de acero</t>
  </si>
  <si>
    <t>MANEJO DEL EQUIPO CARGADO CON TROZAS O EL FUSTE</t>
  </si>
  <si>
    <t xml:space="preserve">casco, protección auditiva, guantes, botas con puntera de acero </t>
  </si>
  <si>
    <t>VISITANTES Y CONTRATISTAS</t>
  </si>
  <si>
    <t>OBSERBVAR EL PROCESO PRODUCTIVO DE LA EMPRESA</t>
  </si>
  <si>
    <t>ACEPTABLLE CON CONTROL ESPECIFICO</t>
  </si>
  <si>
    <t>INSTRUCCIONES EN CASO DE EMERGENCIA POR FAUNA DEL ÁREA</t>
  </si>
  <si>
    <t>INSTRUCCIONES DE ROPA DE TRABAJO ADECUADA</t>
  </si>
  <si>
    <t>SILVICULTURA</t>
  </si>
  <si>
    <t>CAMPO - SIEMBRA</t>
  </si>
  <si>
    <t>PREPARACIÓN DEL TERRENO</t>
  </si>
  <si>
    <t>ROCERIA MANUAL</t>
  </si>
  <si>
    <t>CORTE O GOLPEADO POR LA HERRAMIENTA DE TRABAJO</t>
  </si>
  <si>
    <t>CANILLERAS</t>
  </si>
  <si>
    <t>NO ACEPTABLE</t>
  </si>
  <si>
    <t>CAPACITAR EN AUTOCUIDADO, ESTANDARIZAR EL PROCESO PARA TRABAJO SEGURO</t>
  </si>
  <si>
    <t>MOVIMIENTO PROPIO DE LA ROCERIA CON EL MACHETE</t>
  </si>
  <si>
    <t>MOVIMIENTOS REPETITIVOS</t>
  </si>
  <si>
    <t>BIMECANICO</t>
  </si>
  <si>
    <t>SUPERFICIES DE TRABAJO IRREGULARES</t>
  </si>
  <si>
    <t>CONTUSIONES, HERIDAS</t>
  </si>
  <si>
    <t>GUANTES PLASTICOS, BOTAS, OVEROL, GAFAS Y PROTECCIÓN FACIAL</t>
  </si>
  <si>
    <t xml:space="preserve">ACEPTABLE  </t>
  </si>
  <si>
    <t>FAUNA PROPIA DEL AREA</t>
  </si>
  <si>
    <t>INSPECCIÓN DEL ÁREA DE TRABAJO Y SEÑALIZACIÓN DE ÁREAS DE PELIGRO</t>
  </si>
  <si>
    <t>RADIACIÓN NO IONIZANTE</t>
  </si>
  <si>
    <t>LESIONES EN LA PIEL</t>
  </si>
  <si>
    <t>ESTRÉS OCUPACIONAL</t>
  </si>
  <si>
    <t>TRAZO</t>
  </si>
  <si>
    <t>PLATEO</t>
  </si>
  <si>
    <t>MOVIMIENTO  REPETITIVO CON EL RASTRILLO / AZADÓN  Y CON EL MACHETE</t>
  </si>
  <si>
    <t>SIEMBRA</t>
  </si>
  <si>
    <t>LLEVAR LA PLANTA AL PUNTO DE SEMBRADO, DEPOSITARLA EN EL HOYO Y REGRESAR POR OTRA PLANTA</t>
  </si>
  <si>
    <t>MANIPULACIÓN MANUAL DE CARGAS.            MOVIMIENTOS REPETITIVOS CONTINUOS</t>
  </si>
  <si>
    <t>APLICACIÓN DE AGROQUIMICOS</t>
  </si>
  <si>
    <t>LIMPIA HERBICIDA</t>
  </si>
  <si>
    <t>USO DE AGROQUIMICOS, ROUNDAP</t>
  </si>
  <si>
    <t>MANEJO DE SUSTANCIAS QUIMICAS</t>
  </si>
  <si>
    <t>GUANTES DE CAUCHO, OVEROL, BOTAS, GAFAS, PROTECTOR RESPIRATORIO</t>
  </si>
  <si>
    <t>SEGUROS EN LAS BOMBAS DE FUMIGACIÓN</t>
  </si>
  <si>
    <t>MANEJO DE LA BOMBA FUMIGADORA: SACAR QUIMICO CON AIRRE COMPRIMIDO, COMPRIMIR EL AIRE AL MOMENTO DE RECARGAR</t>
  </si>
  <si>
    <t>INSPECCIÓN DEL ÁREA DE TRABAJO</t>
  </si>
  <si>
    <t>MANEJO DE LA BOMBA FUMIGADORA</t>
  </si>
  <si>
    <t>USO DE AGROQUIMICOS, COMBO O ALLY</t>
  </si>
  <si>
    <t>ANIMALES PROPIOS DE L FAUNA DEL AREA</t>
  </si>
  <si>
    <t>USO DE SUSTANCIAS FERTILIZANTES</t>
  </si>
  <si>
    <t>MANTENIMIENTO</t>
  </si>
  <si>
    <t>PODA MECANIZADA</t>
  </si>
  <si>
    <t>MANEJO DE GUADAÑA Y PROYECCIÓN DE PARTICULAS</t>
  </si>
  <si>
    <t>PIERNERAS, GUANTES</t>
  </si>
  <si>
    <t>VIAS</t>
  </si>
  <si>
    <t>CAMPO - CAMINOS, CARRETERAS, VIAS</t>
  </si>
  <si>
    <t>REPARCHEO</t>
  </si>
  <si>
    <t>ACCIDENTES DE TRANSITO</t>
  </si>
  <si>
    <t>SEÑALIZACIÓN DE ZONAS DE TRABAJO</t>
  </si>
  <si>
    <t xml:space="preserve">I </t>
  </si>
  <si>
    <t>SEÑALIZACIÓN Y DEMARCACIÓN DE ÁREAS DE TRABAJO</t>
  </si>
  <si>
    <t>RELLENAR CON MATERIAL ESPECIAL LOS ESPACIOS EN LA VIA PARA QUE SEA MAS TRANSITABLE</t>
  </si>
  <si>
    <t>ESFUERZOS, MANIPULACIÓN MANUAL DE CARGAS</t>
  </si>
  <si>
    <t>BIOMECÁNICO</t>
  </si>
  <si>
    <t>LUMBAGO, ALTERACIONES DEL SISTEMA OSTOMUSCULAR</t>
  </si>
  <si>
    <t>ROBOS, SECUETROS, ATENTADO</t>
  </si>
  <si>
    <t>PUBLICO</t>
  </si>
  <si>
    <t>porte de documentación de la empresa</t>
  </si>
  <si>
    <t>mantener al dia los documentos de la empresa</t>
  </si>
  <si>
    <t>LIMPIA DE CUNETAS</t>
  </si>
  <si>
    <t>BOTAS CON PLATINA</t>
  </si>
  <si>
    <t>BOTAS CON PLATTINA</t>
  </si>
  <si>
    <t>ACTOS DELICTIVOS, ACTORES DEL CONFLICTO ARMADO, ORDEN PUBLICO</t>
  </si>
  <si>
    <t>ANIMALES PROPIOS DE LA FAUNA NATURAL</t>
  </si>
  <si>
    <t>INTOXICACIONES, ALERGIAS</t>
  </si>
  <si>
    <t>INSPECCION DEL AREA DE TRABAJO</t>
  </si>
  <si>
    <t>CASCO, CARETA, GUANTES, CANILLERAS, BOTAS CON PUNTERA METALICA</t>
  </si>
  <si>
    <t>RETIRAR EL MATERIAL QUE OBSTACULIZA EL TRANSITO DEL AGUA POR LAS CUNETAS HACIENDO USO DE LAS HERRAMIENTAS DE MANO</t>
  </si>
  <si>
    <t>ESFUERZOS , MOVIMIENTOS REPETITIVOS</t>
  </si>
  <si>
    <t>MANEJO DE HERRAMIENTAS</t>
  </si>
  <si>
    <t>GOLPEADO POR O CONTRA, HERIDAS</t>
  </si>
  <si>
    <t>MACHETES CON FUNDA</t>
  </si>
  <si>
    <t>CASCO, GUANTES, CANILLERAS, BOTAS Y GAFAS DE SEGURIDAD, RESPIADOR, PROTECCIÓN AUDITIVA</t>
  </si>
  <si>
    <t>MANTENIMIENTO Y LISTA DE CHEQUEOS A LA MAQUNARIA A UTILIZAR</t>
  </si>
  <si>
    <t>ROCERIA DE TALUDES</t>
  </si>
  <si>
    <t>CAIDAS, FRACTURAS, CONTUSIONES</t>
  </si>
  <si>
    <t>KIT DE TRABAJO EN ALTURAS</t>
  </si>
  <si>
    <t>ELEMENTOS DEL KIT DE ALTURAS</t>
  </si>
  <si>
    <t>FUNDA PARA EL MACHETE Y CASCO, BOTAS, GAFAS, ROPA DE TRABAJO, GUANTES</t>
  </si>
  <si>
    <t>GOLPEADO POR O CONTRA</t>
  </si>
  <si>
    <t>CASCO, GUANTES, CANILLERAS, BOTAS Y GAFAS DE SEGURIDAD</t>
  </si>
  <si>
    <t>RETIRAR LA TIERRA QUE OBSTACULIZA LAS VIAS HACIENDO USO DE LAS HERRAMIENTAS DE MANO</t>
  </si>
  <si>
    <t>GESTION ADMINISTRATIVA</t>
  </si>
  <si>
    <t>OFICINA SANTA ROSA</t>
  </si>
  <si>
    <t>CONTRATACIÓN, CAPACITACIÓN, COMPRAS, GESTION HUMANA</t>
  </si>
  <si>
    <t>MANEJO DE CAMBIOS, DEMANDA CUALITATIVA Y CUANTITATIVAS  DE LA LABOR,  CARGA MENTAL, CONTENIDO DE L TAAREA, MONOTONÍA</t>
  </si>
  <si>
    <t>GESTION ORGANIZACIONAL, CARACTERISTICAS DE LA ORGAANIZACIÓN DEL TRABAJO, CONDICIONES DE LA TAREA, INTERFASE PERSONA - TAREA</t>
  </si>
  <si>
    <t>PAUSAS ACTIVAS</t>
  </si>
  <si>
    <t>ALTA Y BAJA TENSION</t>
  </si>
  <si>
    <t>CONDICIONES DE SEGURIDDAD</t>
  </si>
  <si>
    <t>CORTOCIRCUITOS, ELECTROCUCIÓN, INCENDIOS</t>
  </si>
  <si>
    <t>ORDEN PUBLICO, GRUPOS AL MARGEN DE LA LEY, DELINCUENCIA COMUN</t>
  </si>
  <si>
    <t>PERSECUCIONES, SECUESTROS, ROBOS, ESTORCIONES</t>
  </si>
  <si>
    <t>CONTACTO CON LA RED DE APOYO DE LA POLICIA NACIONAL</t>
  </si>
  <si>
    <t>MANEJO DE HERRAMIENTAS DE OFICINA</t>
  </si>
  <si>
    <t>CAPACITACIÓN EN HERRAMIENTAS DE OFICINA</t>
  </si>
  <si>
    <t>TAREAS QUE REQUIEREN DIGITACIÓN EN COMPUTADOR</t>
  </si>
  <si>
    <t>MOVIMIENTOS REPETITIVOS, POSICIÓN SEDENTE PROLONGADA</t>
  </si>
  <si>
    <t>TUNEL DEL CARPO, LESIONES ARTICULARES, LUMBAGOS</t>
  </si>
  <si>
    <t>DISEÑO, REVISIÓN Y SEGUIMIENTO DE DOCUMENTOS. ELABORACIÓN DE INFORMES.</t>
  </si>
  <si>
    <t>DIGITACIÓN EN EL DISEÑO, ELABORACIÓN DE DOCUMENTO E INFORMES</t>
  </si>
  <si>
    <t>INSPECCIONES EN CAMPO</t>
  </si>
  <si>
    <t>ANIMALES PROPIOS DE LA FAUNA</t>
  </si>
  <si>
    <t xml:space="preserve">BOTAS CON PLATINA, GUANTES </t>
  </si>
  <si>
    <t>BOTASS CON PLATINA, GUANTES, CAPACITACIÓN EN ANIMALES VENENOSOS</t>
  </si>
  <si>
    <t xml:space="preserve">II  </t>
  </si>
  <si>
    <t>RUIDO CONTINUO OCASINADO POR LOS EQUIPOS</t>
  </si>
  <si>
    <t>GESTION DE LA INFORMACIÓN</t>
  </si>
  <si>
    <t>ADMINISTRACION DE DOCUMENTOS, FORMATOS Y REGISTROS, PROCESAMIENTO DE DATOS, DIVULGACIÓN DE INFORMACIÓN INTERNA Y EXTERNA CON RESULTADOS DEL SISOMA</t>
  </si>
  <si>
    <t>DIRECCIONAMIENTO ESTRATEGICO</t>
  </si>
  <si>
    <t>REPRESENTACIÓN LEGAL, DIRECCION GENERAL</t>
  </si>
  <si>
    <t>GESTION FINANCIERA CONTABLE</t>
  </si>
  <si>
    <t>FACTURACIÓN, PAGOS, CONTROL CONTABLE Y PRESUPUESTO</t>
  </si>
  <si>
    <t>OBSERVAR Y/O APOYAR LAS ACTIVIDADES DE LA EMPRESA</t>
  </si>
  <si>
    <t>TECNOLOGICO</t>
  </si>
  <si>
    <t>MANEJO DE CABLES Y HERRAMIENTAS</t>
  </si>
  <si>
    <t>MANIPULACION DE CABLES, HERRAMIENTASS Y FUSTES</t>
  </si>
  <si>
    <t>capacitación sobre control de incendios, plastico de protección para el vertimiento de lubricantes en la máquina y bidón</t>
  </si>
  <si>
    <t>señalización y demarcación del área de almacenamiento y roulación de los envases.          Procedimiento de manipulación de sustancias quimicas</t>
  </si>
  <si>
    <t>EXTINTORES EN EQUIPOS Y EN LA CASETA DE COMBUSTIBLES.</t>
  </si>
  <si>
    <t>DELIMITAR EL ÁREA EN CASO DE INCENDIO</t>
  </si>
  <si>
    <t>DEMANDAS CULITATIVAS Y CUANTITATIVAS, TECNOLOGIA, CONTENIDO DE LA TAREA EN LA PLANEACIÓN DEL SISTEMA DE EXTRACCIÓN</t>
  </si>
  <si>
    <t>guantes de vaqueta o de carnaza, casco con barbuquejo, botas con puntera de acereo y taches, cinturon de posicionamiento, espolines para escalada de arboles y equipo para trabajo en alturas.</t>
  </si>
  <si>
    <t>certificación de trabajos en alturas, equipo para trabajos en alturas con su respectiva lista de chequeo y permiso para el trabajo en alturas autorizado por el supervisor.</t>
  </si>
  <si>
    <t>capacitación, permiso y certificación en trabajo de alturas, elaboración de lista de chequeo del equipo a utilizar</t>
  </si>
  <si>
    <t>Realizar e implementar un  análisis de trabajo seguro o de riesgos por oficio, diligenciar y analisis las tajetas de observación del comportamiento</t>
  </si>
  <si>
    <t>casco color rojo, guantes de carnaza, botas con puntera de acero y taches. ESTAR ALEJADOS DEL EQUIPO, DE LOS CABLES, DE LOS ESTROBOS, DE LOS FUSTES SUSPENDIDOS Y DE LA LINEA DE FUEGO</t>
  </si>
  <si>
    <t>conservar distancia con la línea de fuego</t>
  </si>
  <si>
    <t>Inspeccionr de la troza antes de cargar la troza</t>
  </si>
  <si>
    <t>SONIDO PRODUCIDO POR EL EQUIPO</t>
  </si>
  <si>
    <t>MANEJO DE HERRAMIENTAS DE CORTE, MACHETE</t>
  </si>
  <si>
    <t>MANIPULACIÓN DE TROZAS</t>
  </si>
  <si>
    <t>Guantes con refuerzo para un mejor agarre, capacitación en manipulación de cargas y realizar analisis de trabajo seguro</t>
  </si>
  <si>
    <t>GUANTES DE CARNAZA</t>
  </si>
  <si>
    <t>SONIDO PRODUCIDO POR MOTOSIERRAS Y  EQUIPOS</t>
  </si>
  <si>
    <t>TUMBA, DESARAME Y TROZEO</t>
  </si>
  <si>
    <t>ESTROBADO Y DESESTROBADO</t>
  </si>
  <si>
    <t>EXTRACCIÓN MENOR CON CABLES</t>
  </si>
  <si>
    <t>EXTRACCIÓN MENOR CON ANIMALES</t>
  </si>
  <si>
    <t>EVACUACIÓN</t>
  </si>
  <si>
    <t>TRASLADAR LA MADERAS AL PUNTO DE ACOPIO O DE TROZEO</t>
  </si>
  <si>
    <t>TRASLADAR LA MADERA AL SITIO DE ACOPIO O DE TROZEO</t>
  </si>
  <si>
    <t>CARGA MECANIZADA</t>
  </si>
  <si>
    <t>TRASLADAR LA MADERA AL VEHÍCULO DE TRANSPORTE FINAL</t>
  </si>
  <si>
    <t>VISITANTES</t>
  </si>
  <si>
    <t>OBSERVAR EL PROCESO PRODUCTIVO DE LA EMPRESA</t>
  </si>
  <si>
    <t>CAMPO - COSECHA</t>
  </si>
  <si>
    <t>HOYADO</t>
  </si>
  <si>
    <t>APLICACIÓN DE PREEMERGENTES</t>
  </si>
  <si>
    <t>FERTILIZACION Y REFERTILIZACION</t>
  </si>
  <si>
    <t>SUPERFICIES IRREGULARES Y LISAS</t>
  </si>
  <si>
    <t>MOVIMIENTOS REPETITIVOS YPOSTURAS PROLONGADAS</t>
  </si>
  <si>
    <t>PORTE DE DOCUMENTACIÓN DE LA EMPRESA</t>
  </si>
  <si>
    <t>REMOCIÓN DE TALUDES</t>
  </si>
  <si>
    <t>CAMPO - CAMINOS, CARRETERAS</t>
  </si>
  <si>
    <t>TENER CONTACTO DIRECTO CON EL PERSONAL DE LA EMPRESA, ASPIRANTES, PROVEEDORES PARA UN DETERMINADO FIN</t>
  </si>
  <si>
    <t>DIGITAR INFORMACIÓN CONCERNIENTE A LA SEGURIDAD Y CUIDADO DE LA SALUD DE LOS TRABAJADORES DE LA EMPRESA</t>
  </si>
  <si>
    <t>VISITAR LOS DIFERENTES PUNTOS DE TRABAJO, OBSERVAR Y VERIFICAR EL CUMPLIMIENTO DE LAS NORMAS DE LA EMPRESA EN CUANTO A LA GESTION DEL RIESGO</t>
  </si>
  <si>
    <t>MANEJO DE CAMBIOS, DEMANDA CUALITATIVA Y CUANTITATIVAS  DE LA LABOR,  CARGA MENTAL, CONTENIDO DE LA TAREA, CONTACTO CON TRABAJADORES</t>
  </si>
  <si>
    <t>ACTUALIZAR Y ALIMENTAR LOS DIFERENTES PROGRAMAS DISEÑADOS PARA EL CONTROL DE LA DOCUMENTACIÓN</t>
  </si>
  <si>
    <t>MANEJO DE CAMBIOS, DEMANDA CUALITATIVA Y CUANTITATIVAS  DE LA LABOR,  CARGA MENTAL, CONTENIDO DE LA TAREA, MONOTONÍA</t>
  </si>
  <si>
    <t>CONTACTAR NUEVOS CLIENTES POTENCIALES, DAR LOS LINEAMIENTOS PARA EL MANEJO CORRECTO DE LOS DIFERENTES PROCESOS</t>
  </si>
  <si>
    <t>COORDINACIÓN OPERATIVA</t>
  </si>
  <si>
    <t>DESARROLLAR ESTRATEGIAS DE PRODUCCIÓN EFECTIVAS, REALIZAR SEGUIMIENTO AL PROCESO PRODUCTIVO, SOCIALIZAR CON SUS SUBALTERNOS TEMAS REFERENTES A LA PRODUCCIÓN, REALIZAR INFORMES, LICITACIONES</t>
  </si>
  <si>
    <t>SEGUIMIENTO EN CAMPO DEL PROCESO PRODUCTIVO</t>
  </si>
  <si>
    <t>VISITAR LOS DIFERENTES PUNTOS DE TRABAJO, OBSERVAR Y VERIFICAR EL CUMPLIMIENTO DE LOS LINEAMIENTOS PACTADOS</t>
  </si>
  <si>
    <t>VERIFICACIÓN CONSTANTE DEL ESTADO DE LA MOTOCICLETA</t>
  </si>
  <si>
    <t>VERIFICCIÓN DEL ESTADO DEL VEHÍCULO DE TRANSPORTE</t>
  </si>
  <si>
    <t>CODIGO DE TRANSITO Y TRNASPORTE</t>
  </si>
  <si>
    <t>COORDINACIÓN SISOMA</t>
  </si>
  <si>
    <t>INSPECCIONES DE CAMPO</t>
  </si>
  <si>
    <t>REPRESENTACIÓN LEGAL Y DIRECCIÓN GENERAL</t>
  </si>
  <si>
    <t>GESTION FINANCIERA Y CONTABLE</t>
  </si>
  <si>
    <t>GESTION DEL RIESGO</t>
  </si>
  <si>
    <t>Examenes médicos ocupacionales</t>
  </si>
  <si>
    <t>Mantenimiento preventivo de la maquinaria</t>
  </si>
  <si>
    <t>fracturas, heridas, traumas</t>
  </si>
  <si>
    <t>CAIDAS DEL MISMO NIVEL POR CONDICIONES DEL TERRENO</t>
  </si>
  <si>
    <t>N/A</t>
  </si>
  <si>
    <t>Revisión de taches de las botas periodicamente</t>
  </si>
  <si>
    <t>Protector auditivo de inserción y de copa</t>
  </si>
  <si>
    <t>Examenes médicos ocupacionales ingreso, periodicos y retiro.                             Mediciones ambientales y dosimetrias de ruido</t>
  </si>
  <si>
    <t>Protector auditivo según recomendaciones por dosimetrias, mediciones y valoraciones médicas</t>
  </si>
  <si>
    <t>Examenes médicos ocupacionales ingreso, periodicos y retiro.                    Información acerca del riesgo</t>
  </si>
  <si>
    <t>Ropa de trabajo que proteje los brazos, casco con vicera que proteje parcialmente la cara</t>
  </si>
  <si>
    <t>Ropa de trabajo apropiada para la protección de la piel</t>
  </si>
  <si>
    <t>incendios, contaminación ambiental, irritabilidad en la piel</t>
  </si>
  <si>
    <t>señalización y demarcación de áreas de almacenamiento</t>
  </si>
  <si>
    <t>Rotulación de recipientes</t>
  </si>
  <si>
    <t>golpeado por o contra, atrapamientos, fracturas, amaputaciones.</t>
  </si>
  <si>
    <t>Analisis de riesgos por oficio y procedimiento para motosierrista</t>
  </si>
  <si>
    <t xml:space="preserve">Intoxicaciones </t>
  </si>
  <si>
    <t>Extintores contra incendio</t>
  </si>
  <si>
    <t>Capacitación en plan de emergencias por riesgo biológico, capacitación en ofidismo</t>
  </si>
  <si>
    <t>Capacitación en manejo de extintores y control de incendios</t>
  </si>
  <si>
    <t>Demarcar áreas donde haya presencia de combustibles</t>
  </si>
  <si>
    <t>ROBOS, DELINCUENCIA COMUN, GRUPOS DE FUERZAS ARMADAS AL MARGEN DE LA LEY</t>
  </si>
  <si>
    <t>Porte de documentos de identificación (cédula de ciudadanía, carnet ARL)</t>
  </si>
  <si>
    <t>ANEXO A</t>
  </si>
  <si>
    <t>Sensibilización del plan de emergencias, entrenamiento a brigadistas en caso de emergencia por fenomenos naturales</t>
  </si>
  <si>
    <t>Selección de brigadistas, difusión del plan de emergencias</t>
  </si>
  <si>
    <t>Capacitar a los supervisores y coordinadores , encargados de diligeniar las listas de chequeo, acerca de pautas para verificación de vehículos y motos.                    Elaboración de lista de chequeo para motos</t>
  </si>
  <si>
    <t>Realizar pausas activas, periodos de descanso, como mecanismo de esparcimiento</t>
  </si>
  <si>
    <t>MANIPULACIÓN DE CABLES Y HERRAMIENTAS</t>
  </si>
  <si>
    <t>FÍSICO</t>
  </si>
  <si>
    <t>QUÍMICO</t>
  </si>
  <si>
    <t>TECNOLÓGICO</t>
  </si>
  <si>
    <t>PÚBLICO</t>
  </si>
  <si>
    <t>TRANSPORTE DEL CABLE PARA LA INSTALACIÓN</t>
  </si>
  <si>
    <t>MANIPULACIÓN DE CARGAS</t>
  </si>
  <si>
    <t>Realizar pausas activas, elaborar procedimiento para manipulación de cargas</t>
  </si>
  <si>
    <t>Realizar Pausas Activas y ejercicios de calentamiento antes de iniciar la labor</t>
  </si>
  <si>
    <t>EXTRACCIÓN (OPERADOR)</t>
  </si>
  <si>
    <t>Carpas de bienestar, minutos por la vida</t>
  </si>
  <si>
    <t>TRANSPORTE MENOR CON ANIMALES (ARRIERIA)</t>
  </si>
  <si>
    <t>Soporte artesanal para subir las trozas al animal</t>
  </si>
  <si>
    <t>Compromisos para la realización de calentamiento antes de iniciar y pausas activas durante la jornada.</t>
  </si>
  <si>
    <t>CARGUE, TRASLADO Y DESCARGA</t>
  </si>
  <si>
    <t>MANIPULACIÓN DE LA TROZA, SUBIRLA Y BAJARLA DEL ANIMAL</t>
  </si>
  <si>
    <t>MANEJO DE APAREJOS PARA LOS ANIMALES</t>
  </si>
  <si>
    <t>Realizar pausas activas, Procedimientos para manipulación de cargas</t>
  </si>
  <si>
    <t>Protector auditivo de copa</t>
  </si>
  <si>
    <t>MANEJO DEL EQUIPO CARGADO CON TROZAS O EL FUSTE HIZADO</t>
  </si>
  <si>
    <t>Realizar pausas activas</t>
  </si>
  <si>
    <t>lista de chequeo a los vehiculos</t>
  </si>
  <si>
    <t>señalización de vias y áreas de riesgos</t>
  </si>
  <si>
    <t>Procedimiento de manipulación de cargas</t>
  </si>
  <si>
    <t>Protector facial en malla</t>
  </si>
  <si>
    <t>CARGAR LA TROZA, ALZARLA, PONERLA VERTICAL PARA REALIZAR LA LABOR</t>
  </si>
  <si>
    <t>ÁREA DE TRABAJO CON CONDICIONES DEFICIENTES DE ORDEN Y ASEO, NO EXISTE ÁREA ESPECÍFICA PARA REALIZAR LA LABOR</t>
  </si>
  <si>
    <t>Implementar orden y aseo en el sitio de trabajo</t>
  </si>
  <si>
    <t xml:space="preserve">Protector auditivo de inserción   </t>
  </si>
  <si>
    <t>Análisis de riesgo por oficio</t>
  </si>
  <si>
    <t xml:space="preserve">TRASLADAR LA MADERA APILADA AL VEHICULO DE TRANSPORTE </t>
  </si>
  <si>
    <t>Distancias de seguridad por parte de los compañeros de trabajo</t>
  </si>
  <si>
    <t>protector auditivo tipo copa</t>
  </si>
  <si>
    <t>VISITA</t>
  </si>
  <si>
    <t>Indicaciones del plan de emergencias</t>
  </si>
  <si>
    <t>Permanecer con la persona de la empresa encargada de la visita</t>
  </si>
  <si>
    <t>Socialización procedimiento para visitantes y plan de emergencias</t>
  </si>
  <si>
    <t>Socialización plan de emergencias</t>
  </si>
  <si>
    <t>Molestia auditiva</t>
  </si>
  <si>
    <t>Protector auditiva</t>
  </si>
  <si>
    <t>Uso de bloqueador solar, ropa de trabajo manga larga</t>
  </si>
  <si>
    <t>Suspención de labores</t>
  </si>
  <si>
    <t>TRAZO, PLATEO, HOYADO</t>
  </si>
  <si>
    <t>MOVIMIENTO  REPETITIVO CON LA HERRAMIENTA DE TRABAJO</t>
  </si>
  <si>
    <t>Verificación de seguros de la máquina</t>
  </si>
  <si>
    <t>LIMPIA HERBICIDA, APLICACIÓN DE PREEMERGENTES, POST EMERGENTES, FERTILIZACIÓN Y REFERTILIZACIÓN</t>
  </si>
  <si>
    <t>RUIDO PRODUCIDO POR LA GUADAÑA</t>
  </si>
  <si>
    <t>Protector auditivo de  de copa</t>
  </si>
  <si>
    <t>Reunión de inicio de labores e inspección de la zona</t>
  </si>
  <si>
    <t>Funda para herramienta</t>
  </si>
  <si>
    <t>Elementos para rescate en alturas</t>
  </si>
  <si>
    <t>Canalización de cableado eléctrico</t>
  </si>
  <si>
    <t>Alarma en la oficina, contacto con la policia del sector</t>
  </si>
  <si>
    <t>Reposa muñecas, silla ergonómica</t>
  </si>
  <si>
    <t>Resposa muñecas, silla ergonómica</t>
  </si>
  <si>
    <t>Contacto con los entes de apoyo</t>
  </si>
  <si>
    <t>MOLESTIA AUDITIVA</t>
  </si>
  <si>
    <t>Uso de bloqueador</t>
  </si>
  <si>
    <t>Contacto con entes de apoyo</t>
  </si>
  <si>
    <t>reposa muñecas y silla ergonómica</t>
  </si>
  <si>
    <t>Uso de bloqueador solar y ropa de trabajo manga larga</t>
  </si>
  <si>
    <t>contacto con entes de apoyo</t>
  </si>
  <si>
    <t>DOCUMENTOS RELACIONADOS</t>
  </si>
  <si>
    <t>Programa de mantenimiento, subprograma de higiene y seguridad industrial</t>
  </si>
  <si>
    <t>Subprograma de medicina preventiva y del trabajo, matriz de selección de elementos de protección personal</t>
  </si>
  <si>
    <t>Plan de emergencia</t>
  </si>
  <si>
    <t>Subprograma de higiene y seguridad industrial</t>
  </si>
  <si>
    <t>plan de emergencias</t>
  </si>
  <si>
    <t>ACCIDENTESDE TRANSITO</t>
  </si>
  <si>
    <t>Programa de seguridad e higiene del trabajo, formato de inspecciones locativas</t>
  </si>
  <si>
    <t>Programa de medicina preventiva y del trabajo, programa de gestión para riesgo biomecánico, acta de reunión de inicio de operaciones</t>
  </si>
  <si>
    <t>Programa de seguridad e higiene del trabajo.</t>
  </si>
  <si>
    <t>Lesiones osteomusculares y ligamentosas</t>
  </si>
  <si>
    <t>Sordera profesional</t>
  </si>
  <si>
    <t>Enfermedades por vibraciòn</t>
  </si>
  <si>
    <t>Enfermedades producidas por radiaciones ultravioleta</t>
  </si>
  <si>
    <t>Patologìas causadas por estrès en el trabajo</t>
  </si>
  <si>
    <t>Quemaduras, muerte</t>
  </si>
  <si>
    <t>Secuestros, extorsiòn, atentados</t>
  </si>
  <si>
    <t>Heridas, fracturas, muerte</t>
  </si>
  <si>
    <t>Atrapamientos, heridas, quemaduras</t>
  </si>
  <si>
    <t>Fracturas, contusiones, muerte</t>
  </si>
  <si>
    <t>Lesiones de tejido blando, heridas, contusiones</t>
  </si>
  <si>
    <t>Intoxicaciones, alergias</t>
  </si>
  <si>
    <t>Atrapamientos, contusiones, fracturas.</t>
  </si>
  <si>
    <t>Calambre ocupacional de mano o antebrazo</t>
  </si>
  <si>
    <t>Realizar pausas activas, periodos de descanso</t>
  </si>
  <si>
    <t>Quemaduras, electrocuciones, muerte</t>
  </si>
  <si>
    <t>Suspender labores cuando haya presencia de lluvias, truenos, rayos</t>
  </si>
  <si>
    <t>Intoxicaciones y alergias</t>
  </si>
  <si>
    <t>Heridas de tejido blando</t>
  </si>
  <si>
    <t>Contusiones, heridas, fracturas</t>
  </si>
  <si>
    <t>Fracturas, heridas, atrapamientos</t>
  </si>
  <si>
    <t>Volcamientos, constusiones, fracturas</t>
  </si>
  <si>
    <t>Heridas, amputaciones</t>
  </si>
  <si>
    <t>Heridas, contusiones, fracturas</t>
  </si>
  <si>
    <t>Lesiones oculares</t>
  </si>
  <si>
    <t>Intoxicaciones</t>
  </si>
  <si>
    <t>Volcamientos, colisiones, contusiones, fracturas</t>
  </si>
  <si>
    <t>intoxicaciones</t>
  </si>
  <si>
    <t>Fracturas, contusiones, atrapamientos, heridas</t>
  </si>
  <si>
    <t>Quemaduras, atrapamientos</t>
  </si>
  <si>
    <t>Secuestro, extorsión, agresión física</t>
  </si>
  <si>
    <t>Electrocuciones, atrapamientos, quemaduras</t>
  </si>
  <si>
    <t>Lesiones osteomusculares y ligamentosas, calambre ocupacional de mano o antebrazo</t>
  </si>
  <si>
    <t>Heridas, contusiones</t>
  </si>
  <si>
    <t>Alergias, intoxicaciones</t>
  </si>
  <si>
    <t>Contusiones, heridas</t>
  </si>
  <si>
    <t>USO DE AGROQUIMICOS</t>
  </si>
  <si>
    <t>ROCERIA DE TALUDES &lt; 1.50 MTS</t>
  </si>
  <si>
    <t>REMOCIÓN DE DERRUMBES &lt;20 MTS3</t>
  </si>
  <si>
    <t>Uso de protección solar dérmica y líquidos hidratantes</t>
  </si>
  <si>
    <t>capacitación sobre control de incendios, plastico y material absorbente, de protección para el vertimiento de lubricantes en la máquina y bidón para combustibles y lubricantes</t>
  </si>
  <si>
    <t xml:space="preserve">          Procedimiento de manipulación de sustancias quimicas y control de derrames</t>
  </si>
  <si>
    <t>Programa de seguridad química, Procedimiento para el control de derrames</t>
  </si>
  <si>
    <t>ARO motosierrista, Programa de gestión para riesgo mecánico</t>
  </si>
  <si>
    <t>Comunicación inmediata para la adquisición de suero antiofídico</t>
  </si>
  <si>
    <t xml:space="preserve">Plan de emergencia, numero de emergencia </t>
  </si>
  <si>
    <t>Numeros de emergencias</t>
  </si>
  <si>
    <t>ACCIDENTES DE TRANSITO EN EL TRAYECTO DE CASA-TRABAJO-CASA</t>
  </si>
  <si>
    <t>Verificación de estado de medios de transporte de los transportadores</t>
  </si>
  <si>
    <t>Gestión del arreglo de las vías constantemente y antes de ingresar a los lotes a intervenir, por parte del contratante</t>
  </si>
  <si>
    <t>Subprograma de higiene y seguridad industrial, programa de inspecciones</t>
  </si>
  <si>
    <t>Suspención de las labores en ese momento</t>
  </si>
  <si>
    <t>subprograma de medicina preventiva y del trabajo, Programa de gestión para riesgo biomecánico,</t>
  </si>
  <si>
    <t>señalización de areas de riesgo, promover el auto cuidado, Realizar las reuniones de inicio</t>
  </si>
  <si>
    <t>Numeros de emergencia para la Adquisición de suero antiofídico</t>
  </si>
  <si>
    <t>Casco con barbuquejo, guantes de carnaza.</t>
  </si>
  <si>
    <t>Taller de cuidado de manos (ARL), Minutos por la vida acerca del tema como promoción del autocuidado</t>
  </si>
  <si>
    <t>Guantes con refuerzo en carnaza en la palma</t>
  </si>
  <si>
    <t>Manual del estrobador (contratante), Programa de seguridad industrial e higiene industrial, programa para gestión de riesgo mecánico.</t>
  </si>
  <si>
    <t>Programa de medicina preventiva y del trabajo, programa de gestión para riesgo biomecánico, reunión de inicio de operaciones</t>
  </si>
  <si>
    <t>Realizar inspecciones de seguridad al estrobador (lista de chequeo, tarjeta de observación del comportamiento)</t>
  </si>
  <si>
    <t>Manual del estrobador (contratante), Programa de seguridad e higiene del trabajo, programa de gestión de riesgo mecánico, programa de inspecciones</t>
  </si>
  <si>
    <t xml:space="preserve">Subprograma de medicina preventiva y del trabajo, Programa para riesgo biomecánico, reunion de inicio </t>
  </si>
  <si>
    <t>Subprograma de medicina preventiva y del trabajo, programa para riesgo sico laboral, programa menos accidentes, mas alegria</t>
  </si>
  <si>
    <t>Programa de seguridad industrial e higiene industrial.</t>
  </si>
  <si>
    <t xml:space="preserve">Planeación de vias de extracción </t>
  </si>
  <si>
    <t>Procedimiento para manipulación de cargas, inspecciones de seguridad para arrieria</t>
  </si>
  <si>
    <t>Programa de seguridad industrial e higiene industrial, programa de inspecciones</t>
  </si>
  <si>
    <t>uso de protección solar dérmica y líquidos hidratantes</t>
  </si>
  <si>
    <t>Plan de emergencia, programa de seguridad química, procedimiento paa el control de derrames</t>
  </si>
  <si>
    <t>Lista de chequeo para vehículos particulares</t>
  </si>
  <si>
    <t>subprograma de medicina preventiva y del trabajo, programa para gestion de riesgo biomecánico, reuniones de inicio</t>
  </si>
  <si>
    <t>Protección auditiva</t>
  </si>
  <si>
    <t>Inspecciones de seguridad</t>
  </si>
  <si>
    <t>Subprograma de seguridad e higiene inustrial, programa para gestion de ruido, programa de mantenimiento</t>
  </si>
  <si>
    <t>Subprograma de seguridad e higiene industrial, programa de inspecciones</t>
  </si>
  <si>
    <t>mantenimiento de vias. (contratante)</t>
  </si>
  <si>
    <t>suprograma de seguridad industrial e higiene industrial, programa de inspecciones.</t>
  </si>
  <si>
    <t>Uso de herramientas de apoyo</t>
  </si>
  <si>
    <t>suprograma de seguridad industrial e higiene industrial, programa de inspecciones, instrutivo del peave.</t>
  </si>
  <si>
    <t>Subprograma de medicina preventiva y del trabajo</t>
  </si>
  <si>
    <t>Socialización del plan de emergencias, Capacitación en ofidismo</t>
  </si>
  <si>
    <t>subprograma de seguridad e higiene industrial, programa para riesgo biomecánico, reuniones de inicio</t>
  </si>
  <si>
    <t>protector auditivo</t>
  </si>
  <si>
    <t xml:space="preserve">Programa de seguridad e higiene del trabajo, programa de inspecciones </t>
  </si>
  <si>
    <t>Subprograma de seguridad indsutrial e higiene industrial, programa para ruido, programa de mantenimiento</t>
  </si>
  <si>
    <t>Programa de seguridad e higiene del trabajo, programa riesgo biomecánico</t>
  </si>
  <si>
    <t>reposa muñecas y silla ajustable, realizar pausas activas</t>
  </si>
  <si>
    <t>Reposa muñecas y silla ergonómica, descansapies, realizar pausas activas</t>
  </si>
  <si>
    <t>Reposa muñecas y silla ergonómica, descansa pies, realizar pausas activas</t>
  </si>
  <si>
    <t>Subprograma de medicina preventiva y del trabajo, programa para ruido</t>
  </si>
  <si>
    <t>Promover el autocuidado de las manos</t>
  </si>
  <si>
    <t>Programa de seguridad e higiene del trabajo</t>
  </si>
  <si>
    <t>Recomendaciones de uso de bloueador solar</t>
  </si>
  <si>
    <t xml:space="preserve">Subprograma de medicina preventiva y del trabajo, </t>
  </si>
  <si>
    <t>Subprograma de seguridad e higiene industrial, programa de inspecciones, progama para trabajo en alturas</t>
  </si>
  <si>
    <t>Subprograma de seguridad industrial e higiene industrial, programa de inspecciones, bitacora</t>
  </si>
  <si>
    <t xml:space="preserve">Protector auditivo </t>
  </si>
  <si>
    <t>Programa de mantenimiento, subprograma de higiene y seguridad industrial, programa de medicion y seguimiento, mariz de selección de epp</t>
  </si>
  <si>
    <t>Subprograma de seguridad industrial e hiiene industrial, programa de inspecciones</t>
  </si>
  <si>
    <t>plan de emergencia</t>
  </si>
  <si>
    <t>programa de seguridad industrial e hiiene industrial, programa de gestión para ruido, programa de mantenimiento</t>
  </si>
  <si>
    <t>Subprograma de higiene y seguridad industrial, programa para ruido, programa de mantenimiento</t>
  </si>
  <si>
    <t>Señalización de ineas de fuego</t>
  </si>
  <si>
    <t>Subprograma de higiene y seguridad industrial, programa pararieso mecanico, programa de inspecciones</t>
  </si>
  <si>
    <t>programa de seguridad industrial e higiene industrial</t>
  </si>
  <si>
    <t>Protecto auditivo</t>
  </si>
  <si>
    <t>Socializacion del plan de emergencias, Capacitación en ofidismo</t>
  </si>
  <si>
    <t>Plan de emergecias</t>
  </si>
  <si>
    <t>Programa de seguridad industrial</t>
  </si>
  <si>
    <t>Nombre: Matriz de riesgos</t>
  </si>
  <si>
    <t>Version 01</t>
  </si>
  <si>
    <t>Elaborador por: Martha Isabel Calderon Botero</t>
  </si>
  <si>
    <t>Aprobada por: Jhony Lendro Valencia</t>
  </si>
  <si>
    <t>Código: 60-1000-07</t>
  </si>
  <si>
    <t>Vigente desde: 01/01/2013</t>
  </si>
  <si>
    <t xml:space="preserve">NO </t>
  </si>
  <si>
    <t xml:space="preserve">CUERDAS ELECTICAS </t>
  </si>
  <si>
    <t xml:space="preserve">ELECTRICO </t>
  </si>
  <si>
    <t xml:space="preserve">CUERDAS ENERGIZADAS </t>
  </si>
  <si>
    <t xml:space="preserve">Quemaduras, amputaciones. </t>
  </si>
  <si>
    <t>Suspender energia cuando se realice la activadad</t>
  </si>
  <si>
    <t>Utilizar lo todos los epp requeridos para la operación.</t>
  </si>
  <si>
    <t xml:space="preserve"> procediento de tumba de arboles en condiociones especiales.</t>
  </si>
  <si>
    <t>Utilizar casco dielectrico, herramientas de apoyo utizadas para direccionar la caida del arbol.</t>
  </si>
  <si>
    <t xml:space="preserve">Realizar previo analisis de riesgos y plan de acción para estos. </t>
  </si>
  <si>
    <t>Programa de seguridad industrial e higiene laboral, Programa de gestión para trabajo en alturas, procedimiento para trabajo en alturas, protocolo de rescate.</t>
  </si>
  <si>
    <t>Procedimiento PITS, evaluación de riesgos.</t>
  </si>
  <si>
    <t xml:space="preserve">Subprograma de medicina preventiva y del trabajo, subprograma de higiene y seguridad industrial, programa de gestión para ruido, programa de mantenimiento, </t>
  </si>
  <si>
    <t>Subprograma de seguridad e higiene industrial, procedimientos para tumba, desrame y troceo, evalauacion de riesgo, triangulo de riesgo, protocolo riesgo locativo.</t>
  </si>
  <si>
    <t xml:space="preserve">OFICINA SANTA ROSA Y RIOSUCIO </t>
  </si>
  <si>
    <t>OFICINA SANTA ROSA, RIOSUCIO Y CAMPO</t>
  </si>
  <si>
    <t>OFICINA SANTA ROSA Y RIOSUCIO</t>
  </si>
  <si>
    <t xml:space="preserve">Hoja de seguridad </t>
  </si>
  <si>
    <t>DEMANDAS CUALITATIVAS Y CUANTITATIVAS, TECNOLOGIA, CONTENIDO DE LA TAREA EN LA PLANEACIÓN DEL SISTEMA DE EXTRACCIÓN</t>
  </si>
  <si>
    <t>Equipo de rescate para cuando se realiza trabajo de alturas, medios de comunicación para cas de emergencia (Radioelefonos)</t>
  </si>
  <si>
    <t xml:space="preserve">TRANSPORTE DEL CABLE Y ACCESORIOS </t>
  </si>
  <si>
    <t>SONIDO PRODUCIDO POR EQUIPO DE EXTRACCIÓN Y EVACUACIÓN</t>
  </si>
  <si>
    <t>Protector auditivo de inserción.</t>
  </si>
  <si>
    <t>DEMANDAS CUALITATIVAS Y CUANTITATIVAS, TECNOLOGIA, CONTENIDO DE LA TAREA EN LA EJECUCIÓN DEL SISTEMA DE EXTRACCIÓN.</t>
  </si>
  <si>
    <t>USO DE ACEITES Y LUBRICANTES PARA LOS EQUIPOS DE EXTRACCIÓN</t>
  </si>
  <si>
    <t>MANIPULACION DE COMBUSTIBLE PARA EL TANQUEO DE EQUIPO DE EXTRACCIÓN.</t>
  </si>
  <si>
    <t xml:space="preserve">Hoja de seguridad, </t>
  </si>
  <si>
    <t>capacitación sobre control de incendios,  material absorbente, y uso de guantes de nitrilo</t>
  </si>
  <si>
    <t>capacitación sobre control de incendios, plastico y material absorbente, y uso de gauntes de nitrilo.</t>
  </si>
  <si>
    <t>SONIDO PRODUCIDO POR EL EQUIPO DE EVACUACIÓN Y CARGUE.</t>
  </si>
  <si>
    <t xml:space="preserve">capacitación sobre control de incendios,  </t>
  </si>
  <si>
    <t>Evaluación de riesgo, demarcación de huecos, carcavas etc.</t>
  </si>
  <si>
    <t xml:space="preserve">Demarcación de emjambres de abejas, plantas urticarias y reporte de seguridad. </t>
  </si>
  <si>
    <t xml:space="preserve">MANEJO DE CONTROLES, POSTURAS PROLONGADAS </t>
  </si>
  <si>
    <t>Calambre ocupacional de mano o antebrazo, lumbalgias.</t>
  </si>
  <si>
    <t>Guante con taches y poliester, canilleras.</t>
  </si>
  <si>
    <t xml:space="preserve">Inspeccionar la troza antes de realizar la labor con ella, demarcar enjambres de abejas, plantas urticarias y reporte de seguridad. </t>
  </si>
  <si>
    <t xml:space="preserve">Diligenciar la evaluación de riesgo, identificar y demarcar sitios peligrosos. </t>
  </si>
  <si>
    <t>Ropa de trabajo que proteje los brazos, casco con vicera que proteje parcialmente la cara, hidratación.</t>
  </si>
  <si>
    <t>Utlizar herramientas de apoyo peavey y biratroza.</t>
  </si>
  <si>
    <t>Utilización de peavey.</t>
  </si>
  <si>
    <t>Inspeccionar la troza antes de realizar la labor con ella.</t>
  </si>
  <si>
    <t>EMPUJAR LA TROZA HACIA LOS RODILLOS</t>
  </si>
  <si>
    <t>MANIPULACION DE COMBUSTIBLE PARA EL TANQUEO DEL TMO.</t>
  </si>
  <si>
    <t>Protector facial en malla, o gafas.</t>
  </si>
  <si>
    <t xml:space="preserve">AUXILIAR DE CARGUE </t>
  </si>
  <si>
    <t>ORGANIZAR LAS TROZAS EN ARRUME DE MADERA</t>
  </si>
  <si>
    <t xml:space="preserve">MANIPULACIÓN DE ESTROBOS </t>
  </si>
  <si>
    <t>Utilizar guantes de vaqueta con refuerzo de poliester.</t>
  </si>
  <si>
    <t>Atrapamientos, contusiones, heridas.</t>
  </si>
  <si>
    <t>TRASLADAR LA MADERA APILADA AL VEHICULO DE TRANSPORTE, EVACUACIÓN DE MADERA EN PATIO.</t>
  </si>
  <si>
    <t>CARGA MECANIZADO (BELL, GRUA BARCO, TMO)</t>
  </si>
  <si>
    <t>Canilleras, guante de tache y guante de vaqueta con refuerzo</t>
  </si>
  <si>
    <t>Ejercicios de calentamiento y pausas activas.</t>
  </si>
  <si>
    <t xml:space="preserve">Realizar ejercicios de calentamiento y pausas activas. </t>
  </si>
  <si>
    <t>demarcación de sitios peligrosos yreportes de seguridad.</t>
  </si>
  <si>
    <t xml:space="preserve">Señalización de emjambres, plantas urticarias. </t>
  </si>
  <si>
    <t>ACCIDENTES DE TRANSITO TRAYECTO CASA- TRABAJO</t>
  </si>
  <si>
    <t>ACCIDENTESDE TRANSITO TRAYECTO CASA- TRABAJO</t>
  </si>
  <si>
    <t>DEMANDAS CUALITATIVAS Y CUANTITATIVAS, TECNOLOGIA, COMUNICACIÓN, CONTENIDO DE L TAREA,  MONOTONÍA</t>
  </si>
  <si>
    <t>MOVIMIENTOS REPETITIVOS, POSICIÓNES PROLONGADAS</t>
  </si>
  <si>
    <t>ÁREA DE TRABAJO CON CONDICIONES DEFICIENTES DE ORDEN Y ASEO.</t>
  </si>
  <si>
    <t>Heridas, fracturas golpes</t>
  </si>
  <si>
    <t>Orden y aseo</t>
  </si>
  <si>
    <t>Demarcar sitios peligrosos</t>
  </si>
  <si>
    <t>MANIPULAR LA TROZA PARA ORGANIZARLA EN EL ARRUME</t>
  </si>
  <si>
    <t>CARGAR LAS CUBETAS CON LAS PLANTULAS.</t>
  </si>
  <si>
    <t>Realizar ejercicios de calentamiento y pausas activas.</t>
  </si>
  <si>
    <t xml:space="preserve">MOVIMIENTOS REPETITIVOS, POSTURAS PROLONGADAS Y ESFUERZOS </t>
  </si>
  <si>
    <t xml:space="preserve">Contusiones, heridas </t>
  </si>
  <si>
    <t>hojas de seguridad.</t>
  </si>
  <si>
    <t>Guantes de nitrilo, overol, botas plasticas, lavado de manos.</t>
  </si>
  <si>
    <t xml:space="preserve">MOVIMIENTOS REPETITIVOS, ESFUERZOS Y POSTURAS PROLONGADAS </t>
  </si>
  <si>
    <t>MOVIMIENTO PROPIO DE LA ROCERIA MECANIZADA</t>
  </si>
  <si>
    <t>ROCERIA MECANIZADA</t>
  </si>
  <si>
    <t>heridas, contusiones, enfermedades oculares.</t>
  </si>
  <si>
    <t xml:space="preserve">Canilleras, protector facial </t>
  </si>
  <si>
    <t>Evaluación de riesgo, demarcación de sitios peligrosos.</t>
  </si>
  <si>
    <t xml:space="preserve">Canilleras, guantes de tache </t>
  </si>
  <si>
    <t>GOLPES, FRACTURAS, CONTUSIONES, HERIDAS</t>
  </si>
  <si>
    <t>MANIPULACIÓN DE HERRAMIENTAS</t>
  </si>
  <si>
    <t>Heridas, golpes, amputaciones.</t>
  </si>
  <si>
    <t>Heridas, golpes, amputaciones, enfermedades oculares.</t>
  </si>
  <si>
    <t>MACHADO DE PIEDRA</t>
  </si>
  <si>
    <t>Permisos para trabajo en alturas, revision pre y post uso de los equipos, capacitación y reentrenamiento en alturas.</t>
  </si>
  <si>
    <t>guantes de vaqueta con refuerzo, protector facial.</t>
  </si>
  <si>
    <t xml:space="preserve">ACCIDENTES DE TRANSITO TRABAJOS EN VÍA PUBLICA </t>
  </si>
  <si>
    <t>señalización y demarcación del area de trabajo</t>
  </si>
  <si>
    <t>Atropellamientos, herida, fracturas, amputaciones.</t>
  </si>
  <si>
    <t>Equipo de protección contra caida, capacitación y entrenamiento en alturas.</t>
  </si>
  <si>
    <t>Canilleras, casco, guantes de taches y vaqueta con refuerzo.</t>
  </si>
  <si>
    <t>RETIRAR LA VEGETEACION DE LOS TALUDES.</t>
  </si>
  <si>
    <t>ESFUERZOS , MOVIMIENTOS REPETITIVOS, Y POSTURA PROLONGADA</t>
  </si>
  <si>
    <t>LUMBAGO, ALTERACIONES DEL SISTEMA OSTOMUSCULAR.</t>
  </si>
  <si>
    <t>mantenimiento de vias, señalización y demarcación del area de trabajo</t>
  </si>
  <si>
    <t xml:space="preserve">ACCIDENTES DE TRANSITO TRAYECTO CASA- TRABAJO- SITIO DE TRABAJO </t>
  </si>
  <si>
    <t>Camisa de manga larga, hidratación</t>
  </si>
  <si>
    <t xml:space="preserve">Orden y aseo, señalización </t>
  </si>
  <si>
    <t xml:space="preserve">DESPLAZAMIENTO POR LAS INSTALACIONES. </t>
  </si>
  <si>
    <t>Sencibilización sobre autocuidado</t>
  </si>
  <si>
    <t>Guantes protección anticorte, protección facial, pierneras, botas con taches y refuerzo anticorte, capacitación específica para motosierrista por parte del contratante</t>
  </si>
  <si>
    <t>Reentrenar al personal para realizar trabajo en alturas, revisión pre y post, permiso para trabajo en alturas.</t>
  </si>
  <si>
    <t>Delimitar el area de trabajo</t>
  </si>
  <si>
    <t>Entrenamiento y/o reentrenamiento del personal T.S.A, utilizar los  EPCC, diligenciar permiso.</t>
  </si>
  <si>
    <t xml:space="preserve"> (Lista de chequeo de vehiculos).</t>
  </si>
  <si>
    <t>Subprograma de higiene y seguridad industrial, programa de inspecciones, lista de chequeo vehiculos.</t>
  </si>
  <si>
    <t>Ejercicios de calentamiento y Pausas Activas</t>
  </si>
  <si>
    <t xml:space="preserve">Programa de seguridad química, Procedimiento para el control de derrames, hojas de seguridad </t>
  </si>
  <si>
    <t>Guantes de nitrilo</t>
  </si>
  <si>
    <t>Rotulación de combustible.</t>
  </si>
  <si>
    <t xml:space="preserve">Pausas activas </t>
  </si>
  <si>
    <t>Evaluación de riesgo, demarcación de huecos, carcavas, realizar caminos.</t>
  </si>
  <si>
    <t xml:space="preserve">lista de chequeo a los vehiculos </t>
  </si>
  <si>
    <t>Señalizar enjambre, plantas urticarias.</t>
  </si>
  <si>
    <t xml:space="preserve"> Ejercicios de calentamiento, pausas activas Utilizar herramientas de apoyo.</t>
  </si>
  <si>
    <t>Guantes de vaqueta con refuerzo, conservar distancia de seguridad.</t>
  </si>
  <si>
    <t>Guantes de vaqueta con refuerzo, casco.</t>
  </si>
  <si>
    <t>Inspecciones de seguridad, distancia de seguridad.</t>
  </si>
  <si>
    <t>Protector auditivo tipo copa para operador y auxiliar</t>
  </si>
  <si>
    <t>Casco con barbuquejo, guantes de vaqueta con refuerzo de poliester.</t>
  </si>
  <si>
    <t>Utilizar peavey, ejercicios de calentamiento y pausas activas.</t>
  </si>
  <si>
    <t xml:space="preserve">Capacitación manejo de extentiores </t>
  </si>
  <si>
    <t xml:space="preserve">Indicaciones del plan de emergencias, extintores y manejo </t>
  </si>
  <si>
    <t xml:space="preserve"> Rotulación de recipientes     Procedimiento de manipulación de sustancias quimicas y control de derrames</t>
  </si>
  <si>
    <t xml:space="preserve"> lumbalgias.</t>
  </si>
  <si>
    <t xml:space="preserve">Ejercicios de calentamiento y pausas activas </t>
  </si>
  <si>
    <t>Lumbalgias.</t>
  </si>
  <si>
    <t>MATRIZ DE RIESGOS</t>
  </si>
  <si>
    <t>60-1000-07</t>
  </si>
  <si>
    <t>V3/24-05-2014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</si>
</sst>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_ ;_ &quot;$&quot;\ * \-#,##0_ ;_ &quot;$&quot;\ * &quot;-&quot;_ ;_ @_ 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6.5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0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1"/>
      <color rgb="FF000000"/>
      <name val="Arial"/>
      <family val="2"/>
    </font>
    <font>
      <b/>
      <sz val="11"/>
      <color indexed="81"/>
      <name val="Tahoma"/>
      <family val="2"/>
    </font>
    <font>
      <b/>
      <sz val="11"/>
      <color rgb="FF000000"/>
      <name val="Arial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8"/>
      <color indexed="81"/>
      <name val="Tahoma"/>
      <family val="2"/>
    </font>
    <font>
      <sz val="14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/>
  </cellStyleXfs>
  <cellXfs count="46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1" fillId="0" borderId="0" xfId="0" applyFont="1"/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4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1" xfId="0" applyFont="1" applyBorder="1"/>
    <xf numFmtId="0" fontId="7" fillId="0" borderId="0" xfId="0" applyFont="1" applyBorder="1"/>
    <xf numFmtId="0" fontId="0" fillId="0" borderId="1" xfId="0" applyBorder="1" applyAlignment="1">
      <alignment horizontal="left"/>
    </xf>
    <xf numFmtId="9" fontId="9" fillId="0" borderId="0" xfId="0" applyNumberFormat="1" applyFont="1"/>
    <xf numFmtId="0" fontId="0" fillId="0" borderId="16" xfId="0" applyBorder="1"/>
    <xf numFmtId="0" fontId="9" fillId="0" borderId="0" xfId="0" applyFont="1"/>
    <xf numFmtId="0" fontId="7" fillId="0" borderId="0" xfId="0" applyFont="1"/>
    <xf numFmtId="0" fontId="0" fillId="5" borderId="0" xfId="0" applyFill="1"/>
    <xf numFmtId="0" fontId="1" fillId="0" borderId="0" xfId="0" applyFont="1" applyAlignment="1"/>
    <xf numFmtId="0" fontId="7" fillId="6" borderId="0" xfId="0" applyFont="1" applyFill="1"/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6" borderId="0" xfId="0" applyFill="1"/>
    <xf numFmtId="0" fontId="6" fillId="6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0" borderId="0" xfId="0" applyFill="1"/>
    <xf numFmtId="0" fontId="6" fillId="0" borderId="0" xfId="0" applyFont="1" applyFill="1"/>
    <xf numFmtId="0" fontId="6" fillId="0" borderId="17" xfId="0" applyFont="1" applyFill="1" applyBorder="1"/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2" fillId="7" borderId="1" xfId="0" applyFont="1" applyFill="1" applyBorder="1" applyAlignment="1">
      <alignment vertical="top" wrapText="1"/>
    </xf>
    <xf numFmtId="0" fontId="12" fillId="7" borderId="5" xfId="0" applyFont="1" applyFill="1" applyBorder="1" applyAlignment="1">
      <alignment vertical="top" wrapText="1"/>
    </xf>
    <xf numFmtId="0" fontId="12" fillId="0" borderId="7" xfId="0" applyFont="1" applyBorder="1" applyAlignment="1">
      <alignment horizontal="right" vertical="top" wrapText="1"/>
    </xf>
    <xf numFmtId="0" fontId="12" fillId="7" borderId="7" xfId="0" applyFont="1" applyFill="1" applyBorder="1" applyAlignment="1">
      <alignment vertical="top" wrapText="1"/>
    </xf>
    <xf numFmtId="0" fontId="0" fillId="0" borderId="0" xfId="0" applyFont="1"/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horizontal="center"/>
    </xf>
    <xf numFmtId="0" fontId="13" fillId="0" borderId="31" xfId="0" applyFont="1" applyBorder="1" applyAlignment="1">
      <alignment horizontal="center" vertical="top" wrapText="1"/>
    </xf>
    <xf numFmtId="0" fontId="13" fillId="0" borderId="32" xfId="0" applyFont="1" applyBorder="1" applyAlignment="1">
      <alignment horizontal="justify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5" fillId="13" borderId="0" xfId="1" applyFont="1" applyFill="1" applyAlignment="1" applyProtection="1">
      <alignment horizontal="center" vertical="center" textRotation="90" wrapText="1"/>
    </xf>
    <xf numFmtId="0" fontId="17" fillId="16" borderId="5" xfId="0" applyFont="1" applyFill="1" applyBorder="1" applyAlignment="1">
      <alignment horizontal="center" vertical="center" textRotation="90" wrapText="1"/>
    </xf>
    <xf numFmtId="0" fontId="5" fillId="13" borderId="5" xfId="1" applyFont="1" applyFill="1" applyBorder="1" applyAlignment="1" applyProtection="1">
      <alignment vertical="center" textRotation="90" wrapText="1"/>
    </xf>
    <xf numFmtId="0" fontId="0" fillId="0" borderId="6" xfId="0" applyBorder="1" applyAlignment="1">
      <alignment vertical="center" wrapText="1"/>
    </xf>
    <xf numFmtId="0" fontId="1" fillId="12" borderId="5" xfId="0" applyFont="1" applyFill="1" applyBorder="1" applyAlignment="1">
      <alignment horizontal="center" vertical="center" textRotation="90" wrapText="1"/>
    </xf>
    <xf numFmtId="0" fontId="5" fillId="13" borderId="5" xfId="1" applyFont="1" applyFill="1" applyBorder="1" applyAlignment="1" applyProtection="1">
      <alignment horizontal="center" vertical="center" textRotation="90" wrapText="1"/>
    </xf>
    <xf numFmtId="0" fontId="1" fillId="13" borderId="5" xfId="0" applyFont="1" applyFill="1" applyBorder="1" applyAlignment="1">
      <alignment horizontal="center" vertical="center" textRotation="90" wrapText="1"/>
    </xf>
    <xf numFmtId="0" fontId="16" fillId="14" borderId="5" xfId="0" applyFont="1" applyFill="1" applyBorder="1" applyAlignment="1">
      <alignment horizontal="center" vertical="center" textRotation="90"/>
    </xf>
    <xf numFmtId="0" fontId="16" fillId="14" borderId="5" xfId="0" applyFont="1" applyFill="1" applyBorder="1" applyAlignment="1">
      <alignment vertical="center" textRotation="90"/>
    </xf>
    <xf numFmtId="0" fontId="0" fillId="0" borderId="22" xfId="0" applyBorder="1" applyAlignment="1">
      <alignment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3" fillId="0" borderId="22" xfId="0" applyFont="1" applyBorder="1" applyAlignment="1">
      <alignment horizontal="center" vertical="center" textRotation="90" wrapText="1"/>
    </xf>
    <xf numFmtId="0" fontId="0" fillId="0" borderId="22" xfId="0" applyBorder="1"/>
    <xf numFmtId="1" fontId="0" fillId="0" borderId="22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" fontId="0" fillId="0" borderId="15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textRotation="90" wrapText="1"/>
    </xf>
    <xf numFmtId="0" fontId="0" fillId="0" borderId="0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0" borderId="1" xfId="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vertical="center" textRotation="90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8" borderId="7" xfId="0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textRotation="90" wrapText="1"/>
    </xf>
    <xf numFmtId="1" fontId="0" fillId="0" borderId="7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textRotation="90" wrapText="1"/>
    </xf>
    <xf numFmtId="1" fontId="0" fillId="0" borderId="37" xfId="0" applyNumberFormat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textRotation="90" wrapText="1"/>
    </xf>
    <xf numFmtId="0" fontId="0" fillId="0" borderId="7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textRotation="90" wrapText="1"/>
    </xf>
    <xf numFmtId="0" fontId="0" fillId="0" borderId="22" xfId="0" applyFill="1" applyBorder="1" applyAlignment="1">
      <alignment horizontal="center" wrapText="1"/>
    </xf>
    <xf numFmtId="0" fontId="13" fillId="0" borderId="23" xfId="0" applyFont="1" applyFill="1" applyBorder="1" applyAlignment="1">
      <alignment horizontal="center" vertical="center" textRotation="90" wrapText="1"/>
    </xf>
    <xf numFmtId="2" fontId="0" fillId="0" borderId="22" xfId="0" applyNumberFormat="1" applyFill="1" applyBorder="1" applyAlignment="1">
      <alignment horizontal="center" vertical="center" wrapText="1"/>
    </xf>
    <xf numFmtId="164" fontId="0" fillId="0" borderId="22" xfId="0" applyNumberForma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textRotation="90" wrapText="1"/>
    </xf>
    <xf numFmtId="164" fontId="0" fillId="0" borderId="15" xfId="0" applyNumberForma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6" fillId="0" borderId="22" xfId="0" applyFont="1" applyBorder="1" applyAlignment="1">
      <alignment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5" xfId="0" applyFill="1" applyBorder="1" applyAlignment="1">
      <alignment horizontal="center" wrapText="1"/>
    </xf>
    <xf numFmtId="0" fontId="0" fillId="8" borderId="5" xfId="0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textRotation="90" wrapText="1"/>
    </xf>
    <xf numFmtId="0" fontId="13" fillId="0" borderId="14" xfId="0" applyFont="1" applyFill="1" applyBorder="1" applyAlignment="1">
      <alignment horizontal="center" vertical="center" textRotation="90" wrapText="1"/>
    </xf>
    <xf numFmtId="2" fontId="0" fillId="0" borderId="5" xfId="0" applyNumberFormat="1" applyFill="1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" fontId="0" fillId="0" borderId="22" xfId="2" applyNumberFormat="1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22" xfId="0" applyFill="1" applyBorder="1"/>
    <xf numFmtId="0" fontId="0" fillId="0" borderId="26" xfId="0" applyBorder="1" applyAlignment="1">
      <alignment horizontal="center" vertical="center" textRotation="90" wrapText="1"/>
    </xf>
    <xf numFmtId="0" fontId="0" fillId="0" borderId="36" xfId="0" applyBorder="1"/>
    <xf numFmtId="0" fontId="0" fillId="0" borderId="15" xfId="0" applyFill="1" applyBorder="1" applyAlignment="1">
      <alignment vertical="center" wrapText="1"/>
    </xf>
    <xf numFmtId="0" fontId="0" fillId="0" borderId="15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1" fillId="14" borderId="5" xfId="0" applyFont="1" applyFill="1" applyBorder="1" applyAlignment="1">
      <alignment horizontal="center" vertical="center" textRotation="90" wrapText="1"/>
    </xf>
    <xf numFmtId="0" fontId="1" fillId="13" borderId="43" xfId="0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vertical="center" wrapText="1"/>
    </xf>
    <xf numFmtId="0" fontId="21" fillId="13" borderId="5" xfId="1" applyFont="1" applyFill="1" applyBorder="1" applyAlignment="1" applyProtection="1">
      <alignment vertical="center" textRotation="90" wrapText="1"/>
    </xf>
    <xf numFmtId="0" fontId="2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17" borderId="1" xfId="0" applyFill="1" applyBorder="1" applyAlignment="1">
      <alignment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18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/>
    </xf>
    <xf numFmtId="0" fontId="0" fillId="21" borderId="1" xfId="0" applyFill="1" applyBorder="1"/>
    <xf numFmtId="0" fontId="0" fillId="11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vertical="center"/>
    </xf>
    <xf numFmtId="0" fontId="0" fillId="23" borderId="1" xfId="0" applyFill="1" applyBorder="1" applyAlignment="1">
      <alignment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vertical="center"/>
    </xf>
    <xf numFmtId="0" fontId="0" fillId="24" borderId="1" xfId="0" applyFill="1" applyBorder="1" applyAlignment="1">
      <alignment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/>
    </xf>
    <xf numFmtId="0" fontId="0" fillId="25" borderId="1" xfId="0" applyFill="1" applyBorder="1" applyAlignment="1">
      <alignment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vertical="center"/>
    </xf>
    <xf numFmtId="0" fontId="0" fillId="27" borderId="1" xfId="0" applyFill="1" applyBorder="1" applyAlignment="1">
      <alignment vertical="center" wrapText="1"/>
    </xf>
    <xf numFmtId="0" fontId="0" fillId="27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vertical="center"/>
    </xf>
    <xf numFmtId="0" fontId="0" fillId="20" borderId="1" xfId="0" applyFill="1" applyBorder="1" applyAlignment="1">
      <alignment wrapText="1"/>
    </xf>
    <xf numFmtId="0" fontId="13" fillId="20" borderId="1" xfId="0" applyFont="1" applyFill="1" applyBorder="1" applyAlignment="1">
      <alignment horizontal="center" vertical="center" textRotation="90" wrapText="1"/>
    </xf>
    <xf numFmtId="0" fontId="0" fillId="20" borderId="1" xfId="0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wrapText="1"/>
    </xf>
    <xf numFmtId="0" fontId="0" fillId="20" borderId="1" xfId="0" applyFill="1" applyBorder="1" applyAlignment="1">
      <alignment horizontal="center" vertical="center" textRotation="90" wrapText="1"/>
    </xf>
    <xf numFmtId="0" fontId="0" fillId="20" borderId="1" xfId="0" applyFill="1" applyBorder="1" applyAlignment="1">
      <alignment horizontal="left" vertical="center" wrapText="1"/>
    </xf>
    <xf numFmtId="0" fontId="0" fillId="20" borderId="0" xfId="0" applyFill="1" applyBorder="1" applyAlignment="1">
      <alignment horizontal="center" vertical="center" wrapText="1"/>
    </xf>
    <xf numFmtId="0" fontId="0" fillId="28" borderId="1" xfId="0" applyFill="1" applyBorder="1" applyAlignment="1">
      <alignment vertical="center" wrapText="1"/>
    </xf>
    <xf numFmtId="0" fontId="0" fillId="28" borderId="1" xfId="0" applyFill="1" applyBorder="1" applyAlignment="1">
      <alignment horizontal="center" vertical="center" wrapText="1"/>
    </xf>
    <xf numFmtId="0" fontId="0" fillId="28" borderId="1" xfId="0" applyFill="1" applyBorder="1" applyAlignment="1">
      <alignment horizontal="center" vertical="center"/>
    </xf>
    <xf numFmtId="0" fontId="0" fillId="28" borderId="1" xfId="0" applyFill="1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/>
    </xf>
    <xf numFmtId="0" fontId="0" fillId="24" borderId="1" xfId="0" applyFill="1" applyBorder="1" applyAlignment="1">
      <alignment wrapText="1"/>
    </xf>
    <xf numFmtId="0" fontId="0" fillId="24" borderId="1" xfId="0" applyFill="1" applyBorder="1" applyAlignment="1"/>
    <xf numFmtId="0" fontId="0" fillId="20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vertical="center"/>
    </xf>
    <xf numFmtId="0" fontId="6" fillId="20" borderId="1" xfId="0" applyFont="1" applyFill="1" applyBorder="1" applyAlignment="1">
      <alignment vertical="center" wrapText="1"/>
    </xf>
    <xf numFmtId="0" fontId="0" fillId="20" borderId="1" xfId="0" applyFill="1" applyBorder="1"/>
    <xf numFmtId="0" fontId="0" fillId="20" borderId="0" xfId="0" applyFill="1" applyBorder="1"/>
    <xf numFmtId="0" fontId="0" fillId="20" borderId="1" xfId="0" applyFill="1" applyBorder="1" applyAlignment="1">
      <alignment horizontal="left" vertical="center"/>
    </xf>
    <xf numFmtId="0" fontId="6" fillId="20" borderId="1" xfId="0" applyFont="1" applyFill="1" applyBorder="1" applyAlignment="1">
      <alignment horizontal="left" vertical="center" wrapText="1"/>
    </xf>
    <xf numFmtId="0" fontId="0" fillId="20" borderId="1" xfId="0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0" fillId="29" borderId="1" xfId="0" applyFill="1" applyBorder="1" applyAlignment="1">
      <alignment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20" borderId="5" xfId="0" applyFill="1" applyBorder="1" applyAlignment="1">
      <alignment vertical="center" wrapText="1"/>
    </xf>
    <xf numFmtId="0" fontId="0" fillId="20" borderId="7" xfId="0" applyFill="1" applyBorder="1" applyAlignment="1">
      <alignment vertical="center" wrapText="1"/>
    </xf>
    <xf numFmtId="0" fontId="0" fillId="20" borderId="1" xfId="0" applyFill="1" applyBorder="1" applyAlignment="1">
      <alignment horizontal="center" wrapText="1"/>
    </xf>
    <xf numFmtId="0" fontId="23" fillId="0" borderId="0" xfId="0" applyFont="1" applyAlignment="1">
      <alignment horizontal="right" vertic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7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7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11" borderId="34" xfId="0" applyFont="1" applyFill="1" applyBorder="1" applyAlignment="1">
      <alignment horizontal="center" vertical="center" textRotation="90" wrapText="1"/>
    </xf>
    <xf numFmtId="0" fontId="1" fillId="11" borderId="6" xfId="0" applyFont="1" applyFill="1" applyBorder="1" applyAlignment="1">
      <alignment horizontal="center" vertical="center" textRotation="90" wrapText="1"/>
    </xf>
    <xf numFmtId="0" fontId="1" fillId="11" borderId="39" xfId="0" applyFont="1" applyFill="1" applyBorder="1" applyAlignment="1">
      <alignment horizontal="center" vertical="center" textRotation="90" wrapText="1"/>
    </xf>
    <xf numFmtId="0" fontId="1" fillId="11" borderId="17" xfId="0" applyFont="1" applyFill="1" applyBorder="1" applyAlignment="1">
      <alignment horizontal="center" vertical="center" textRotation="90" wrapText="1"/>
    </xf>
    <xf numFmtId="0" fontId="1" fillId="14" borderId="23" xfId="0" applyFont="1" applyFill="1" applyBorder="1" applyAlignment="1">
      <alignment horizontal="center" vertical="center" wrapText="1"/>
    </xf>
    <xf numFmtId="0" fontId="1" fillId="14" borderId="24" xfId="0" applyFont="1" applyFill="1" applyBorder="1" applyAlignment="1">
      <alignment horizontal="center" vertical="center" wrapText="1"/>
    </xf>
    <xf numFmtId="0" fontId="1" fillId="14" borderId="25" xfId="0" applyFont="1" applyFill="1" applyBorder="1" applyAlignment="1">
      <alignment horizontal="center" vertical="center" wrapText="1"/>
    </xf>
    <xf numFmtId="0" fontId="21" fillId="11" borderId="23" xfId="1" applyFont="1" applyFill="1" applyBorder="1" applyAlignment="1" applyProtection="1">
      <alignment horizontal="center" vertical="center" textRotation="90" wrapText="1"/>
    </xf>
    <xf numFmtId="0" fontId="0" fillId="0" borderId="24" xfId="0" applyBorder="1"/>
    <xf numFmtId="0" fontId="0" fillId="0" borderId="25" xfId="0" applyBorder="1"/>
    <xf numFmtId="0" fontId="1" fillId="14" borderId="5" xfId="0" applyFont="1" applyFill="1" applyBorder="1" applyAlignment="1">
      <alignment horizontal="center" vertical="center" textRotation="90" wrapText="1"/>
    </xf>
    <xf numFmtId="0" fontId="1" fillId="14" borderId="7" xfId="0" applyFont="1" applyFill="1" applyBorder="1" applyAlignment="1">
      <alignment horizontal="center" vertical="center" textRotation="90" wrapText="1"/>
    </xf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 textRotation="90" wrapText="1"/>
    </xf>
    <xf numFmtId="0" fontId="1" fillId="13" borderId="23" xfId="0" applyFont="1" applyFill="1" applyBorder="1" applyAlignment="1">
      <alignment horizontal="center" vertical="center" wrapText="1"/>
    </xf>
    <xf numFmtId="0" fontId="0" fillId="20" borderId="5" xfId="0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0" borderId="6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center" vertical="center" wrapText="1"/>
    </xf>
    <xf numFmtId="0" fontId="0" fillId="23" borderId="5" xfId="0" applyFill="1" applyBorder="1" applyAlignment="1">
      <alignment horizontal="center" vertical="center" wrapText="1"/>
    </xf>
    <xf numFmtId="0" fontId="0" fillId="23" borderId="7" xfId="0" applyFill="1" applyBorder="1" applyAlignment="1">
      <alignment horizontal="center" vertical="center" wrapText="1"/>
    </xf>
    <xf numFmtId="0" fontId="0" fillId="21" borderId="5" xfId="0" applyFill="1" applyBorder="1" applyAlignment="1">
      <alignment horizontal="center" vertical="center" wrapText="1"/>
    </xf>
    <xf numFmtId="0" fontId="0" fillId="21" borderId="6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0" fillId="22" borderId="5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1" applyFont="1" applyAlignment="1" applyProtection="1">
      <alignment horizontal="center"/>
    </xf>
    <xf numFmtId="0" fontId="0" fillId="0" borderId="0" xfId="0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vertical="top" wrapText="1"/>
    </xf>
    <xf numFmtId="0" fontId="12" fillId="7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left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34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37" xfId="0" applyBorder="1" applyAlignment="1">
      <alignment horizontal="center" vertical="center" textRotation="90" wrapText="1"/>
    </xf>
    <xf numFmtId="0" fontId="0" fillId="0" borderId="44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22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5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wrapText="1"/>
    </xf>
    <xf numFmtId="0" fontId="16" fillId="15" borderId="5" xfId="0" applyFont="1" applyFill="1" applyBorder="1" applyAlignment="1">
      <alignment horizontal="center" vertical="center" textRotation="90" wrapText="1"/>
    </xf>
    <xf numFmtId="0" fontId="16" fillId="15" borderId="6" xfId="0" applyFont="1" applyFill="1" applyBorder="1" applyAlignment="1">
      <alignment horizontal="center" vertical="center" textRotation="90" wrapText="1"/>
    </xf>
    <xf numFmtId="0" fontId="17" fillId="16" borderId="22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6" fillId="15" borderId="8" xfId="0" applyFont="1" applyFill="1" applyBorder="1" applyAlignment="1">
      <alignment horizontal="center" vertical="center" textRotation="90" wrapText="1"/>
    </xf>
    <xf numFmtId="0" fontId="16" fillId="15" borderId="33" xfId="0" applyFont="1" applyFill="1" applyBorder="1" applyAlignment="1">
      <alignment horizontal="center" vertical="center" textRotation="90" wrapText="1"/>
    </xf>
    <xf numFmtId="0" fontId="16" fillId="14" borderId="2" xfId="0" applyFont="1" applyFill="1" applyBorder="1" applyAlignment="1">
      <alignment horizontal="center" vertical="center" wrapText="1"/>
    </xf>
    <xf numFmtId="0" fontId="16" fillId="14" borderId="3" xfId="0" applyFont="1" applyFill="1" applyBorder="1" applyAlignment="1">
      <alignment horizontal="center" vertical="center" wrapText="1"/>
    </xf>
    <xf numFmtId="0" fontId="16" fillId="14" borderId="4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textRotation="90" wrapText="1"/>
    </xf>
    <xf numFmtId="0" fontId="1" fillId="12" borderId="3" xfId="0" applyFont="1" applyFill="1" applyBorder="1" applyAlignment="1">
      <alignment horizontal="center" vertical="center" textRotation="90" wrapText="1"/>
    </xf>
    <xf numFmtId="0" fontId="1" fillId="12" borderId="4" xfId="0" applyFont="1" applyFill="1" applyBorder="1" applyAlignment="1">
      <alignment horizontal="center" vertical="center" textRotation="90" wrapText="1"/>
    </xf>
    <xf numFmtId="0" fontId="1" fillId="13" borderId="12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5" fillId="12" borderId="5" xfId="1" applyFont="1" applyFill="1" applyBorder="1" applyAlignment="1" applyProtection="1">
      <alignment horizontal="center" vertical="center" textRotation="90" wrapText="1"/>
    </xf>
    <xf numFmtId="0" fontId="5" fillId="12" borderId="6" xfId="1" applyFont="1" applyFill="1" applyBorder="1" applyAlignment="1" applyProtection="1">
      <alignment horizontal="center" vertical="center" textRotation="90" wrapText="1"/>
    </xf>
    <xf numFmtId="0" fontId="1" fillId="11" borderId="8" xfId="0" applyFont="1" applyFill="1" applyBorder="1" applyAlignment="1">
      <alignment horizontal="center" vertical="center" textRotation="90" wrapText="1"/>
    </xf>
    <xf numFmtId="0" fontId="1" fillId="11" borderId="33" xfId="0" applyFont="1" applyFill="1" applyBorder="1" applyAlignment="1">
      <alignment horizontal="center" vertical="center" textRotation="90" wrapText="1"/>
    </xf>
    <xf numFmtId="0" fontId="1" fillId="11" borderId="5" xfId="0" applyFont="1" applyFill="1" applyBorder="1" applyAlignment="1">
      <alignment horizontal="center" vertical="center" textRotation="90" wrapText="1"/>
    </xf>
    <xf numFmtId="0" fontId="5" fillId="11" borderId="14" xfId="1" applyFont="1" applyFill="1" applyBorder="1" applyAlignment="1" applyProtection="1">
      <alignment horizontal="center" vertical="center" textRotation="90" wrapText="1"/>
    </xf>
    <xf numFmtId="0" fontId="5" fillId="11" borderId="9" xfId="1" applyFont="1" applyFill="1" applyBorder="1" applyAlignment="1" applyProtection="1">
      <alignment horizontal="center" vertical="center" textRotation="90" wrapText="1"/>
    </xf>
    <xf numFmtId="0" fontId="5" fillId="11" borderId="8" xfId="1" applyFont="1" applyFill="1" applyBorder="1" applyAlignment="1" applyProtection="1">
      <alignment horizontal="center" vertical="center" textRotation="90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7</xdr:row>
          <xdr:rowOff>171450</xdr:rowOff>
        </xdr:from>
        <xdr:to>
          <xdr:col>9</xdr:col>
          <xdr:colOff>266700</xdr:colOff>
          <xdr:row>29</xdr:row>
          <xdr:rowOff>133350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3</xdr:col>
      <xdr:colOff>304800</xdr:colOff>
      <xdr:row>4</xdr:row>
      <xdr:rowOff>140988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90800" cy="769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158915</xdr:colOff>
      <xdr:row>11</xdr:row>
      <xdr:rowOff>190500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36058" cy="6939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180</xdr:row>
      <xdr:rowOff>0</xdr:rowOff>
    </xdr:from>
    <xdr:to>
      <xdr:col>4</xdr:col>
      <xdr:colOff>257175</xdr:colOff>
      <xdr:row>196</xdr:row>
      <xdr:rowOff>142875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6595050"/>
          <a:ext cx="4752975" cy="3190875"/>
        </a:xfrm>
        <a:prstGeom prst="rect">
          <a:avLst/>
        </a:prstGeom>
        <a:noFill/>
      </xdr:spPr>
    </xdr:pic>
    <xdr:clientData/>
  </xdr:twoCellAnchor>
  <xdr:twoCellAnchor>
    <xdr:from>
      <xdr:col>7</xdr:col>
      <xdr:colOff>904875</xdr:colOff>
      <xdr:row>13</xdr:row>
      <xdr:rowOff>152400</xdr:rowOff>
    </xdr:from>
    <xdr:to>
      <xdr:col>10</xdr:col>
      <xdr:colOff>19050</xdr:colOff>
      <xdr:row>14</xdr:row>
      <xdr:rowOff>38100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7000875" y="25812750"/>
          <a:ext cx="1543050" cy="85725"/>
        </a:xfrm>
        <a:prstGeom prst="rightArrow">
          <a:avLst>
            <a:gd name="adj1" fmla="val 50000"/>
            <a:gd name="adj2" fmla="val 45000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38100</xdr:rowOff>
    </xdr:from>
    <xdr:to>
      <xdr:col>6</xdr:col>
      <xdr:colOff>876300</xdr:colOff>
      <xdr:row>12</xdr:row>
      <xdr:rowOff>0</xdr:rowOff>
    </xdr:to>
    <xdr:cxnSp macro="">
      <xdr:nvCxnSpPr>
        <xdr:cNvPr id="4" name="3 Conector recto"/>
        <xdr:cNvCxnSpPr/>
      </xdr:nvCxnSpPr>
      <xdr:spPr>
        <a:xfrm flipV="1">
          <a:off x="5362575" y="17259300"/>
          <a:ext cx="857250" cy="4286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485775</xdr:rowOff>
    </xdr:from>
    <xdr:to>
      <xdr:col>5</xdr:col>
      <xdr:colOff>0</xdr:colOff>
      <xdr:row>15</xdr:row>
      <xdr:rowOff>0</xdr:rowOff>
    </xdr:to>
    <xdr:cxnSp macro="">
      <xdr:nvCxnSpPr>
        <xdr:cNvPr id="5" name="4 Conector recto"/>
        <xdr:cNvCxnSpPr/>
      </xdr:nvCxnSpPr>
      <xdr:spPr>
        <a:xfrm flipV="1">
          <a:off x="3695700" y="18173700"/>
          <a:ext cx="752475" cy="4191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866775</xdr:colOff>
      <xdr:row>13</xdr:row>
      <xdr:rowOff>9525</xdr:rowOff>
    </xdr:from>
    <xdr:to>
      <xdr:col>7</xdr:col>
      <xdr:colOff>9525</xdr:colOff>
      <xdr:row>15</xdr:row>
      <xdr:rowOff>0</xdr:rowOff>
    </xdr:to>
    <xdr:cxnSp macro="">
      <xdr:nvCxnSpPr>
        <xdr:cNvPr id="6" name="5 Conector recto"/>
        <xdr:cNvCxnSpPr/>
      </xdr:nvCxnSpPr>
      <xdr:spPr>
        <a:xfrm flipV="1">
          <a:off x="5314950" y="18192750"/>
          <a:ext cx="933450" cy="400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showGridLines="0" tabSelected="1" workbookViewId="0">
      <selection activeCell="K9" sqref="K9"/>
    </sheetView>
  </sheetViews>
  <sheetFormatPr baseColWidth="10" defaultRowHeight="15" x14ac:dyDescent="0.25"/>
  <sheetData>
    <row r="1" spans="1:10" ht="11.25" customHeight="1" x14ac:dyDescent="0.25"/>
    <row r="2" spans="1:10" ht="13.5" customHeight="1" x14ac:dyDescent="0.25">
      <c r="A2" s="307"/>
      <c r="F2" s="310" t="s">
        <v>896</v>
      </c>
      <c r="G2" s="310"/>
      <c r="H2" s="310"/>
      <c r="I2" s="310"/>
      <c r="J2" s="310"/>
    </row>
    <row r="3" spans="1:10" ht="12" customHeight="1" x14ac:dyDescent="0.25">
      <c r="A3" s="307"/>
      <c r="F3" s="308"/>
      <c r="G3" s="308"/>
      <c r="H3" s="308"/>
      <c r="I3" s="308"/>
      <c r="J3" s="309" t="s">
        <v>897</v>
      </c>
    </row>
    <row r="4" spans="1:10" ht="12.75" customHeight="1" x14ac:dyDescent="0.25">
      <c r="A4" s="307"/>
      <c r="F4" s="308"/>
      <c r="G4" s="308"/>
      <c r="H4" s="308"/>
      <c r="I4" s="310" t="s">
        <v>898</v>
      </c>
      <c r="J4" s="310"/>
    </row>
  </sheetData>
  <mergeCells count="2">
    <mergeCell ref="F2:J2"/>
    <mergeCell ref="I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42" r:id="rId4">
          <objectPr defaultSize="0" r:id="rId5">
            <anchor moveWithCells="1" sizeWithCells="1">
              <from>
                <xdr:col>0</xdr:col>
                <xdr:colOff>171450</xdr:colOff>
                <xdr:row>7</xdr:row>
                <xdr:rowOff>171450</xdr:rowOff>
              </from>
              <to>
                <xdr:col>9</xdr:col>
                <xdr:colOff>266700</xdr:colOff>
                <xdr:row>29</xdr:row>
                <xdr:rowOff>133350</xdr:rowOff>
              </to>
            </anchor>
          </objectPr>
        </oleObject>
      </mc:Choice>
      <mc:Fallback>
        <oleObject progId="Word.Document.12" shapeId="10242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V96"/>
  <sheetViews>
    <sheetView zoomScale="62" zoomScaleNormal="62" workbookViewId="0">
      <selection activeCell="AI6" sqref="AI6"/>
    </sheetView>
  </sheetViews>
  <sheetFormatPr baseColWidth="10" defaultRowHeight="15" x14ac:dyDescent="0.25"/>
  <cols>
    <col min="33" max="33" width="16.42578125" customWidth="1"/>
  </cols>
  <sheetData>
    <row r="1" spans="1:6340" x14ac:dyDescent="0.25"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</row>
    <row r="2" spans="1:6340" x14ac:dyDescent="0.25"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</row>
    <row r="3" spans="1:6340" ht="15.75" thickBot="1" x14ac:dyDescent="0.3"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</row>
    <row r="4" spans="1:6340" s="3" customFormat="1" ht="92.25" customHeight="1" x14ac:dyDescent="0.25">
      <c r="A4" s="458" t="s">
        <v>0</v>
      </c>
      <c r="B4" s="460" t="s">
        <v>1</v>
      </c>
      <c r="C4" s="460" t="s">
        <v>2</v>
      </c>
      <c r="D4" s="460" t="s">
        <v>3</v>
      </c>
      <c r="E4" s="461" t="s">
        <v>5</v>
      </c>
      <c r="F4" s="462"/>
      <c r="G4" s="463"/>
      <c r="H4" s="450" t="s">
        <v>7</v>
      </c>
      <c r="I4" s="451"/>
      <c r="J4" s="452"/>
      <c r="K4" s="453" t="s">
        <v>8</v>
      </c>
      <c r="L4" s="454"/>
      <c r="M4" s="454"/>
      <c r="N4" s="454"/>
      <c r="O4" s="454"/>
      <c r="P4" s="454"/>
      <c r="Q4" s="455"/>
      <c r="R4" s="456" t="s">
        <v>20</v>
      </c>
      <c r="S4" s="442" t="s">
        <v>24</v>
      </c>
      <c r="T4" s="443"/>
      <c r="U4" s="443"/>
      <c r="V4" s="443"/>
      <c r="W4" s="444"/>
      <c r="X4" s="438" t="s">
        <v>321</v>
      </c>
      <c r="Y4" s="438"/>
      <c r="Z4" s="438"/>
      <c r="AA4" s="438"/>
      <c r="AB4" s="438"/>
      <c r="AC4" s="438"/>
      <c r="AD4" s="438"/>
      <c r="AE4" s="92" t="s">
        <v>322</v>
      </c>
      <c r="AF4" s="445" t="s">
        <v>258</v>
      </c>
      <c r="AG4" s="436" t="s">
        <v>259</v>
      </c>
      <c r="AH4" s="436" t="s">
        <v>260</v>
      </c>
      <c r="AI4" s="436" t="s">
        <v>261</v>
      </c>
      <c r="AJ4" s="447" t="s">
        <v>262</v>
      </c>
      <c r="AK4" s="448"/>
      <c r="AL4" s="449"/>
      <c r="AM4" s="436" t="s">
        <v>263</v>
      </c>
    </row>
    <row r="5" spans="1:6340" s="3" customFormat="1" ht="116.25" customHeight="1" thickBot="1" x14ac:dyDescent="0.3">
      <c r="A5" s="459"/>
      <c r="B5" s="327"/>
      <c r="C5" s="327"/>
      <c r="D5" s="327"/>
      <c r="E5" s="131" t="s">
        <v>10</v>
      </c>
      <c r="F5" s="131" t="s">
        <v>11</v>
      </c>
      <c r="G5" s="131" t="s">
        <v>349</v>
      </c>
      <c r="H5" s="95" t="s">
        <v>80</v>
      </c>
      <c r="I5" s="95" t="s">
        <v>12</v>
      </c>
      <c r="J5" s="95" t="s">
        <v>13</v>
      </c>
      <c r="K5" s="96" t="s">
        <v>14</v>
      </c>
      <c r="L5" s="96" t="s">
        <v>15</v>
      </c>
      <c r="M5" s="96" t="s">
        <v>29</v>
      </c>
      <c r="N5" s="96" t="s">
        <v>16</v>
      </c>
      <c r="O5" s="91" t="s">
        <v>17</v>
      </c>
      <c r="P5" s="93" t="s">
        <v>18</v>
      </c>
      <c r="Q5" s="93" t="s">
        <v>19</v>
      </c>
      <c r="R5" s="457"/>
      <c r="S5" s="97" t="s">
        <v>25</v>
      </c>
      <c r="T5" s="97" t="s">
        <v>26</v>
      </c>
      <c r="U5" s="97" t="s">
        <v>27</v>
      </c>
      <c r="V5" s="97" t="s">
        <v>268</v>
      </c>
      <c r="W5" s="97" t="s">
        <v>28</v>
      </c>
      <c r="X5" s="92" t="s">
        <v>14</v>
      </c>
      <c r="Y5" s="92" t="s">
        <v>323</v>
      </c>
      <c r="Z5" s="92" t="s">
        <v>324</v>
      </c>
      <c r="AA5" s="92" t="s">
        <v>325</v>
      </c>
      <c r="AB5" s="92" t="s">
        <v>17</v>
      </c>
      <c r="AC5" s="92" t="s">
        <v>326</v>
      </c>
      <c r="AD5" s="92" t="s">
        <v>327</v>
      </c>
      <c r="AE5" s="92" t="s">
        <v>20</v>
      </c>
      <c r="AF5" s="446"/>
      <c r="AG5" s="437"/>
      <c r="AH5" s="437"/>
      <c r="AI5" s="437"/>
      <c r="AJ5" s="98" t="s">
        <v>264</v>
      </c>
      <c r="AK5" s="98" t="s">
        <v>265</v>
      </c>
      <c r="AL5" s="99" t="s">
        <v>266</v>
      </c>
      <c r="AM5" s="437"/>
    </row>
    <row r="6" spans="1:6340" s="1" customFormat="1" ht="62.25" x14ac:dyDescent="0.25">
      <c r="A6" s="431" t="s">
        <v>238</v>
      </c>
      <c r="B6" s="432" t="s">
        <v>524</v>
      </c>
      <c r="C6" s="439" t="s">
        <v>513</v>
      </c>
      <c r="D6" s="441" t="s">
        <v>513</v>
      </c>
      <c r="E6" s="120" t="s">
        <v>240</v>
      </c>
      <c r="F6" s="435" t="s">
        <v>303</v>
      </c>
      <c r="G6" s="435" t="s">
        <v>39</v>
      </c>
      <c r="H6" s="120"/>
      <c r="I6" s="120"/>
      <c r="J6" s="120" t="s">
        <v>246</v>
      </c>
      <c r="K6" s="120">
        <v>6</v>
      </c>
      <c r="L6" s="120">
        <v>4</v>
      </c>
      <c r="M6" s="120">
        <f t="shared" ref="M6:M37" si="0">+K6*L6</f>
        <v>24</v>
      </c>
      <c r="N6" s="101" t="s">
        <v>253</v>
      </c>
      <c r="O6" s="102">
        <v>25</v>
      </c>
      <c r="P6" s="102">
        <f t="shared" ref="P6:P41" si="1">+M6*O6</f>
        <v>600</v>
      </c>
      <c r="Q6" s="120" t="s">
        <v>216</v>
      </c>
      <c r="R6" s="103" t="s">
        <v>231</v>
      </c>
      <c r="S6" s="187"/>
      <c r="T6" s="187"/>
      <c r="U6" s="104"/>
      <c r="V6" s="429" t="s">
        <v>337</v>
      </c>
      <c r="W6" s="100"/>
      <c r="X6" s="120">
        <v>2</v>
      </c>
      <c r="Y6" s="120">
        <v>4</v>
      </c>
      <c r="Z6" s="120">
        <f t="shared" ref="Z6:Z37" si="2">+X6*Y6</f>
        <v>8</v>
      </c>
      <c r="AA6" s="107" t="s">
        <v>12</v>
      </c>
      <c r="AB6" s="102">
        <v>10</v>
      </c>
      <c r="AC6" s="102">
        <f t="shared" ref="AC6:AC41" si="3">+Z6*AB6</f>
        <v>80</v>
      </c>
      <c r="AD6" s="120" t="s">
        <v>222</v>
      </c>
      <c r="AE6" s="103" t="s">
        <v>229</v>
      </c>
      <c r="AF6" s="105">
        <f t="shared" ref="AF6:AF37" si="4">((P6-AC6)/P6)*100</f>
        <v>86.666666666666671</v>
      </c>
      <c r="AG6" s="106">
        <v>250000</v>
      </c>
      <c r="AH6" s="120">
        <v>2</v>
      </c>
      <c r="AI6" s="120">
        <f t="shared" ref="AI6:AI41" si="5">((P6*AF6/100)/AH6)</f>
        <v>260</v>
      </c>
      <c r="AJ6" s="435" t="s">
        <v>272</v>
      </c>
      <c r="AK6" s="435" t="s">
        <v>270</v>
      </c>
      <c r="AL6" s="435"/>
      <c r="AM6" s="188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</row>
    <row r="7" spans="1:6340" s="1" customFormat="1" ht="78" customHeight="1" x14ac:dyDescent="0.25">
      <c r="A7" s="417"/>
      <c r="B7" s="433"/>
      <c r="C7" s="440"/>
      <c r="D7" s="315"/>
      <c r="E7" s="124" t="s">
        <v>336</v>
      </c>
      <c r="F7" s="346"/>
      <c r="G7" s="346"/>
      <c r="I7" s="2"/>
      <c r="J7" s="124" t="s">
        <v>246</v>
      </c>
      <c r="K7" s="124">
        <v>6</v>
      </c>
      <c r="L7" s="124">
        <v>4</v>
      </c>
      <c r="M7" s="124">
        <f t="shared" si="0"/>
        <v>24</v>
      </c>
      <c r="N7" s="81" t="s">
        <v>253</v>
      </c>
      <c r="O7" s="72">
        <v>25</v>
      </c>
      <c r="P7" s="72">
        <f t="shared" si="1"/>
        <v>600</v>
      </c>
      <c r="Q7" s="124" t="s">
        <v>216</v>
      </c>
      <c r="R7" s="85" t="s">
        <v>231</v>
      </c>
      <c r="V7" s="349"/>
      <c r="W7" s="71"/>
      <c r="X7" s="124">
        <v>2</v>
      </c>
      <c r="Y7" s="124">
        <v>4</v>
      </c>
      <c r="Z7" s="124">
        <f t="shared" si="2"/>
        <v>8</v>
      </c>
      <c r="AA7" s="80" t="s">
        <v>12</v>
      </c>
      <c r="AB7" s="72">
        <v>10</v>
      </c>
      <c r="AC7" s="72">
        <f t="shared" si="3"/>
        <v>80</v>
      </c>
      <c r="AD7" s="124" t="s">
        <v>222</v>
      </c>
      <c r="AE7" s="85" t="s">
        <v>229</v>
      </c>
      <c r="AF7" s="87">
        <f t="shared" si="4"/>
        <v>86.666666666666671</v>
      </c>
      <c r="AG7" s="89">
        <v>250000</v>
      </c>
      <c r="AH7" s="124">
        <v>2</v>
      </c>
      <c r="AI7" s="124">
        <f t="shared" si="5"/>
        <v>260</v>
      </c>
      <c r="AJ7" s="346"/>
      <c r="AK7" s="346"/>
      <c r="AL7" s="346"/>
      <c r="AM7" s="189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</row>
    <row r="8" spans="1:6340" s="1" customFormat="1" ht="88.5" x14ac:dyDescent="0.25">
      <c r="A8" s="417"/>
      <c r="B8" s="433"/>
      <c r="C8" s="440"/>
      <c r="D8" s="315"/>
      <c r="E8" s="124" t="s">
        <v>353</v>
      </c>
      <c r="F8" s="71" t="s">
        <v>354</v>
      </c>
      <c r="G8" s="124"/>
      <c r="J8" s="124" t="s">
        <v>245</v>
      </c>
      <c r="K8" s="124">
        <v>6</v>
      </c>
      <c r="L8" s="124">
        <v>4</v>
      </c>
      <c r="M8" s="124">
        <f t="shared" si="0"/>
        <v>24</v>
      </c>
      <c r="N8" s="81" t="s">
        <v>253</v>
      </c>
      <c r="O8" s="72">
        <v>60</v>
      </c>
      <c r="P8" s="72">
        <f t="shared" si="1"/>
        <v>1440</v>
      </c>
      <c r="Q8" s="124" t="s">
        <v>216</v>
      </c>
      <c r="R8" s="85" t="s">
        <v>231</v>
      </c>
      <c r="V8" s="71"/>
      <c r="W8" s="71" t="s">
        <v>318</v>
      </c>
      <c r="X8" s="124">
        <v>2</v>
      </c>
      <c r="Y8" s="124">
        <v>4</v>
      </c>
      <c r="Z8" s="124">
        <f t="shared" si="2"/>
        <v>8</v>
      </c>
      <c r="AA8" s="80" t="s">
        <v>12</v>
      </c>
      <c r="AB8" s="72">
        <v>25</v>
      </c>
      <c r="AC8" s="72">
        <f t="shared" si="3"/>
        <v>200</v>
      </c>
      <c r="AD8" s="124" t="s">
        <v>219</v>
      </c>
      <c r="AE8" s="85" t="s">
        <v>328</v>
      </c>
      <c r="AF8" s="87">
        <f t="shared" si="4"/>
        <v>86.111111111111114</v>
      </c>
      <c r="AG8" s="89">
        <v>198602</v>
      </c>
      <c r="AH8" s="124">
        <v>2</v>
      </c>
      <c r="AI8" s="124">
        <f t="shared" si="5"/>
        <v>620</v>
      </c>
      <c r="AJ8" s="124" t="s">
        <v>330</v>
      </c>
      <c r="AK8" s="124" t="s">
        <v>270</v>
      </c>
      <c r="AM8" s="189" t="s">
        <v>270</v>
      </c>
      <c r="AN8" s="14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</row>
    <row r="9" spans="1:6340" s="1" customFormat="1" ht="240" x14ac:dyDescent="0.25">
      <c r="A9" s="417"/>
      <c r="B9" s="433"/>
      <c r="C9" s="440"/>
      <c r="D9" s="315"/>
      <c r="E9" s="71" t="s">
        <v>241</v>
      </c>
      <c r="F9" s="124" t="s">
        <v>356</v>
      </c>
      <c r="G9" s="124" t="s">
        <v>36</v>
      </c>
      <c r="H9" s="124" t="s">
        <v>339</v>
      </c>
      <c r="J9" s="124" t="s">
        <v>495</v>
      </c>
      <c r="K9" s="124">
        <v>6</v>
      </c>
      <c r="L9" s="124">
        <v>2</v>
      </c>
      <c r="M9" s="124">
        <f t="shared" si="0"/>
        <v>12</v>
      </c>
      <c r="N9" s="82" t="s">
        <v>254</v>
      </c>
      <c r="O9" s="72">
        <v>25</v>
      </c>
      <c r="P9" s="72">
        <f t="shared" si="1"/>
        <v>300</v>
      </c>
      <c r="Q9" s="124" t="s">
        <v>219</v>
      </c>
      <c r="R9" s="85" t="s">
        <v>233</v>
      </c>
      <c r="V9" s="71" t="s">
        <v>496</v>
      </c>
      <c r="W9" s="71"/>
      <c r="X9" s="124">
        <v>2</v>
      </c>
      <c r="Y9" s="124">
        <v>2</v>
      </c>
      <c r="Z9" s="124">
        <f t="shared" si="2"/>
        <v>4</v>
      </c>
      <c r="AA9" s="86" t="s">
        <v>252</v>
      </c>
      <c r="AB9" s="72">
        <v>10</v>
      </c>
      <c r="AC9" s="72">
        <f t="shared" si="3"/>
        <v>40</v>
      </c>
      <c r="AD9" s="124" t="s">
        <v>222</v>
      </c>
      <c r="AE9" s="85" t="s">
        <v>229</v>
      </c>
      <c r="AF9" s="87">
        <f t="shared" si="4"/>
        <v>86.666666666666671</v>
      </c>
      <c r="AG9" s="89">
        <v>400000</v>
      </c>
      <c r="AH9" s="124">
        <v>2</v>
      </c>
      <c r="AI9" s="124">
        <f t="shared" si="5"/>
        <v>130</v>
      </c>
      <c r="AJ9" s="124" t="s">
        <v>273</v>
      </c>
      <c r="AK9" s="124" t="s">
        <v>270</v>
      </c>
      <c r="AM9" s="189" t="s">
        <v>270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</row>
    <row r="10" spans="1:6340" s="124" customFormat="1" ht="97.5" customHeight="1" x14ac:dyDescent="0.25">
      <c r="A10" s="417"/>
      <c r="B10" s="433"/>
      <c r="C10" s="440"/>
      <c r="D10" s="315"/>
      <c r="E10" s="124" t="s">
        <v>365</v>
      </c>
      <c r="F10" s="124" t="s">
        <v>296</v>
      </c>
      <c r="G10" s="124" t="s">
        <v>34</v>
      </c>
      <c r="I10" s="124" t="s">
        <v>297</v>
      </c>
      <c r="J10" s="71" t="s">
        <v>298</v>
      </c>
      <c r="K10" s="124">
        <v>6</v>
      </c>
      <c r="L10" s="124">
        <v>3</v>
      </c>
      <c r="M10" s="124">
        <f t="shared" si="0"/>
        <v>18</v>
      </c>
      <c r="N10" s="82" t="s">
        <v>254</v>
      </c>
      <c r="O10" s="124">
        <v>25</v>
      </c>
      <c r="P10" s="124">
        <f t="shared" si="1"/>
        <v>450</v>
      </c>
      <c r="Q10" s="124" t="s">
        <v>219</v>
      </c>
      <c r="R10" s="125" t="s">
        <v>233</v>
      </c>
      <c r="V10" s="124" t="s">
        <v>299</v>
      </c>
      <c r="W10" s="124" t="s">
        <v>300</v>
      </c>
      <c r="X10" s="124">
        <v>2</v>
      </c>
      <c r="Y10" s="124">
        <v>3</v>
      </c>
      <c r="Z10" s="124">
        <f t="shared" si="2"/>
        <v>6</v>
      </c>
      <c r="AA10" s="80" t="s">
        <v>12</v>
      </c>
      <c r="AB10" s="124">
        <v>10</v>
      </c>
      <c r="AC10" s="124">
        <f t="shared" si="3"/>
        <v>60</v>
      </c>
      <c r="AD10" s="124" t="s">
        <v>222</v>
      </c>
      <c r="AE10" s="125" t="s">
        <v>229</v>
      </c>
      <c r="AF10" s="87">
        <f t="shared" si="4"/>
        <v>86.666666666666671</v>
      </c>
      <c r="AG10" s="89">
        <v>100000</v>
      </c>
      <c r="AH10" s="124">
        <v>1</v>
      </c>
      <c r="AI10" s="124">
        <f t="shared" si="5"/>
        <v>390</v>
      </c>
      <c r="AM10" s="189" t="s">
        <v>270</v>
      </c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  <c r="IW10" s="88"/>
      <c r="IX10" s="88"/>
      <c r="IY10" s="88"/>
      <c r="IZ10" s="88"/>
      <c r="JA10" s="88"/>
      <c r="JB10" s="88"/>
      <c r="JC10" s="88"/>
      <c r="JD10" s="88"/>
      <c r="JE10" s="88"/>
      <c r="JF10" s="88"/>
      <c r="JG10" s="88"/>
      <c r="JH10" s="88"/>
      <c r="JI10" s="88"/>
      <c r="JJ10" s="88"/>
      <c r="JK10" s="88"/>
      <c r="JL10" s="88"/>
      <c r="JM10" s="88"/>
      <c r="JN10" s="88"/>
      <c r="JO10" s="88"/>
      <c r="JP10" s="88"/>
      <c r="JQ10" s="88"/>
      <c r="JR10" s="88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C10" s="88"/>
      <c r="KD10" s="88"/>
      <c r="KE10" s="88"/>
      <c r="KF10" s="88"/>
      <c r="KG10" s="88"/>
      <c r="KH10" s="88"/>
      <c r="KI10" s="88"/>
      <c r="KJ10" s="88"/>
      <c r="KK10" s="88"/>
      <c r="KL10" s="88"/>
      <c r="KM10" s="88"/>
      <c r="KN10" s="88"/>
      <c r="KO10" s="88"/>
      <c r="KP10" s="88"/>
      <c r="KQ10" s="88"/>
      <c r="KR10" s="88"/>
      <c r="KS10" s="88"/>
      <c r="KT10" s="88"/>
      <c r="KU10" s="88"/>
      <c r="KV10" s="88"/>
      <c r="KW10" s="88"/>
      <c r="KX10" s="88"/>
      <c r="KY10" s="88"/>
      <c r="KZ10" s="88"/>
      <c r="LA10" s="88"/>
      <c r="LB10" s="88"/>
      <c r="LC10" s="88"/>
      <c r="LD10" s="88"/>
      <c r="LE10" s="88"/>
      <c r="LF10" s="88"/>
      <c r="LG10" s="88"/>
      <c r="LH10" s="88"/>
      <c r="LI10" s="88"/>
      <c r="LJ10" s="88"/>
      <c r="LK10" s="88"/>
      <c r="LL10" s="88"/>
      <c r="LM10" s="88"/>
      <c r="LN10" s="88"/>
      <c r="LO10" s="88"/>
      <c r="LP10" s="88"/>
      <c r="LQ10" s="88"/>
      <c r="LR10" s="88"/>
      <c r="LS10" s="88"/>
      <c r="LT10" s="88"/>
      <c r="LU10" s="88"/>
      <c r="LV10" s="88"/>
      <c r="LW10" s="88"/>
      <c r="LX10" s="88"/>
      <c r="LY10" s="88"/>
      <c r="LZ10" s="88"/>
      <c r="MA10" s="88"/>
      <c r="MB10" s="88"/>
      <c r="MC10" s="88"/>
      <c r="MD10" s="88"/>
      <c r="ME10" s="88"/>
      <c r="MF10" s="88"/>
      <c r="MG10" s="88"/>
      <c r="MH10" s="88"/>
      <c r="MI10" s="88"/>
      <c r="MJ10" s="88"/>
      <c r="MK10" s="88"/>
      <c r="ML10" s="88"/>
      <c r="MM10" s="88"/>
      <c r="MN10" s="88"/>
      <c r="MO10" s="88"/>
      <c r="MP10" s="88"/>
      <c r="MQ10" s="88"/>
      <c r="MR10" s="88"/>
      <c r="MS10" s="88"/>
      <c r="MT10" s="88"/>
      <c r="MU10" s="88"/>
      <c r="MV10" s="88"/>
      <c r="MW10" s="88"/>
      <c r="MX10" s="88"/>
      <c r="MY10" s="88"/>
      <c r="MZ10" s="88"/>
      <c r="NA10" s="88"/>
      <c r="NB10" s="88"/>
      <c r="NC10" s="88"/>
      <c r="ND10" s="88"/>
      <c r="NE10" s="88"/>
      <c r="NF10" s="88"/>
      <c r="NG10" s="88"/>
      <c r="NH10" s="88"/>
      <c r="NI10" s="88"/>
      <c r="NJ10" s="88"/>
      <c r="NK10" s="88"/>
      <c r="NL10" s="88"/>
      <c r="NM10" s="88"/>
      <c r="NN10" s="88"/>
      <c r="NO10" s="88"/>
      <c r="NP10" s="88"/>
      <c r="NQ10" s="88"/>
      <c r="NR10" s="88"/>
      <c r="NS10" s="88"/>
      <c r="NT10" s="88"/>
      <c r="NU10" s="88"/>
      <c r="NV10" s="88"/>
      <c r="NW10" s="88"/>
      <c r="NX10" s="88"/>
      <c r="NY10" s="88"/>
      <c r="NZ10" s="88"/>
      <c r="OA10" s="88"/>
      <c r="OB10" s="88"/>
      <c r="OC10" s="88"/>
      <c r="OD10" s="88"/>
      <c r="OE10" s="88"/>
      <c r="OF10" s="88"/>
      <c r="OG10" s="88"/>
      <c r="OH10" s="88"/>
      <c r="OI10" s="88"/>
      <c r="OJ10" s="88"/>
      <c r="OK10" s="88"/>
      <c r="OL10" s="88"/>
      <c r="OM10" s="88"/>
      <c r="ON10" s="88"/>
      <c r="OO10" s="88"/>
      <c r="OP10" s="88"/>
      <c r="OQ10" s="88"/>
      <c r="OR10" s="88"/>
      <c r="OS10" s="88"/>
      <c r="OT10" s="88"/>
      <c r="OU10" s="88"/>
      <c r="OV10" s="88"/>
      <c r="OW10" s="88"/>
      <c r="OX10" s="88"/>
      <c r="OY10" s="88"/>
      <c r="OZ10" s="88"/>
      <c r="PA10" s="88"/>
      <c r="PB10" s="88"/>
      <c r="PC10" s="88"/>
      <c r="PD10" s="88"/>
      <c r="PE10" s="88"/>
      <c r="PF10" s="88"/>
      <c r="PG10" s="88"/>
      <c r="PH10" s="88"/>
      <c r="PI10" s="88"/>
      <c r="PJ10" s="88"/>
      <c r="PK10" s="88"/>
      <c r="PL10" s="88"/>
      <c r="PM10" s="88"/>
      <c r="PN10" s="88"/>
      <c r="PO10" s="88"/>
      <c r="PP10" s="88"/>
      <c r="PQ10" s="88"/>
      <c r="PR10" s="88"/>
      <c r="PS10" s="88"/>
      <c r="PT10" s="88"/>
      <c r="PU10" s="88"/>
      <c r="PV10" s="88"/>
      <c r="PW10" s="88"/>
      <c r="PX10" s="88"/>
      <c r="PY10" s="88"/>
      <c r="PZ10" s="88"/>
      <c r="QA10" s="88"/>
      <c r="QB10" s="88"/>
      <c r="QC10" s="88"/>
      <c r="QD10" s="88"/>
      <c r="QE10" s="88"/>
      <c r="QF10" s="88"/>
      <c r="QG10" s="88"/>
      <c r="QH10" s="88"/>
      <c r="QI10" s="88"/>
      <c r="QJ10" s="88"/>
      <c r="QK10" s="88"/>
      <c r="QL10" s="88"/>
      <c r="QM10" s="88"/>
      <c r="QN10" s="88"/>
      <c r="QO10" s="88"/>
      <c r="QP10" s="88"/>
      <c r="QQ10" s="88"/>
      <c r="QR10" s="88"/>
      <c r="QS10" s="88"/>
      <c r="QT10" s="88"/>
      <c r="QU10" s="88"/>
      <c r="QV10" s="88"/>
      <c r="QW10" s="88"/>
      <c r="QX10" s="88"/>
      <c r="QY10" s="88"/>
      <c r="QZ10" s="88"/>
      <c r="RA10" s="88"/>
      <c r="RB10" s="88"/>
      <c r="RC10" s="88"/>
      <c r="RD10" s="88"/>
      <c r="RE10" s="88"/>
      <c r="RF10" s="88"/>
      <c r="RG10" s="88"/>
      <c r="RH10" s="88"/>
      <c r="RI10" s="88"/>
      <c r="RJ10" s="88"/>
      <c r="RK10" s="88"/>
      <c r="RL10" s="88"/>
      <c r="RM10" s="88"/>
      <c r="RN10" s="88"/>
      <c r="RO10" s="88"/>
      <c r="RP10" s="88"/>
      <c r="RQ10" s="88"/>
      <c r="RR10" s="88"/>
      <c r="RS10" s="88"/>
      <c r="RT10" s="88"/>
      <c r="RU10" s="88"/>
      <c r="RV10" s="88"/>
      <c r="RW10" s="88"/>
      <c r="RX10" s="88"/>
      <c r="RY10" s="88"/>
      <c r="RZ10" s="88"/>
      <c r="SA10" s="88"/>
      <c r="SB10" s="88"/>
      <c r="SC10" s="88"/>
      <c r="SD10" s="88"/>
      <c r="SE10" s="88"/>
      <c r="SF10" s="88"/>
      <c r="SG10" s="88"/>
      <c r="SH10" s="88"/>
      <c r="SI10" s="88"/>
      <c r="SJ10" s="88"/>
      <c r="SK10" s="88"/>
      <c r="SL10" s="88"/>
      <c r="SM10" s="88"/>
      <c r="SN10" s="88"/>
      <c r="SO10" s="88"/>
      <c r="SP10" s="88"/>
      <c r="SQ10" s="88"/>
      <c r="SR10" s="88"/>
      <c r="SS10" s="88"/>
      <c r="ST10" s="88"/>
      <c r="SU10" s="88"/>
      <c r="SV10" s="88"/>
      <c r="SW10" s="88"/>
      <c r="SX10" s="88"/>
      <c r="SY10" s="88"/>
      <c r="SZ10" s="88"/>
      <c r="TA10" s="88"/>
      <c r="TB10" s="88"/>
      <c r="TC10" s="88"/>
      <c r="TD10" s="88"/>
      <c r="TE10" s="88"/>
      <c r="TF10" s="88"/>
      <c r="TG10" s="88"/>
      <c r="TH10" s="88"/>
      <c r="TI10" s="88"/>
      <c r="TJ10" s="88"/>
      <c r="TK10" s="88"/>
      <c r="TL10" s="88"/>
      <c r="TM10" s="88"/>
      <c r="TN10" s="88"/>
      <c r="TO10" s="88"/>
      <c r="TP10" s="88"/>
      <c r="TQ10" s="88"/>
      <c r="TR10" s="88"/>
      <c r="TS10" s="88"/>
      <c r="TT10" s="88"/>
      <c r="TU10" s="88"/>
      <c r="TV10" s="88"/>
      <c r="TW10" s="88"/>
      <c r="TX10" s="88"/>
      <c r="TY10" s="88"/>
      <c r="TZ10" s="88"/>
      <c r="UA10" s="88"/>
      <c r="UB10" s="88"/>
      <c r="UC10" s="88"/>
      <c r="UD10" s="88"/>
      <c r="UE10" s="88"/>
      <c r="UF10" s="88"/>
      <c r="UG10" s="88"/>
      <c r="UH10" s="88"/>
      <c r="UI10" s="88"/>
      <c r="UJ10" s="88"/>
      <c r="UK10" s="88"/>
      <c r="UL10" s="88"/>
      <c r="UM10" s="88"/>
      <c r="UN10" s="88"/>
      <c r="UO10" s="88"/>
      <c r="UP10" s="88"/>
      <c r="UQ10" s="88"/>
      <c r="UR10" s="88"/>
      <c r="US10" s="88"/>
      <c r="UT10" s="88"/>
      <c r="UU10" s="88"/>
      <c r="UV10" s="88"/>
      <c r="UW10" s="88"/>
      <c r="UX10" s="88"/>
      <c r="UY10" s="88"/>
      <c r="UZ10" s="88"/>
      <c r="VA10" s="88"/>
      <c r="VB10" s="88"/>
      <c r="VC10" s="88"/>
      <c r="VD10" s="88"/>
      <c r="VE10" s="88"/>
      <c r="VF10" s="88"/>
      <c r="VG10" s="88"/>
      <c r="VH10" s="88"/>
      <c r="VI10" s="88"/>
      <c r="VJ10" s="88"/>
      <c r="VK10" s="88"/>
      <c r="VL10" s="88"/>
      <c r="VM10" s="88"/>
      <c r="VN10" s="88"/>
      <c r="VO10" s="88"/>
      <c r="VP10" s="88"/>
      <c r="VQ10" s="88"/>
      <c r="VR10" s="88"/>
      <c r="VS10" s="88"/>
      <c r="VT10" s="88"/>
      <c r="VU10" s="88"/>
      <c r="VV10" s="88"/>
      <c r="VW10" s="88"/>
      <c r="VX10" s="88"/>
      <c r="VY10" s="88"/>
      <c r="VZ10" s="88"/>
      <c r="WA10" s="88"/>
      <c r="WB10" s="88"/>
      <c r="WC10" s="88"/>
      <c r="WD10" s="88"/>
      <c r="WE10" s="88"/>
      <c r="WF10" s="88"/>
      <c r="WG10" s="88"/>
      <c r="WH10" s="88"/>
      <c r="WI10" s="88"/>
      <c r="WJ10" s="88"/>
      <c r="WK10" s="88"/>
      <c r="WL10" s="88"/>
      <c r="WM10" s="88"/>
      <c r="WN10" s="88"/>
      <c r="WO10" s="88"/>
      <c r="WP10" s="88"/>
      <c r="WQ10" s="88"/>
      <c r="WR10" s="88"/>
      <c r="WS10" s="88"/>
      <c r="WT10" s="88"/>
      <c r="WU10" s="88"/>
      <c r="WV10" s="88"/>
      <c r="WW10" s="88"/>
      <c r="WX10" s="88"/>
      <c r="WY10" s="88"/>
      <c r="WZ10" s="88"/>
      <c r="XA10" s="88"/>
      <c r="XB10" s="88"/>
      <c r="XC10" s="88"/>
      <c r="XD10" s="88"/>
      <c r="XE10" s="88"/>
      <c r="XF10" s="88"/>
      <c r="XG10" s="88"/>
      <c r="XH10" s="88"/>
      <c r="XI10" s="88"/>
      <c r="XJ10" s="88"/>
      <c r="XK10" s="88"/>
      <c r="XL10" s="88"/>
      <c r="XM10" s="88"/>
      <c r="XN10" s="88"/>
      <c r="XO10" s="88"/>
      <c r="XP10" s="88"/>
      <c r="XQ10" s="88"/>
      <c r="XR10" s="88"/>
      <c r="XS10" s="88"/>
      <c r="XT10" s="88"/>
      <c r="XU10" s="88"/>
      <c r="XV10" s="88"/>
      <c r="XW10" s="88"/>
      <c r="XX10" s="88"/>
      <c r="XY10" s="88"/>
      <c r="XZ10" s="88"/>
      <c r="YA10" s="88"/>
      <c r="YB10" s="88"/>
      <c r="YC10" s="88"/>
      <c r="YD10" s="88"/>
      <c r="YE10" s="88"/>
      <c r="YF10" s="88"/>
      <c r="YG10" s="88"/>
      <c r="YH10" s="88"/>
      <c r="YI10" s="88"/>
      <c r="YJ10" s="88"/>
      <c r="YK10" s="88"/>
      <c r="YL10" s="88"/>
      <c r="YM10" s="88"/>
      <c r="YN10" s="88"/>
      <c r="YO10" s="88"/>
      <c r="YP10" s="88"/>
      <c r="YQ10" s="88"/>
      <c r="YR10" s="88"/>
      <c r="YS10" s="88"/>
      <c r="YT10" s="88"/>
      <c r="YU10" s="88"/>
      <c r="YV10" s="88"/>
      <c r="YW10" s="88"/>
      <c r="YX10" s="88"/>
      <c r="YY10" s="88"/>
      <c r="YZ10" s="88"/>
      <c r="ZA10" s="88"/>
      <c r="ZB10" s="88"/>
      <c r="ZC10" s="88"/>
      <c r="ZD10" s="88"/>
      <c r="ZE10" s="88"/>
      <c r="ZF10" s="88"/>
      <c r="ZG10" s="88"/>
      <c r="ZH10" s="88"/>
      <c r="ZI10" s="88"/>
      <c r="ZJ10" s="88"/>
      <c r="ZK10" s="88"/>
      <c r="ZL10" s="88"/>
      <c r="ZM10" s="88"/>
      <c r="ZN10" s="88"/>
      <c r="ZO10" s="88"/>
      <c r="ZP10" s="88"/>
      <c r="ZQ10" s="88"/>
      <c r="ZR10" s="88"/>
      <c r="ZS10" s="88"/>
      <c r="ZT10" s="88"/>
      <c r="ZU10" s="88"/>
      <c r="ZV10" s="88"/>
      <c r="ZW10" s="88"/>
      <c r="ZX10" s="88"/>
      <c r="ZY10" s="88"/>
      <c r="ZZ10" s="88"/>
      <c r="AAA10" s="88"/>
      <c r="AAB10" s="88"/>
      <c r="AAC10" s="88"/>
      <c r="AAD10" s="88"/>
      <c r="AAE10" s="88"/>
      <c r="AAF10" s="88"/>
      <c r="AAG10" s="88"/>
      <c r="AAH10" s="88"/>
      <c r="AAI10" s="88"/>
      <c r="AAJ10" s="88"/>
      <c r="AAK10" s="88"/>
      <c r="AAL10" s="88"/>
      <c r="AAM10" s="88"/>
      <c r="AAN10" s="88"/>
      <c r="AAO10" s="88"/>
      <c r="AAP10" s="88"/>
      <c r="AAQ10" s="88"/>
      <c r="AAR10" s="88"/>
      <c r="AAS10" s="88"/>
      <c r="AAT10" s="88"/>
      <c r="AAU10" s="88"/>
      <c r="AAV10" s="88"/>
      <c r="AAW10" s="88"/>
      <c r="AAX10" s="88"/>
      <c r="AAY10" s="88"/>
      <c r="AAZ10" s="88"/>
      <c r="ABA10" s="88"/>
      <c r="ABB10" s="88"/>
      <c r="ABC10" s="88"/>
      <c r="ABD10" s="88"/>
      <c r="ABE10" s="88"/>
      <c r="ABF10" s="88"/>
      <c r="ABG10" s="88"/>
      <c r="ABH10" s="88"/>
      <c r="ABI10" s="88"/>
      <c r="ABJ10" s="88"/>
      <c r="ABK10" s="88"/>
      <c r="ABL10" s="88"/>
      <c r="ABM10" s="88"/>
      <c r="ABN10" s="88"/>
      <c r="ABO10" s="88"/>
      <c r="ABP10" s="88"/>
      <c r="ABQ10" s="88"/>
      <c r="ABR10" s="88"/>
      <c r="ABS10" s="88"/>
      <c r="ABT10" s="88"/>
      <c r="ABU10" s="88"/>
      <c r="ABV10" s="88"/>
      <c r="ABW10" s="88"/>
      <c r="ABX10" s="88"/>
      <c r="ABY10" s="88"/>
      <c r="ABZ10" s="88"/>
      <c r="ACA10" s="88"/>
      <c r="ACB10" s="88"/>
      <c r="ACC10" s="88"/>
      <c r="ACD10" s="88"/>
      <c r="ACE10" s="88"/>
      <c r="ACF10" s="88"/>
      <c r="ACG10" s="88"/>
      <c r="ACH10" s="88"/>
      <c r="ACI10" s="88"/>
      <c r="ACJ10" s="88"/>
      <c r="ACK10" s="88"/>
      <c r="ACL10" s="88"/>
      <c r="ACM10" s="88"/>
      <c r="ACN10" s="88"/>
      <c r="ACO10" s="88"/>
      <c r="ACP10" s="88"/>
      <c r="ACQ10" s="88"/>
      <c r="ACR10" s="88"/>
      <c r="ACS10" s="88"/>
      <c r="ACT10" s="88"/>
      <c r="ACU10" s="88"/>
      <c r="ACV10" s="88"/>
      <c r="ACW10" s="88"/>
      <c r="ACX10" s="88"/>
      <c r="ACY10" s="88"/>
      <c r="ACZ10" s="88"/>
      <c r="ADA10" s="88"/>
      <c r="ADB10" s="88"/>
      <c r="ADC10" s="88"/>
      <c r="ADD10" s="88"/>
      <c r="ADE10" s="88"/>
      <c r="ADF10" s="88"/>
      <c r="ADG10" s="88"/>
      <c r="ADH10" s="88"/>
      <c r="ADI10" s="88"/>
      <c r="ADJ10" s="88"/>
      <c r="ADK10" s="88"/>
      <c r="ADL10" s="88"/>
      <c r="ADM10" s="88"/>
      <c r="ADN10" s="88"/>
      <c r="ADO10" s="88"/>
      <c r="ADP10" s="88"/>
      <c r="ADQ10" s="88"/>
      <c r="ADR10" s="88"/>
      <c r="ADS10" s="88"/>
      <c r="ADT10" s="88"/>
      <c r="ADU10" s="88"/>
      <c r="ADV10" s="88"/>
      <c r="ADW10" s="88"/>
      <c r="ADX10" s="88"/>
      <c r="ADY10" s="88"/>
      <c r="ADZ10" s="88"/>
      <c r="AEA10" s="88"/>
      <c r="AEB10" s="88"/>
      <c r="AEC10" s="88"/>
      <c r="AED10" s="88"/>
      <c r="AEE10" s="88"/>
      <c r="AEF10" s="88"/>
      <c r="AEG10" s="88"/>
      <c r="AEH10" s="88"/>
      <c r="AEI10" s="88"/>
      <c r="AEJ10" s="88"/>
      <c r="AEK10" s="88"/>
      <c r="AEL10" s="88"/>
      <c r="AEM10" s="88"/>
      <c r="AEN10" s="88"/>
      <c r="AEO10" s="88"/>
      <c r="AEP10" s="88"/>
      <c r="AEQ10" s="88"/>
      <c r="AER10" s="88"/>
      <c r="AES10" s="88"/>
      <c r="AET10" s="88"/>
      <c r="AEU10" s="88"/>
      <c r="AEV10" s="88"/>
      <c r="AEW10" s="88"/>
      <c r="AEX10" s="88"/>
      <c r="AEY10" s="88"/>
      <c r="AEZ10" s="88"/>
      <c r="AFA10" s="88"/>
      <c r="AFB10" s="88"/>
      <c r="AFC10" s="88"/>
      <c r="AFD10" s="88"/>
      <c r="AFE10" s="88"/>
      <c r="AFF10" s="88"/>
      <c r="AFG10" s="88"/>
      <c r="AFH10" s="88"/>
      <c r="AFI10" s="88"/>
      <c r="AFJ10" s="88"/>
      <c r="AFK10" s="88"/>
      <c r="AFL10" s="88"/>
      <c r="AFM10" s="88"/>
      <c r="AFN10" s="88"/>
      <c r="AFO10" s="88"/>
      <c r="AFP10" s="88"/>
      <c r="AFQ10" s="88"/>
      <c r="AFR10" s="88"/>
      <c r="AFS10" s="88"/>
      <c r="AFT10" s="88"/>
      <c r="AFU10" s="88"/>
      <c r="AFV10" s="88"/>
      <c r="AFW10" s="88"/>
      <c r="AFX10" s="88"/>
      <c r="AFY10" s="88"/>
      <c r="AFZ10" s="88"/>
      <c r="AGA10" s="88"/>
      <c r="AGB10" s="88"/>
      <c r="AGC10" s="88"/>
      <c r="AGD10" s="88"/>
      <c r="AGE10" s="88"/>
      <c r="AGF10" s="88"/>
      <c r="AGG10" s="88"/>
      <c r="AGH10" s="88"/>
      <c r="AGI10" s="88"/>
      <c r="AGJ10" s="88"/>
      <c r="AGK10" s="88"/>
      <c r="AGL10" s="88"/>
      <c r="AGM10" s="88"/>
      <c r="AGN10" s="88"/>
      <c r="AGO10" s="88"/>
      <c r="AGP10" s="88"/>
      <c r="AGQ10" s="88"/>
      <c r="AGR10" s="88"/>
      <c r="AGS10" s="88"/>
      <c r="AGT10" s="88"/>
      <c r="AGU10" s="88"/>
      <c r="AGV10" s="88"/>
      <c r="AGW10" s="88"/>
      <c r="AGX10" s="88"/>
      <c r="AGY10" s="88"/>
      <c r="AGZ10" s="88"/>
      <c r="AHA10" s="88"/>
      <c r="AHB10" s="88"/>
      <c r="AHC10" s="88"/>
      <c r="AHD10" s="88"/>
      <c r="AHE10" s="88"/>
      <c r="AHF10" s="88"/>
      <c r="AHG10" s="88"/>
      <c r="AHH10" s="88"/>
      <c r="AHI10" s="88"/>
      <c r="AHJ10" s="88"/>
      <c r="AHK10" s="88"/>
      <c r="AHL10" s="88"/>
      <c r="AHM10" s="88"/>
      <c r="AHN10" s="88"/>
      <c r="AHO10" s="88"/>
      <c r="AHP10" s="88"/>
      <c r="AHQ10" s="88"/>
      <c r="AHR10" s="88"/>
      <c r="AHS10" s="88"/>
      <c r="AHT10" s="88"/>
      <c r="AHU10" s="88"/>
      <c r="AHV10" s="88"/>
      <c r="AHW10" s="88"/>
      <c r="AHX10" s="88"/>
      <c r="AHY10" s="88"/>
      <c r="AHZ10" s="88"/>
      <c r="AIA10" s="88"/>
      <c r="AIB10" s="88"/>
      <c r="AIC10" s="88"/>
      <c r="AID10" s="88"/>
      <c r="AIE10" s="88"/>
      <c r="AIF10" s="88"/>
      <c r="AIG10" s="88"/>
      <c r="AIH10" s="88"/>
      <c r="AII10" s="88"/>
      <c r="AIJ10" s="88"/>
      <c r="AIK10" s="88"/>
      <c r="AIL10" s="88"/>
      <c r="AIM10" s="88"/>
      <c r="AIN10" s="88"/>
      <c r="AIO10" s="88"/>
      <c r="AIP10" s="88"/>
      <c r="AIQ10" s="88"/>
      <c r="AIR10" s="88"/>
      <c r="AIS10" s="88"/>
      <c r="AIT10" s="88"/>
      <c r="AIU10" s="88"/>
      <c r="AIV10" s="88"/>
      <c r="AIW10" s="88"/>
      <c r="AIX10" s="88"/>
      <c r="AIY10" s="88"/>
      <c r="AIZ10" s="88"/>
      <c r="AJA10" s="88"/>
      <c r="AJB10" s="88"/>
      <c r="AJC10" s="88"/>
      <c r="AJD10" s="88"/>
      <c r="AJE10" s="88"/>
      <c r="AJF10" s="88"/>
      <c r="AJG10" s="88"/>
      <c r="AJH10" s="88"/>
      <c r="AJI10" s="88"/>
      <c r="AJJ10" s="88"/>
      <c r="AJK10" s="88"/>
      <c r="AJL10" s="88"/>
      <c r="AJM10" s="88"/>
      <c r="AJN10" s="88"/>
      <c r="AJO10" s="88"/>
      <c r="AJP10" s="88"/>
      <c r="AJQ10" s="88"/>
      <c r="AJR10" s="88"/>
      <c r="AJS10" s="88"/>
      <c r="AJT10" s="88"/>
      <c r="AJU10" s="88"/>
      <c r="AJV10" s="88"/>
      <c r="AJW10" s="88"/>
      <c r="AJX10" s="88"/>
      <c r="AJY10" s="88"/>
      <c r="AJZ10" s="88"/>
      <c r="AKA10" s="88"/>
      <c r="AKB10" s="88"/>
      <c r="AKC10" s="88"/>
      <c r="AKD10" s="88"/>
      <c r="AKE10" s="88"/>
      <c r="AKF10" s="88"/>
      <c r="AKG10" s="88"/>
      <c r="AKH10" s="88"/>
      <c r="AKI10" s="88"/>
      <c r="AKJ10" s="88"/>
      <c r="AKK10" s="88"/>
      <c r="AKL10" s="88"/>
      <c r="AKM10" s="88"/>
      <c r="AKN10" s="88"/>
      <c r="AKO10" s="88"/>
      <c r="AKP10" s="88"/>
      <c r="AKQ10" s="88"/>
      <c r="AKR10" s="88"/>
      <c r="AKS10" s="88"/>
      <c r="AKT10" s="88"/>
      <c r="AKU10" s="88"/>
      <c r="AKV10" s="88"/>
      <c r="AKW10" s="88"/>
      <c r="AKX10" s="88"/>
      <c r="AKY10" s="88"/>
      <c r="AKZ10" s="88"/>
      <c r="ALA10" s="88"/>
      <c r="ALB10" s="88"/>
      <c r="ALC10" s="88"/>
      <c r="ALD10" s="88"/>
      <c r="ALE10" s="88"/>
      <c r="ALF10" s="88"/>
      <c r="ALG10" s="88"/>
      <c r="ALH10" s="88"/>
      <c r="ALI10" s="88"/>
      <c r="ALJ10" s="88"/>
      <c r="ALK10" s="88"/>
      <c r="ALL10" s="88"/>
      <c r="ALM10" s="88"/>
      <c r="ALN10" s="88"/>
      <c r="ALO10" s="88"/>
      <c r="ALP10" s="88"/>
      <c r="ALQ10" s="88"/>
      <c r="ALR10" s="88"/>
      <c r="ALS10" s="88"/>
      <c r="ALT10" s="88"/>
      <c r="ALU10" s="88"/>
      <c r="ALV10" s="88"/>
      <c r="ALW10" s="88"/>
      <c r="ALX10" s="88"/>
      <c r="ALY10" s="88"/>
      <c r="ALZ10" s="88"/>
      <c r="AMA10" s="88"/>
      <c r="AMB10" s="88"/>
      <c r="AMC10" s="88"/>
      <c r="AMD10" s="88"/>
      <c r="AME10" s="88"/>
      <c r="AMF10" s="88"/>
      <c r="AMG10" s="88"/>
      <c r="AMH10" s="88"/>
      <c r="AMI10" s="88"/>
      <c r="AMJ10" s="88"/>
      <c r="AMK10" s="88"/>
      <c r="AML10" s="88"/>
      <c r="AMM10" s="88"/>
      <c r="AMN10" s="88"/>
      <c r="AMO10" s="88"/>
      <c r="AMP10" s="88"/>
      <c r="AMQ10" s="88"/>
      <c r="AMR10" s="88"/>
      <c r="AMS10" s="88"/>
      <c r="AMT10" s="88"/>
      <c r="AMU10" s="88"/>
      <c r="AMV10" s="88"/>
      <c r="AMW10" s="88"/>
      <c r="AMX10" s="88"/>
      <c r="AMY10" s="88"/>
      <c r="AMZ10" s="88"/>
      <c r="ANA10" s="88"/>
      <c r="ANB10" s="88"/>
      <c r="ANC10" s="88"/>
      <c r="AND10" s="88"/>
      <c r="ANE10" s="88"/>
      <c r="ANF10" s="88"/>
      <c r="ANG10" s="88"/>
      <c r="ANH10" s="88"/>
      <c r="ANI10" s="88"/>
      <c r="ANJ10" s="88"/>
      <c r="ANK10" s="88"/>
      <c r="ANL10" s="88"/>
      <c r="ANM10" s="88"/>
      <c r="ANN10" s="88"/>
      <c r="ANO10" s="88"/>
      <c r="ANP10" s="88"/>
      <c r="ANQ10" s="88"/>
      <c r="ANR10" s="88"/>
      <c r="ANS10" s="88"/>
      <c r="ANT10" s="88"/>
      <c r="ANU10" s="88"/>
      <c r="ANV10" s="88"/>
      <c r="ANW10" s="88"/>
      <c r="ANX10" s="88"/>
      <c r="ANY10" s="88"/>
      <c r="ANZ10" s="88"/>
      <c r="AOA10" s="88"/>
      <c r="AOB10" s="88"/>
      <c r="AOC10" s="88"/>
      <c r="AOD10" s="88"/>
      <c r="AOE10" s="88"/>
      <c r="AOF10" s="88"/>
      <c r="AOG10" s="88"/>
      <c r="AOH10" s="88"/>
      <c r="AOI10" s="88"/>
      <c r="AOJ10" s="88"/>
      <c r="AOK10" s="88"/>
      <c r="AOL10" s="88"/>
      <c r="AOM10" s="88"/>
      <c r="AON10" s="88"/>
      <c r="AOO10" s="88"/>
      <c r="AOP10" s="88"/>
      <c r="AOQ10" s="88"/>
      <c r="AOR10" s="88"/>
      <c r="AOS10" s="88"/>
      <c r="AOT10" s="88"/>
      <c r="AOU10" s="88"/>
      <c r="AOV10" s="88"/>
      <c r="AOW10" s="88"/>
      <c r="AOX10" s="88"/>
      <c r="AOY10" s="88"/>
      <c r="AOZ10" s="88"/>
      <c r="APA10" s="88"/>
      <c r="APB10" s="88"/>
      <c r="APC10" s="88"/>
      <c r="APD10" s="88"/>
      <c r="APE10" s="88"/>
      <c r="APF10" s="88"/>
      <c r="APG10" s="88"/>
      <c r="APH10" s="88"/>
      <c r="API10" s="88"/>
      <c r="APJ10" s="88"/>
      <c r="APK10" s="88"/>
      <c r="APL10" s="88"/>
      <c r="APM10" s="88"/>
      <c r="APN10" s="88"/>
      <c r="APO10" s="88"/>
      <c r="APP10" s="88"/>
      <c r="APQ10" s="88"/>
      <c r="APR10" s="88"/>
      <c r="APS10" s="88"/>
      <c r="APT10" s="88"/>
      <c r="APU10" s="88"/>
      <c r="APV10" s="88"/>
      <c r="APW10" s="88"/>
      <c r="APX10" s="88"/>
      <c r="APY10" s="88"/>
      <c r="APZ10" s="88"/>
      <c r="AQA10" s="88"/>
      <c r="AQB10" s="88"/>
      <c r="AQC10" s="88"/>
      <c r="AQD10" s="88"/>
      <c r="AQE10" s="88"/>
      <c r="AQF10" s="88"/>
      <c r="AQG10" s="88"/>
      <c r="AQH10" s="88"/>
      <c r="AQI10" s="88"/>
      <c r="AQJ10" s="88"/>
      <c r="AQK10" s="88"/>
      <c r="AQL10" s="88"/>
      <c r="AQM10" s="88"/>
      <c r="AQN10" s="88"/>
      <c r="AQO10" s="88"/>
      <c r="AQP10" s="88"/>
      <c r="AQQ10" s="88"/>
      <c r="AQR10" s="88"/>
      <c r="AQS10" s="88"/>
      <c r="AQT10" s="88"/>
      <c r="AQU10" s="88"/>
      <c r="AQV10" s="88"/>
      <c r="AQW10" s="88"/>
      <c r="AQX10" s="88"/>
      <c r="AQY10" s="88"/>
      <c r="AQZ10" s="88"/>
      <c r="ARA10" s="88"/>
      <c r="ARB10" s="88"/>
      <c r="ARC10" s="88"/>
      <c r="ARD10" s="88"/>
      <c r="ARE10" s="88"/>
      <c r="ARF10" s="88"/>
      <c r="ARG10" s="88"/>
      <c r="ARH10" s="88"/>
      <c r="ARI10" s="88"/>
      <c r="ARJ10" s="88"/>
      <c r="ARK10" s="88"/>
      <c r="ARL10" s="88"/>
      <c r="ARM10" s="88"/>
      <c r="ARN10" s="88"/>
      <c r="ARO10" s="88"/>
      <c r="ARP10" s="88"/>
      <c r="ARQ10" s="88"/>
      <c r="ARR10" s="88"/>
      <c r="ARS10" s="88"/>
      <c r="ART10" s="88"/>
      <c r="ARU10" s="88"/>
      <c r="ARV10" s="88"/>
      <c r="ARW10" s="88"/>
      <c r="ARX10" s="88"/>
      <c r="ARY10" s="88"/>
      <c r="ARZ10" s="88"/>
      <c r="ASA10" s="88"/>
      <c r="ASB10" s="88"/>
      <c r="ASC10" s="88"/>
      <c r="ASD10" s="88"/>
      <c r="ASE10" s="88"/>
      <c r="ASF10" s="88"/>
      <c r="ASG10" s="88"/>
      <c r="ASH10" s="88"/>
      <c r="ASI10" s="88"/>
      <c r="ASJ10" s="88"/>
      <c r="ASK10" s="88"/>
      <c r="ASL10" s="88"/>
      <c r="ASM10" s="88"/>
      <c r="ASN10" s="88"/>
      <c r="ASO10" s="88"/>
      <c r="ASP10" s="88"/>
      <c r="ASQ10" s="88"/>
      <c r="ASR10" s="88"/>
      <c r="ASS10" s="88"/>
      <c r="AST10" s="88"/>
      <c r="ASU10" s="88"/>
      <c r="ASV10" s="88"/>
      <c r="ASW10" s="88"/>
      <c r="ASX10" s="88"/>
      <c r="ASY10" s="88"/>
      <c r="ASZ10" s="88"/>
      <c r="ATA10" s="88"/>
      <c r="ATB10" s="88"/>
      <c r="ATC10" s="88"/>
      <c r="ATD10" s="88"/>
      <c r="ATE10" s="88"/>
      <c r="ATF10" s="88"/>
      <c r="ATG10" s="88"/>
      <c r="ATH10" s="88"/>
      <c r="ATI10" s="88"/>
      <c r="ATJ10" s="88"/>
      <c r="ATK10" s="88"/>
      <c r="ATL10" s="88"/>
      <c r="ATM10" s="88"/>
      <c r="ATN10" s="88"/>
      <c r="ATO10" s="88"/>
      <c r="ATP10" s="88"/>
      <c r="ATQ10" s="88"/>
      <c r="ATR10" s="88"/>
      <c r="ATS10" s="88"/>
      <c r="ATT10" s="88"/>
      <c r="ATU10" s="88"/>
      <c r="ATV10" s="88"/>
      <c r="ATW10" s="88"/>
      <c r="ATX10" s="88"/>
      <c r="ATY10" s="88"/>
      <c r="ATZ10" s="88"/>
      <c r="AUA10" s="88"/>
      <c r="AUB10" s="88"/>
      <c r="AUC10" s="88"/>
      <c r="AUD10" s="88"/>
      <c r="AUE10" s="88"/>
      <c r="AUF10" s="88"/>
      <c r="AUG10" s="88"/>
      <c r="AUH10" s="88"/>
      <c r="AUI10" s="88"/>
      <c r="AUJ10" s="88"/>
      <c r="AUK10" s="88"/>
      <c r="AUL10" s="88"/>
      <c r="AUM10" s="88"/>
      <c r="AUN10" s="88"/>
      <c r="AUO10" s="88"/>
      <c r="AUP10" s="88"/>
      <c r="AUQ10" s="88"/>
      <c r="AUR10" s="88"/>
      <c r="AUS10" s="88"/>
      <c r="AUT10" s="88"/>
      <c r="AUU10" s="88"/>
      <c r="AUV10" s="88"/>
      <c r="AUW10" s="88"/>
      <c r="AUX10" s="88"/>
      <c r="AUY10" s="88"/>
      <c r="AUZ10" s="88"/>
      <c r="AVA10" s="88"/>
      <c r="AVB10" s="88"/>
      <c r="AVC10" s="88"/>
      <c r="AVD10" s="88"/>
      <c r="AVE10" s="88"/>
      <c r="AVF10" s="88"/>
      <c r="AVG10" s="88"/>
      <c r="AVH10" s="88"/>
      <c r="AVI10" s="88"/>
      <c r="AVJ10" s="88"/>
      <c r="AVK10" s="88"/>
      <c r="AVL10" s="88"/>
      <c r="AVM10" s="88"/>
      <c r="AVN10" s="88"/>
      <c r="AVO10" s="88"/>
      <c r="AVP10" s="88"/>
      <c r="AVQ10" s="88"/>
      <c r="AVR10" s="88"/>
      <c r="AVS10" s="88"/>
      <c r="AVT10" s="88"/>
      <c r="AVU10" s="88"/>
      <c r="AVV10" s="88"/>
      <c r="AVW10" s="88"/>
      <c r="AVX10" s="88"/>
      <c r="AVY10" s="88"/>
      <c r="AVZ10" s="88"/>
      <c r="AWA10" s="88"/>
      <c r="AWB10" s="88"/>
      <c r="AWC10" s="88"/>
      <c r="AWD10" s="88"/>
      <c r="AWE10" s="88"/>
      <c r="AWF10" s="88"/>
      <c r="AWG10" s="88"/>
      <c r="AWH10" s="88"/>
      <c r="AWI10" s="88"/>
      <c r="AWJ10" s="88"/>
      <c r="AWK10" s="88"/>
      <c r="AWL10" s="88"/>
      <c r="AWM10" s="88"/>
      <c r="AWN10" s="88"/>
      <c r="AWO10" s="88"/>
      <c r="AWP10" s="88"/>
      <c r="AWQ10" s="88"/>
      <c r="AWR10" s="88"/>
      <c r="AWS10" s="88"/>
      <c r="AWT10" s="88"/>
      <c r="AWU10" s="88"/>
      <c r="AWV10" s="88"/>
      <c r="AWW10" s="88"/>
      <c r="AWX10" s="88"/>
      <c r="AWY10" s="88"/>
      <c r="AWZ10" s="88"/>
      <c r="AXA10" s="88"/>
      <c r="AXB10" s="88"/>
      <c r="AXC10" s="88"/>
      <c r="AXD10" s="88"/>
      <c r="AXE10" s="88"/>
      <c r="AXF10" s="88"/>
      <c r="AXG10" s="88"/>
      <c r="AXH10" s="88"/>
      <c r="AXI10" s="88"/>
      <c r="AXJ10" s="88"/>
      <c r="AXK10" s="88"/>
      <c r="AXL10" s="88"/>
      <c r="AXM10" s="88"/>
      <c r="AXN10" s="88"/>
      <c r="AXO10" s="88"/>
      <c r="AXP10" s="88"/>
      <c r="AXQ10" s="88"/>
      <c r="AXR10" s="88"/>
      <c r="AXS10" s="88"/>
      <c r="AXT10" s="88"/>
      <c r="AXU10" s="88"/>
      <c r="AXV10" s="88"/>
      <c r="AXW10" s="88"/>
      <c r="AXX10" s="88"/>
      <c r="AXY10" s="88"/>
      <c r="AXZ10" s="88"/>
      <c r="AYA10" s="88"/>
      <c r="AYB10" s="88"/>
      <c r="AYC10" s="88"/>
      <c r="AYD10" s="88"/>
      <c r="AYE10" s="88"/>
      <c r="AYF10" s="88"/>
      <c r="AYG10" s="88"/>
      <c r="AYH10" s="88"/>
      <c r="AYI10" s="88"/>
      <c r="AYJ10" s="88"/>
      <c r="AYK10" s="88"/>
      <c r="AYL10" s="88"/>
      <c r="AYM10" s="88"/>
      <c r="AYN10" s="88"/>
      <c r="AYO10" s="88"/>
      <c r="AYP10" s="88"/>
      <c r="AYQ10" s="88"/>
      <c r="AYR10" s="88"/>
      <c r="AYS10" s="88"/>
      <c r="AYT10" s="88"/>
      <c r="AYU10" s="88"/>
      <c r="AYV10" s="88"/>
      <c r="AYW10" s="88"/>
      <c r="AYX10" s="88"/>
      <c r="AYY10" s="88"/>
      <c r="AYZ10" s="88"/>
      <c r="AZA10" s="88"/>
      <c r="AZB10" s="88"/>
      <c r="AZC10" s="88"/>
      <c r="AZD10" s="88"/>
      <c r="AZE10" s="88"/>
      <c r="AZF10" s="88"/>
      <c r="AZG10" s="88"/>
      <c r="AZH10" s="88"/>
      <c r="AZI10" s="88"/>
      <c r="AZJ10" s="88"/>
      <c r="AZK10" s="88"/>
      <c r="AZL10" s="88"/>
      <c r="AZM10" s="88"/>
      <c r="AZN10" s="88"/>
      <c r="AZO10" s="88"/>
      <c r="AZP10" s="88"/>
      <c r="AZQ10" s="88"/>
      <c r="AZR10" s="88"/>
      <c r="AZS10" s="88"/>
      <c r="AZT10" s="88"/>
      <c r="AZU10" s="88"/>
      <c r="AZV10" s="88"/>
      <c r="AZW10" s="88"/>
      <c r="AZX10" s="88"/>
      <c r="AZY10" s="88"/>
      <c r="AZZ10" s="88"/>
      <c r="BAA10" s="88"/>
      <c r="BAB10" s="88"/>
      <c r="BAC10" s="88"/>
      <c r="BAD10" s="88"/>
      <c r="BAE10" s="88"/>
      <c r="BAF10" s="88"/>
      <c r="BAG10" s="88"/>
      <c r="BAH10" s="88"/>
      <c r="BAI10" s="88"/>
      <c r="BAJ10" s="88"/>
      <c r="BAK10" s="88"/>
      <c r="BAL10" s="88"/>
      <c r="BAM10" s="88"/>
      <c r="BAN10" s="88"/>
      <c r="BAO10" s="88"/>
      <c r="BAP10" s="88"/>
      <c r="BAQ10" s="88"/>
      <c r="BAR10" s="88"/>
      <c r="BAS10" s="88"/>
      <c r="BAT10" s="88"/>
      <c r="BAU10" s="88"/>
      <c r="BAV10" s="88"/>
      <c r="BAW10" s="88"/>
      <c r="BAX10" s="88"/>
      <c r="BAY10" s="88"/>
      <c r="BAZ10" s="88"/>
      <c r="BBA10" s="88"/>
      <c r="BBB10" s="88"/>
      <c r="BBC10" s="88"/>
      <c r="BBD10" s="88"/>
      <c r="BBE10" s="88"/>
      <c r="BBF10" s="88"/>
      <c r="BBG10" s="88"/>
      <c r="BBH10" s="88"/>
      <c r="BBI10" s="88"/>
      <c r="BBJ10" s="88"/>
      <c r="BBK10" s="88"/>
      <c r="BBL10" s="88"/>
      <c r="BBM10" s="88"/>
      <c r="BBN10" s="88"/>
      <c r="BBO10" s="88"/>
      <c r="BBP10" s="88"/>
      <c r="BBQ10" s="88"/>
      <c r="BBR10" s="88"/>
      <c r="BBS10" s="88"/>
      <c r="BBT10" s="88"/>
      <c r="BBU10" s="88"/>
      <c r="BBV10" s="88"/>
      <c r="BBW10" s="88"/>
      <c r="BBX10" s="88"/>
      <c r="BBY10" s="88"/>
      <c r="BBZ10" s="88"/>
      <c r="BCA10" s="88"/>
      <c r="BCB10" s="88"/>
      <c r="BCC10" s="88"/>
      <c r="BCD10" s="88"/>
      <c r="BCE10" s="88"/>
      <c r="BCF10" s="88"/>
      <c r="BCG10" s="88"/>
      <c r="BCH10" s="88"/>
      <c r="BCI10" s="88"/>
      <c r="BCJ10" s="88"/>
      <c r="BCK10" s="88"/>
      <c r="BCL10" s="88"/>
      <c r="BCM10" s="88"/>
      <c r="BCN10" s="88"/>
      <c r="BCO10" s="88"/>
      <c r="BCP10" s="88"/>
      <c r="BCQ10" s="88"/>
      <c r="BCR10" s="88"/>
      <c r="BCS10" s="88"/>
      <c r="BCT10" s="88"/>
      <c r="BCU10" s="88"/>
      <c r="BCV10" s="88"/>
      <c r="BCW10" s="88"/>
      <c r="BCX10" s="88"/>
      <c r="BCY10" s="88"/>
      <c r="BCZ10" s="88"/>
      <c r="BDA10" s="88"/>
      <c r="BDB10" s="88"/>
      <c r="BDC10" s="88"/>
      <c r="BDD10" s="88"/>
      <c r="BDE10" s="88"/>
      <c r="BDF10" s="88"/>
      <c r="BDG10" s="88"/>
      <c r="BDH10" s="88"/>
      <c r="BDI10" s="88"/>
      <c r="BDJ10" s="88"/>
      <c r="BDK10" s="88"/>
      <c r="BDL10" s="88"/>
      <c r="BDM10" s="88"/>
      <c r="BDN10" s="88"/>
      <c r="BDO10" s="88"/>
      <c r="BDP10" s="88"/>
      <c r="BDQ10" s="88"/>
      <c r="BDR10" s="88"/>
      <c r="BDS10" s="88"/>
      <c r="BDT10" s="88"/>
      <c r="BDU10" s="88"/>
      <c r="BDV10" s="88"/>
      <c r="BDW10" s="88"/>
      <c r="BDX10" s="88"/>
      <c r="BDY10" s="88"/>
      <c r="BDZ10" s="88"/>
      <c r="BEA10" s="88"/>
      <c r="BEB10" s="88"/>
      <c r="BEC10" s="88"/>
      <c r="BED10" s="88"/>
      <c r="BEE10" s="88"/>
      <c r="BEF10" s="88"/>
      <c r="BEG10" s="88"/>
      <c r="BEH10" s="88"/>
      <c r="BEI10" s="88"/>
      <c r="BEJ10" s="88"/>
      <c r="BEK10" s="88"/>
      <c r="BEL10" s="88"/>
      <c r="BEM10" s="88"/>
      <c r="BEN10" s="88"/>
      <c r="BEO10" s="88"/>
      <c r="BEP10" s="88"/>
      <c r="BEQ10" s="88"/>
      <c r="BER10" s="88"/>
      <c r="BES10" s="88"/>
      <c r="BET10" s="88"/>
      <c r="BEU10" s="88"/>
      <c r="BEV10" s="88"/>
      <c r="BEW10" s="88"/>
      <c r="BEX10" s="88"/>
      <c r="BEY10" s="88"/>
      <c r="BEZ10" s="88"/>
      <c r="BFA10" s="88"/>
      <c r="BFB10" s="88"/>
      <c r="BFC10" s="88"/>
      <c r="BFD10" s="88"/>
      <c r="BFE10" s="88"/>
      <c r="BFF10" s="88"/>
      <c r="BFG10" s="88"/>
      <c r="BFH10" s="88"/>
      <c r="BFI10" s="88"/>
      <c r="BFJ10" s="88"/>
      <c r="BFK10" s="88"/>
      <c r="BFL10" s="88"/>
      <c r="BFM10" s="88"/>
      <c r="BFN10" s="88"/>
      <c r="BFO10" s="88"/>
      <c r="BFP10" s="88"/>
      <c r="BFQ10" s="88"/>
      <c r="BFR10" s="88"/>
      <c r="BFS10" s="88"/>
      <c r="BFT10" s="88"/>
      <c r="BFU10" s="88"/>
      <c r="BFV10" s="88"/>
      <c r="BFW10" s="88"/>
      <c r="BFX10" s="88"/>
      <c r="BFY10" s="88"/>
      <c r="BFZ10" s="88"/>
      <c r="BGA10" s="88"/>
      <c r="BGB10" s="88"/>
      <c r="BGC10" s="88"/>
      <c r="BGD10" s="88"/>
      <c r="BGE10" s="88"/>
      <c r="BGF10" s="88"/>
      <c r="BGG10" s="88"/>
      <c r="BGH10" s="88"/>
      <c r="BGI10" s="88"/>
      <c r="BGJ10" s="88"/>
      <c r="BGK10" s="88"/>
      <c r="BGL10" s="88"/>
      <c r="BGM10" s="88"/>
      <c r="BGN10" s="88"/>
      <c r="BGO10" s="88"/>
      <c r="BGP10" s="88"/>
      <c r="BGQ10" s="88"/>
      <c r="BGR10" s="88"/>
      <c r="BGS10" s="88"/>
      <c r="BGT10" s="88"/>
      <c r="BGU10" s="88"/>
      <c r="BGV10" s="88"/>
      <c r="BGW10" s="88"/>
      <c r="BGX10" s="88"/>
      <c r="BGY10" s="88"/>
      <c r="BGZ10" s="88"/>
      <c r="BHA10" s="88"/>
      <c r="BHB10" s="88"/>
      <c r="BHC10" s="88"/>
      <c r="BHD10" s="88"/>
      <c r="BHE10" s="88"/>
      <c r="BHF10" s="88"/>
      <c r="BHG10" s="88"/>
      <c r="BHH10" s="88"/>
      <c r="BHI10" s="88"/>
      <c r="BHJ10" s="88"/>
      <c r="BHK10" s="88"/>
      <c r="BHL10" s="88"/>
      <c r="BHM10" s="88"/>
      <c r="BHN10" s="88"/>
      <c r="BHO10" s="88"/>
      <c r="BHP10" s="88"/>
      <c r="BHQ10" s="88"/>
      <c r="BHR10" s="88"/>
      <c r="BHS10" s="88"/>
      <c r="BHT10" s="88"/>
      <c r="BHU10" s="88"/>
      <c r="BHV10" s="88"/>
      <c r="BHW10" s="88"/>
      <c r="BHX10" s="88"/>
      <c r="BHY10" s="88"/>
      <c r="BHZ10" s="88"/>
      <c r="BIA10" s="88"/>
      <c r="BIB10" s="88"/>
      <c r="BIC10" s="88"/>
      <c r="BID10" s="88"/>
      <c r="BIE10" s="88"/>
      <c r="BIF10" s="88"/>
      <c r="BIG10" s="88"/>
      <c r="BIH10" s="88"/>
      <c r="BII10" s="88"/>
      <c r="BIJ10" s="88"/>
      <c r="BIK10" s="88"/>
      <c r="BIL10" s="88"/>
      <c r="BIM10" s="88"/>
      <c r="BIN10" s="88"/>
      <c r="BIO10" s="88"/>
      <c r="BIP10" s="88"/>
      <c r="BIQ10" s="88"/>
      <c r="BIR10" s="88"/>
      <c r="BIS10" s="88"/>
      <c r="BIT10" s="88"/>
      <c r="BIU10" s="88"/>
      <c r="BIV10" s="88"/>
      <c r="BIW10" s="88"/>
      <c r="BIX10" s="88"/>
      <c r="BIY10" s="88"/>
      <c r="BIZ10" s="88"/>
      <c r="BJA10" s="88"/>
      <c r="BJB10" s="88"/>
      <c r="BJC10" s="88"/>
      <c r="BJD10" s="88"/>
      <c r="BJE10" s="88"/>
      <c r="BJF10" s="88"/>
      <c r="BJG10" s="88"/>
      <c r="BJH10" s="88"/>
      <c r="BJI10" s="88"/>
      <c r="BJJ10" s="88"/>
      <c r="BJK10" s="88"/>
      <c r="BJL10" s="88"/>
      <c r="BJM10" s="88"/>
      <c r="BJN10" s="88"/>
      <c r="BJO10" s="88"/>
      <c r="BJP10" s="88"/>
      <c r="BJQ10" s="88"/>
      <c r="BJR10" s="88"/>
      <c r="BJS10" s="88"/>
      <c r="BJT10" s="88"/>
      <c r="BJU10" s="88"/>
      <c r="BJV10" s="88"/>
      <c r="BJW10" s="88"/>
      <c r="BJX10" s="88"/>
      <c r="BJY10" s="88"/>
      <c r="BJZ10" s="88"/>
      <c r="BKA10" s="88"/>
      <c r="BKB10" s="88"/>
      <c r="BKC10" s="88"/>
      <c r="BKD10" s="88"/>
      <c r="BKE10" s="88"/>
      <c r="BKF10" s="88"/>
      <c r="BKG10" s="88"/>
      <c r="BKH10" s="88"/>
      <c r="BKI10" s="88"/>
      <c r="BKJ10" s="88"/>
      <c r="BKK10" s="88"/>
      <c r="BKL10" s="88"/>
      <c r="BKM10" s="88"/>
      <c r="BKN10" s="88"/>
      <c r="BKO10" s="88"/>
      <c r="BKP10" s="88"/>
      <c r="BKQ10" s="88"/>
      <c r="BKR10" s="88"/>
      <c r="BKS10" s="88"/>
      <c r="BKT10" s="88"/>
      <c r="BKU10" s="88"/>
      <c r="BKV10" s="88"/>
      <c r="BKW10" s="88"/>
      <c r="BKX10" s="88"/>
      <c r="BKY10" s="88"/>
      <c r="BKZ10" s="88"/>
      <c r="BLA10" s="88"/>
      <c r="BLB10" s="88"/>
      <c r="BLC10" s="88"/>
      <c r="BLD10" s="88"/>
      <c r="BLE10" s="88"/>
      <c r="BLF10" s="88"/>
      <c r="BLG10" s="88"/>
      <c r="BLH10" s="88"/>
      <c r="BLI10" s="88"/>
      <c r="BLJ10" s="88"/>
      <c r="BLK10" s="88"/>
      <c r="BLL10" s="88"/>
      <c r="BLM10" s="88"/>
      <c r="BLN10" s="88"/>
      <c r="BLO10" s="88"/>
      <c r="BLP10" s="88"/>
      <c r="BLQ10" s="88"/>
      <c r="BLR10" s="88"/>
      <c r="BLS10" s="88"/>
      <c r="BLT10" s="88"/>
      <c r="BLU10" s="88"/>
      <c r="BLV10" s="88"/>
      <c r="BLW10" s="88"/>
      <c r="BLX10" s="88"/>
      <c r="BLY10" s="88"/>
      <c r="BLZ10" s="88"/>
      <c r="BMA10" s="88"/>
      <c r="BMB10" s="88"/>
      <c r="BMC10" s="88"/>
      <c r="BMD10" s="88"/>
      <c r="BME10" s="88"/>
      <c r="BMF10" s="88"/>
      <c r="BMG10" s="88"/>
      <c r="BMH10" s="88"/>
      <c r="BMI10" s="88"/>
      <c r="BMJ10" s="88"/>
      <c r="BMK10" s="88"/>
      <c r="BML10" s="88"/>
      <c r="BMM10" s="88"/>
      <c r="BMN10" s="88"/>
      <c r="BMO10" s="88"/>
      <c r="BMP10" s="88"/>
      <c r="BMQ10" s="88"/>
      <c r="BMR10" s="88"/>
      <c r="BMS10" s="88"/>
      <c r="BMT10" s="88"/>
      <c r="BMU10" s="88"/>
      <c r="BMV10" s="88"/>
      <c r="BMW10" s="88"/>
      <c r="BMX10" s="88"/>
      <c r="BMY10" s="88"/>
      <c r="BMZ10" s="88"/>
      <c r="BNA10" s="88"/>
      <c r="BNB10" s="88"/>
      <c r="BNC10" s="88"/>
      <c r="BND10" s="88"/>
      <c r="BNE10" s="88"/>
      <c r="BNF10" s="88"/>
      <c r="BNG10" s="88"/>
      <c r="BNH10" s="88"/>
      <c r="BNI10" s="88"/>
      <c r="BNJ10" s="88"/>
      <c r="BNK10" s="88"/>
      <c r="BNL10" s="88"/>
      <c r="BNM10" s="88"/>
      <c r="BNN10" s="88"/>
      <c r="BNO10" s="88"/>
      <c r="BNP10" s="88"/>
      <c r="BNQ10" s="88"/>
      <c r="BNR10" s="88"/>
      <c r="BNS10" s="88"/>
      <c r="BNT10" s="88"/>
      <c r="BNU10" s="88"/>
      <c r="BNV10" s="88"/>
      <c r="BNW10" s="88"/>
      <c r="BNX10" s="88"/>
      <c r="BNY10" s="88"/>
      <c r="BNZ10" s="88"/>
      <c r="BOA10" s="88"/>
      <c r="BOB10" s="88"/>
      <c r="BOC10" s="88"/>
      <c r="BOD10" s="88"/>
      <c r="BOE10" s="88"/>
      <c r="BOF10" s="88"/>
      <c r="BOG10" s="88"/>
      <c r="BOH10" s="88"/>
      <c r="BOI10" s="88"/>
      <c r="BOJ10" s="88"/>
      <c r="BOK10" s="88"/>
      <c r="BOL10" s="88"/>
      <c r="BOM10" s="88"/>
      <c r="BON10" s="88"/>
      <c r="BOO10" s="88"/>
      <c r="BOP10" s="88"/>
      <c r="BOQ10" s="88"/>
      <c r="BOR10" s="88"/>
      <c r="BOS10" s="88"/>
      <c r="BOT10" s="88"/>
      <c r="BOU10" s="88"/>
      <c r="BOV10" s="88"/>
      <c r="BOW10" s="88"/>
      <c r="BOX10" s="88"/>
      <c r="BOY10" s="88"/>
      <c r="BOZ10" s="88"/>
      <c r="BPA10" s="88"/>
      <c r="BPB10" s="88"/>
      <c r="BPC10" s="88"/>
      <c r="BPD10" s="88"/>
      <c r="BPE10" s="88"/>
      <c r="BPF10" s="88"/>
      <c r="BPG10" s="88"/>
      <c r="BPH10" s="88"/>
      <c r="BPI10" s="88"/>
      <c r="BPJ10" s="88"/>
      <c r="BPK10" s="88"/>
      <c r="BPL10" s="88"/>
      <c r="BPM10" s="88"/>
      <c r="BPN10" s="88"/>
      <c r="BPO10" s="88"/>
      <c r="BPP10" s="88"/>
      <c r="BPQ10" s="88"/>
      <c r="BPR10" s="88"/>
      <c r="BPS10" s="88"/>
      <c r="BPT10" s="88"/>
      <c r="BPU10" s="88"/>
      <c r="BPV10" s="88"/>
      <c r="BPW10" s="88"/>
      <c r="BPX10" s="88"/>
      <c r="BPY10" s="88"/>
      <c r="BPZ10" s="88"/>
      <c r="BQA10" s="88"/>
      <c r="BQB10" s="88"/>
      <c r="BQC10" s="88"/>
      <c r="BQD10" s="88"/>
      <c r="BQE10" s="88"/>
      <c r="BQF10" s="88"/>
      <c r="BQG10" s="88"/>
      <c r="BQH10" s="88"/>
      <c r="BQI10" s="88"/>
      <c r="BQJ10" s="88"/>
      <c r="BQK10" s="88"/>
      <c r="BQL10" s="88"/>
      <c r="BQM10" s="88"/>
      <c r="BQN10" s="88"/>
      <c r="BQO10" s="88"/>
      <c r="BQP10" s="88"/>
      <c r="BQQ10" s="88"/>
      <c r="BQR10" s="88"/>
      <c r="BQS10" s="88"/>
      <c r="BQT10" s="88"/>
      <c r="BQU10" s="88"/>
      <c r="BQV10" s="88"/>
      <c r="BQW10" s="88"/>
      <c r="BQX10" s="88"/>
      <c r="BQY10" s="88"/>
      <c r="BQZ10" s="88"/>
      <c r="BRA10" s="88"/>
      <c r="BRB10" s="88"/>
      <c r="BRC10" s="88"/>
      <c r="BRD10" s="88"/>
      <c r="BRE10" s="88"/>
      <c r="BRF10" s="88"/>
      <c r="BRG10" s="88"/>
      <c r="BRH10" s="88"/>
      <c r="BRI10" s="88"/>
      <c r="BRJ10" s="88"/>
      <c r="BRK10" s="88"/>
      <c r="BRL10" s="88"/>
      <c r="BRM10" s="88"/>
      <c r="BRN10" s="88"/>
      <c r="BRO10" s="88"/>
      <c r="BRP10" s="88"/>
      <c r="BRQ10" s="88"/>
      <c r="BRR10" s="88"/>
      <c r="BRS10" s="88"/>
      <c r="BRT10" s="88"/>
      <c r="BRU10" s="88"/>
      <c r="BRV10" s="88"/>
      <c r="BRW10" s="88"/>
      <c r="BRX10" s="88"/>
      <c r="BRY10" s="88"/>
      <c r="BRZ10" s="88"/>
      <c r="BSA10" s="88"/>
      <c r="BSB10" s="88"/>
      <c r="BSC10" s="88"/>
      <c r="BSD10" s="88"/>
      <c r="BSE10" s="88"/>
      <c r="BSF10" s="88"/>
      <c r="BSG10" s="88"/>
      <c r="BSH10" s="88"/>
      <c r="BSI10" s="88"/>
      <c r="BSJ10" s="88"/>
      <c r="BSK10" s="88"/>
      <c r="BSL10" s="88"/>
      <c r="BSM10" s="88"/>
      <c r="BSN10" s="88"/>
      <c r="BSO10" s="88"/>
      <c r="BSP10" s="88"/>
      <c r="BSQ10" s="88"/>
      <c r="BSR10" s="88"/>
      <c r="BSS10" s="88"/>
      <c r="BST10" s="88"/>
      <c r="BSU10" s="88"/>
      <c r="BSV10" s="88"/>
      <c r="BSW10" s="88"/>
      <c r="BSX10" s="88"/>
      <c r="BSY10" s="88"/>
      <c r="BSZ10" s="88"/>
      <c r="BTA10" s="88"/>
      <c r="BTB10" s="88"/>
      <c r="BTC10" s="88"/>
      <c r="BTD10" s="88"/>
      <c r="BTE10" s="88"/>
      <c r="BTF10" s="88"/>
      <c r="BTG10" s="88"/>
      <c r="BTH10" s="88"/>
      <c r="BTI10" s="88"/>
      <c r="BTJ10" s="88"/>
      <c r="BTK10" s="88"/>
      <c r="BTL10" s="88"/>
      <c r="BTM10" s="88"/>
      <c r="BTN10" s="88"/>
      <c r="BTO10" s="88"/>
      <c r="BTP10" s="88"/>
      <c r="BTQ10" s="88"/>
      <c r="BTR10" s="88"/>
      <c r="BTS10" s="88"/>
      <c r="BTT10" s="88"/>
      <c r="BTU10" s="88"/>
      <c r="BTV10" s="88"/>
      <c r="BTW10" s="88"/>
      <c r="BTX10" s="88"/>
      <c r="BTY10" s="88"/>
      <c r="BTZ10" s="88"/>
      <c r="BUA10" s="88"/>
      <c r="BUB10" s="88"/>
      <c r="BUC10" s="88"/>
      <c r="BUD10" s="88"/>
      <c r="BUE10" s="88"/>
      <c r="BUF10" s="88"/>
      <c r="BUG10" s="88"/>
      <c r="BUH10" s="88"/>
      <c r="BUI10" s="88"/>
      <c r="BUJ10" s="88"/>
      <c r="BUK10" s="88"/>
      <c r="BUL10" s="88"/>
      <c r="BUM10" s="88"/>
      <c r="BUN10" s="88"/>
      <c r="BUO10" s="88"/>
      <c r="BUP10" s="88"/>
      <c r="BUQ10" s="88"/>
      <c r="BUR10" s="88"/>
      <c r="BUS10" s="88"/>
      <c r="BUT10" s="88"/>
      <c r="BUU10" s="88"/>
      <c r="BUV10" s="88"/>
      <c r="BUW10" s="88"/>
      <c r="BUX10" s="88"/>
      <c r="BUY10" s="88"/>
      <c r="BUZ10" s="88"/>
      <c r="BVA10" s="88"/>
      <c r="BVB10" s="88"/>
      <c r="BVC10" s="88"/>
      <c r="BVD10" s="88"/>
      <c r="BVE10" s="88"/>
      <c r="BVF10" s="88"/>
      <c r="BVG10" s="88"/>
      <c r="BVH10" s="88"/>
      <c r="BVI10" s="88"/>
      <c r="BVJ10" s="88"/>
      <c r="BVK10" s="88"/>
      <c r="BVL10" s="88"/>
      <c r="BVM10" s="88"/>
      <c r="BVN10" s="88"/>
      <c r="BVO10" s="88"/>
      <c r="BVP10" s="88"/>
      <c r="BVQ10" s="88"/>
      <c r="BVR10" s="88"/>
      <c r="BVS10" s="88"/>
      <c r="BVT10" s="88"/>
      <c r="BVU10" s="88"/>
      <c r="BVV10" s="88"/>
      <c r="BVW10" s="88"/>
      <c r="BVX10" s="88"/>
      <c r="BVY10" s="88"/>
      <c r="BVZ10" s="88"/>
      <c r="BWA10" s="88"/>
      <c r="BWB10" s="88"/>
      <c r="BWC10" s="88"/>
      <c r="BWD10" s="88"/>
      <c r="BWE10" s="88"/>
      <c r="BWF10" s="88"/>
      <c r="BWG10" s="88"/>
      <c r="BWH10" s="88"/>
      <c r="BWI10" s="88"/>
      <c r="BWJ10" s="88"/>
      <c r="BWK10" s="88"/>
      <c r="BWL10" s="88"/>
      <c r="BWM10" s="88"/>
      <c r="BWN10" s="88"/>
      <c r="BWO10" s="88"/>
      <c r="BWP10" s="88"/>
      <c r="BWQ10" s="88"/>
      <c r="BWR10" s="88"/>
      <c r="BWS10" s="88"/>
      <c r="BWT10" s="88"/>
      <c r="BWU10" s="88"/>
      <c r="BWV10" s="88"/>
      <c r="BWW10" s="88"/>
      <c r="BWX10" s="88"/>
      <c r="BWY10" s="88"/>
      <c r="BWZ10" s="88"/>
      <c r="BXA10" s="88"/>
      <c r="BXB10" s="88"/>
      <c r="BXC10" s="88"/>
      <c r="BXD10" s="88"/>
      <c r="BXE10" s="88"/>
      <c r="BXF10" s="88"/>
      <c r="BXG10" s="88"/>
      <c r="BXH10" s="88"/>
      <c r="BXI10" s="88"/>
      <c r="BXJ10" s="88"/>
      <c r="BXK10" s="88"/>
      <c r="BXL10" s="88"/>
      <c r="BXM10" s="88"/>
      <c r="BXN10" s="88"/>
      <c r="BXO10" s="88"/>
      <c r="BXP10" s="88"/>
      <c r="BXQ10" s="88"/>
      <c r="BXR10" s="88"/>
      <c r="BXS10" s="88"/>
      <c r="BXT10" s="88"/>
      <c r="BXU10" s="88"/>
      <c r="BXV10" s="88"/>
      <c r="BXW10" s="88"/>
      <c r="BXX10" s="88"/>
      <c r="BXY10" s="88"/>
      <c r="BXZ10" s="88"/>
      <c r="BYA10" s="88"/>
      <c r="BYB10" s="88"/>
      <c r="BYC10" s="88"/>
      <c r="BYD10" s="88"/>
      <c r="BYE10" s="88"/>
      <c r="BYF10" s="88"/>
      <c r="BYG10" s="88"/>
      <c r="BYH10" s="88"/>
      <c r="BYI10" s="88"/>
      <c r="BYJ10" s="88"/>
      <c r="BYK10" s="88"/>
      <c r="BYL10" s="88"/>
      <c r="BYM10" s="88"/>
      <c r="BYN10" s="88"/>
      <c r="BYO10" s="88"/>
      <c r="BYP10" s="88"/>
      <c r="BYQ10" s="88"/>
      <c r="BYR10" s="88"/>
      <c r="BYS10" s="88"/>
      <c r="BYT10" s="88"/>
      <c r="BYU10" s="88"/>
      <c r="BYV10" s="88"/>
      <c r="BYW10" s="88"/>
      <c r="BYX10" s="88"/>
      <c r="BYY10" s="88"/>
      <c r="BYZ10" s="88"/>
      <c r="BZA10" s="88"/>
      <c r="BZB10" s="88"/>
      <c r="BZC10" s="88"/>
      <c r="BZD10" s="88"/>
      <c r="BZE10" s="88"/>
      <c r="BZF10" s="88"/>
      <c r="BZG10" s="88"/>
      <c r="BZH10" s="88"/>
      <c r="BZI10" s="88"/>
      <c r="BZJ10" s="88"/>
      <c r="BZK10" s="88"/>
      <c r="BZL10" s="88"/>
      <c r="BZM10" s="88"/>
      <c r="BZN10" s="88"/>
      <c r="BZO10" s="88"/>
      <c r="BZP10" s="88"/>
      <c r="BZQ10" s="88"/>
      <c r="BZR10" s="88"/>
      <c r="BZS10" s="88"/>
      <c r="BZT10" s="88"/>
      <c r="BZU10" s="88"/>
      <c r="BZV10" s="88"/>
      <c r="BZW10" s="88"/>
      <c r="BZX10" s="88"/>
      <c r="BZY10" s="88"/>
      <c r="BZZ10" s="88"/>
      <c r="CAA10" s="88"/>
      <c r="CAB10" s="88"/>
      <c r="CAC10" s="88"/>
      <c r="CAD10" s="88"/>
      <c r="CAE10" s="88"/>
      <c r="CAF10" s="88"/>
      <c r="CAG10" s="88"/>
      <c r="CAH10" s="88"/>
      <c r="CAI10" s="88"/>
      <c r="CAJ10" s="88"/>
      <c r="CAK10" s="88"/>
      <c r="CAL10" s="88"/>
      <c r="CAM10" s="88"/>
      <c r="CAN10" s="88"/>
      <c r="CAO10" s="88"/>
      <c r="CAP10" s="88"/>
      <c r="CAQ10" s="88"/>
      <c r="CAR10" s="88"/>
      <c r="CAS10" s="88"/>
      <c r="CAT10" s="88"/>
      <c r="CAU10" s="88"/>
      <c r="CAV10" s="88"/>
      <c r="CAW10" s="88"/>
      <c r="CAX10" s="88"/>
      <c r="CAY10" s="88"/>
      <c r="CAZ10" s="88"/>
      <c r="CBA10" s="88"/>
      <c r="CBB10" s="88"/>
      <c r="CBC10" s="88"/>
      <c r="CBD10" s="88"/>
      <c r="CBE10" s="88"/>
      <c r="CBF10" s="88"/>
      <c r="CBG10" s="88"/>
      <c r="CBH10" s="88"/>
      <c r="CBI10" s="88"/>
      <c r="CBJ10" s="88"/>
      <c r="CBK10" s="88"/>
      <c r="CBL10" s="88"/>
      <c r="CBM10" s="88"/>
      <c r="CBN10" s="88"/>
      <c r="CBO10" s="88"/>
      <c r="CBP10" s="88"/>
      <c r="CBQ10" s="88"/>
      <c r="CBR10" s="88"/>
      <c r="CBS10" s="88"/>
      <c r="CBT10" s="88"/>
      <c r="CBU10" s="88"/>
      <c r="CBV10" s="88"/>
      <c r="CBW10" s="88"/>
      <c r="CBX10" s="88"/>
      <c r="CBY10" s="88"/>
      <c r="CBZ10" s="88"/>
      <c r="CCA10" s="88"/>
      <c r="CCB10" s="88"/>
      <c r="CCC10" s="88"/>
      <c r="CCD10" s="88"/>
      <c r="CCE10" s="88"/>
      <c r="CCF10" s="88"/>
      <c r="CCG10" s="88"/>
      <c r="CCH10" s="88"/>
      <c r="CCI10" s="88"/>
      <c r="CCJ10" s="88"/>
      <c r="CCK10" s="88"/>
      <c r="CCL10" s="88"/>
      <c r="CCM10" s="88"/>
      <c r="CCN10" s="88"/>
      <c r="CCO10" s="88"/>
      <c r="CCP10" s="88"/>
      <c r="CCQ10" s="88"/>
      <c r="CCR10" s="88"/>
      <c r="CCS10" s="88"/>
      <c r="CCT10" s="88"/>
      <c r="CCU10" s="88"/>
      <c r="CCV10" s="88"/>
      <c r="CCW10" s="88"/>
      <c r="CCX10" s="88"/>
      <c r="CCY10" s="88"/>
      <c r="CCZ10" s="88"/>
      <c r="CDA10" s="88"/>
      <c r="CDB10" s="88"/>
      <c r="CDC10" s="88"/>
      <c r="CDD10" s="88"/>
      <c r="CDE10" s="88"/>
      <c r="CDF10" s="88"/>
      <c r="CDG10" s="88"/>
      <c r="CDH10" s="88"/>
      <c r="CDI10" s="88"/>
      <c r="CDJ10" s="88"/>
      <c r="CDK10" s="88"/>
      <c r="CDL10" s="88"/>
      <c r="CDM10" s="88"/>
      <c r="CDN10" s="88"/>
      <c r="CDO10" s="88"/>
      <c r="CDP10" s="88"/>
      <c r="CDQ10" s="88"/>
      <c r="CDR10" s="88"/>
      <c r="CDS10" s="88"/>
      <c r="CDT10" s="88"/>
      <c r="CDU10" s="88"/>
      <c r="CDV10" s="88"/>
      <c r="CDW10" s="88"/>
      <c r="CDX10" s="88"/>
      <c r="CDY10" s="88"/>
      <c r="CDZ10" s="88"/>
      <c r="CEA10" s="88"/>
      <c r="CEB10" s="88"/>
      <c r="CEC10" s="88"/>
      <c r="CED10" s="88"/>
      <c r="CEE10" s="88"/>
      <c r="CEF10" s="88"/>
      <c r="CEG10" s="88"/>
      <c r="CEH10" s="88"/>
      <c r="CEI10" s="88"/>
      <c r="CEJ10" s="88"/>
      <c r="CEK10" s="88"/>
      <c r="CEL10" s="88"/>
      <c r="CEM10" s="88"/>
      <c r="CEN10" s="88"/>
      <c r="CEO10" s="88"/>
      <c r="CEP10" s="88"/>
      <c r="CEQ10" s="88"/>
      <c r="CER10" s="88"/>
      <c r="CES10" s="88"/>
      <c r="CET10" s="88"/>
      <c r="CEU10" s="88"/>
      <c r="CEV10" s="88"/>
      <c r="CEW10" s="88"/>
      <c r="CEX10" s="88"/>
      <c r="CEY10" s="88"/>
      <c r="CEZ10" s="88"/>
      <c r="CFA10" s="88"/>
      <c r="CFB10" s="88"/>
      <c r="CFC10" s="88"/>
      <c r="CFD10" s="88"/>
      <c r="CFE10" s="88"/>
      <c r="CFF10" s="88"/>
      <c r="CFG10" s="88"/>
      <c r="CFH10" s="88"/>
      <c r="CFI10" s="88"/>
      <c r="CFJ10" s="88"/>
      <c r="CFK10" s="88"/>
      <c r="CFL10" s="88"/>
      <c r="CFM10" s="88"/>
      <c r="CFN10" s="88"/>
      <c r="CFO10" s="88"/>
      <c r="CFP10" s="88"/>
      <c r="CFQ10" s="88"/>
      <c r="CFR10" s="88"/>
      <c r="CFS10" s="88"/>
      <c r="CFT10" s="88"/>
      <c r="CFU10" s="88"/>
      <c r="CFV10" s="88"/>
      <c r="CFW10" s="88"/>
      <c r="CFX10" s="88"/>
      <c r="CFY10" s="88"/>
      <c r="CFZ10" s="88"/>
      <c r="CGA10" s="88"/>
      <c r="CGB10" s="88"/>
      <c r="CGC10" s="88"/>
      <c r="CGD10" s="88"/>
      <c r="CGE10" s="88"/>
      <c r="CGF10" s="88"/>
      <c r="CGG10" s="88"/>
      <c r="CGH10" s="88"/>
      <c r="CGI10" s="88"/>
      <c r="CGJ10" s="88"/>
      <c r="CGK10" s="88"/>
      <c r="CGL10" s="88"/>
      <c r="CGM10" s="88"/>
      <c r="CGN10" s="88"/>
      <c r="CGO10" s="88"/>
      <c r="CGP10" s="88"/>
      <c r="CGQ10" s="88"/>
      <c r="CGR10" s="88"/>
      <c r="CGS10" s="88"/>
      <c r="CGT10" s="88"/>
      <c r="CGU10" s="88"/>
      <c r="CGV10" s="88"/>
      <c r="CGW10" s="88"/>
      <c r="CGX10" s="88"/>
      <c r="CGY10" s="88"/>
      <c r="CGZ10" s="88"/>
      <c r="CHA10" s="88"/>
      <c r="CHB10" s="88"/>
      <c r="CHC10" s="88"/>
      <c r="CHD10" s="88"/>
      <c r="CHE10" s="88"/>
      <c r="CHF10" s="88"/>
      <c r="CHG10" s="88"/>
      <c r="CHH10" s="88"/>
      <c r="CHI10" s="88"/>
      <c r="CHJ10" s="88"/>
      <c r="CHK10" s="88"/>
      <c r="CHL10" s="88"/>
      <c r="CHM10" s="88"/>
      <c r="CHN10" s="88"/>
      <c r="CHO10" s="88"/>
      <c r="CHP10" s="88"/>
      <c r="CHQ10" s="88"/>
      <c r="CHR10" s="88"/>
      <c r="CHS10" s="88"/>
      <c r="CHT10" s="88"/>
      <c r="CHU10" s="88"/>
      <c r="CHV10" s="88"/>
      <c r="CHW10" s="88"/>
      <c r="CHX10" s="88"/>
      <c r="CHY10" s="88"/>
      <c r="CHZ10" s="88"/>
      <c r="CIA10" s="88"/>
      <c r="CIB10" s="88"/>
      <c r="CIC10" s="88"/>
      <c r="CID10" s="88"/>
      <c r="CIE10" s="88"/>
      <c r="CIF10" s="88"/>
      <c r="CIG10" s="88"/>
      <c r="CIH10" s="88"/>
      <c r="CII10" s="88"/>
      <c r="CIJ10" s="88"/>
      <c r="CIK10" s="88"/>
      <c r="CIL10" s="88"/>
      <c r="CIM10" s="88"/>
      <c r="CIN10" s="88"/>
      <c r="CIO10" s="88"/>
      <c r="CIP10" s="88"/>
      <c r="CIQ10" s="88"/>
      <c r="CIR10" s="88"/>
      <c r="CIS10" s="88"/>
      <c r="CIT10" s="88"/>
      <c r="CIU10" s="88"/>
      <c r="CIV10" s="88"/>
      <c r="CIW10" s="88"/>
      <c r="CIX10" s="88"/>
      <c r="CIY10" s="88"/>
      <c r="CIZ10" s="88"/>
      <c r="CJA10" s="88"/>
      <c r="CJB10" s="88"/>
      <c r="CJC10" s="88"/>
      <c r="CJD10" s="88"/>
      <c r="CJE10" s="88"/>
      <c r="CJF10" s="88"/>
      <c r="CJG10" s="88"/>
      <c r="CJH10" s="88"/>
      <c r="CJI10" s="88"/>
      <c r="CJJ10" s="88"/>
      <c r="CJK10" s="88"/>
      <c r="CJL10" s="88"/>
      <c r="CJM10" s="88"/>
      <c r="CJN10" s="88"/>
      <c r="CJO10" s="88"/>
      <c r="CJP10" s="88"/>
      <c r="CJQ10" s="88"/>
      <c r="CJR10" s="88"/>
      <c r="CJS10" s="88"/>
      <c r="CJT10" s="88"/>
      <c r="CJU10" s="88"/>
      <c r="CJV10" s="88"/>
      <c r="CJW10" s="88"/>
      <c r="CJX10" s="88"/>
      <c r="CJY10" s="88"/>
      <c r="CJZ10" s="88"/>
      <c r="CKA10" s="88"/>
      <c r="CKB10" s="88"/>
      <c r="CKC10" s="88"/>
      <c r="CKD10" s="88"/>
      <c r="CKE10" s="88"/>
      <c r="CKF10" s="88"/>
      <c r="CKG10" s="88"/>
      <c r="CKH10" s="88"/>
      <c r="CKI10" s="88"/>
      <c r="CKJ10" s="88"/>
      <c r="CKK10" s="88"/>
      <c r="CKL10" s="88"/>
      <c r="CKM10" s="88"/>
      <c r="CKN10" s="88"/>
      <c r="CKO10" s="88"/>
      <c r="CKP10" s="88"/>
      <c r="CKQ10" s="88"/>
      <c r="CKR10" s="88"/>
      <c r="CKS10" s="88"/>
      <c r="CKT10" s="88"/>
      <c r="CKU10" s="88"/>
      <c r="CKV10" s="88"/>
      <c r="CKW10" s="88"/>
      <c r="CKX10" s="88"/>
      <c r="CKY10" s="88"/>
      <c r="CKZ10" s="88"/>
      <c r="CLA10" s="88"/>
      <c r="CLB10" s="88"/>
      <c r="CLC10" s="88"/>
      <c r="CLD10" s="88"/>
      <c r="CLE10" s="88"/>
      <c r="CLF10" s="88"/>
      <c r="CLG10" s="88"/>
      <c r="CLH10" s="88"/>
      <c r="CLI10" s="88"/>
      <c r="CLJ10" s="88"/>
      <c r="CLK10" s="88"/>
      <c r="CLL10" s="88"/>
      <c r="CLM10" s="88"/>
      <c r="CLN10" s="88"/>
      <c r="CLO10" s="88"/>
      <c r="CLP10" s="88"/>
      <c r="CLQ10" s="88"/>
      <c r="CLR10" s="88"/>
      <c r="CLS10" s="88"/>
      <c r="CLT10" s="88"/>
      <c r="CLU10" s="88"/>
      <c r="CLV10" s="88"/>
      <c r="CLW10" s="88"/>
      <c r="CLX10" s="88"/>
      <c r="CLY10" s="88"/>
      <c r="CLZ10" s="88"/>
      <c r="CMA10" s="88"/>
      <c r="CMB10" s="88"/>
      <c r="CMC10" s="88"/>
      <c r="CMD10" s="88"/>
      <c r="CME10" s="88"/>
      <c r="CMF10" s="88"/>
      <c r="CMG10" s="88"/>
      <c r="CMH10" s="88"/>
      <c r="CMI10" s="88"/>
      <c r="CMJ10" s="88"/>
      <c r="CMK10" s="88"/>
      <c r="CML10" s="88"/>
      <c r="CMM10" s="88"/>
      <c r="CMN10" s="88"/>
      <c r="CMO10" s="88"/>
      <c r="CMP10" s="88"/>
      <c r="CMQ10" s="88"/>
      <c r="CMR10" s="88"/>
      <c r="CMS10" s="88"/>
      <c r="CMT10" s="88"/>
      <c r="CMU10" s="88"/>
      <c r="CMV10" s="88"/>
      <c r="CMW10" s="88"/>
      <c r="CMX10" s="88"/>
      <c r="CMY10" s="88"/>
      <c r="CMZ10" s="88"/>
      <c r="CNA10" s="88"/>
      <c r="CNB10" s="88"/>
      <c r="CNC10" s="88"/>
      <c r="CND10" s="88"/>
      <c r="CNE10" s="88"/>
      <c r="CNF10" s="88"/>
      <c r="CNG10" s="88"/>
      <c r="CNH10" s="88"/>
      <c r="CNI10" s="88"/>
      <c r="CNJ10" s="88"/>
      <c r="CNK10" s="88"/>
      <c r="CNL10" s="88"/>
      <c r="CNM10" s="88"/>
      <c r="CNN10" s="88"/>
      <c r="CNO10" s="88"/>
      <c r="CNP10" s="88"/>
      <c r="CNQ10" s="88"/>
      <c r="CNR10" s="88"/>
      <c r="CNS10" s="88"/>
      <c r="CNT10" s="88"/>
      <c r="CNU10" s="88"/>
      <c r="CNV10" s="88"/>
      <c r="CNW10" s="88"/>
      <c r="CNX10" s="88"/>
      <c r="CNY10" s="88"/>
      <c r="CNZ10" s="88"/>
      <c r="COA10" s="88"/>
      <c r="COB10" s="88"/>
      <c r="COC10" s="88"/>
      <c r="COD10" s="88"/>
      <c r="COE10" s="88"/>
      <c r="COF10" s="88"/>
      <c r="COG10" s="88"/>
      <c r="COH10" s="88"/>
      <c r="COI10" s="88"/>
      <c r="COJ10" s="88"/>
      <c r="COK10" s="88"/>
      <c r="COL10" s="88"/>
      <c r="COM10" s="88"/>
      <c r="CON10" s="88"/>
      <c r="COO10" s="88"/>
      <c r="COP10" s="88"/>
      <c r="COQ10" s="88"/>
      <c r="COR10" s="88"/>
      <c r="COS10" s="88"/>
      <c r="COT10" s="88"/>
      <c r="COU10" s="88"/>
      <c r="COV10" s="88"/>
      <c r="COW10" s="88"/>
      <c r="COX10" s="88"/>
      <c r="COY10" s="88"/>
      <c r="COZ10" s="88"/>
      <c r="CPA10" s="88"/>
      <c r="CPB10" s="88"/>
      <c r="CPC10" s="88"/>
      <c r="CPD10" s="88"/>
      <c r="CPE10" s="88"/>
      <c r="CPF10" s="88"/>
      <c r="CPG10" s="88"/>
      <c r="CPH10" s="88"/>
      <c r="CPI10" s="88"/>
      <c r="CPJ10" s="88"/>
      <c r="CPK10" s="88"/>
      <c r="CPL10" s="88"/>
      <c r="CPM10" s="88"/>
      <c r="CPN10" s="88"/>
      <c r="CPO10" s="88"/>
      <c r="CPP10" s="88"/>
      <c r="CPQ10" s="88"/>
      <c r="CPR10" s="88"/>
      <c r="CPS10" s="88"/>
      <c r="CPT10" s="88"/>
      <c r="CPU10" s="88"/>
      <c r="CPV10" s="88"/>
      <c r="CPW10" s="88"/>
      <c r="CPX10" s="88"/>
      <c r="CPY10" s="88"/>
      <c r="CPZ10" s="88"/>
      <c r="CQA10" s="88"/>
      <c r="CQB10" s="88"/>
      <c r="CQC10" s="88"/>
      <c r="CQD10" s="88"/>
      <c r="CQE10" s="88"/>
      <c r="CQF10" s="88"/>
      <c r="CQG10" s="88"/>
      <c r="CQH10" s="88"/>
      <c r="CQI10" s="88"/>
      <c r="CQJ10" s="88"/>
      <c r="CQK10" s="88"/>
      <c r="CQL10" s="88"/>
      <c r="CQM10" s="88"/>
      <c r="CQN10" s="88"/>
      <c r="CQO10" s="88"/>
      <c r="CQP10" s="88"/>
      <c r="CQQ10" s="88"/>
      <c r="CQR10" s="88"/>
      <c r="CQS10" s="88"/>
      <c r="CQT10" s="88"/>
      <c r="CQU10" s="88"/>
      <c r="CQV10" s="88"/>
      <c r="CQW10" s="88"/>
      <c r="CQX10" s="88"/>
      <c r="CQY10" s="88"/>
      <c r="CQZ10" s="88"/>
      <c r="CRA10" s="88"/>
      <c r="CRB10" s="88"/>
      <c r="CRC10" s="88"/>
      <c r="CRD10" s="88"/>
      <c r="CRE10" s="88"/>
      <c r="CRF10" s="88"/>
      <c r="CRG10" s="88"/>
      <c r="CRH10" s="88"/>
      <c r="CRI10" s="88"/>
      <c r="CRJ10" s="88"/>
      <c r="CRK10" s="88"/>
      <c r="CRL10" s="88"/>
      <c r="CRM10" s="88"/>
      <c r="CRN10" s="88"/>
      <c r="CRO10" s="88"/>
      <c r="CRP10" s="88"/>
      <c r="CRQ10" s="88"/>
      <c r="CRR10" s="88"/>
      <c r="CRS10" s="88"/>
      <c r="CRT10" s="88"/>
      <c r="CRU10" s="88"/>
      <c r="CRV10" s="88"/>
      <c r="CRW10" s="88"/>
      <c r="CRX10" s="88"/>
      <c r="CRY10" s="88"/>
      <c r="CRZ10" s="88"/>
      <c r="CSA10" s="88"/>
      <c r="CSB10" s="88"/>
      <c r="CSC10" s="88"/>
      <c r="CSD10" s="88"/>
      <c r="CSE10" s="88"/>
      <c r="CSF10" s="88"/>
      <c r="CSG10" s="88"/>
      <c r="CSH10" s="88"/>
      <c r="CSI10" s="88"/>
      <c r="CSJ10" s="88"/>
      <c r="CSK10" s="88"/>
      <c r="CSL10" s="88"/>
      <c r="CSM10" s="88"/>
      <c r="CSN10" s="88"/>
      <c r="CSO10" s="88"/>
      <c r="CSP10" s="88"/>
      <c r="CSQ10" s="88"/>
      <c r="CSR10" s="88"/>
      <c r="CSS10" s="88"/>
      <c r="CST10" s="88"/>
      <c r="CSU10" s="88"/>
      <c r="CSV10" s="88"/>
      <c r="CSW10" s="88"/>
      <c r="CSX10" s="88"/>
      <c r="CSY10" s="88"/>
      <c r="CSZ10" s="88"/>
      <c r="CTA10" s="88"/>
      <c r="CTB10" s="88"/>
      <c r="CTC10" s="88"/>
      <c r="CTD10" s="88"/>
      <c r="CTE10" s="88"/>
      <c r="CTF10" s="88"/>
      <c r="CTG10" s="88"/>
      <c r="CTH10" s="88"/>
      <c r="CTI10" s="88"/>
      <c r="CTJ10" s="88"/>
      <c r="CTK10" s="88"/>
      <c r="CTL10" s="88"/>
      <c r="CTM10" s="88"/>
      <c r="CTN10" s="88"/>
      <c r="CTO10" s="88"/>
      <c r="CTP10" s="88"/>
      <c r="CTQ10" s="88"/>
      <c r="CTR10" s="88"/>
      <c r="CTS10" s="88"/>
      <c r="CTT10" s="88"/>
      <c r="CTU10" s="88"/>
      <c r="CTV10" s="88"/>
      <c r="CTW10" s="88"/>
      <c r="CTX10" s="88"/>
      <c r="CTY10" s="88"/>
      <c r="CTZ10" s="88"/>
      <c r="CUA10" s="88"/>
      <c r="CUB10" s="88"/>
      <c r="CUC10" s="88"/>
      <c r="CUD10" s="88"/>
      <c r="CUE10" s="88"/>
      <c r="CUF10" s="88"/>
      <c r="CUG10" s="88"/>
      <c r="CUH10" s="88"/>
      <c r="CUI10" s="88"/>
      <c r="CUJ10" s="88"/>
      <c r="CUK10" s="88"/>
      <c r="CUL10" s="88"/>
      <c r="CUM10" s="88"/>
      <c r="CUN10" s="88"/>
      <c r="CUO10" s="88"/>
      <c r="CUP10" s="88"/>
      <c r="CUQ10" s="88"/>
      <c r="CUR10" s="88"/>
      <c r="CUS10" s="88"/>
      <c r="CUT10" s="88"/>
      <c r="CUU10" s="88"/>
      <c r="CUV10" s="88"/>
      <c r="CUW10" s="88"/>
      <c r="CUX10" s="88"/>
      <c r="CUY10" s="88"/>
      <c r="CUZ10" s="88"/>
      <c r="CVA10" s="88"/>
      <c r="CVB10" s="88"/>
      <c r="CVC10" s="88"/>
      <c r="CVD10" s="88"/>
      <c r="CVE10" s="88"/>
      <c r="CVF10" s="88"/>
      <c r="CVG10" s="88"/>
      <c r="CVH10" s="88"/>
      <c r="CVI10" s="88"/>
      <c r="CVJ10" s="88"/>
      <c r="CVK10" s="88"/>
      <c r="CVL10" s="88"/>
      <c r="CVM10" s="88"/>
      <c r="CVN10" s="88"/>
      <c r="CVO10" s="88"/>
      <c r="CVP10" s="88"/>
      <c r="CVQ10" s="88"/>
      <c r="CVR10" s="88"/>
      <c r="CVS10" s="88"/>
      <c r="CVT10" s="88"/>
      <c r="CVU10" s="88"/>
      <c r="CVV10" s="88"/>
      <c r="CVW10" s="88"/>
      <c r="CVX10" s="88"/>
      <c r="CVY10" s="88"/>
      <c r="CVZ10" s="88"/>
      <c r="CWA10" s="88"/>
      <c r="CWB10" s="88"/>
      <c r="CWC10" s="88"/>
      <c r="CWD10" s="88"/>
      <c r="CWE10" s="88"/>
      <c r="CWF10" s="88"/>
      <c r="CWG10" s="88"/>
      <c r="CWH10" s="88"/>
      <c r="CWI10" s="88"/>
      <c r="CWJ10" s="88"/>
      <c r="CWK10" s="88"/>
      <c r="CWL10" s="88"/>
      <c r="CWM10" s="88"/>
      <c r="CWN10" s="88"/>
      <c r="CWO10" s="88"/>
      <c r="CWP10" s="88"/>
      <c r="CWQ10" s="88"/>
      <c r="CWR10" s="88"/>
      <c r="CWS10" s="88"/>
      <c r="CWT10" s="88"/>
      <c r="CWU10" s="88"/>
      <c r="CWV10" s="88"/>
      <c r="CWW10" s="88"/>
      <c r="CWX10" s="88"/>
      <c r="CWY10" s="88"/>
      <c r="CWZ10" s="88"/>
      <c r="CXA10" s="88"/>
      <c r="CXB10" s="88"/>
      <c r="CXC10" s="88"/>
      <c r="CXD10" s="88"/>
      <c r="CXE10" s="88"/>
      <c r="CXF10" s="88"/>
      <c r="CXG10" s="88"/>
      <c r="CXH10" s="88"/>
      <c r="CXI10" s="88"/>
      <c r="CXJ10" s="88"/>
      <c r="CXK10" s="88"/>
      <c r="CXL10" s="88"/>
      <c r="CXM10" s="88"/>
      <c r="CXN10" s="88"/>
      <c r="CXO10" s="88"/>
      <c r="CXP10" s="88"/>
      <c r="CXQ10" s="88"/>
      <c r="CXR10" s="88"/>
      <c r="CXS10" s="88"/>
      <c r="CXT10" s="88"/>
      <c r="CXU10" s="88"/>
      <c r="CXV10" s="88"/>
      <c r="CXW10" s="88"/>
      <c r="CXX10" s="88"/>
      <c r="CXY10" s="88"/>
      <c r="CXZ10" s="88"/>
      <c r="CYA10" s="88"/>
      <c r="CYB10" s="88"/>
      <c r="CYC10" s="88"/>
      <c r="CYD10" s="88"/>
      <c r="CYE10" s="88"/>
      <c r="CYF10" s="88"/>
      <c r="CYG10" s="88"/>
      <c r="CYH10" s="88"/>
      <c r="CYI10" s="88"/>
      <c r="CYJ10" s="88"/>
      <c r="CYK10" s="88"/>
      <c r="CYL10" s="88"/>
      <c r="CYM10" s="88"/>
      <c r="CYN10" s="88"/>
      <c r="CYO10" s="88"/>
      <c r="CYP10" s="88"/>
      <c r="CYQ10" s="88"/>
      <c r="CYR10" s="88"/>
      <c r="CYS10" s="88"/>
      <c r="CYT10" s="88"/>
      <c r="CYU10" s="88"/>
      <c r="CYV10" s="88"/>
      <c r="CYW10" s="88"/>
      <c r="CYX10" s="88"/>
      <c r="CYY10" s="88"/>
      <c r="CYZ10" s="88"/>
      <c r="CZA10" s="88"/>
      <c r="CZB10" s="88"/>
      <c r="CZC10" s="88"/>
      <c r="CZD10" s="88"/>
      <c r="CZE10" s="88"/>
      <c r="CZF10" s="88"/>
      <c r="CZG10" s="88"/>
      <c r="CZH10" s="88"/>
      <c r="CZI10" s="88"/>
      <c r="CZJ10" s="88"/>
      <c r="CZK10" s="88"/>
      <c r="CZL10" s="88"/>
      <c r="CZM10" s="88"/>
      <c r="CZN10" s="88"/>
      <c r="CZO10" s="88"/>
      <c r="CZP10" s="88"/>
      <c r="CZQ10" s="88"/>
      <c r="CZR10" s="88"/>
      <c r="CZS10" s="88"/>
      <c r="CZT10" s="88"/>
      <c r="CZU10" s="88"/>
      <c r="CZV10" s="88"/>
      <c r="CZW10" s="88"/>
      <c r="CZX10" s="88"/>
      <c r="CZY10" s="88"/>
      <c r="CZZ10" s="88"/>
      <c r="DAA10" s="88"/>
      <c r="DAB10" s="88"/>
      <c r="DAC10" s="88"/>
      <c r="DAD10" s="88"/>
      <c r="DAE10" s="88"/>
      <c r="DAF10" s="88"/>
      <c r="DAG10" s="88"/>
      <c r="DAH10" s="88"/>
      <c r="DAI10" s="88"/>
      <c r="DAJ10" s="88"/>
      <c r="DAK10" s="88"/>
      <c r="DAL10" s="88"/>
      <c r="DAM10" s="88"/>
      <c r="DAN10" s="88"/>
      <c r="DAO10" s="88"/>
      <c r="DAP10" s="88"/>
      <c r="DAQ10" s="88"/>
      <c r="DAR10" s="88"/>
      <c r="DAS10" s="88"/>
      <c r="DAT10" s="88"/>
      <c r="DAU10" s="88"/>
      <c r="DAV10" s="88"/>
      <c r="DAW10" s="88"/>
      <c r="DAX10" s="88"/>
      <c r="DAY10" s="88"/>
      <c r="DAZ10" s="88"/>
      <c r="DBA10" s="88"/>
      <c r="DBB10" s="88"/>
      <c r="DBC10" s="88"/>
      <c r="DBD10" s="88"/>
      <c r="DBE10" s="88"/>
      <c r="DBF10" s="88"/>
      <c r="DBG10" s="88"/>
      <c r="DBH10" s="88"/>
      <c r="DBI10" s="88"/>
      <c r="DBJ10" s="88"/>
      <c r="DBK10" s="88"/>
      <c r="DBL10" s="88"/>
      <c r="DBM10" s="88"/>
      <c r="DBN10" s="88"/>
      <c r="DBO10" s="88"/>
      <c r="DBP10" s="88"/>
      <c r="DBQ10" s="88"/>
      <c r="DBR10" s="88"/>
      <c r="DBS10" s="88"/>
      <c r="DBT10" s="88"/>
      <c r="DBU10" s="88"/>
      <c r="DBV10" s="88"/>
      <c r="DBW10" s="88"/>
      <c r="DBX10" s="88"/>
      <c r="DBY10" s="88"/>
      <c r="DBZ10" s="88"/>
      <c r="DCA10" s="88"/>
      <c r="DCB10" s="88"/>
      <c r="DCC10" s="88"/>
      <c r="DCD10" s="88"/>
      <c r="DCE10" s="88"/>
      <c r="DCF10" s="88"/>
      <c r="DCG10" s="88"/>
      <c r="DCH10" s="88"/>
      <c r="DCI10" s="88"/>
      <c r="DCJ10" s="88"/>
      <c r="DCK10" s="88"/>
      <c r="DCL10" s="88"/>
      <c r="DCM10" s="88"/>
      <c r="DCN10" s="88"/>
      <c r="DCO10" s="88"/>
      <c r="DCP10" s="88"/>
      <c r="DCQ10" s="88"/>
      <c r="DCR10" s="88"/>
      <c r="DCS10" s="88"/>
      <c r="DCT10" s="88"/>
      <c r="DCU10" s="88"/>
      <c r="DCV10" s="88"/>
      <c r="DCW10" s="88"/>
      <c r="DCX10" s="88"/>
      <c r="DCY10" s="88"/>
      <c r="DCZ10" s="88"/>
      <c r="DDA10" s="88"/>
      <c r="DDB10" s="88"/>
      <c r="DDC10" s="88"/>
      <c r="DDD10" s="88"/>
      <c r="DDE10" s="88"/>
      <c r="DDF10" s="88"/>
      <c r="DDG10" s="88"/>
      <c r="DDH10" s="88"/>
      <c r="DDI10" s="88"/>
      <c r="DDJ10" s="88"/>
      <c r="DDK10" s="88"/>
      <c r="DDL10" s="88"/>
      <c r="DDM10" s="88"/>
      <c r="DDN10" s="88"/>
      <c r="DDO10" s="88"/>
      <c r="DDP10" s="88"/>
      <c r="DDQ10" s="88"/>
      <c r="DDR10" s="88"/>
      <c r="DDS10" s="88"/>
      <c r="DDT10" s="88"/>
      <c r="DDU10" s="88"/>
      <c r="DDV10" s="88"/>
      <c r="DDW10" s="88"/>
      <c r="DDX10" s="88"/>
      <c r="DDY10" s="88"/>
      <c r="DDZ10" s="88"/>
      <c r="DEA10" s="88"/>
      <c r="DEB10" s="88"/>
      <c r="DEC10" s="88"/>
      <c r="DED10" s="88"/>
      <c r="DEE10" s="88"/>
      <c r="DEF10" s="88"/>
      <c r="DEG10" s="88"/>
      <c r="DEH10" s="88"/>
      <c r="DEI10" s="88"/>
      <c r="DEJ10" s="88"/>
      <c r="DEK10" s="88"/>
      <c r="DEL10" s="88"/>
      <c r="DEM10" s="88"/>
      <c r="DEN10" s="88"/>
      <c r="DEO10" s="88"/>
      <c r="DEP10" s="88"/>
      <c r="DEQ10" s="88"/>
      <c r="DER10" s="88"/>
      <c r="DES10" s="88"/>
      <c r="DET10" s="88"/>
      <c r="DEU10" s="88"/>
      <c r="DEV10" s="88"/>
      <c r="DEW10" s="88"/>
      <c r="DEX10" s="88"/>
      <c r="DEY10" s="88"/>
      <c r="DEZ10" s="88"/>
      <c r="DFA10" s="88"/>
      <c r="DFB10" s="88"/>
      <c r="DFC10" s="88"/>
      <c r="DFD10" s="88"/>
      <c r="DFE10" s="88"/>
      <c r="DFF10" s="88"/>
      <c r="DFG10" s="88"/>
      <c r="DFH10" s="88"/>
      <c r="DFI10" s="88"/>
      <c r="DFJ10" s="88"/>
      <c r="DFK10" s="88"/>
      <c r="DFL10" s="88"/>
      <c r="DFM10" s="88"/>
      <c r="DFN10" s="88"/>
      <c r="DFO10" s="88"/>
      <c r="DFP10" s="88"/>
      <c r="DFQ10" s="88"/>
      <c r="DFR10" s="88"/>
      <c r="DFS10" s="88"/>
      <c r="DFT10" s="88"/>
      <c r="DFU10" s="88"/>
      <c r="DFV10" s="88"/>
      <c r="DFW10" s="88"/>
      <c r="DFX10" s="88"/>
      <c r="DFY10" s="88"/>
      <c r="DFZ10" s="88"/>
      <c r="DGA10" s="88"/>
      <c r="DGB10" s="88"/>
      <c r="DGC10" s="88"/>
      <c r="DGD10" s="88"/>
      <c r="DGE10" s="88"/>
      <c r="DGF10" s="88"/>
      <c r="DGG10" s="88"/>
      <c r="DGH10" s="88"/>
      <c r="DGI10" s="88"/>
      <c r="DGJ10" s="88"/>
      <c r="DGK10" s="88"/>
      <c r="DGL10" s="88"/>
      <c r="DGM10" s="88"/>
      <c r="DGN10" s="88"/>
      <c r="DGO10" s="88"/>
      <c r="DGP10" s="88"/>
      <c r="DGQ10" s="88"/>
      <c r="DGR10" s="88"/>
      <c r="DGS10" s="88"/>
      <c r="DGT10" s="88"/>
      <c r="DGU10" s="88"/>
      <c r="DGV10" s="88"/>
      <c r="DGW10" s="88"/>
      <c r="DGX10" s="88"/>
      <c r="DGY10" s="88"/>
      <c r="DGZ10" s="88"/>
      <c r="DHA10" s="88"/>
      <c r="DHB10" s="88"/>
      <c r="DHC10" s="88"/>
      <c r="DHD10" s="88"/>
      <c r="DHE10" s="88"/>
      <c r="DHF10" s="88"/>
      <c r="DHG10" s="88"/>
      <c r="DHH10" s="88"/>
      <c r="DHI10" s="88"/>
      <c r="DHJ10" s="88"/>
      <c r="DHK10" s="88"/>
      <c r="DHL10" s="88"/>
      <c r="DHM10" s="88"/>
      <c r="DHN10" s="88"/>
      <c r="DHO10" s="88"/>
      <c r="DHP10" s="88"/>
      <c r="DHQ10" s="88"/>
      <c r="DHR10" s="88"/>
      <c r="DHS10" s="88"/>
      <c r="DHT10" s="88"/>
      <c r="DHU10" s="88"/>
      <c r="DHV10" s="88"/>
      <c r="DHW10" s="88"/>
      <c r="DHX10" s="88"/>
      <c r="DHY10" s="88"/>
      <c r="DHZ10" s="88"/>
      <c r="DIA10" s="88"/>
      <c r="DIB10" s="88"/>
      <c r="DIC10" s="88"/>
      <c r="DID10" s="88"/>
      <c r="DIE10" s="88"/>
      <c r="DIF10" s="88"/>
      <c r="DIG10" s="88"/>
      <c r="DIH10" s="88"/>
      <c r="DII10" s="88"/>
      <c r="DIJ10" s="88"/>
      <c r="DIK10" s="88"/>
      <c r="DIL10" s="88"/>
      <c r="DIM10" s="88"/>
      <c r="DIN10" s="88"/>
      <c r="DIO10" s="88"/>
      <c r="DIP10" s="88"/>
      <c r="DIQ10" s="88"/>
      <c r="DIR10" s="88"/>
      <c r="DIS10" s="88"/>
      <c r="DIT10" s="88"/>
      <c r="DIU10" s="88"/>
      <c r="DIV10" s="88"/>
      <c r="DIW10" s="88"/>
      <c r="DIX10" s="88"/>
      <c r="DIY10" s="88"/>
      <c r="DIZ10" s="88"/>
      <c r="DJA10" s="88"/>
      <c r="DJB10" s="88"/>
      <c r="DJC10" s="88"/>
      <c r="DJD10" s="88"/>
      <c r="DJE10" s="88"/>
      <c r="DJF10" s="88"/>
      <c r="DJG10" s="88"/>
      <c r="DJH10" s="88"/>
      <c r="DJI10" s="88"/>
      <c r="DJJ10" s="88"/>
      <c r="DJK10" s="88"/>
      <c r="DJL10" s="88"/>
      <c r="DJM10" s="88"/>
      <c r="DJN10" s="88"/>
      <c r="DJO10" s="88"/>
      <c r="DJP10" s="88"/>
      <c r="DJQ10" s="88"/>
      <c r="DJR10" s="88"/>
      <c r="DJS10" s="88"/>
      <c r="DJT10" s="88"/>
      <c r="DJU10" s="88"/>
      <c r="DJV10" s="88"/>
      <c r="DJW10" s="88"/>
      <c r="DJX10" s="88"/>
      <c r="DJY10" s="88"/>
      <c r="DJZ10" s="88"/>
      <c r="DKA10" s="88"/>
      <c r="DKB10" s="88"/>
      <c r="DKC10" s="88"/>
      <c r="DKD10" s="88"/>
      <c r="DKE10" s="88"/>
      <c r="DKF10" s="88"/>
      <c r="DKG10" s="88"/>
      <c r="DKH10" s="88"/>
      <c r="DKI10" s="88"/>
      <c r="DKJ10" s="88"/>
      <c r="DKK10" s="88"/>
      <c r="DKL10" s="88"/>
      <c r="DKM10" s="88"/>
      <c r="DKN10" s="88"/>
      <c r="DKO10" s="88"/>
      <c r="DKP10" s="88"/>
      <c r="DKQ10" s="88"/>
      <c r="DKR10" s="88"/>
      <c r="DKS10" s="88"/>
      <c r="DKT10" s="88"/>
      <c r="DKU10" s="88"/>
      <c r="DKV10" s="88"/>
      <c r="DKW10" s="88"/>
      <c r="DKX10" s="88"/>
      <c r="DKY10" s="88"/>
      <c r="DKZ10" s="88"/>
      <c r="DLA10" s="88"/>
      <c r="DLB10" s="88"/>
      <c r="DLC10" s="88"/>
      <c r="DLD10" s="88"/>
      <c r="DLE10" s="88"/>
      <c r="DLF10" s="88"/>
      <c r="DLG10" s="88"/>
      <c r="DLH10" s="88"/>
      <c r="DLI10" s="88"/>
      <c r="DLJ10" s="88"/>
      <c r="DLK10" s="88"/>
      <c r="DLL10" s="88"/>
      <c r="DLM10" s="88"/>
      <c r="DLN10" s="88"/>
      <c r="DLO10" s="88"/>
      <c r="DLP10" s="88"/>
      <c r="DLQ10" s="88"/>
      <c r="DLR10" s="88"/>
      <c r="DLS10" s="88"/>
      <c r="DLT10" s="88"/>
      <c r="DLU10" s="88"/>
      <c r="DLV10" s="88"/>
      <c r="DLW10" s="88"/>
      <c r="DLX10" s="88"/>
      <c r="DLY10" s="88"/>
      <c r="DLZ10" s="88"/>
      <c r="DMA10" s="88"/>
      <c r="DMB10" s="88"/>
      <c r="DMC10" s="88"/>
      <c r="DMD10" s="88"/>
      <c r="DME10" s="88"/>
      <c r="DMF10" s="88"/>
      <c r="DMG10" s="88"/>
      <c r="DMH10" s="88"/>
      <c r="DMI10" s="88"/>
      <c r="DMJ10" s="88"/>
      <c r="DMK10" s="88"/>
      <c r="DML10" s="88"/>
      <c r="DMM10" s="88"/>
      <c r="DMN10" s="88"/>
      <c r="DMO10" s="88"/>
      <c r="DMP10" s="88"/>
      <c r="DMQ10" s="88"/>
      <c r="DMR10" s="88"/>
      <c r="DMS10" s="88"/>
      <c r="DMT10" s="88"/>
      <c r="DMU10" s="88"/>
      <c r="DMV10" s="88"/>
      <c r="DMW10" s="88"/>
      <c r="DMX10" s="88"/>
      <c r="DMY10" s="88"/>
      <c r="DMZ10" s="88"/>
      <c r="DNA10" s="88"/>
      <c r="DNB10" s="88"/>
      <c r="DNC10" s="88"/>
      <c r="DND10" s="88"/>
      <c r="DNE10" s="88"/>
      <c r="DNF10" s="88"/>
      <c r="DNG10" s="88"/>
      <c r="DNH10" s="88"/>
      <c r="DNI10" s="88"/>
      <c r="DNJ10" s="88"/>
      <c r="DNK10" s="88"/>
      <c r="DNL10" s="88"/>
      <c r="DNM10" s="88"/>
      <c r="DNN10" s="88"/>
      <c r="DNO10" s="88"/>
      <c r="DNP10" s="88"/>
      <c r="DNQ10" s="88"/>
      <c r="DNR10" s="88"/>
      <c r="DNS10" s="88"/>
      <c r="DNT10" s="88"/>
      <c r="DNU10" s="88"/>
      <c r="DNV10" s="88"/>
      <c r="DNW10" s="88"/>
      <c r="DNX10" s="88"/>
      <c r="DNY10" s="88"/>
      <c r="DNZ10" s="88"/>
      <c r="DOA10" s="88"/>
      <c r="DOB10" s="88"/>
      <c r="DOC10" s="88"/>
      <c r="DOD10" s="88"/>
      <c r="DOE10" s="88"/>
      <c r="DOF10" s="88"/>
      <c r="DOG10" s="88"/>
      <c r="DOH10" s="88"/>
      <c r="DOI10" s="88"/>
      <c r="DOJ10" s="88"/>
      <c r="DOK10" s="88"/>
      <c r="DOL10" s="88"/>
      <c r="DOM10" s="88"/>
      <c r="DON10" s="88"/>
      <c r="DOO10" s="88"/>
      <c r="DOP10" s="88"/>
      <c r="DOQ10" s="88"/>
      <c r="DOR10" s="88"/>
      <c r="DOS10" s="88"/>
      <c r="DOT10" s="88"/>
      <c r="DOU10" s="88"/>
      <c r="DOV10" s="88"/>
      <c r="DOW10" s="88"/>
      <c r="DOX10" s="88"/>
      <c r="DOY10" s="88"/>
      <c r="DOZ10" s="88"/>
      <c r="DPA10" s="88"/>
      <c r="DPB10" s="88"/>
      <c r="DPC10" s="88"/>
      <c r="DPD10" s="88"/>
      <c r="DPE10" s="88"/>
      <c r="DPF10" s="88"/>
      <c r="DPG10" s="88"/>
      <c r="DPH10" s="88"/>
      <c r="DPI10" s="88"/>
      <c r="DPJ10" s="88"/>
      <c r="DPK10" s="88"/>
      <c r="DPL10" s="88"/>
      <c r="DPM10" s="88"/>
      <c r="DPN10" s="88"/>
      <c r="DPO10" s="88"/>
      <c r="DPP10" s="88"/>
      <c r="DPQ10" s="88"/>
      <c r="DPR10" s="88"/>
      <c r="DPS10" s="88"/>
      <c r="DPT10" s="88"/>
      <c r="DPU10" s="88"/>
      <c r="DPV10" s="88"/>
      <c r="DPW10" s="88"/>
      <c r="DPX10" s="88"/>
      <c r="DPY10" s="88"/>
      <c r="DPZ10" s="88"/>
      <c r="DQA10" s="88"/>
      <c r="DQB10" s="88"/>
      <c r="DQC10" s="88"/>
      <c r="DQD10" s="88"/>
      <c r="DQE10" s="88"/>
      <c r="DQF10" s="88"/>
      <c r="DQG10" s="88"/>
      <c r="DQH10" s="88"/>
      <c r="DQI10" s="88"/>
      <c r="DQJ10" s="88"/>
      <c r="DQK10" s="88"/>
      <c r="DQL10" s="88"/>
      <c r="DQM10" s="88"/>
      <c r="DQN10" s="88"/>
      <c r="DQO10" s="88"/>
      <c r="DQP10" s="88"/>
      <c r="DQQ10" s="88"/>
      <c r="DQR10" s="88"/>
      <c r="DQS10" s="88"/>
      <c r="DQT10" s="88"/>
      <c r="DQU10" s="88"/>
      <c r="DQV10" s="88"/>
      <c r="DQW10" s="88"/>
      <c r="DQX10" s="88"/>
      <c r="DQY10" s="88"/>
      <c r="DQZ10" s="88"/>
      <c r="DRA10" s="88"/>
      <c r="DRB10" s="88"/>
      <c r="DRC10" s="88"/>
      <c r="DRD10" s="88"/>
      <c r="DRE10" s="88"/>
      <c r="DRF10" s="88"/>
      <c r="DRG10" s="88"/>
      <c r="DRH10" s="88"/>
      <c r="DRI10" s="88"/>
      <c r="DRJ10" s="88"/>
      <c r="DRK10" s="88"/>
      <c r="DRL10" s="88"/>
      <c r="DRM10" s="88"/>
      <c r="DRN10" s="88"/>
      <c r="DRO10" s="88"/>
      <c r="DRP10" s="88"/>
      <c r="DRQ10" s="88"/>
      <c r="DRR10" s="88"/>
      <c r="DRS10" s="88"/>
      <c r="DRT10" s="88"/>
      <c r="DRU10" s="88"/>
      <c r="DRV10" s="88"/>
      <c r="DRW10" s="88"/>
      <c r="DRX10" s="88"/>
      <c r="DRY10" s="88"/>
      <c r="DRZ10" s="88"/>
      <c r="DSA10" s="88"/>
      <c r="DSB10" s="88"/>
      <c r="DSC10" s="88"/>
      <c r="DSD10" s="88"/>
      <c r="DSE10" s="88"/>
      <c r="DSF10" s="88"/>
      <c r="DSG10" s="88"/>
      <c r="DSH10" s="88"/>
      <c r="DSI10" s="88"/>
      <c r="DSJ10" s="88"/>
      <c r="DSK10" s="88"/>
      <c r="DSL10" s="88"/>
      <c r="DSM10" s="88"/>
      <c r="DSN10" s="88"/>
      <c r="DSO10" s="88"/>
      <c r="DSP10" s="88"/>
      <c r="DSQ10" s="88"/>
      <c r="DSR10" s="88"/>
      <c r="DSS10" s="88"/>
      <c r="DST10" s="88"/>
      <c r="DSU10" s="88"/>
      <c r="DSV10" s="88"/>
      <c r="DSW10" s="88"/>
      <c r="DSX10" s="88"/>
      <c r="DSY10" s="88"/>
      <c r="DSZ10" s="88"/>
      <c r="DTA10" s="88"/>
      <c r="DTB10" s="88"/>
      <c r="DTC10" s="88"/>
      <c r="DTD10" s="88"/>
      <c r="DTE10" s="88"/>
      <c r="DTF10" s="88"/>
      <c r="DTG10" s="88"/>
      <c r="DTH10" s="88"/>
      <c r="DTI10" s="88"/>
      <c r="DTJ10" s="88"/>
      <c r="DTK10" s="88"/>
      <c r="DTL10" s="88"/>
      <c r="DTM10" s="88"/>
      <c r="DTN10" s="88"/>
      <c r="DTO10" s="88"/>
      <c r="DTP10" s="88"/>
      <c r="DTQ10" s="88"/>
      <c r="DTR10" s="88"/>
      <c r="DTS10" s="88"/>
      <c r="DTT10" s="88"/>
      <c r="DTU10" s="88"/>
      <c r="DTV10" s="88"/>
      <c r="DTW10" s="88"/>
      <c r="DTX10" s="88"/>
      <c r="DTY10" s="88"/>
      <c r="DTZ10" s="88"/>
      <c r="DUA10" s="88"/>
      <c r="DUB10" s="88"/>
      <c r="DUC10" s="88"/>
      <c r="DUD10" s="88"/>
      <c r="DUE10" s="88"/>
      <c r="DUF10" s="88"/>
      <c r="DUG10" s="88"/>
      <c r="DUH10" s="88"/>
      <c r="DUI10" s="88"/>
      <c r="DUJ10" s="88"/>
      <c r="DUK10" s="88"/>
      <c r="DUL10" s="88"/>
      <c r="DUM10" s="88"/>
      <c r="DUN10" s="88"/>
      <c r="DUO10" s="88"/>
      <c r="DUP10" s="88"/>
      <c r="DUQ10" s="88"/>
      <c r="DUR10" s="88"/>
      <c r="DUS10" s="88"/>
      <c r="DUT10" s="88"/>
      <c r="DUU10" s="88"/>
      <c r="DUV10" s="88"/>
      <c r="DUW10" s="88"/>
      <c r="DUX10" s="88"/>
      <c r="DUY10" s="88"/>
      <c r="DUZ10" s="88"/>
      <c r="DVA10" s="88"/>
      <c r="DVB10" s="88"/>
      <c r="DVC10" s="88"/>
      <c r="DVD10" s="88"/>
      <c r="DVE10" s="88"/>
      <c r="DVF10" s="88"/>
      <c r="DVG10" s="88"/>
      <c r="DVH10" s="88"/>
      <c r="DVI10" s="88"/>
      <c r="DVJ10" s="88"/>
      <c r="DVK10" s="88"/>
      <c r="DVL10" s="88"/>
      <c r="DVM10" s="88"/>
      <c r="DVN10" s="88"/>
      <c r="DVO10" s="88"/>
      <c r="DVP10" s="88"/>
      <c r="DVQ10" s="88"/>
      <c r="DVR10" s="88"/>
      <c r="DVS10" s="88"/>
      <c r="DVT10" s="88"/>
      <c r="DVU10" s="88"/>
      <c r="DVV10" s="88"/>
      <c r="DVW10" s="88"/>
      <c r="DVX10" s="88"/>
      <c r="DVY10" s="88"/>
      <c r="DVZ10" s="88"/>
      <c r="DWA10" s="88"/>
      <c r="DWB10" s="88"/>
      <c r="DWC10" s="88"/>
      <c r="DWD10" s="88"/>
      <c r="DWE10" s="88"/>
      <c r="DWF10" s="88"/>
      <c r="DWG10" s="88"/>
      <c r="DWH10" s="88"/>
      <c r="DWI10" s="88"/>
      <c r="DWJ10" s="88"/>
      <c r="DWK10" s="88"/>
      <c r="DWL10" s="88"/>
      <c r="DWM10" s="88"/>
      <c r="DWN10" s="88"/>
      <c r="DWO10" s="88"/>
      <c r="DWP10" s="88"/>
      <c r="DWQ10" s="88"/>
      <c r="DWR10" s="88"/>
      <c r="DWS10" s="88"/>
      <c r="DWT10" s="88"/>
      <c r="DWU10" s="88"/>
      <c r="DWV10" s="88"/>
      <c r="DWW10" s="88"/>
      <c r="DWX10" s="88"/>
      <c r="DWY10" s="88"/>
      <c r="DWZ10" s="88"/>
      <c r="DXA10" s="88"/>
      <c r="DXB10" s="88"/>
      <c r="DXC10" s="88"/>
      <c r="DXD10" s="88"/>
      <c r="DXE10" s="88"/>
      <c r="DXF10" s="88"/>
      <c r="DXG10" s="88"/>
      <c r="DXH10" s="88"/>
      <c r="DXI10" s="88"/>
      <c r="DXJ10" s="88"/>
      <c r="DXK10" s="88"/>
      <c r="DXL10" s="88"/>
      <c r="DXM10" s="88"/>
      <c r="DXN10" s="88"/>
      <c r="DXO10" s="88"/>
      <c r="DXP10" s="88"/>
      <c r="DXQ10" s="88"/>
      <c r="DXR10" s="88"/>
      <c r="DXS10" s="88"/>
      <c r="DXT10" s="88"/>
      <c r="DXU10" s="88"/>
      <c r="DXV10" s="88"/>
      <c r="DXW10" s="88"/>
      <c r="DXX10" s="88"/>
      <c r="DXY10" s="88"/>
      <c r="DXZ10" s="88"/>
      <c r="DYA10" s="88"/>
      <c r="DYB10" s="88"/>
      <c r="DYC10" s="88"/>
      <c r="DYD10" s="88"/>
      <c r="DYE10" s="88"/>
      <c r="DYF10" s="88"/>
      <c r="DYG10" s="88"/>
      <c r="DYH10" s="88"/>
      <c r="DYI10" s="88"/>
      <c r="DYJ10" s="88"/>
      <c r="DYK10" s="88"/>
      <c r="DYL10" s="88"/>
      <c r="DYM10" s="88"/>
      <c r="DYN10" s="88"/>
      <c r="DYO10" s="88"/>
      <c r="DYP10" s="88"/>
      <c r="DYQ10" s="88"/>
      <c r="DYR10" s="88"/>
      <c r="DYS10" s="88"/>
      <c r="DYT10" s="88"/>
      <c r="DYU10" s="88"/>
      <c r="DYV10" s="88"/>
      <c r="DYW10" s="88"/>
      <c r="DYX10" s="88"/>
      <c r="DYY10" s="88"/>
      <c r="DYZ10" s="88"/>
      <c r="DZA10" s="88"/>
      <c r="DZB10" s="88"/>
      <c r="DZC10" s="88"/>
      <c r="DZD10" s="88"/>
      <c r="DZE10" s="88"/>
      <c r="DZF10" s="88"/>
      <c r="DZG10" s="88"/>
      <c r="DZH10" s="88"/>
      <c r="DZI10" s="88"/>
      <c r="DZJ10" s="88"/>
      <c r="DZK10" s="88"/>
      <c r="DZL10" s="88"/>
      <c r="DZM10" s="88"/>
      <c r="DZN10" s="88"/>
      <c r="DZO10" s="88"/>
      <c r="DZP10" s="88"/>
      <c r="DZQ10" s="88"/>
      <c r="DZR10" s="88"/>
      <c r="DZS10" s="88"/>
      <c r="DZT10" s="88"/>
      <c r="DZU10" s="88"/>
      <c r="DZV10" s="88"/>
      <c r="DZW10" s="88"/>
      <c r="DZX10" s="88"/>
      <c r="DZY10" s="88"/>
      <c r="DZZ10" s="88"/>
      <c r="EAA10" s="88"/>
      <c r="EAB10" s="88"/>
      <c r="EAC10" s="88"/>
      <c r="EAD10" s="88"/>
      <c r="EAE10" s="88"/>
      <c r="EAF10" s="88"/>
      <c r="EAG10" s="88"/>
      <c r="EAH10" s="88"/>
      <c r="EAI10" s="88"/>
      <c r="EAJ10" s="88"/>
      <c r="EAK10" s="88"/>
      <c r="EAL10" s="88"/>
      <c r="EAM10" s="88"/>
      <c r="EAN10" s="88"/>
      <c r="EAO10" s="88"/>
      <c r="EAP10" s="88"/>
      <c r="EAQ10" s="88"/>
      <c r="EAR10" s="88"/>
      <c r="EAS10" s="88"/>
      <c r="EAT10" s="88"/>
      <c r="EAU10" s="88"/>
      <c r="EAV10" s="88"/>
      <c r="EAW10" s="88"/>
      <c r="EAX10" s="88"/>
      <c r="EAY10" s="88"/>
      <c r="EAZ10" s="88"/>
      <c r="EBA10" s="88"/>
      <c r="EBB10" s="88"/>
      <c r="EBC10" s="88"/>
      <c r="EBD10" s="88"/>
      <c r="EBE10" s="88"/>
      <c r="EBF10" s="88"/>
      <c r="EBG10" s="88"/>
      <c r="EBH10" s="88"/>
      <c r="EBI10" s="88"/>
      <c r="EBJ10" s="88"/>
      <c r="EBK10" s="88"/>
      <c r="EBL10" s="88"/>
      <c r="EBM10" s="88"/>
      <c r="EBN10" s="88"/>
      <c r="EBO10" s="88"/>
      <c r="EBP10" s="88"/>
      <c r="EBQ10" s="88"/>
      <c r="EBR10" s="88"/>
      <c r="EBS10" s="88"/>
      <c r="EBT10" s="88"/>
      <c r="EBU10" s="88"/>
      <c r="EBV10" s="88"/>
      <c r="EBW10" s="88"/>
      <c r="EBX10" s="88"/>
      <c r="EBY10" s="88"/>
      <c r="EBZ10" s="88"/>
      <c r="ECA10" s="88"/>
      <c r="ECB10" s="88"/>
      <c r="ECC10" s="88"/>
      <c r="ECD10" s="88"/>
      <c r="ECE10" s="88"/>
      <c r="ECF10" s="88"/>
      <c r="ECG10" s="88"/>
      <c r="ECH10" s="88"/>
      <c r="ECI10" s="88"/>
      <c r="ECJ10" s="88"/>
      <c r="ECK10" s="88"/>
      <c r="ECL10" s="88"/>
      <c r="ECM10" s="88"/>
      <c r="ECN10" s="88"/>
      <c r="ECO10" s="88"/>
      <c r="ECP10" s="88"/>
      <c r="ECQ10" s="88"/>
      <c r="ECR10" s="88"/>
      <c r="ECS10" s="88"/>
      <c r="ECT10" s="88"/>
      <c r="ECU10" s="88"/>
      <c r="ECV10" s="88"/>
      <c r="ECW10" s="88"/>
      <c r="ECX10" s="88"/>
      <c r="ECY10" s="88"/>
      <c r="ECZ10" s="88"/>
      <c r="EDA10" s="88"/>
      <c r="EDB10" s="88"/>
      <c r="EDC10" s="88"/>
      <c r="EDD10" s="88"/>
      <c r="EDE10" s="88"/>
      <c r="EDF10" s="88"/>
      <c r="EDG10" s="88"/>
      <c r="EDH10" s="88"/>
      <c r="EDI10" s="88"/>
      <c r="EDJ10" s="88"/>
      <c r="EDK10" s="88"/>
      <c r="EDL10" s="88"/>
      <c r="EDM10" s="88"/>
      <c r="EDN10" s="88"/>
      <c r="EDO10" s="88"/>
      <c r="EDP10" s="88"/>
      <c r="EDQ10" s="88"/>
      <c r="EDR10" s="88"/>
      <c r="EDS10" s="88"/>
      <c r="EDT10" s="88"/>
      <c r="EDU10" s="88"/>
      <c r="EDV10" s="88"/>
      <c r="EDW10" s="88"/>
      <c r="EDX10" s="88"/>
      <c r="EDY10" s="88"/>
      <c r="EDZ10" s="88"/>
      <c r="EEA10" s="88"/>
      <c r="EEB10" s="88"/>
      <c r="EEC10" s="88"/>
      <c r="EED10" s="88"/>
      <c r="EEE10" s="88"/>
      <c r="EEF10" s="88"/>
      <c r="EEG10" s="88"/>
      <c r="EEH10" s="88"/>
      <c r="EEI10" s="88"/>
      <c r="EEJ10" s="88"/>
      <c r="EEK10" s="88"/>
      <c r="EEL10" s="88"/>
      <c r="EEM10" s="88"/>
      <c r="EEN10" s="88"/>
      <c r="EEO10" s="88"/>
      <c r="EEP10" s="88"/>
      <c r="EEQ10" s="88"/>
      <c r="EER10" s="88"/>
      <c r="EES10" s="88"/>
      <c r="EET10" s="88"/>
      <c r="EEU10" s="88"/>
      <c r="EEV10" s="88"/>
      <c r="EEW10" s="88"/>
      <c r="EEX10" s="88"/>
      <c r="EEY10" s="88"/>
      <c r="EEZ10" s="88"/>
      <c r="EFA10" s="88"/>
      <c r="EFB10" s="88"/>
      <c r="EFC10" s="88"/>
      <c r="EFD10" s="88"/>
      <c r="EFE10" s="88"/>
      <c r="EFF10" s="88"/>
      <c r="EFG10" s="88"/>
      <c r="EFH10" s="88"/>
      <c r="EFI10" s="88"/>
      <c r="EFJ10" s="88"/>
      <c r="EFK10" s="88"/>
      <c r="EFL10" s="88"/>
      <c r="EFM10" s="88"/>
      <c r="EFN10" s="88"/>
      <c r="EFO10" s="88"/>
      <c r="EFP10" s="88"/>
      <c r="EFQ10" s="88"/>
      <c r="EFR10" s="88"/>
      <c r="EFS10" s="88"/>
      <c r="EFT10" s="88"/>
      <c r="EFU10" s="88"/>
      <c r="EFV10" s="88"/>
      <c r="EFW10" s="88"/>
      <c r="EFX10" s="88"/>
      <c r="EFY10" s="88"/>
      <c r="EFZ10" s="88"/>
      <c r="EGA10" s="88"/>
      <c r="EGB10" s="88"/>
      <c r="EGC10" s="88"/>
      <c r="EGD10" s="88"/>
      <c r="EGE10" s="88"/>
      <c r="EGF10" s="88"/>
      <c r="EGG10" s="88"/>
      <c r="EGH10" s="88"/>
      <c r="EGI10" s="88"/>
      <c r="EGJ10" s="88"/>
      <c r="EGK10" s="88"/>
      <c r="EGL10" s="88"/>
      <c r="EGM10" s="88"/>
      <c r="EGN10" s="88"/>
      <c r="EGO10" s="88"/>
      <c r="EGP10" s="88"/>
      <c r="EGQ10" s="88"/>
      <c r="EGR10" s="88"/>
      <c r="EGS10" s="88"/>
      <c r="EGT10" s="88"/>
      <c r="EGU10" s="88"/>
      <c r="EGV10" s="88"/>
      <c r="EGW10" s="88"/>
      <c r="EGX10" s="88"/>
      <c r="EGY10" s="88"/>
      <c r="EGZ10" s="88"/>
      <c r="EHA10" s="88"/>
      <c r="EHB10" s="88"/>
      <c r="EHC10" s="88"/>
      <c r="EHD10" s="88"/>
      <c r="EHE10" s="88"/>
      <c r="EHF10" s="88"/>
      <c r="EHG10" s="88"/>
      <c r="EHH10" s="88"/>
      <c r="EHI10" s="88"/>
      <c r="EHJ10" s="88"/>
      <c r="EHK10" s="88"/>
      <c r="EHL10" s="88"/>
      <c r="EHM10" s="88"/>
      <c r="EHN10" s="88"/>
      <c r="EHO10" s="88"/>
      <c r="EHP10" s="88"/>
      <c r="EHQ10" s="88"/>
      <c r="EHR10" s="88"/>
      <c r="EHS10" s="88"/>
      <c r="EHT10" s="88"/>
      <c r="EHU10" s="88"/>
      <c r="EHV10" s="88"/>
      <c r="EHW10" s="88"/>
      <c r="EHX10" s="88"/>
      <c r="EHY10" s="88"/>
      <c r="EHZ10" s="88"/>
      <c r="EIA10" s="88"/>
      <c r="EIB10" s="88"/>
      <c r="EIC10" s="88"/>
      <c r="EID10" s="88"/>
      <c r="EIE10" s="88"/>
      <c r="EIF10" s="88"/>
      <c r="EIG10" s="88"/>
      <c r="EIH10" s="88"/>
      <c r="EII10" s="88"/>
      <c r="EIJ10" s="88"/>
      <c r="EIK10" s="88"/>
      <c r="EIL10" s="88"/>
      <c r="EIM10" s="88"/>
      <c r="EIN10" s="88"/>
      <c r="EIO10" s="88"/>
      <c r="EIP10" s="88"/>
      <c r="EIQ10" s="88"/>
      <c r="EIR10" s="88"/>
      <c r="EIS10" s="88"/>
      <c r="EIT10" s="88"/>
      <c r="EIU10" s="88"/>
      <c r="EIV10" s="88"/>
      <c r="EIW10" s="88"/>
      <c r="EIX10" s="88"/>
      <c r="EIY10" s="88"/>
      <c r="EIZ10" s="88"/>
      <c r="EJA10" s="88"/>
      <c r="EJB10" s="88"/>
      <c r="EJC10" s="88"/>
      <c r="EJD10" s="88"/>
      <c r="EJE10" s="88"/>
      <c r="EJF10" s="88"/>
      <c r="EJG10" s="88"/>
      <c r="EJH10" s="88"/>
      <c r="EJI10" s="88"/>
      <c r="EJJ10" s="88"/>
      <c r="EJK10" s="88"/>
      <c r="EJL10" s="88"/>
      <c r="EJM10" s="88"/>
      <c r="EJN10" s="88"/>
      <c r="EJO10" s="88"/>
      <c r="EJP10" s="88"/>
      <c r="EJQ10" s="88"/>
      <c r="EJR10" s="88"/>
      <c r="EJS10" s="88"/>
      <c r="EJT10" s="88"/>
      <c r="EJU10" s="88"/>
      <c r="EJV10" s="88"/>
      <c r="EJW10" s="88"/>
      <c r="EJX10" s="88"/>
      <c r="EJY10" s="88"/>
      <c r="EJZ10" s="88"/>
      <c r="EKA10" s="88"/>
      <c r="EKB10" s="88"/>
      <c r="EKC10" s="88"/>
      <c r="EKD10" s="88"/>
      <c r="EKE10" s="88"/>
      <c r="EKF10" s="88"/>
      <c r="EKG10" s="88"/>
      <c r="EKH10" s="88"/>
      <c r="EKI10" s="88"/>
      <c r="EKJ10" s="88"/>
      <c r="EKK10" s="88"/>
      <c r="EKL10" s="88"/>
      <c r="EKM10" s="88"/>
      <c r="EKN10" s="88"/>
      <c r="EKO10" s="88"/>
      <c r="EKP10" s="88"/>
      <c r="EKQ10" s="88"/>
      <c r="EKR10" s="88"/>
      <c r="EKS10" s="88"/>
      <c r="EKT10" s="88"/>
      <c r="EKU10" s="88"/>
      <c r="EKV10" s="88"/>
      <c r="EKW10" s="88"/>
      <c r="EKX10" s="88"/>
      <c r="EKY10" s="88"/>
      <c r="EKZ10" s="88"/>
      <c r="ELA10" s="88"/>
      <c r="ELB10" s="88"/>
      <c r="ELC10" s="88"/>
      <c r="ELD10" s="88"/>
      <c r="ELE10" s="88"/>
      <c r="ELF10" s="88"/>
      <c r="ELG10" s="88"/>
      <c r="ELH10" s="88"/>
      <c r="ELI10" s="88"/>
      <c r="ELJ10" s="88"/>
      <c r="ELK10" s="88"/>
      <c r="ELL10" s="88"/>
      <c r="ELM10" s="88"/>
      <c r="ELN10" s="88"/>
      <c r="ELO10" s="88"/>
      <c r="ELP10" s="88"/>
      <c r="ELQ10" s="88"/>
      <c r="ELR10" s="88"/>
      <c r="ELS10" s="88"/>
      <c r="ELT10" s="88"/>
      <c r="ELU10" s="88"/>
      <c r="ELV10" s="88"/>
      <c r="ELW10" s="88"/>
      <c r="ELX10" s="88"/>
      <c r="ELY10" s="88"/>
      <c r="ELZ10" s="88"/>
      <c r="EMA10" s="88"/>
      <c r="EMB10" s="88"/>
      <c r="EMC10" s="88"/>
      <c r="EMD10" s="88"/>
      <c r="EME10" s="88"/>
      <c r="EMF10" s="88"/>
      <c r="EMG10" s="88"/>
      <c r="EMH10" s="88"/>
      <c r="EMI10" s="88"/>
      <c r="EMJ10" s="88"/>
      <c r="EMK10" s="88"/>
      <c r="EML10" s="88"/>
      <c r="EMM10" s="88"/>
      <c r="EMN10" s="88"/>
      <c r="EMO10" s="88"/>
      <c r="EMP10" s="88"/>
      <c r="EMQ10" s="88"/>
      <c r="EMR10" s="88"/>
      <c r="EMS10" s="88"/>
      <c r="EMT10" s="88"/>
      <c r="EMU10" s="88"/>
      <c r="EMV10" s="88"/>
      <c r="EMW10" s="88"/>
      <c r="EMX10" s="88"/>
      <c r="EMY10" s="88"/>
      <c r="EMZ10" s="88"/>
      <c r="ENA10" s="88"/>
      <c r="ENB10" s="88"/>
      <c r="ENC10" s="88"/>
      <c r="END10" s="88"/>
      <c r="ENE10" s="88"/>
      <c r="ENF10" s="88"/>
      <c r="ENG10" s="88"/>
      <c r="ENH10" s="88"/>
      <c r="ENI10" s="88"/>
      <c r="ENJ10" s="88"/>
      <c r="ENK10" s="88"/>
      <c r="ENL10" s="88"/>
      <c r="ENM10" s="88"/>
      <c r="ENN10" s="88"/>
      <c r="ENO10" s="88"/>
      <c r="ENP10" s="88"/>
      <c r="ENQ10" s="88"/>
      <c r="ENR10" s="88"/>
      <c r="ENS10" s="88"/>
      <c r="ENT10" s="88"/>
      <c r="ENU10" s="88"/>
      <c r="ENV10" s="88"/>
      <c r="ENW10" s="88"/>
      <c r="ENX10" s="88"/>
      <c r="ENY10" s="88"/>
      <c r="ENZ10" s="88"/>
      <c r="EOA10" s="88"/>
      <c r="EOB10" s="88"/>
      <c r="EOC10" s="88"/>
      <c r="EOD10" s="88"/>
      <c r="EOE10" s="88"/>
      <c r="EOF10" s="88"/>
      <c r="EOG10" s="88"/>
      <c r="EOH10" s="88"/>
      <c r="EOI10" s="88"/>
      <c r="EOJ10" s="88"/>
      <c r="EOK10" s="88"/>
      <c r="EOL10" s="88"/>
      <c r="EOM10" s="88"/>
      <c r="EON10" s="88"/>
      <c r="EOO10" s="88"/>
      <c r="EOP10" s="88"/>
      <c r="EOQ10" s="88"/>
      <c r="EOR10" s="88"/>
      <c r="EOS10" s="88"/>
      <c r="EOT10" s="88"/>
      <c r="EOU10" s="88"/>
      <c r="EOV10" s="88"/>
      <c r="EOW10" s="88"/>
      <c r="EOX10" s="88"/>
      <c r="EOY10" s="88"/>
      <c r="EOZ10" s="88"/>
      <c r="EPA10" s="88"/>
      <c r="EPB10" s="88"/>
      <c r="EPC10" s="88"/>
      <c r="EPD10" s="88"/>
      <c r="EPE10" s="88"/>
      <c r="EPF10" s="88"/>
      <c r="EPG10" s="88"/>
      <c r="EPH10" s="88"/>
      <c r="EPI10" s="88"/>
      <c r="EPJ10" s="88"/>
      <c r="EPK10" s="88"/>
      <c r="EPL10" s="88"/>
      <c r="EPM10" s="88"/>
      <c r="EPN10" s="88"/>
      <c r="EPO10" s="88"/>
      <c r="EPP10" s="88"/>
      <c r="EPQ10" s="88"/>
      <c r="EPR10" s="88"/>
      <c r="EPS10" s="88"/>
      <c r="EPT10" s="88"/>
      <c r="EPU10" s="88"/>
      <c r="EPV10" s="88"/>
      <c r="EPW10" s="88"/>
      <c r="EPX10" s="88"/>
      <c r="EPY10" s="88"/>
      <c r="EPZ10" s="88"/>
      <c r="EQA10" s="88"/>
      <c r="EQB10" s="88"/>
      <c r="EQC10" s="88"/>
      <c r="EQD10" s="88"/>
      <c r="EQE10" s="88"/>
      <c r="EQF10" s="88"/>
      <c r="EQG10" s="88"/>
      <c r="EQH10" s="88"/>
      <c r="EQI10" s="88"/>
      <c r="EQJ10" s="88"/>
      <c r="EQK10" s="88"/>
      <c r="EQL10" s="88"/>
      <c r="EQM10" s="88"/>
      <c r="EQN10" s="88"/>
      <c r="EQO10" s="88"/>
      <c r="EQP10" s="88"/>
      <c r="EQQ10" s="88"/>
      <c r="EQR10" s="88"/>
      <c r="EQS10" s="88"/>
      <c r="EQT10" s="88"/>
      <c r="EQU10" s="88"/>
      <c r="EQV10" s="88"/>
      <c r="EQW10" s="88"/>
      <c r="EQX10" s="88"/>
      <c r="EQY10" s="88"/>
      <c r="EQZ10" s="88"/>
      <c r="ERA10" s="88"/>
      <c r="ERB10" s="88"/>
      <c r="ERC10" s="88"/>
      <c r="ERD10" s="88"/>
      <c r="ERE10" s="88"/>
      <c r="ERF10" s="88"/>
      <c r="ERG10" s="88"/>
      <c r="ERH10" s="88"/>
      <c r="ERI10" s="88"/>
      <c r="ERJ10" s="88"/>
      <c r="ERK10" s="88"/>
      <c r="ERL10" s="88"/>
      <c r="ERM10" s="88"/>
      <c r="ERN10" s="88"/>
      <c r="ERO10" s="88"/>
      <c r="ERP10" s="88"/>
      <c r="ERQ10" s="88"/>
      <c r="ERR10" s="88"/>
      <c r="ERS10" s="88"/>
      <c r="ERT10" s="88"/>
      <c r="ERU10" s="88"/>
      <c r="ERV10" s="88"/>
      <c r="ERW10" s="88"/>
      <c r="ERX10" s="88"/>
      <c r="ERY10" s="88"/>
      <c r="ERZ10" s="88"/>
      <c r="ESA10" s="88"/>
      <c r="ESB10" s="88"/>
      <c r="ESC10" s="88"/>
      <c r="ESD10" s="88"/>
      <c r="ESE10" s="88"/>
      <c r="ESF10" s="88"/>
      <c r="ESG10" s="88"/>
      <c r="ESH10" s="88"/>
      <c r="ESI10" s="88"/>
      <c r="ESJ10" s="88"/>
      <c r="ESK10" s="88"/>
      <c r="ESL10" s="88"/>
      <c r="ESM10" s="88"/>
      <c r="ESN10" s="88"/>
      <c r="ESO10" s="88"/>
      <c r="ESP10" s="88"/>
      <c r="ESQ10" s="88"/>
      <c r="ESR10" s="88"/>
      <c r="ESS10" s="88"/>
      <c r="EST10" s="88"/>
      <c r="ESU10" s="88"/>
      <c r="ESV10" s="88"/>
      <c r="ESW10" s="88"/>
      <c r="ESX10" s="88"/>
      <c r="ESY10" s="88"/>
      <c r="ESZ10" s="88"/>
      <c r="ETA10" s="88"/>
      <c r="ETB10" s="88"/>
      <c r="ETC10" s="88"/>
      <c r="ETD10" s="88"/>
      <c r="ETE10" s="88"/>
      <c r="ETF10" s="88"/>
      <c r="ETG10" s="88"/>
      <c r="ETH10" s="88"/>
      <c r="ETI10" s="88"/>
      <c r="ETJ10" s="88"/>
      <c r="ETK10" s="88"/>
      <c r="ETL10" s="88"/>
      <c r="ETM10" s="88"/>
      <c r="ETN10" s="88"/>
      <c r="ETO10" s="88"/>
      <c r="ETP10" s="88"/>
      <c r="ETQ10" s="88"/>
      <c r="ETR10" s="88"/>
      <c r="ETS10" s="88"/>
      <c r="ETT10" s="88"/>
      <c r="ETU10" s="88"/>
      <c r="ETV10" s="88"/>
      <c r="ETW10" s="88"/>
      <c r="ETX10" s="88"/>
      <c r="ETY10" s="88"/>
      <c r="ETZ10" s="88"/>
      <c r="EUA10" s="88"/>
      <c r="EUB10" s="88"/>
      <c r="EUC10" s="88"/>
      <c r="EUD10" s="88"/>
      <c r="EUE10" s="88"/>
      <c r="EUF10" s="88"/>
      <c r="EUG10" s="88"/>
      <c r="EUH10" s="88"/>
      <c r="EUI10" s="88"/>
      <c r="EUJ10" s="88"/>
      <c r="EUK10" s="88"/>
      <c r="EUL10" s="88"/>
      <c r="EUM10" s="88"/>
      <c r="EUN10" s="88"/>
      <c r="EUO10" s="88"/>
      <c r="EUP10" s="88"/>
      <c r="EUQ10" s="88"/>
      <c r="EUR10" s="88"/>
      <c r="EUS10" s="88"/>
      <c r="EUT10" s="88"/>
      <c r="EUU10" s="88"/>
      <c r="EUV10" s="88"/>
      <c r="EUW10" s="88"/>
      <c r="EUX10" s="88"/>
      <c r="EUY10" s="88"/>
      <c r="EUZ10" s="88"/>
      <c r="EVA10" s="88"/>
      <c r="EVB10" s="88"/>
      <c r="EVC10" s="88"/>
      <c r="EVD10" s="88"/>
      <c r="EVE10" s="88"/>
      <c r="EVF10" s="88"/>
      <c r="EVG10" s="88"/>
      <c r="EVH10" s="88"/>
      <c r="EVI10" s="88"/>
      <c r="EVJ10" s="88"/>
      <c r="EVK10" s="88"/>
      <c r="EVL10" s="88"/>
      <c r="EVM10" s="88"/>
      <c r="EVN10" s="88"/>
      <c r="EVO10" s="88"/>
      <c r="EVP10" s="88"/>
      <c r="EVQ10" s="88"/>
      <c r="EVR10" s="88"/>
      <c r="EVS10" s="88"/>
      <c r="EVT10" s="88"/>
      <c r="EVU10" s="88"/>
      <c r="EVV10" s="88"/>
      <c r="EVW10" s="88"/>
      <c r="EVX10" s="88"/>
      <c r="EVY10" s="88"/>
      <c r="EVZ10" s="88"/>
      <c r="EWA10" s="88"/>
      <c r="EWB10" s="88"/>
      <c r="EWC10" s="88"/>
      <c r="EWD10" s="88"/>
      <c r="EWE10" s="88"/>
      <c r="EWF10" s="88"/>
      <c r="EWG10" s="88"/>
      <c r="EWH10" s="88"/>
      <c r="EWI10" s="88"/>
      <c r="EWJ10" s="88"/>
      <c r="EWK10" s="88"/>
      <c r="EWL10" s="88"/>
      <c r="EWM10" s="88"/>
      <c r="EWN10" s="88"/>
      <c r="EWO10" s="88"/>
      <c r="EWP10" s="88"/>
      <c r="EWQ10" s="88"/>
      <c r="EWR10" s="88"/>
      <c r="EWS10" s="88"/>
      <c r="EWT10" s="88"/>
      <c r="EWU10" s="88"/>
      <c r="EWV10" s="88"/>
      <c r="EWW10" s="88"/>
      <c r="EWX10" s="88"/>
      <c r="EWY10" s="88"/>
      <c r="EWZ10" s="88"/>
      <c r="EXA10" s="88"/>
      <c r="EXB10" s="88"/>
      <c r="EXC10" s="88"/>
      <c r="EXD10" s="88"/>
      <c r="EXE10" s="88"/>
      <c r="EXF10" s="88"/>
      <c r="EXG10" s="88"/>
      <c r="EXH10" s="88"/>
      <c r="EXI10" s="88"/>
      <c r="EXJ10" s="88"/>
      <c r="EXK10" s="88"/>
      <c r="EXL10" s="88"/>
      <c r="EXM10" s="88"/>
      <c r="EXN10" s="88"/>
      <c r="EXO10" s="88"/>
      <c r="EXP10" s="88"/>
      <c r="EXQ10" s="88"/>
      <c r="EXR10" s="88"/>
      <c r="EXS10" s="88"/>
      <c r="EXT10" s="88"/>
      <c r="EXU10" s="88"/>
      <c r="EXV10" s="88"/>
      <c r="EXW10" s="88"/>
      <c r="EXX10" s="88"/>
      <c r="EXY10" s="88"/>
      <c r="EXZ10" s="88"/>
      <c r="EYA10" s="88"/>
      <c r="EYB10" s="88"/>
      <c r="EYC10" s="88"/>
      <c r="EYD10" s="88"/>
      <c r="EYE10" s="88"/>
      <c r="EYF10" s="88"/>
      <c r="EYG10" s="88"/>
      <c r="EYH10" s="88"/>
      <c r="EYI10" s="88"/>
      <c r="EYJ10" s="88"/>
      <c r="EYK10" s="88"/>
      <c r="EYL10" s="88"/>
      <c r="EYM10" s="88"/>
      <c r="EYN10" s="88"/>
      <c r="EYO10" s="88"/>
      <c r="EYP10" s="88"/>
      <c r="EYQ10" s="88"/>
      <c r="EYR10" s="88"/>
      <c r="EYS10" s="88"/>
      <c r="EYT10" s="88"/>
      <c r="EYU10" s="88"/>
      <c r="EYV10" s="88"/>
      <c r="EYW10" s="88"/>
      <c r="EYX10" s="88"/>
      <c r="EYY10" s="88"/>
      <c r="EYZ10" s="88"/>
      <c r="EZA10" s="88"/>
      <c r="EZB10" s="88"/>
      <c r="EZC10" s="88"/>
      <c r="EZD10" s="88"/>
      <c r="EZE10" s="88"/>
      <c r="EZF10" s="88"/>
      <c r="EZG10" s="88"/>
      <c r="EZH10" s="88"/>
      <c r="EZI10" s="88"/>
      <c r="EZJ10" s="88"/>
      <c r="EZK10" s="88"/>
      <c r="EZL10" s="88"/>
      <c r="EZM10" s="88"/>
      <c r="EZN10" s="88"/>
      <c r="EZO10" s="88"/>
      <c r="EZP10" s="88"/>
      <c r="EZQ10" s="88"/>
      <c r="EZR10" s="88"/>
      <c r="EZS10" s="88"/>
      <c r="EZT10" s="88"/>
      <c r="EZU10" s="88"/>
      <c r="EZV10" s="88"/>
      <c r="EZW10" s="88"/>
      <c r="EZX10" s="88"/>
      <c r="EZY10" s="88"/>
      <c r="EZZ10" s="88"/>
      <c r="FAA10" s="88"/>
      <c r="FAB10" s="88"/>
      <c r="FAC10" s="88"/>
      <c r="FAD10" s="88"/>
      <c r="FAE10" s="88"/>
      <c r="FAF10" s="88"/>
      <c r="FAG10" s="88"/>
      <c r="FAH10" s="88"/>
      <c r="FAI10" s="88"/>
      <c r="FAJ10" s="88"/>
      <c r="FAK10" s="88"/>
      <c r="FAL10" s="88"/>
      <c r="FAM10" s="88"/>
      <c r="FAN10" s="88"/>
      <c r="FAO10" s="88"/>
      <c r="FAP10" s="88"/>
      <c r="FAQ10" s="88"/>
      <c r="FAR10" s="88"/>
      <c r="FAS10" s="88"/>
      <c r="FAT10" s="88"/>
      <c r="FAU10" s="88"/>
      <c r="FAV10" s="88"/>
      <c r="FAW10" s="88"/>
      <c r="FAX10" s="88"/>
      <c r="FAY10" s="88"/>
      <c r="FAZ10" s="88"/>
      <c r="FBA10" s="88"/>
      <c r="FBB10" s="88"/>
      <c r="FBC10" s="88"/>
      <c r="FBD10" s="88"/>
      <c r="FBE10" s="88"/>
      <c r="FBF10" s="88"/>
      <c r="FBG10" s="88"/>
      <c r="FBH10" s="88"/>
      <c r="FBI10" s="88"/>
      <c r="FBJ10" s="88"/>
      <c r="FBK10" s="88"/>
      <c r="FBL10" s="88"/>
      <c r="FBM10" s="88"/>
      <c r="FBN10" s="88"/>
      <c r="FBO10" s="88"/>
      <c r="FBP10" s="88"/>
      <c r="FBQ10" s="88"/>
      <c r="FBR10" s="88"/>
      <c r="FBS10" s="88"/>
      <c r="FBT10" s="88"/>
      <c r="FBU10" s="88"/>
      <c r="FBV10" s="88"/>
      <c r="FBW10" s="88"/>
      <c r="FBX10" s="88"/>
      <c r="FBY10" s="88"/>
      <c r="FBZ10" s="88"/>
      <c r="FCA10" s="88"/>
      <c r="FCB10" s="88"/>
      <c r="FCC10" s="88"/>
      <c r="FCD10" s="88"/>
      <c r="FCE10" s="88"/>
      <c r="FCF10" s="88"/>
      <c r="FCG10" s="88"/>
      <c r="FCH10" s="88"/>
      <c r="FCI10" s="88"/>
      <c r="FCJ10" s="88"/>
      <c r="FCK10" s="88"/>
      <c r="FCL10" s="88"/>
      <c r="FCM10" s="88"/>
      <c r="FCN10" s="88"/>
      <c r="FCO10" s="88"/>
      <c r="FCP10" s="88"/>
      <c r="FCQ10" s="88"/>
      <c r="FCR10" s="88"/>
      <c r="FCS10" s="88"/>
      <c r="FCT10" s="88"/>
      <c r="FCU10" s="88"/>
      <c r="FCV10" s="88"/>
      <c r="FCW10" s="88"/>
      <c r="FCX10" s="88"/>
      <c r="FCY10" s="88"/>
      <c r="FCZ10" s="88"/>
      <c r="FDA10" s="88"/>
      <c r="FDB10" s="88"/>
      <c r="FDC10" s="88"/>
      <c r="FDD10" s="88"/>
      <c r="FDE10" s="88"/>
      <c r="FDF10" s="88"/>
      <c r="FDG10" s="88"/>
      <c r="FDH10" s="88"/>
      <c r="FDI10" s="88"/>
      <c r="FDJ10" s="88"/>
      <c r="FDK10" s="88"/>
      <c r="FDL10" s="88"/>
      <c r="FDM10" s="88"/>
      <c r="FDN10" s="88"/>
      <c r="FDO10" s="88"/>
      <c r="FDP10" s="88"/>
      <c r="FDQ10" s="88"/>
      <c r="FDR10" s="88"/>
      <c r="FDS10" s="88"/>
      <c r="FDT10" s="88"/>
      <c r="FDU10" s="88"/>
      <c r="FDV10" s="88"/>
      <c r="FDW10" s="88"/>
      <c r="FDX10" s="88"/>
      <c r="FDY10" s="88"/>
      <c r="FDZ10" s="88"/>
      <c r="FEA10" s="88"/>
      <c r="FEB10" s="88"/>
      <c r="FEC10" s="88"/>
      <c r="FED10" s="88"/>
      <c r="FEE10" s="88"/>
      <c r="FEF10" s="88"/>
      <c r="FEG10" s="88"/>
      <c r="FEH10" s="88"/>
      <c r="FEI10" s="88"/>
      <c r="FEJ10" s="88"/>
      <c r="FEK10" s="88"/>
      <c r="FEL10" s="88"/>
      <c r="FEM10" s="88"/>
      <c r="FEN10" s="88"/>
      <c r="FEO10" s="88"/>
      <c r="FEP10" s="88"/>
      <c r="FEQ10" s="88"/>
      <c r="FER10" s="88"/>
      <c r="FES10" s="88"/>
      <c r="FET10" s="88"/>
      <c r="FEU10" s="88"/>
      <c r="FEV10" s="88"/>
      <c r="FEW10" s="88"/>
      <c r="FEX10" s="88"/>
      <c r="FEY10" s="88"/>
      <c r="FEZ10" s="88"/>
      <c r="FFA10" s="88"/>
      <c r="FFB10" s="88"/>
      <c r="FFC10" s="88"/>
      <c r="FFD10" s="88"/>
      <c r="FFE10" s="88"/>
      <c r="FFF10" s="88"/>
      <c r="FFG10" s="88"/>
      <c r="FFH10" s="88"/>
      <c r="FFI10" s="88"/>
      <c r="FFJ10" s="88"/>
      <c r="FFK10" s="88"/>
      <c r="FFL10" s="88"/>
      <c r="FFM10" s="88"/>
      <c r="FFN10" s="88"/>
      <c r="FFO10" s="88"/>
      <c r="FFP10" s="88"/>
      <c r="FFQ10" s="88"/>
      <c r="FFR10" s="88"/>
      <c r="FFS10" s="88"/>
      <c r="FFT10" s="88"/>
      <c r="FFU10" s="88"/>
      <c r="FFV10" s="88"/>
      <c r="FFW10" s="88"/>
      <c r="FFX10" s="88"/>
      <c r="FFY10" s="88"/>
      <c r="FFZ10" s="88"/>
      <c r="FGA10" s="88"/>
      <c r="FGB10" s="88"/>
      <c r="FGC10" s="88"/>
      <c r="FGD10" s="88"/>
      <c r="FGE10" s="88"/>
      <c r="FGF10" s="88"/>
      <c r="FGG10" s="88"/>
      <c r="FGH10" s="88"/>
      <c r="FGI10" s="88"/>
      <c r="FGJ10" s="88"/>
      <c r="FGK10" s="88"/>
      <c r="FGL10" s="88"/>
      <c r="FGM10" s="88"/>
      <c r="FGN10" s="88"/>
      <c r="FGO10" s="88"/>
      <c r="FGP10" s="88"/>
      <c r="FGQ10" s="88"/>
      <c r="FGR10" s="88"/>
      <c r="FGS10" s="88"/>
      <c r="FGT10" s="88"/>
      <c r="FGU10" s="88"/>
      <c r="FGV10" s="88"/>
      <c r="FGW10" s="88"/>
      <c r="FGX10" s="88"/>
      <c r="FGY10" s="88"/>
      <c r="FGZ10" s="88"/>
      <c r="FHA10" s="88"/>
      <c r="FHB10" s="88"/>
      <c r="FHC10" s="88"/>
      <c r="FHD10" s="88"/>
      <c r="FHE10" s="88"/>
      <c r="FHF10" s="88"/>
      <c r="FHG10" s="88"/>
      <c r="FHH10" s="88"/>
      <c r="FHI10" s="88"/>
      <c r="FHJ10" s="88"/>
      <c r="FHK10" s="88"/>
      <c r="FHL10" s="88"/>
      <c r="FHM10" s="88"/>
      <c r="FHN10" s="88"/>
      <c r="FHO10" s="88"/>
      <c r="FHP10" s="88"/>
      <c r="FHQ10" s="88"/>
      <c r="FHR10" s="88"/>
      <c r="FHS10" s="88"/>
      <c r="FHT10" s="88"/>
      <c r="FHU10" s="88"/>
      <c r="FHV10" s="88"/>
      <c r="FHW10" s="88"/>
      <c r="FHX10" s="88"/>
      <c r="FHY10" s="88"/>
      <c r="FHZ10" s="88"/>
      <c r="FIA10" s="88"/>
      <c r="FIB10" s="88"/>
      <c r="FIC10" s="88"/>
      <c r="FID10" s="88"/>
      <c r="FIE10" s="88"/>
      <c r="FIF10" s="88"/>
      <c r="FIG10" s="88"/>
      <c r="FIH10" s="88"/>
      <c r="FII10" s="88"/>
      <c r="FIJ10" s="88"/>
      <c r="FIK10" s="88"/>
      <c r="FIL10" s="88"/>
      <c r="FIM10" s="88"/>
      <c r="FIN10" s="88"/>
      <c r="FIO10" s="88"/>
      <c r="FIP10" s="88"/>
      <c r="FIQ10" s="88"/>
      <c r="FIR10" s="88"/>
      <c r="FIS10" s="88"/>
      <c r="FIT10" s="88"/>
      <c r="FIU10" s="88"/>
      <c r="FIV10" s="88"/>
      <c r="FIW10" s="88"/>
      <c r="FIX10" s="88"/>
      <c r="FIY10" s="88"/>
      <c r="FIZ10" s="88"/>
      <c r="FJA10" s="88"/>
      <c r="FJB10" s="88"/>
      <c r="FJC10" s="88"/>
      <c r="FJD10" s="88"/>
      <c r="FJE10" s="88"/>
      <c r="FJF10" s="88"/>
      <c r="FJG10" s="88"/>
      <c r="FJH10" s="88"/>
      <c r="FJI10" s="88"/>
      <c r="FJJ10" s="88"/>
      <c r="FJK10" s="88"/>
      <c r="FJL10" s="88"/>
      <c r="FJM10" s="88"/>
      <c r="FJN10" s="88"/>
      <c r="FJO10" s="88"/>
      <c r="FJP10" s="88"/>
      <c r="FJQ10" s="88"/>
      <c r="FJR10" s="88"/>
      <c r="FJS10" s="88"/>
      <c r="FJT10" s="88"/>
      <c r="FJU10" s="88"/>
      <c r="FJV10" s="88"/>
      <c r="FJW10" s="88"/>
      <c r="FJX10" s="88"/>
      <c r="FJY10" s="88"/>
      <c r="FJZ10" s="88"/>
      <c r="FKA10" s="88"/>
      <c r="FKB10" s="88"/>
      <c r="FKC10" s="88"/>
      <c r="FKD10" s="88"/>
      <c r="FKE10" s="88"/>
      <c r="FKF10" s="88"/>
      <c r="FKG10" s="88"/>
      <c r="FKH10" s="88"/>
      <c r="FKI10" s="88"/>
      <c r="FKJ10" s="88"/>
      <c r="FKK10" s="88"/>
      <c r="FKL10" s="88"/>
      <c r="FKM10" s="88"/>
      <c r="FKN10" s="88"/>
      <c r="FKO10" s="88"/>
      <c r="FKP10" s="88"/>
      <c r="FKQ10" s="88"/>
      <c r="FKR10" s="88"/>
      <c r="FKS10" s="88"/>
      <c r="FKT10" s="88"/>
      <c r="FKU10" s="88"/>
      <c r="FKV10" s="88"/>
      <c r="FKW10" s="88"/>
      <c r="FKX10" s="88"/>
      <c r="FKY10" s="88"/>
      <c r="FKZ10" s="88"/>
      <c r="FLA10" s="88"/>
      <c r="FLB10" s="88"/>
      <c r="FLC10" s="88"/>
      <c r="FLD10" s="88"/>
      <c r="FLE10" s="88"/>
      <c r="FLF10" s="88"/>
      <c r="FLG10" s="88"/>
      <c r="FLH10" s="88"/>
      <c r="FLI10" s="88"/>
      <c r="FLJ10" s="88"/>
      <c r="FLK10" s="88"/>
      <c r="FLL10" s="88"/>
      <c r="FLM10" s="88"/>
      <c r="FLN10" s="88"/>
      <c r="FLO10" s="88"/>
      <c r="FLP10" s="88"/>
      <c r="FLQ10" s="88"/>
      <c r="FLR10" s="88"/>
      <c r="FLS10" s="88"/>
      <c r="FLT10" s="88"/>
      <c r="FLU10" s="88"/>
      <c r="FLV10" s="88"/>
      <c r="FLW10" s="88"/>
      <c r="FLX10" s="88"/>
      <c r="FLY10" s="88"/>
      <c r="FLZ10" s="88"/>
      <c r="FMA10" s="88"/>
      <c r="FMB10" s="88"/>
      <c r="FMC10" s="88"/>
      <c r="FMD10" s="88"/>
      <c r="FME10" s="88"/>
      <c r="FMF10" s="88"/>
      <c r="FMG10" s="88"/>
      <c r="FMH10" s="88"/>
      <c r="FMI10" s="88"/>
      <c r="FMJ10" s="88"/>
      <c r="FMK10" s="88"/>
      <c r="FML10" s="88"/>
      <c r="FMM10" s="88"/>
      <c r="FMN10" s="88"/>
      <c r="FMO10" s="88"/>
      <c r="FMP10" s="88"/>
      <c r="FMQ10" s="88"/>
      <c r="FMR10" s="88"/>
      <c r="FMS10" s="88"/>
      <c r="FMT10" s="88"/>
      <c r="FMU10" s="88"/>
      <c r="FMV10" s="88"/>
      <c r="FMW10" s="88"/>
      <c r="FMX10" s="88"/>
      <c r="FMY10" s="88"/>
      <c r="FMZ10" s="88"/>
      <c r="FNA10" s="88"/>
      <c r="FNB10" s="88"/>
      <c r="FNC10" s="88"/>
      <c r="FND10" s="88"/>
      <c r="FNE10" s="88"/>
      <c r="FNF10" s="88"/>
      <c r="FNG10" s="88"/>
      <c r="FNH10" s="88"/>
      <c r="FNI10" s="88"/>
      <c r="FNJ10" s="88"/>
      <c r="FNK10" s="88"/>
      <c r="FNL10" s="88"/>
      <c r="FNM10" s="88"/>
      <c r="FNN10" s="88"/>
      <c r="FNO10" s="88"/>
      <c r="FNP10" s="88"/>
      <c r="FNQ10" s="88"/>
      <c r="FNR10" s="88"/>
      <c r="FNS10" s="88"/>
      <c r="FNT10" s="88"/>
      <c r="FNU10" s="88"/>
      <c r="FNV10" s="88"/>
      <c r="FNW10" s="88"/>
      <c r="FNX10" s="88"/>
      <c r="FNY10" s="88"/>
      <c r="FNZ10" s="88"/>
      <c r="FOA10" s="88"/>
      <c r="FOB10" s="88"/>
      <c r="FOC10" s="88"/>
      <c r="FOD10" s="88"/>
      <c r="FOE10" s="88"/>
      <c r="FOF10" s="88"/>
      <c r="FOG10" s="88"/>
      <c r="FOH10" s="88"/>
      <c r="FOI10" s="88"/>
      <c r="FOJ10" s="88"/>
      <c r="FOK10" s="88"/>
      <c r="FOL10" s="88"/>
      <c r="FOM10" s="88"/>
      <c r="FON10" s="88"/>
      <c r="FOO10" s="88"/>
      <c r="FOP10" s="88"/>
      <c r="FOQ10" s="88"/>
      <c r="FOR10" s="88"/>
      <c r="FOS10" s="88"/>
      <c r="FOT10" s="88"/>
      <c r="FOU10" s="88"/>
      <c r="FOV10" s="88"/>
      <c r="FOW10" s="88"/>
      <c r="FOX10" s="88"/>
      <c r="FOY10" s="88"/>
      <c r="FOZ10" s="88"/>
      <c r="FPA10" s="88"/>
      <c r="FPB10" s="88"/>
      <c r="FPC10" s="88"/>
      <c r="FPD10" s="88"/>
      <c r="FPE10" s="88"/>
      <c r="FPF10" s="88"/>
      <c r="FPG10" s="88"/>
      <c r="FPH10" s="88"/>
      <c r="FPI10" s="88"/>
      <c r="FPJ10" s="88"/>
      <c r="FPK10" s="88"/>
      <c r="FPL10" s="88"/>
      <c r="FPM10" s="88"/>
      <c r="FPN10" s="88"/>
      <c r="FPO10" s="88"/>
      <c r="FPP10" s="88"/>
      <c r="FPQ10" s="88"/>
      <c r="FPR10" s="88"/>
      <c r="FPS10" s="88"/>
      <c r="FPT10" s="88"/>
      <c r="FPU10" s="88"/>
      <c r="FPV10" s="88"/>
      <c r="FPW10" s="88"/>
      <c r="FPX10" s="88"/>
      <c r="FPY10" s="88"/>
      <c r="FPZ10" s="88"/>
      <c r="FQA10" s="88"/>
      <c r="FQB10" s="88"/>
      <c r="FQC10" s="88"/>
      <c r="FQD10" s="88"/>
      <c r="FQE10" s="88"/>
      <c r="FQF10" s="88"/>
      <c r="FQG10" s="88"/>
      <c r="FQH10" s="88"/>
      <c r="FQI10" s="88"/>
      <c r="FQJ10" s="88"/>
      <c r="FQK10" s="88"/>
      <c r="FQL10" s="88"/>
      <c r="FQM10" s="88"/>
      <c r="FQN10" s="88"/>
      <c r="FQO10" s="88"/>
      <c r="FQP10" s="88"/>
      <c r="FQQ10" s="88"/>
      <c r="FQR10" s="88"/>
      <c r="FQS10" s="88"/>
      <c r="FQT10" s="88"/>
      <c r="FQU10" s="88"/>
      <c r="FQV10" s="88"/>
      <c r="FQW10" s="88"/>
      <c r="FQX10" s="88"/>
      <c r="FQY10" s="88"/>
      <c r="FQZ10" s="88"/>
      <c r="FRA10" s="88"/>
      <c r="FRB10" s="88"/>
      <c r="FRC10" s="88"/>
      <c r="FRD10" s="88"/>
      <c r="FRE10" s="88"/>
      <c r="FRF10" s="88"/>
      <c r="FRG10" s="88"/>
      <c r="FRH10" s="88"/>
      <c r="FRI10" s="88"/>
      <c r="FRJ10" s="88"/>
      <c r="FRK10" s="88"/>
      <c r="FRL10" s="88"/>
      <c r="FRM10" s="88"/>
      <c r="FRN10" s="88"/>
      <c r="FRO10" s="88"/>
      <c r="FRP10" s="88"/>
      <c r="FRQ10" s="88"/>
      <c r="FRR10" s="88"/>
      <c r="FRS10" s="88"/>
      <c r="FRT10" s="88"/>
      <c r="FRU10" s="88"/>
      <c r="FRV10" s="88"/>
      <c r="FRW10" s="88"/>
      <c r="FRX10" s="88"/>
      <c r="FRY10" s="88"/>
      <c r="FRZ10" s="88"/>
      <c r="FSA10" s="88"/>
      <c r="FSB10" s="88"/>
      <c r="FSC10" s="88"/>
      <c r="FSD10" s="88"/>
      <c r="FSE10" s="88"/>
      <c r="FSF10" s="88"/>
      <c r="FSG10" s="88"/>
      <c r="FSH10" s="88"/>
      <c r="FSI10" s="88"/>
      <c r="FSJ10" s="88"/>
      <c r="FSK10" s="88"/>
      <c r="FSL10" s="88"/>
      <c r="FSM10" s="88"/>
      <c r="FSN10" s="88"/>
      <c r="FSO10" s="88"/>
      <c r="FSP10" s="88"/>
      <c r="FSQ10" s="88"/>
      <c r="FSR10" s="88"/>
      <c r="FSS10" s="88"/>
      <c r="FST10" s="88"/>
      <c r="FSU10" s="88"/>
      <c r="FSV10" s="88"/>
      <c r="FSW10" s="88"/>
      <c r="FSX10" s="88"/>
      <c r="FSY10" s="88"/>
      <c r="FSZ10" s="88"/>
      <c r="FTA10" s="88"/>
      <c r="FTB10" s="88"/>
      <c r="FTC10" s="88"/>
      <c r="FTD10" s="88"/>
      <c r="FTE10" s="88"/>
      <c r="FTF10" s="88"/>
      <c r="FTG10" s="88"/>
      <c r="FTH10" s="88"/>
      <c r="FTI10" s="88"/>
      <c r="FTJ10" s="88"/>
      <c r="FTK10" s="88"/>
      <c r="FTL10" s="88"/>
      <c r="FTM10" s="88"/>
      <c r="FTN10" s="88"/>
      <c r="FTO10" s="88"/>
      <c r="FTP10" s="88"/>
      <c r="FTQ10" s="88"/>
      <c r="FTR10" s="88"/>
      <c r="FTS10" s="88"/>
      <c r="FTT10" s="88"/>
      <c r="FTU10" s="88"/>
      <c r="FTV10" s="88"/>
      <c r="FTW10" s="88"/>
      <c r="FTX10" s="88"/>
      <c r="FTY10" s="88"/>
      <c r="FTZ10" s="88"/>
      <c r="FUA10" s="88"/>
      <c r="FUB10" s="88"/>
      <c r="FUC10" s="88"/>
      <c r="FUD10" s="88"/>
      <c r="FUE10" s="88"/>
      <c r="FUF10" s="88"/>
      <c r="FUG10" s="88"/>
      <c r="FUH10" s="88"/>
      <c r="FUI10" s="88"/>
      <c r="FUJ10" s="88"/>
      <c r="FUK10" s="88"/>
      <c r="FUL10" s="88"/>
      <c r="FUM10" s="88"/>
      <c r="FUN10" s="88"/>
      <c r="FUO10" s="88"/>
      <c r="FUP10" s="88"/>
      <c r="FUQ10" s="88"/>
      <c r="FUR10" s="88"/>
      <c r="FUS10" s="88"/>
      <c r="FUT10" s="88"/>
      <c r="FUU10" s="88"/>
      <c r="FUV10" s="88"/>
      <c r="FUW10" s="88"/>
      <c r="FUX10" s="88"/>
      <c r="FUY10" s="88"/>
      <c r="FUZ10" s="88"/>
      <c r="FVA10" s="88"/>
      <c r="FVB10" s="88"/>
      <c r="FVC10" s="88"/>
      <c r="FVD10" s="88"/>
      <c r="FVE10" s="88"/>
      <c r="FVF10" s="88"/>
      <c r="FVG10" s="88"/>
      <c r="FVH10" s="88"/>
      <c r="FVI10" s="88"/>
      <c r="FVJ10" s="88"/>
      <c r="FVK10" s="88"/>
      <c r="FVL10" s="88"/>
      <c r="FVM10" s="88"/>
      <c r="FVN10" s="88"/>
      <c r="FVO10" s="88"/>
      <c r="FVP10" s="88"/>
      <c r="FVQ10" s="88"/>
      <c r="FVR10" s="88"/>
      <c r="FVS10" s="88"/>
      <c r="FVT10" s="88"/>
      <c r="FVU10" s="88"/>
      <c r="FVV10" s="88"/>
      <c r="FVW10" s="88"/>
      <c r="FVX10" s="88"/>
      <c r="FVY10" s="88"/>
      <c r="FVZ10" s="88"/>
      <c r="FWA10" s="88"/>
      <c r="FWB10" s="88"/>
      <c r="FWC10" s="88"/>
      <c r="FWD10" s="88"/>
      <c r="FWE10" s="88"/>
      <c r="FWF10" s="88"/>
      <c r="FWG10" s="88"/>
      <c r="FWH10" s="88"/>
      <c r="FWI10" s="88"/>
      <c r="FWJ10" s="88"/>
      <c r="FWK10" s="88"/>
      <c r="FWL10" s="88"/>
      <c r="FWM10" s="88"/>
      <c r="FWN10" s="88"/>
      <c r="FWO10" s="88"/>
      <c r="FWP10" s="88"/>
      <c r="FWQ10" s="88"/>
      <c r="FWR10" s="88"/>
      <c r="FWS10" s="88"/>
      <c r="FWT10" s="88"/>
      <c r="FWU10" s="88"/>
      <c r="FWV10" s="88"/>
      <c r="FWW10" s="88"/>
      <c r="FWX10" s="88"/>
      <c r="FWY10" s="88"/>
      <c r="FWZ10" s="88"/>
      <c r="FXA10" s="88"/>
      <c r="FXB10" s="88"/>
      <c r="FXC10" s="88"/>
      <c r="FXD10" s="88"/>
      <c r="FXE10" s="88"/>
      <c r="FXF10" s="88"/>
      <c r="FXG10" s="88"/>
      <c r="FXH10" s="88"/>
      <c r="FXI10" s="88"/>
      <c r="FXJ10" s="88"/>
      <c r="FXK10" s="88"/>
      <c r="FXL10" s="88"/>
      <c r="FXM10" s="88"/>
      <c r="FXN10" s="88"/>
      <c r="FXO10" s="88"/>
      <c r="FXP10" s="88"/>
      <c r="FXQ10" s="88"/>
      <c r="FXR10" s="88"/>
      <c r="FXS10" s="88"/>
      <c r="FXT10" s="88"/>
      <c r="FXU10" s="88"/>
      <c r="FXV10" s="88"/>
      <c r="FXW10" s="88"/>
      <c r="FXX10" s="88"/>
      <c r="FXY10" s="88"/>
      <c r="FXZ10" s="88"/>
      <c r="FYA10" s="88"/>
      <c r="FYB10" s="88"/>
      <c r="FYC10" s="88"/>
      <c r="FYD10" s="88"/>
      <c r="FYE10" s="88"/>
      <c r="FYF10" s="88"/>
      <c r="FYG10" s="88"/>
      <c r="FYH10" s="88"/>
      <c r="FYI10" s="88"/>
      <c r="FYJ10" s="88"/>
      <c r="FYK10" s="88"/>
      <c r="FYL10" s="88"/>
      <c r="FYM10" s="88"/>
      <c r="FYN10" s="88"/>
      <c r="FYO10" s="88"/>
      <c r="FYP10" s="88"/>
      <c r="FYQ10" s="88"/>
      <c r="FYR10" s="88"/>
      <c r="FYS10" s="88"/>
      <c r="FYT10" s="88"/>
      <c r="FYU10" s="88"/>
      <c r="FYV10" s="88"/>
      <c r="FYW10" s="88"/>
      <c r="FYX10" s="88"/>
      <c r="FYY10" s="88"/>
      <c r="FYZ10" s="88"/>
      <c r="FZA10" s="88"/>
      <c r="FZB10" s="88"/>
      <c r="FZC10" s="88"/>
      <c r="FZD10" s="88"/>
      <c r="FZE10" s="88"/>
      <c r="FZF10" s="88"/>
      <c r="FZG10" s="88"/>
      <c r="FZH10" s="88"/>
      <c r="FZI10" s="88"/>
      <c r="FZJ10" s="88"/>
      <c r="FZK10" s="88"/>
      <c r="FZL10" s="88"/>
      <c r="FZM10" s="88"/>
      <c r="FZN10" s="88"/>
      <c r="FZO10" s="88"/>
      <c r="FZP10" s="88"/>
      <c r="FZQ10" s="88"/>
      <c r="FZR10" s="88"/>
      <c r="FZS10" s="88"/>
      <c r="FZT10" s="88"/>
      <c r="FZU10" s="88"/>
      <c r="FZV10" s="88"/>
      <c r="FZW10" s="88"/>
      <c r="FZX10" s="88"/>
      <c r="FZY10" s="88"/>
      <c r="FZZ10" s="88"/>
      <c r="GAA10" s="88"/>
      <c r="GAB10" s="88"/>
      <c r="GAC10" s="88"/>
      <c r="GAD10" s="88"/>
      <c r="GAE10" s="88"/>
      <c r="GAF10" s="88"/>
      <c r="GAG10" s="88"/>
      <c r="GAH10" s="88"/>
      <c r="GAI10" s="88"/>
      <c r="GAJ10" s="88"/>
      <c r="GAK10" s="88"/>
      <c r="GAL10" s="88"/>
      <c r="GAM10" s="88"/>
      <c r="GAN10" s="88"/>
      <c r="GAO10" s="88"/>
      <c r="GAP10" s="88"/>
      <c r="GAQ10" s="88"/>
      <c r="GAR10" s="88"/>
      <c r="GAS10" s="88"/>
      <c r="GAT10" s="88"/>
      <c r="GAU10" s="88"/>
      <c r="GAV10" s="88"/>
      <c r="GAW10" s="88"/>
      <c r="GAX10" s="88"/>
      <c r="GAY10" s="88"/>
      <c r="GAZ10" s="88"/>
      <c r="GBA10" s="88"/>
      <c r="GBB10" s="88"/>
      <c r="GBC10" s="88"/>
      <c r="GBD10" s="88"/>
      <c r="GBE10" s="88"/>
      <c r="GBF10" s="88"/>
      <c r="GBG10" s="88"/>
      <c r="GBH10" s="88"/>
      <c r="GBI10" s="88"/>
      <c r="GBJ10" s="88"/>
      <c r="GBK10" s="88"/>
      <c r="GBL10" s="88"/>
      <c r="GBM10" s="88"/>
      <c r="GBN10" s="88"/>
      <c r="GBO10" s="88"/>
      <c r="GBP10" s="88"/>
      <c r="GBQ10" s="88"/>
      <c r="GBR10" s="88"/>
      <c r="GBS10" s="88"/>
      <c r="GBT10" s="88"/>
      <c r="GBU10" s="88"/>
      <c r="GBV10" s="88"/>
      <c r="GBW10" s="88"/>
      <c r="GBX10" s="88"/>
      <c r="GBY10" s="88"/>
      <c r="GBZ10" s="88"/>
      <c r="GCA10" s="88"/>
      <c r="GCB10" s="88"/>
      <c r="GCC10" s="88"/>
      <c r="GCD10" s="88"/>
      <c r="GCE10" s="88"/>
      <c r="GCF10" s="88"/>
      <c r="GCG10" s="88"/>
      <c r="GCH10" s="88"/>
      <c r="GCI10" s="88"/>
      <c r="GCJ10" s="88"/>
      <c r="GCK10" s="88"/>
      <c r="GCL10" s="88"/>
      <c r="GCM10" s="88"/>
      <c r="GCN10" s="88"/>
      <c r="GCO10" s="88"/>
      <c r="GCP10" s="88"/>
      <c r="GCQ10" s="88"/>
      <c r="GCR10" s="88"/>
      <c r="GCS10" s="88"/>
      <c r="GCT10" s="88"/>
      <c r="GCU10" s="88"/>
      <c r="GCV10" s="88"/>
      <c r="GCW10" s="88"/>
      <c r="GCX10" s="88"/>
      <c r="GCY10" s="88"/>
      <c r="GCZ10" s="88"/>
      <c r="GDA10" s="88"/>
      <c r="GDB10" s="88"/>
      <c r="GDC10" s="88"/>
      <c r="GDD10" s="88"/>
      <c r="GDE10" s="88"/>
      <c r="GDF10" s="88"/>
      <c r="GDG10" s="88"/>
      <c r="GDH10" s="88"/>
      <c r="GDI10" s="88"/>
      <c r="GDJ10" s="88"/>
      <c r="GDK10" s="88"/>
      <c r="GDL10" s="88"/>
      <c r="GDM10" s="88"/>
      <c r="GDN10" s="88"/>
      <c r="GDO10" s="88"/>
      <c r="GDP10" s="88"/>
      <c r="GDQ10" s="88"/>
      <c r="GDR10" s="88"/>
      <c r="GDS10" s="88"/>
      <c r="GDT10" s="88"/>
      <c r="GDU10" s="88"/>
      <c r="GDV10" s="88"/>
      <c r="GDW10" s="88"/>
      <c r="GDX10" s="88"/>
      <c r="GDY10" s="88"/>
      <c r="GDZ10" s="88"/>
      <c r="GEA10" s="88"/>
      <c r="GEB10" s="88"/>
      <c r="GEC10" s="88"/>
      <c r="GED10" s="88"/>
      <c r="GEE10" s="88"/>
      <c r="GEF10" s="88"/>
      <c r="GEG10" s="88"/>
      <c r="GEH10" s="88"/>
      <c r="GEI10" s="88"/>
      <c r="GEJ10" s="88"/>
      <c r="GEK10" s="88"/>
      <c r="GEL10" s="88"/>
      <c r="GEM10" s="88"/>
      <c r="GEN10" s="88"/>
      <c r="GEO10" s="88"/>
      <c r="GEP10" s="88"/>
      <c r="GEQ10" s="88"/>
      <c r="GER10" s="88"/>
      <c r="GES10" s="88"/>
      <c r="GET10" s="88"/>
      <c r="GEU10" s="88"/>
      <c r="GEV10" s="88"/>
      <c r="GEW10" s="88"/>
      <c r="GEX10" s="88"/>
      <c r="GEY10" s="88"/>
      <c r="GEZ10" s="88"/>
      <c r="GFA10" s="88"/>
      <c r="GFB10" s="88"/>
      <c r="GFC10" s="88"/>
      <c r="GFD10" s="88"/>
      <c r="GFE10" s="88"/>
      <c r="GFF10" s="88"/>
      <c r="GFG10" s="88"/>
      <c r="GFH10" s="88"/>
      <c r="GFI10" s="88"/>
      <c r="GFJ10" s="88"/>
      <c r="GFK10" s="88"/>
      <c r="GFL10" s="88"/>
      <c r="GFM10" s="88"/>
      <c r="GFN10" s="88"/>
      <c r="GFO10" s="88"/>
      <c r="GFP10" s="88"/>
      <c r="GFQ10" s="88"/>
      <c r="GFR10" s="88"/>
      <c r="GFS10" s="88"/>
      <c r="GFT10" s="88"/>
      <c r="GFU10" s="88"/>
      <c r="GFV10" s="88"/>
      <c r="GFW10" s="88"/>
      <c r="GFX10" s="88"/>
      <c r="GFY10" s="88"/>
      <c r="GFZ10" s="88"/>
      <c r="GGA10" s="88"/>
      <c r="GGB10" s="88"/>
      <c r="GGC10" s="88"/>
      <c r="GGD10" s="88"/>
      <c r="GGE10" s="88"/>
      <c r="GGF10" s="88"/>
      <c r="GGG10" s="88"/>
      <c r="GGH10" s="88"/>
      <c r="GGI10" s="88"/>
      <c r="GGJ10" s="88"/>
      <c r="GGK10" s="88"/>
      <c r="GGL10" s="88"/>
      <c r="GGM10" s="88"/>
      <c r="GGN10" s="88"/>
      <c r="GGO10" s="88"/>
      <c r="GGP10" s="88"/>
      <c r="GGQ10" s="88"/>
      <c r="GGR10" s="88"/>
      <c r="GGS10" s="88"/>
      <c r="GGT10" s="88"/>
      <c r="GGU10" s="88"/>
      <c r="GGV10" s="88"/>
      <c r="GGW10" s="88"/>
      <c r="GGX10" s="88"/>
      <c r="GGY10" s="88"/>
      <c r="GGZ10" s="88"/>
      <c r="GHA10" s="88"/>
      <c r="GHB10" s="88"/>
      <c r="GHC10" s="88"/>
      <c r="GHD10" s="88"/>
      <c r="GHE10" s="88"/>
      <c r="GHF10" s="88"/>
      <c r="GHG10" s="88"/>
      <c r="GHH10" s="88"/>
      <c r="GHI10" s="88"/>
      <c r="GHJ10" s="88"/>
      <c r="GHK10" s="88"/>
      <c r="GHL10" s="88"/>
      <c r="GHM10" s="88"/>
      <c r="GHN10" s="88"/>
      <c r="GHO10" s="88"/>
      <c r="GHP10" s="88"/>
      <c r="GHQ10" s="88"/>
      <c r="GHR10" s="88"/>
      <c r="GHS10" s="88"/>
      <c r="GHT10" s="88"/>
      <c r="GHU10" s="88"/>
      <c r="GHV10" s="88"/>
      <c r="GHW10" s="88"/>
      <c r="GHX10" s="88"/>
      <c r="GHY10" s="88"/>
      <c r="GHZ10" s="88"/>
      <c r="GIA10" s="88"/>
      <c r="GIB10" s="88"/>
      <c r="GIC10" s="88"/>
      <c r="GID10" s="88"/>
      <c r="GIE10" s="88"/>
      <c r="GIF10" s="88"/>
      <c r="GIG10" s="88"/>
      <c r="GIH10" s="88"/>
      <c r="GII10" s="88"/>
      <c r="GIJ10" s="88"/>
      <c r="GIK10" s="88"/>
      <c r="GIL10" s="88"/>
      <c r="GIM10" s="88"/>
      <c r="GIN10" s="88"/>
      <c r="GIO10" s="88"/>
      <c r="GIP10" s="88"/>
      <c r="GIQ10" s="88"/>
      <c r="GIR10" s="88"/>
      <c r="GIS10" s="88"/>
      <c r="GIT10" s="88"/>
      <c r="GIU10" s="88"/>
      <c r="GIV10" s="88"/>
      <c r="GIW10" s="88"/>
      <c r="GIX10" s="88"/>
      <c r="GIY10" s="88"/>
      <c r="GIZ10" s="88"/>
      <c r="GJA10" s="88"/>
      <c r="GJB10" s="88"/>
      <c r="GJC10" s="88"/>
      <c r="GJD10" s="88"/>
      <c r="GJE10" s="88"/>
      <c r="GJF10" s="88"/>
      <c r="GJG10" s="88"/>
      <c r="GJH10" s="88"/>
      <c r="GJI10" s="88"/>
      <c r="GJJ10" s="88"/>
      <c r="GJK10" s="88"/>
      <c r="GJL10" s="88"/>
      <c r="GJM10" s="88"/>
      <c r="GJN10" s="88"/>
      <c r="GJO10" s="88"/>
      <c r="GJP10" s="88"/>
      <c r="GJQ10" s="88"/>
      <c r="GJR10" s="88"/>
      <c r="GJS10" s="88"/>
      <c r="GJT10" s="88"/>
      <c r="GJU10" s="88"/>
      <c r="GJV10" s="88"/>
      <c r="GJW10" s="88"/>
      <c r="GJX10" s="88"/>
      <c r="GJY10" s="88"/>
      <c r="GJZ10" s="88"/>
      <c r="GKA10" s="88"/>
      <c r="GKB10" s="88"/>
      <c r="GKC10" s="88"/>
      <c r="GKD10" s="88"/>
      <c r="GKE10" s="88"/>
      <c r="GKF10" s="88"/>
      <c r="GKG10" s="88"/>
      <c r="GKH10" s="88"/>
      <c r="GKI10" s="88"/>
      <c r="GKJ10" s="88"/>
      <c r="GKK10" s="88"/>
      <c r="GKL10" s="88"/>
      <c r="GKM10" s="88"/>
      <c r="GKN10" s="88"/>
      <c r="GKO10" s="88"/>
      <c r="GKP10" s="88"/>
      <c r="GKQ10" s="88"/>
      <c r="GKR10" s="88"/>
      <c r="GKS10" s="88"/>
      <c r="GKT10" s="88"/>
      <c r="GKU10" s="88"/>
      <c r="GKV10" s="88"/>
      <c r="GKW10" s="88"/>
      <c r="GKX10" s="88"/>
      <c r="GKY10" s="88"/>
      <c r="GKZ10" s="88"/>
      <c r="GLA10" s="88"/>
      <c r="GLB10" s="88"/>
      <c r="GLC10" s="88"/>
      <c r="GLD10" s="88"/>
      <c r="GLE10" s="88"/>
      <c r="GLF10" s="88"/>
      <c r="GLG10" s="88"/>
      <c r="GLH10" s="88"/>
      <c r="GLI10" s="88"/>
      <c r="GLJ10" s="88"/>
      <c r="GLK10" s="88"/>
      <c r="GLL10" s="88"/>
      <c r="GLM10" s="88"/>
      <c r="GLN10" s="88"/>
      <c r="GLO10" s="88"/>
      <c r="GLP10" s="88"/>
      <c r="GLQ10" s="88"/>
      <c r="GLR10" s="88"/>
      <c r="GLS10" s="88"/>
      <c r="GLT10" s="88"/>
      <c r="GLU10" s="88"/>
      <c r="GLV10" s="88"/>
      <c r="GLW10" s="88"/>
      <c r="GLX10" s="88"/>
      <c r="GLY10" s="88"/>
      <c r="GLZ10" s="88"/>
      <c r="GMA10" s="88"/>
      <c r="GMB10" s="88"/>
      <c r="GMC10" s="88"/>
      <c r="GMD10" s="88"/>
      <c r="GME10" s="88"/>
      <c r="GMF10" s="88"/>
      <c r="GMG10" s="88"/>
      <c r="GMH10" s="88"/>
      <c r="GMI10" s="88"/>
      <c r="GMJ10" s="88"/>
      <c r="GMK10" s="88"/>
      <c r="GML10" s="88"/>
      <c r="GMM10" s="88"/>
      <c r="GMN10" s="88"/>
      <c r="GMO10" s="88"/>
      <c r="GMP10" s="88"/>
      <c r="GMQ10" s="88"/>
      <c r="GMR10" s="88"/>
      <c r="GMS10" s="88"/>
      <c r="GMT10" s="88"/>
      <c r="GMU10" s="88"/>
      <c r="GMV10" s="88"/>
      <c r="GMW10" s="88"/>
      <c r="GMX10" s="88"/>
      <c r="GMY10" s="88"/>
      <c r="GMZ10" s="88"/>
      <c r="GNA10" s="88"/>
      <c r="GNB10" s="88"/>
      <c r="GNC10" s="88"/>
      <c r="GND10" s="88"/>
      <c r="GNE10" s="88"/>
      <c r="GNF10" s="88"/>
      <c r="GNG10" s="88"/>
      <c r="GNH10" s="88"/>
      <c r="GNI10" s="88"/>
      <c r="GNJ10" s="88"/>
      <c r="GNK10" s="88"/>
      <c r="GNL10" s="88"/>
      <c r="GNM10" s="88"/>
      <c r="GNN10" s="88"/>
      <c r="GNO10" s="88"/>
      <c r="GNP10" s="88"/>
      <c r="GNQ10" s="88"/>
      <c r="GNR10" s="88"/>
      <c r="GNS10" s="88"/>
      <c r="GNT10" s="88"/>
      <c r="GNU10" s="88"/>
      <c r="GNV10" s="88"/>
      <c r="GNW10" s="88"/>
      <c r="GNX10" s="88"/>
      <c r="GNY10" s="88"/>
      <c r="GNZ10" s="88"/>
      <c r="GOA10" s="88"/>
      <c r="GOB10" s="88"/>
      <c r="GOC10" s="88"/>
      <c r="GOD10" s="88"/>
      <c r="GOE10" s="88"/>
      <c r="GOF10" s="88"/>
      <c r="GOG10" s="88"/>
      <c r="GOH10" s="88"/>
      <c r="GOI10" s="88"/>
      <c r="GOJ10" s="88"/>
      <c r="GOK10" s="88"/>
      <c r="GOL10" s="88"/>
      <c r="GOM10" s="88"/>
      <c r="GON10" s="88"/>
      <c r="GOO10" s="88"/>
      <c r="GOP10" s="88"/>
      <c r="GOQ10" s="88"/>
      <c r="GOR10" s="88"/>
      <c r="GOS10" s="88"/>
      <c r="GOT10" s="88"/>
      <c r="GOU10" s="88"/>
      <c r="GOV10" s="88"/>
      <c r="GOW10" s="88"/>
      <c r="GOX10" s="88"/>
      <c r="GOY10" s="88"/>
      <c r="GOZ10" s="88"/>
      <c r="GPA10" s="88"/>
      <c r="GPB10" s="88"/>
      <c r="GPC10" s="88"/>
      <c r="GPD10" s="88"/>
      <c r="GPE10" s="88"/>
      <c r="GPF10" s="88"/>
      <c r="GPG10" s="88"/>
      <c r="GPH10" s="88"/>
      <c r="GPI10" s="88"/>
      <c r="GPJ10" s="88"/>
      <c r="GPK10" s="88"/>
      <c r="GPL10" s="88"/>
      <c r="GPM10" s="88"/>
      <c r="GPN10" s="88"/>
      <c r="GPO10" s="88"/>
      <c r="GPP10" s="88"/>
      <c r="GPQ10" s="88"/>
      <c r="GPR10" s="88"/>
      <c r="GPS10" s="88"/>
      <c r="GPT10" s="88"/>
      <c r="GPU10" s="88"/>
      <c r="GPV10" s="88"/>
      <c r="GPW10" s="88"/>
      <c r="GPX10" s="88"/>
      <c r="GPY10" s="88"/>
      <c r="GPZ10" s="88"/>
      <c r="GQA10" s="88"/>
      <c r="GQB10" s="88"/>
      <c r="GQC10" s="88"/>
      <c r="GQD10" s="88"/>
      <c r="GQE10" s="88"/>
      <c r="GQF10" s="88"/>
      <c r="GQG10" s="88"/>
      <c r="GQH10" s="88"/>
      <c r="GQI10" s="88"/>
      <c r="GQJ10" s="88"/>
      <c r="GQK10" s="88"/>
      <c r="GQL10" s="88"/>
      <c r="GQM10" s="88"/>
      <c r="GQN10" s="88"/>
      <c r="GQO10" s="88"/>
      <c r="GQP10" s="88"/>
      <c r="GQQ10" s="88"/>
      <c r="GQR10" s="88"/>
      <c r="GQS10" s="88"/>
      <c r="GQT10" s="88"/>
      <c r="GQU10" s="88"/>
      <c r="GQV10" s="88"/>
      <c r="GQW10" s="88"/>
      <c r="GQX10" s="88"/>
      <c r="GQY10" s="88"/>
      <c r="GQZ10" s="88"/>
      <c r="GRA10" s="88"/>
      <c r="GRB10" s="88"/>
      <c r="GRC10" s="88"/>
      <c r="GRD10" s="88"/>
      <c r="GRE10" s="88"/>
      <c r="GRF10" s="88"/>
      <c r="GRG10" s="88"/>
      <c r="GRH10" s="88"/>
      <c r="GRI10" s="88"/>
      <c r="GRJ10" s="88"/>
      <c r="GRK10" s="88"/>
      <c r="GRL10" s="88"/>
      <c r="GRM10" s="88"/>
      <c r="GRN10" s="88"/>
      <c r="GRO10" s="88"/>
      <c r="GRP10" s="88"/>
      <c r="GRQ10" s="88"/>
      <c r="GRR10" s="88"/>
      <c r="GRS10" s="88"/>
      <c r="GRT10" s="88"/>
      <c r="GRU10" s="88"/>
      <c r="GRV10" s="88"/>
      <c r="GRW10" s="88"/>
      <c r="GRX10" s="88"/>
      <c r="GRY10" s="88"/>
      <c r="GRZ10" s="88"/>
      <c r="GSA10" s="88"/>
      <c r="GSB10" s="88"/>
      <c r="GSC10" s="88"/>
      <c r="GSD10" s="88"/>
      <c r="GSE10" s="88"/>
      <c r="GSF10" s="88"/>
      <c r="GSG10" s="88"/>
      <c r="GSH10" s="88"/>
      <c r="GSI10" s="88"/>
      <c r="GSJ10" s="88"/>
      <c r="GSK10" s="88"/>
      <c r="GSL10" s="88"/>
      <c r="GSM10" s="88"/>
      <c r="GSN10" s="88"/>
      <c r="GSO10" s="88"/>
      <c r="GSP10" s="88"/>
      <c r="GSQ10" s="88"/>
      <c r="GSR10" s="88"/>
      <c r="GSS10" s="88"/>
      <c r="GST10" s="88"/>
      <c r="GSU10" s="88"/>
      <c r="GSV10" s="88"/>
      <c r="GSW10" s="88"/>
      <c r="GSX10" s="88"/>
      <c r="GSY10" s="88"/>
      <c r="GSZ10" s="88"/>
      <c r="GTA10" s="88"/>
      <c r="GTB10" s="88"/>
      <c r="GTC10" s="88"/>
      <c r="GTD10" s="88"/>
      <c r="GTE10" s="88"/>
      <c r="GTF10" s="88"/>
      <c r="GTG10" s="88"/>
      <c r="GTH10" s="88"/>
      <c r="GTI10" s="88"/>
      <c r="GTJ10" s="88"/>
      <c r="GTK10" s="88"/>
      <c r="GTL10" s="88"/>
      <c r="GTM10" s="88"/>
      <c r="GTN10" s="88"/>
      <c r="GTO10" s="88"/>
      <c r="GTP10" s="88"/>
      <c r="GTQ10" s="88"/>
      <c r="GTR10" s="88"/>
      <c r="GTS10" s="88"/>
      <c r="GTT10" s="88"/>
      <c r="GTU10" s="88"/>
      <c r="GTV10" s="88"/>
      <c r="GTW10" s="88"/>
      <c r="GTX10" s="88"/>
      <c r="GTY10" s="88"/>
      <c r="GTZ10" s="88"/>
      <c r="GUA10" s="88"/>
      <c r="GUB10" s="88"/>
      <c r="GUC10" s="88"/>
      <c r="GUD10" s="88"/>
      <c r="GUE10" s="88"/>
      <c r="GUF10" s="88"/>
      <c r="GUG10" s="88"/>
      <c r="GUH10" s="88"/>
      <c r="GUI10" s="88"/>
      <c r="GUJ10" s="88"/>
      <c r="GUK10" s="88"/>
      <c r="GUL10" s="88"/>
      <c r="GUM10" s="88"/>
      <c r="GUN10" s="88"/>
      <c r="GUO10" s="88"/>
      <c r="GUP10" s="88"/>
      <c r="GUQ10" s="88"/>
      <c r="GUR10" s="88"/>
      <c r="GUS10" s="88"/>
      <c r="GUT10" s="88"/>
      <c r="GUU10" s="88"/>
      <c r="GUV10" s="88"/>
      <c r="GUW10" s="88"/>
      <c r="GUX10" s="88"/>
      <c r="GUY10" s="88"/>
      <c r="GUZ10" s="88"/>
      <c r="GVA10" s="88"/>
      <c r="GVB10" s="88"/>
      <c r="GVC10" s="88"/>
      <c r="GVD10" s="88"/>
      <c r="GVE10" s="88"/>
      <c r="GVF10" s="88"/>
      <c r="GVG10" s="88"/>
      <c r="GVH10" s="88"/>
      <c r="GVI10" s="88"/>
      <c r="GVJ10" s="88"/>
      <c r="GVK10" s="88"/>
      <c r="GVL10" s="88"/>
      <c r="GVM10" s="88"/>
      <c r="GVN10" s="88"/>
      <c r="GVO10" s="88"/>
      <c r="GVP10" s="88"/>
      <c r="GVQ10" s="88"/>
      <c r="GVR10" s="88"/>
      <c r="GVS10" s="88"/>
      <c r="GVT10" s="88"/>
      <c r="GVU10" s="88"/>
      <c r="GVV10" s="88"/>
      <c r="GVW10" s="88"/>
      <c r="GVX10" s="88"/>
      <c r="GVY10" s="88"/>
      <c r="GVZ10" s="88"/>
      <c r="GWA10" s="88"/>
      <c r="GWB10" s="88"/>
      <c r="GWC10" s="88"/>
      <c r="GWD10" s="88"/>
      <c r="GWE10" s="88"/>
      <c r="GWF10" s="88"/>
      <c r="GWG10" s="88"/>
      <c r="GWH10" s="88"/>
      <c r="GWI10" s="88"/>
      <c r="GWJ10" s="88"/>
      <c r="GWK10" s="88"/>
      <c r="GWL10" s="88"/>
      <c r="GWM10" s="88"/>
      <c r="GWN10" s="88"/>
      <c r="GWO10" s="88"/>
      <c r="GWP10" s="88"/>
      <c r="GWQ10" s="88"/>
      <c r="GWR10" s="88"/>
      <c r="GWS10" s="88"/>
      <c r="GWT10" s="88"/>
      <c r="GWU10" s="88"/>
      <c r="GWV10" s="88"/>
      <c r="GWW10" s="88"/>
      <c r="GWX10" s="88"/>
      <c r="GWY10" s="88"/>
      <c r="GWZ10" s="88"/>
      <c r="GXA10" s="88"/>
      <c r="GXB10" s="88"/>
      <c r="GXC10" s="88"/>
      <c r="GXD10" s="88"/>
      <c r="GXE10" s="88"/>
      <c r="GXF10" s="88"/>
      <c r="GXG10" s="88"/>
      <c r="GXH10" s="88"/>
      <c r="GXI10" s="88"/>
      <c r="GXJ10" s="88"/>
      <c r="GXK10" s="88"/>
      <c r="GXL10" s="88"/>
      <c r="GXM10" s="88"/>
      <c r="GXN10" s="88"/>
      <c r="GXO10" s="88"/>
      <c r="GXP10" s="88"/>
      <c r="GXQ10" s="88"/>
      <c r="GXR10" s="88"/>
      <c r="GXS10" s="88"/>
      <c r="GXT10" s="88"/>
      <c r="GXU10" s="88"/>
      <c r="GXV10" s="88"/>
      <c r="GXW10" s="88"/>
      <c r="GXX10" s="88"/>
      <c r="GXY10" s="88"/>
      <c r="GXZ10" s="88"/>
      <c r="GYA10" s="88"/>
      <c r="GYB10" s="88"/>
      <c r="GYC10" s="88"/>
      <c r="GYD10" s="88"/>
      <c r="GYE10" s="88"/>
      <c r="GYF10" s="88"/>
      <c r="GYG10" s="88"/>
      <c r="GYH10" s="88"/>
      <c r="GYI10" s="88"/>
      <c r="GYJ10" s="88"/>
      <c r="GYK10" s="88"/>
      <c r="GYL10" s="88"/>
      <c r="GYM10" s="88"/>
      <c r="GYN10" s="88"/>
      <c r="GYO10" s="88"/>
      <c r="GYP10" s="88"/>
      <c r="GYQ10" s="88"/>
      <c r="GYR10" s="88"/>
      <c r="GYS10" s="88"/>
      <c r="GYT10" s="88"/>
      <c r="GYU10" s="88"/>
      <c r="GYV10" s="88"/>
      <c r="GYW10" s="88"/>
      <c r="GYX10" s="88"/>
      <c r="GYY10" s="88"/>
      <c r="GYZ10" s="88"/>
      <c r="GZA10" s="88"/>
      <c r="GZB10" s="88"/>
      <c r="GZC10" s="88"/>
      <c r="GZD10" s="88"/>
      <c r="GZE10" s="88"/>
      <c r="GZF10" s="88"/>
      <c r="GZG10" s="88"/>
      <c r="GZH10" s="88"/>
      <c r="GZI10" s="88"/>
      <c r="GZJ10" s="88"/>
      <c r="GZK10" s="88"/>
      <c r="GZL10" s="88"/>
      <c r="GZM10" s="88"/>
      <c r="GZN10" s="88"/>
      <c r="GZO10" s="88"/>
      <c r="GZP10" s="88"/>
      <c r="GZQ10" s="88"/>
      <c r="GZR10" s="88"/>
      <c r="GZS10" s="88"/>
      <c r="GZT10" s="88"/>
      <c r="GZU10" s="88"/>
      <c r="GZV10" s="88"/>
      <c r="GZW10" s="88"/>
      <c r="GZX10" s="88"/>
      <c r="GZY10" s="88"/>
      <c r="GZZ10" s="88"/>
      <c r="HAA10" s="88"/>
      <c r="HAB10" s="88"/>
      <c r="HAC10" s="88"/>
      <c r="HAD10" s="88"/>
      <c r="HAE10" s="88"/>
      <c r="HAF10" s="88"/>
      <c r="HAG10" s="88"/>
      <c r="HAH10" s="88"/>
      <c r="HAI10" s="88"/>
      <c r="HAJ10" s="88"/>
      <c r="HAK10" s="88"/>
      <c r="HAL10" s="88"/>
      <c r="HAM10" s="88"/>
      <c r="HAN10" s="88"/>
      <c r="HAO10" s="88"/>
      <c r="HAP10" s="88"/>
      <c r="HAQ10" s="88"/>
      <c r="HAR10" s="88"/>
      <c r="HAS10" s="88"/>
      <c r="HAT10" s="88"/>
      <c r="HAU10" s="88"/>
      <c r="HAV10" s="88"/>
      <c r="HAW10" s="88"/>
      <c r="HAX10" s="88"/>
      <c r="HAY10" s="88"/>
      <c r="HAZ10" s="88"/>
      <c r="HBA10" s="88"/>
      <c r="HBB10" s="88"/>
      <c r="HBC10" s="88"/>
      <c r="HBD10" s="88"/>
      <c r="HBE10" s="88"/>
      <c r="HBF10" s="88"/>
      <c r="HBG10" s="88"/>
      <c r="HBH10" s="88"/>
      <c r="HBI10" s="88"/>
      <c r="HBJ10" s="88"/>
      <c r="HBK10" s="88"/>
      <c r="HBL10" s="88"/>
      <c r="HBM10" s="88"/>
      <c r="HBN10" s="88"/>
      <c r="HBO10" s="88"/>
      <c r="HBP10" s="88"/>
      <c r="HBQ10" s="88"/>
      <c r="HBR10" s="88"/>
      <c r="HBS10" s="88"/>
      <c r="HBT10" s="88"/>
      <c r="HBU10" s="88"/>
      <c r="HBV10" s="88"/>
      <c r="HBW10" s="88"/>
      <c r="HBX10" s="88"/>
      <c r="HBY10" s="88"/>
      <c r="HBZ10" s="88"/>
      <c r="HCA10" s="88"/>
      <c r="HCB10" s="88"/>
      <c r="HCC10" s="88"/>
      <c r="HCD10" s="88"/>
      <c r="HCE10" s="88"/>
      <c r="HCF10" s="88"/>
      <c r="HCG10" s="88"/>
      <c r="HCH10" s="88"/>
      <c r="HCI10" s="88"/>
      <c r="HCJ10" s="88"/>
      <c r="HCK10" s="88"/>
      <c r="HCL10" s="88"/>
      <c r="HCM10" s="88"/>
      <c r="HCN10" s="88"/>
      <c r="HCO10" s="88"/>
      <c r="HCP10" s="88"/>
      <c r="HCQ10" s="88"/>
      <c r="HCR10" s="88"/>
      <c r="HCS10" s="88"/>
      <c r="HCT10" s="88"/>
      <c r="HCU10" s="88"/>
      <c r="HCV10" s="88"/>
      <c r="HCW10" s="88"/>
      <c r="HCX10" s="88"/>
      <c r="HCY10" s="88"/>
      <c r="HCZ10" s="88"/>
      <c r="HDA10" s="88"/>
      <c r="HDB10" s="88"/>
      <c r="HDC10" s="88"/>
      <c r="HDD10" s="88"/>
      <c r="HDE10" s="88"/>
      <c r="HDF10" s="88"/>
      <c r="HDG10" s="88"/>
      <c r="HDH10" s="88"/>
      <c r="HDI10" s="88"/>
      <c r="HDJ10" s="88"/>
      <c r="HDK10" s="88"/>
      <c r="HDL10" s="88"/>
      <c r="HDM10" s="88"/>
      <c r="HDN10" s="88"/>
      <c r="HDO10" s="88"/>
      <c r="HDP10" s="88"/>
      <c r="HDQ10" s="88"/>
      <c r="HDR10" s="88"/>
      <c r="HDS10" s="88"/>
      <c r="HDT10" s="88"/>
      <c r="HDU10" s="88"/>
      <c r="HDV10" s="88"/>
      <c r="HDW10" s="88"/>
      <c r="HDX10" s="88"/>
      <c r="HDY10" s="88"/>
      <c r="HDZ10" s="88"/>
      <c r="HEA10" s="88"/>
      <c r="HEB10" s="88"/>
      <c r="HEC10" s="88"/>
      <c r="HED10" s="88"/>
      <c r="HEE10" s="88"/>
      <c r="HEF10" s="88"/>
      <c r="HEG10" s="88"/>
      <c r="HEH10" s="88"/>
      <c r="HEI10" s="88"/>
      <c r="HEJ10" s="88"/>
      <c r="HEK10" s="88"/>
      <c r="HEL10" s="88"/>
      <c r="HEM10" s="88"/>
      <c r="HEN10" s="88"/>
      <c r="HEO10" s="88"/>
      <c r="HEP10" s="88"/>
      <c r="HEQ10" s="88"/>
      <c r="HER10" s="88"/>
      <c r="HES10" s="88"/>
      <c r="HET10" s="88"/>
      <c r="HEU10" s="88"/>
      <c r="HEV10" s="88"/>
      <c r="HEW10" s="88"/>
      <c r="HEX10" s="88"/>
      <c r="HEY10" s="88"/>
      <c r="HEZ10" s="88"/>
      <c r="HFA10" s="88"/>
      <c r="HFB10" s="88"/>
      <c r="HFC10" s="88"/>
      <c r="HFD10" s="88"/>
      <c r="HFE10" s="88"/>
      <c r="HFF10" s="88"/>
      <c r="HFG10" s="88"/>
      <c r="HFH10" s="88"/>
      <c r="HFI10" s="88"/>
      <c r="HFJ10" s="88"/>
      <c r="HFK10" s="88"/>
      <c r="HFL10" s="88"/>
      <c r="HFM10" s="88"/>
      <c r="HFN10" s="88"/>
      <c r="HFO10" s="88"/>
      <c r="HFP10" s="88"/>
      <c r="HFQ10" s="88"/>
      <c r="HFR10" s="88"/>
      <c r="HFS10" s="88"/>
      <c r="HFT10" s="88"/>
      <c r="HFU10" s="88"/>
      <c r="HFV10" s="88"/>
      <c r="HFW10" s="88"/>
      <c r="HFX10" s="88"/>
      <c r="HFY10" s="88"/>
      <c r="HFZ10" s="88"/>
      <c r="HGA10" s="88"/>
      <c r="HGB10" s="88"/>
      <c r="HGC10" s="88"/>
      <c r="HGD10" s="88"/>
      <c r="HGE10" s="88"/>
      <c r="HGF10" s="88"/>
      <c r="HGG10" s="88"/>
      <c r="HGH10" s="88"/>
      <c r="HGI10" s="88"/>
      <c r="HGJ10" s="88"/>
      <c r="HGK10" s="88"/>
      <c r="HGL10" s="88"/>
      <c r="HGM10" s="88"/>
      <c r="HGN10" s="88"/>
      <c r="HGO10" s="88"/>
      <c r="HGP10" s="88"/>
      <c r="HGQ10" s="88"/>
      <c r="HGR10" s="88"/>
      <c r="HGS10" s="88"/>
      <c r="HGT10" s="88"/>
      <c r="HGU10" s="88"/>
      <c r="HGV10" s="88"/>
      <c r="HGW10" s="88"/>
      <c r="HGX10" s="88"/>
      <c r="HGY10" s="88"/>
      <c r="HGZ10" s="88"/>
      <c r="HHA10" s="88"/>
      <c r="HHB10" s="88"/>
      <c r="HHC10" s="88"/>
      <c r="HHD10" s="88"/>
      <c r="HHE10" s="88"/>
      <c r="HHF10" s="88"/>
      <c r="HHG10" s="88"/>
      <c r="HHH10" s="88"/>
      <c r="HHI10" s="88"/>
      <c r="HHJ10" s="88"/>
      <c r="HHK10" s="88"/>
      <c r="HHL10" s="88"/>
      <c r="HHM10" s="88"/>
      <c r="HHN10" s="88"/>
      <c r="HHO10" s="88"/>
      <c r="HHP10" s="88"/>
      <c r="HHQ10" s="88"/>
      <c r="HHR10" s="88"/>
      <c r="HHS10" s="88"/>
      <c r="HHT10" s="88"/>
      <c r="HHU10" s="88"/>
      <c r="HHV10" s="88"/>
      <c r="HHW10" s="88"/>
      <c r="HHX10" s="88"/>
      <c r="HHY10" s="88"/>
      <c r="HHZ10" s="88"/>
      <c r="HIA10" s="88"/>
      <c r="HIB10" s="88"/>
      <c r="HIC10" s="88"/>
      <c r="HID10" s="88"/>
      <c r="HIE10" s="88"/>
      <c r="HIF10" s="88"/>
      <c r="HIG10" s="88"/>
      <c r="HIH10" s="88"/>
      <c r="HII10" s="88"/>
      <c r="HIJ10" s="88"/>
      <c r="HIK10" s="88"/>
      <c r="HIL10" s="88"/>
      <c r="HIM10" s="88"/>
      <c r="HIN10" s="88"/>
      <c r="HIO10" s="88"/>
      <c r="HIP10" s="88"/>
      <c r="HIQ10" s="88"/>
      <c r="HIR10" s="88"/>
      <c r="HIS10" s="88"/>
      <c r="HIT10" s="88"/>
      <c r="HIU10" s="88"/>
      <c r="HIV10" s="88"/>
      <c r="HIW10" s="88"/>
      <c r="HIX10" s="88"/>
      <c r="HIY10" s="88"/>
      <c r="HIZ10" s="88"/>
      <c r="HJA10" s="88"/>
      <c r="HJB10" s="88"/>
      <c r="HJC10" s="88"/>
      <c r="HJD10" s="88"/>
      <c r="HJE10" s="88"/>
      <c r="HJF10" s="88"/>
      <c r="HJG10" s="88"/>
      <c r="HJH10" s="88"/>
      <c r="HJI10" s="88"/>
      <c r="HJJ10" s="88"/>
      <c r="HJK10" s="88"/>
      <c r="HJL10" s="88"/>
      <c r="HJM10" s="88"/>
      <c r="HJN10" s="88"/>
      <c r="HJO10" s="88"/>
      <c r="HJP10" s="88"/>
      <c r="HJQ10" s="88"/>
      <c r="HJR10" s="88"/>
      <c r="HJS10" s="88"/>
      <c r="HJT10" s="88"/>
      <c r="HJU10" s="88"/>
      <c r="HJV10" s="88"/>
      <c r="HJW10" s="88"/>
      <c r="HJX10" s="88"/>
      <c r="HJY10" s="88"/>
      <c r="HJZ10" s="88"/>
      <c r="HKA10" s="88"/>
      <c r="HKB10" s="88"/>
      <c r="HKC10" s="88"/>
      <c r="HKD10" s="88"/>
      <c r="HKE10" s="88"/>
      <c r="HKF10" s="88"/>
      <c r="HKG10" s="88"/>
      <c r="HKH10" s="88"/>
      <c r="HKI10" s="88"/>
      <c r="HKJ10" s="88"/>
      <c r="HKK10" s="88"/>
      <c r="HKL10" s="88"/>
      <c r="HKM10" s="88"/>
      <c r="HKN10" s="88"/>
      <c r="HKO10" s="88"/>
      <c r="HKP10" s="88"/>
      <c r="HKQ10" s="88"/>
      <c r="HKR10" s="88"/>
      <c r="HKS10" s="88"/>
      <c r="HKT10" s="88"/>
      <c r="HKU10" s="88"/>
      <c r="HKV10" s="88"/>
      <c r="HKW10" s="88"/>
      <c r="HKX10" s="88"/>
      <c r="HKY10" s="88"/>
      <c r="HKZ10" s="88"/>
      <c r="HLA10" s="88"/>
      <c r="HLB10" s="88"/>
      <c r="HLC10" s="88"/>
      <c r="HLD10" s="88"/>
      <c r="HLE10" s="88"/>
      <c r="HLF10" s="88"/>
      <c r="HLG10" s="88"/>
      <c r="HLH10" s="88"/>
      <c r="HLI10" s="88"/>
      <c r="HLJ10" s="88"/>
      <c r="HLK10" s="88"/>
      <c r="HLL10" s="88"/>
      <c r="HLM10" s="88"/>
      <c r="HLN10" s="88"/>
      <c r="HLO10" s="88"/>
      <c r="HLP10" s="88"/>
      <c r="HLQ10" s="88"/>
      <c r="HLR10" s="88"/>
      <c r="HLS10" s="88"/>
      <c r="HLT10" s="88"/>
      <c r="HLU10" s="88"/>
      <c r="HLV10" s="88"/>
      <c r="HLW10" s="88"/>
      <c r="HLX10" s="88"/>
      <c r="HLY10" s="88"/>
      <c r="HLZ10" s="88"/>
      <c r="HMA10" s="88"/>
      <c r="HMB10" s="88"/>
      <c r="HMC10" s="88"/>
      <c r="HMD10" s="88"/>
      <c r="HME10" s="88"/>
      <c r="HMF10" s="88"/>
      <c r="HMG10" s="88"/>
      <c r="HMH10" s="88"/>
      <c r="HMI10" s="88"/>
      <c r="HMJ10" s="88"/>
      <c r="HMK10" s="88"/>
      <c r="HML10" s="88"/>
      <c r="HMM10" s="88"/>
      <c r="HMN10" s="88"/>
      <c r="HMO10" s="88"/>
      <c r="HMP10" s="88"/>
      <c r="HMQ10" s="88"/>
      <c r="HMR10" s="88"/>
      <c r="HMS10" s="88"/>
      <c r="HMT10" s="88"/>
      <c r="HMU10" s="88"/>
      <c r="HMV10" s="88"/>
      <c r="HMW10" s="88"/>
      <c r="HMX10" s="88"/>
      <c r="HMY10" s="88"/>
      <c r="HMZ10" s="88"/>
      <c r="HNA10" s="88"/>
      <c r="HNB10" s="88"/>
      <c r="HNC10" s="88"/>
      <c r="HND10" s="88"/>
      <c r="HNE10" s="88"/>
      <c r="HNF10" s="88"/>
      <c r="HNG10" s="88"/>
      <c r="HNH10" s="88"/>
      <c r="HNI10" s="88"/>
      <c r="HNJ10" s="88"/>
      <c r="HNK10" s="88"/>
      <c r="HNL10" s="88"/>
      <c r="HNM10" s="88"/>
      <c r="HNN10" s="88"/>
      <c r="HNO10" s="88"/>
      <c r="HNP10" s="88"/>
      <c r="HNQ10" s="88"/>
      <c r="HNR10" s="88"/>
      <c r="HNS10" s="88"/>
      <c r="HNT10" s="88"/>
      <c r="HNU10" s="88"/>
      <c r="HNV10" s="88"/>
      <c r="HNW10" s="88"/>
      <c r="HNX10" s="88"/>
      <c r="HNY10" s="88"/>
      <c r="HNZ10" s="88"/>
      <c r="HOA10" s="88"/>
      <c r="HOB10" s="88"/>
      <c r="HOC10" s="88"/>
      <c r="HOD10" s="88"/>
      <c r="HOE10" s="88"/>
      <c r="HOF10" s="88"/>
      <c r="HOG10" s="88"/>
      <c r="HOH10" s="88"/>
      <c r="HOI10" s="88"/>
      <c r="HOJ10" s="88"/>
      <c r="HOK10" s="88"/>
      <c r="HOL10" s="88"/>
      <c r="HOM10" s="88"/>
      <c r="HON10" s="88"/>
      <c r="HOO10" s="88"/>
      <c r="HOP10" s="88"/>
      <c r="HOQ10" s="88"/>
      <c r="HOR10" s="88"/>
      <c r="HOS10" s="88"/>
      <c r="HOT10" s="88"/>
      <c r="HOU10" s="88"/>
      <c r="HOV10" s="88"/>
      <c r="HOW10" s="88"/>
      <c r="HOX10" s="88"/>
      <c r="HOY10" s="88"/>
      <c r="HOZ10" s="88"/>
      <c r="HPA10" s="88"/>
      <c r="HPB10" s="88"/>
      <c r="HPC10" s="88"/>
      <c r="HPD10" s="88"/>
      <c r="HPE10" s="88"/>
      <c r="HPF10" s="88"/>
      <c r="HPG10" s="88"/>
      <c r="HPH10" s="88"/>
      <c r="HPI10" s="88"/>
      <c r="HPJ10" s="88"/>
      <c r="HPK10" s="88"/>
      <c r="HPL10" s="88"/>
      <c r="HPM10" s="88"/>
      <c r="HPN10" s="88"/>
      <c r="HPO10" s="88"/>
      <c r="HPP10" s="88"/>
      <c r="HPQ10" s="88"/>
      <c r="HPR10" s="88"/>
      <c r="HPS10" s="88"/>
      <c r="HPT10" s="88"/>
      <c r="HPU10" s="88"/>
      <c r="HPV10" s="88"/>
      <c r="HPW10" s="88"/>
      <c r="HPX10" s="88"/>
      <c r="HPY10" s="88"/>
      <c r="HPZ10" s="88"/>
      <c r="HQA10" s="88"/>
      <c r="HQB10" s="88"/>
      <c r="HQC10" s="88"/>
      <c r="HQD10" s="88"/>
      <c r="HQE10" s="88"/>
      <c r="HQF10" s="88"/>
      <c r="HQG10" s="88"/>
      <c r="HQH10" s="88"/>
      <c r="HQI10" s="88"/>
      <c r="HQJ10" s="88"/>
      <c r="HQK10" s="88"/>
      <c r="HQL10" s="88"/>
      <c r="HQM10" s="88"/>
      <c r="HQN10" s="88"/>
      <c r="HQO10" s="88"/>
      <c r="HQP10" s="88"/>
      <c r="HQQ10" s="88"/>
      <c r="HQR10" s="88"/>
      <c r="HQS10" s="88"/>
      <c r="HQT10" s="88"/>
      <c r="HQU10" s="88"/>
      <c r="HQV10" s="88"/>
      <c r="HQW10" s="88"/>
      <c r="HQX10" s="88"/>
      <c r="HQY10" s="88"/>
      <c r="HQZ10" s="88"/>
      <c r="HRA10" s="88"/>
      <c r="HRB10" s="88"/>
      <c r="HRC10" s="88"/>
      <c r="HRD10" s="88"/>
      <c r="HRE10" s="88"/>
      <c r="HRF10" s="88"/>
      <c r="HRG10" s="88"/>
      <c r="HRH10" s="88"/>
      <c r="HRI10" s="88"/>
      <c r="HRJ10" s="88"/>
      <c r="HRK10" s="88"/>
      <c r="HRL10" s="88"/>
      <c r="HRM10" s="88"/>
      <c r="HRN10" s="88"/>
      <c r="HRO10" s="88"/>
      <c r="HRP10" s="88"/>
      <c r="HRQ10" s="88"/>
      <c r="HRR10" s="88"/>
      <c r="HRS10" s="88"/>
      <c r="HRT10" s="88"/>
      <c r="HRU10" s="88"/>
      <c r="HRV10" s="88"/>
      <c r="HRW10" s="88"/>
      <c r="HRX10" s="88"/>
      <c r="HRY10" s="88"/>
      <c r="HRZ10" s="88"/>
      <c r="HSA10" s="88"/>
      <c r="HSB10" s="88"/>
      <c r="HSC10" s="88"/>
      <c r="HSD10" s="88"/>
      <c r="HSE10" s="88"/>
      <c r="HSF10" s="88"/>
      <c r="HSG10" s="88"/>
      <c r="HSH10" s="88"/>
      <c r="HSI10" s="88"/>
      <c r="HSJ10" s="88"/>
      <c r="HSK10" s="88"/>
      <c r="HSL10" s="88"/>
      <c r="HSM10" s="88"/>
      <c r="HSN10" s="88"/>
      <c r="HSO10" s="88"/>
      <c r="HSP10" s="88"/>
      <c r="HSQ10" s="88"/>
      <c r="HSR10" s="88"/>
      <c r="HSS10" s="88"/>
      <c r="HST10" s="88"/>
      <c r="HSU10" s="88"/>
      <c r="HSV10" s="88"/>
      <c r="HSW10" s="88"/>
      <c r="HSX10" s="88"/>
      <c r="HSY10" s="88"/>
      <c r="HSZ10" s="88"/>
      <c r="HTA10" s="88"/>
      <c r="HTB10" s="88"/>
      <c r="HTC10" s="88"/>
      <c r="HTD10" s="88"/>
      <c r="HTE10" s="88"/>
      <c r="HTF10" s="88"/>
      <c r="HTG10" s="88"/>
      <c r="HTH10" s="88"/>
      <c r="HTI10" s="88"/>
      <c r="HTJ10" s="88"/>
      <c r="HTK10" s="88"/>
      <c r="HTL10" s="88"/>
      <c r="HTM10" s="88"/>
      <c r="HTN10" s="88"/>
      <c r="HTO10" s="88"/>
      <c r="HTP10" s="88"/>
      <c r="HTQ10" s="88"/>
      <c r="HTR10" s="88"/>
      <c r="HTS10" s="88"/>
      <c r="HTT10" s="88"/>
      <c r="HTU10" s="88"/>
      <c r="HTV10" s="88"/>
      <c r="HTW10" s="88"/>
      <c r="HTX10" s="88"/>
      <c r="HTY10" s="88"/>
      <c r="HTZ10" s="88"/>
      <c r="HUA10" s="88"/>
      <c r="HUB10" s="88"/>
      <c r="HUC10" s="88"/>
      <c r="HUD10" s="88"/>
      <c r="HUE10" s="88"/>
      <c r="HUF10" s="88"/>
      <c r="HUG10" s="88"/>
      <c r="HUH10" s="88"/>
      <c r="HUI10" s="88"/>
      <c r="HUJ10" s="88"/>
      <c r="HUK10" s="88"/>
      <c r="HUL10" s="88"/>
      <c r="HUM10" s="88"/>
      <c r="HUN10" s="88"/>
      <c r="HUO10" s="88"/>
      <c r="HUP10" s="88"/>
      <c r="HUQ10" s="88"/>
      <c r="HUR10" s="88"/>
      <c r="HUS10" s="88"/>
      <c r="HUT10" s="88"/>
      <c r="HUU10" s="88"/>
      <c r="HUV10" s="88"/>
      <c r="HUW10" s="88"/>
      <c r="HUX10" s="88"/>
      <c r="HUY10" s="88"/>
      <c r="HUZ10" s="88"/>
      <c r="HVA10" s="88"/>
      <c r="HVB10" s="88"/>
      <c r="HVC10" s="88"/>
      <c r="HVD10" s="88"/>
      <c r="HVE10" s="88"/>
      <c r="HVF10" s="88"/>
      <c r="HVG10" s="88"/>
      <c r="HVH10" s="88"/>
      <c r="HVI10" s="88"/>
      <c r="HVJ10" s="88"/>
      <c r="HVK10" s="88"/>
      <c r="HVL10" s="88"/>
      <c r="HVM10" s="88"/>
      <c r="HVN10" s="88"/>
      <c r="HVO10" s="88"/>
      <c r="HVP10" s="88"/>
      <c r="HVQ10" s="88"/>
      <c r="HVR10" s="88"/>
      <c r="HVS10" s="88"/>
      <c r="HVT10" s="88"/>
      <c r="HVU10" s="88"/>
      <c r="HVV10" s="88"/>
      <c r="HVW10" s="88"/>
      <c r="HVX10" s="88"/>
      <c r="HVY10" s="88"/>
      <c r="HVZ10" s="88"/>
      <c r="HWA10" s="88"/>
      <c r="HWB10" s="88"/>
      <c r="HWC10" s="88"/>
      <c r="HWD10" s="88"/>
      <c r="HWE10" s="88"/>
      <c r="HWF10" s="88"/>
      <c r="HWG10" s="88"/>
      <c r="HWH10" s="88"/>
      <c r="HWI10" s="88"/>
      <c r="HWJ10" s="88"/>
      <c r="HWK10" s="88"/>
      <c r="HWL10" s="88"/>
      <c r="HWM10" s="88"/>
      <c r="HWN10" s="88"/>
      <c r="HWO10" s="88"/>
      <c r="HWP10" s="88"/>
      <c r="HWQ10" s="88"/>
      <c r="HWR10" s="88"/>
      <c r="HWS10" s="88"/>
      <c r="HWT10" s="88"/>
      <c r="HWU10" s="88"/>
      <c r="HWV10" s="88"/>
      <c r="HWW10" s="88"/>
      <c r="HWX10" s="88"/>
      <c r="HWY10" s="88"/>
      <c r="HWZ10" s="88"/>
      <c r="HXA10" s="88"/>
      <c r="HXB10" s="88"/>
      <c r="HXC10" s="88"/>
      <c r="HXD10" s="88"/>
      <c r="HXE10" s="88"/>
      <c r="HXF10" s="88"/>
      <c r="HXG10" s="88"/>
      <c r="HXH10" s="88"/>
      <c r="HXI10" s="88"/>
      <c r="HXJ10" s="88"/>
      <c r="HXK10" s="88"/>
      <c r="HXL10" s="88"/>
      <c r="HXM10" s="88"/>
      <c r="HXN10" s="88"/>
      <c r="HXO10" s="88"/>
      <c r="HXP10" s="88"/>
      <c r="HXQ10" s="88"/>
      <c r="HXR10" s="88"/>
      <c r="HXS10" s="88"/>
      <c r="HXT10" s="88"/>
      <c r="HXU10" s="88"/>
      <c r="HXV10" s="88"/>
      <c r="HXW10" s="88"/>
      <c r="HXX10" s="88"/>
      <c r="HXY10" s="88"/>
      <c r="HXZ10" s="88"/>
      <c r="HYA10" s="88"/>
      <c r="HYB10" s="88"/>
      <c r="HYC10" s="88"/>
      <c r="HYD10" s="88"/>
      <c r="HYE10" s="88"/>
      <c r="HYF10" s="88"/>
      <c r="HYG10" s="88"/>
      <c r="HYH10" s="88"/>
      <c r="HYI10" s="88"/>
      <c r="HYJ10" s="88"/>
      <c r="HYK10" s="88"/>
      <c r="HYL10" s="88"/>
      <c r="HYM10" s="88"/>
      <c r="HYN10" s="88"/>
      <c r="HYO10" s="88"/>
      <c r="HYP10" s="88"/>
      <c r="HYQ10" s="88"/>
      <c r="HYR10" s="88"/>
      <c r="HYS10" s="88"/>
      <c r="HYT10" s="88"/>
      <c r="HYU10" s="88"/>
      <c r="HYV10" s="88"/>
      <c r="HYW10" s="88"/>
      <c r="HYX10" s="88"/>
      <c r="HYY10" s="88"/>
      <c r="HYZ10" s="88"/>
      <c r="HZA10" s="88"/>
      <c r="HZB10" s="88"/>
      <c r="HZC10" s="88"/>
      <c r="HZD10" s="88"/>
      <c r="HZE10" s="88"/>
      <c r="HZF10" s="88"/>
      <c r="HZG10" s="88"/>
      <c r="HZH10" s="88"/>
      <c r="HZI10" s="88"/>
      <c r="HZJ10" s="88"/>
      <c r="HZK10" s="88"/>
      <c r="HZL10" s="88"/>
      <c r="HZM10" s="88"/>
      <c r="HZN10" s="88"/>
      <c r="HZO10" s="88"/>
      <c r="HZP10" s="88"/>
      <c r="HZQ10" s="88"/>
      <c r="HZR10" s="88"/>
      <c r="HZS10" s="88"/>
      <c r="HZT10" s="88"/>
      <c r="HZU10" s="88"/>
      <c r="HZV10" s="88"/>
      <c r="HZW10" s="88"/>
      <c r="HZX10" s="88"/>
      <c r="HZY10" s="88"/>
      <c r="HZZ10" s="88"/>
      <c r="IAA10" s="88"/>
      <c r="IAB10" s="88"/>
      <c r="IAC10" s="88"/>
      <c r="IAD10" s="88"/>
      <c r="IAE10" s="88"/>
      <c r="IAF10" s="88"/>
      <c r="IAG10" s="88"/>
      <c r="IAH10" s="88"/>
      <c r="IAI10" s="88"/>
      <c r="IAJ10" s="88"/>
      <c r="IAK10" s="88"/>
      <c r="IAL10" s="88"/>
      <c r="IAM10" s="88"/>
      <c r="IAN10" s="88"/>
      <c r="IAO10" s="88"/>
      <c r="IAP10" s="88"/>
      <c r="IAQ10" s="88"/>
      <c r="IAR10" s="88"/>
      <c r="IAS10" s="88"/>
      <c r="IAT10" s="88"/>
      <c r="IAU10" s="88"/>
      <c r="IAV10" s="88"/>
      <c r="IAW10" s="88"/>
      <c r="IAX10" s="88"/>
      <c r="IAY10" s="88"/>
      <c r="IAZ10" s="88"/>
      <c r="IBA10" s="88"/>
      <c r="IBB10" s="88"/>
      <c r="IBC10" s="88"/>
      <c r="IBD10" s="88"/>
      <c r="IBE10" s="88"/>
      <c r="IBF10" s="88"/>
      <c r="IBG10" s="88"/>
      <c r="IBH10" s="88"/>
      <c r="IBI10" s="88"/>
      <c r="IBJ10" s="88"/>
      <c r="IBK10" s="88"/>
      <c r="IBL10" s="88"/>
      <c r="IBM10" s="88"/>
      <c r="IBN10" s="88"/>
      <c r="IBO10" s="88"/>
      <c r="IBP10" s="88"/>
      <c r="IBQ10" s="88"/>
      <c r="IBR10" s="88"/>
      <c r="IBS10" s="88"/>
      <c r="IBT10" s="88"/>
      <c r="IBU10" s="88"/>
      <c r="IBV10" s="88"/>
      <c r="IBW10" s="88"/>
      <c r="IBX10" s="88"/>
      <c r="IBY10" s="88"/>
      <c r="IBZ10" s="88"/>
      <c r="ICA10" s="88"/>
      <c r="ICB10" s="88"/>
      <c r="ICC10" s="88"/>
      <c r="ICD10" s="88"/>
      <c r="ICE10" s="88"/>
      <c r="ICF10" s="88"/>
      <c r="ICG10" s="88"/>
      <c r="ICH10" s="88"/>
      <c r="ICI10" s="88"/>
      <c r="ICJ10" s="88"/>
      <c r="ICK10" s="88"/>
      <c r="ICL10" s="88"/>
      <c r="ICM10" s="88"/>
      <c r="ICN10" s="88"/>
      <c r="ICO10" s="88"/>
      <c r="ICP10" s="88"/>
      <c r="ICQ10" s="88"/>
      <c r="ICR10" s="88"/>
      <c r="ICS10" s="88"/>
      <c r="ICT10" s="88"/>
      <c r="ICU10" s="88"/>
      <c r="ICV10" s="88"/>
      <c r="ICW10" s="88"/>
      <c r="ICX10" s="88"/>
      <c r="ICY10" s="88"/>
      <c r="ICZ10" s="88"/>
      <c r="IDA10" s="88"/>
      <c r="IDB10" s="88"/>
      <c r="IDC10" s="88"/>
      <c r="IDD10" s="88"/>
      <c r="IDE10" s="88"/>
      <c r="IDF10" s="88"/>
      <c r="IDG10" s="88"/>
      <c r="IDH10" s="88"/>
      <c r="IDI10" s="88"/>
      <c r="IDJ10" s="88"/>
      <c r="IDK10" s="88"/>
      <c r="IDL10" s="88"/>
      <c r="IDM10" s="88"/>
      <c r="IDN10" s="88"/>
      <c r="IDO10" s="88"/>
      <c r="IDP10" s="88"/>
      <c r="IDQ10" s="88"/>
      <c r="IDR10" s="88"/>
      <c r="IDS10" s="88"/>
      <c r="IDT10" s="88"/>
      <c r="IDU10" s="88"/>
      <c r="IDV10" s="88"/>
      <c r="IDW10" s="88"/>
      <c r="IDX10" s="88"/>
      <c r="IDY10" s="88"/>
      <c r="IDZ10" s="88"/>
      <c r="IEA10" s="88"/>
      <c r="IEB10" s="88"/>
      <c r="IEC10" s="88"/>
      <c r="IED10" s="88"/>
      <c r="IEE10" s="88"/>
      <c r="IEF10" s="88"/>
      <c r="IEG10" s="88"/>
      <c r="IEH10" s="88"/>
      <c r="IEI10" s="88"/>
      <c r="IEJ10" s="88"/>
      <c r="IEK10" s="88"/>
      <c r="IEL10" s="88"/>
      <c r="IEM10" s="88"/>
      <c r="IEN10" s="88"/>
      <c r="IEO10" s="88"/>
      <c r="IEP10" s="88"/>
      <c r="IEQ10" s="88"/>
      <c r="IER10" s="88"/>
      <c r="IES10" s="88"/>
      <c r="IET10" s="88"/>
      <c r="IEU10" s="88"/>
      <c r="IEV10" s="88"/>
      <c r="IEW10" s="88"/>
      <c r="IEX10" s="88"/>
      <c r="IEY10" s="88"/>
      <c r="IEZ10" s="88"/>
      <c r="IFA10" s="88"/>
      <c r="IFB10" s="88"/>
      <c r="IFC10" s="88"/>
      <c r="IFD10" s="88"/>
      <c r="IFE10" s="88"/>
      <c r="IFF10" s="88"/>
      <c r="IFG10" s="88"/>
      <c r="IFH10" s="88"/>
      <c r="IFI10" s="88"/>
      <c r="IFJ10" s="88"/>
      <c r="IFK10" s="88"/>
      <c r="IFL10" s="88"/>
      <c r="IFM10" s="88"/>
      <c r="IFN10" s="88"/>
      <c r="IFO10" s="88"/>
      <c r="IFP10" s="88"/>
      <c r="IFQ10" s="88"/>
      <c r="IFR10" s="88"/>
      <c r="IFS10" s="88"/>
      <c r="IFT10" s="88"/>
      <c r="IFU10" s="88"/>
      <c r="IFV10" s="88"/>
      <c r="IFW10" s="88"/>
      <c r="IFX10" s="88"/>
      <c r="IFY10" s="88"/>
      <c r="IFZ10" s="88"/>
      <c r="IGA10" s="88"/>
      <c r="IGB10" s="88"/>
      <c r="IGC10" s="88"/>
      <c r="IGD10" s="88"/>
      <c r="IGE10" s="88"/>
      <c r="IGF10" s="88"/>
      <c r="IGG10" s="88"/>
      <c r="IGH10" s="88"/>
      <c r="IGI10" s="88"/>
      <c r="IGJ10" s="88"/>
      <c r="IGK10" s="88"/>
      <c r="IGL10" s="88"/>
      <c r="IGM10" s="88"/>
      <c r="IGN10" s="88"/>
      <c r="IGO10" s="88"/>
      <c r="IGP10" s="88"/>
      <c r="IGQ10" s="88"/>
      <c r="IGR10" s="88"/>
      <c r="IGS10" s="88"/>
      <c r="IGT10" s="88"/>
      <c r="IGU10" s="88"/>
      <c r="IGV10" s="88"/>
      <c r="IGW10" s="88"/>
      <c r="IGX10" s="88"/>
      <c r="IGY10" s="88"/>
      <c r="IGZ10" s="88"/>
      <c r="IHA10" s="88"/>
      <c r="IHB10" s="88"/>
      <c r="IHC10" s="88"/>
      <c r="IHD10" s="88"/>
      <c r="IHE10" s="88"/>
      <c r="IHF10" s="88"/>
      <c r="IHG10" s="88"/>
      <c r="IHH10" s="88"/>
      <c r="IHI10" s="88"/>
      <c r="IHJ10" s="88"/>
      <c r="IHK10" s="88"/>
      <c r="IHL10" s="88"/>
      <c r="IHM10" s="88"/>
      <c r="IHN10" s="88"/>
      <c r="IHO10" s="88"/>
      <c r="IHP10" s="88"/>
      <c r="IHQ10" s="88"/>
      <c r="IHR10" s="88"/>
      <c r="IHS10" s="88"/>
      <c r="IHT10" s="88"/>
      <c r="IHU10" s="88"/>
      <c r="IHV10" s="88"/>
      <c r="IHW10" s="88"/>
      <c r="IHX10" s="88"/>
      <c r="IHY10" s="88"/>
      <c r="IHZ10" s="88"/>
      <c r="IIA10" s="88"/>
      <c r="IIB10" s="88"/>
      <c r="IIC10" s="88"/>
      <c r="IID10" s="88"/>
      <c r="IIE10" s="88"/>
      <c r="IIF10" s="88"/>
      <c r="IIG10" s="88"/>
      <c r="IIH10" s="88"/>
      <c r="III10" s="88"/>
      <c r="IIJ10" s="88"/>
      <c r="IIK10" s="88"/>
      <c r="IIL10" s="88"/>
      <c r="IIM10" s="88"/>
      <c r="IIN10" s="88"/>
      <c r="IIO10" s="88"/>
      <c r="IIP10" s="88"/>
      <c r="IIQ10" s="88"/>
      <c r="IIR10" s="88"/>
      <c r="IIS10" s="88"/>
      <c r="IIT10" s="88"/>
      <c r="IIU10" s="88"/>
      <c r="IIV10" s="88"/>
    </row>
    <row r="11" spans="1:6340" s="1" customFormat="1" ht="195" x14ac:dyDescent="0.25">
      <c r="A11" s="417"/>
      <c r="B11" s="433"/>
      <c r="C11" s="440"/>
      <c r="D11" s="315"/>
      <c r="E11" s="124" t="s">
        <v>358</v>
      </c>
      <c r="F11" s="124" t="s">
        <v>492</v>
      </c>
      <c r="G11" s="71" t="s">
        <v>39</v>
      </c>
      <c r="H11" s="124" t="s">
        <v>497</v>
      </c>
      <c r="J11" s="71" t="s">
        <v>342</v>
      </c>
      <c r="K11" s="124">
        <v>10</v>
      </c>
      <c r="L11" s="124">
        <v>2</v>
      </c>
      <c r="M11" s="124">
        <f t="shared" si="0"/>
        <v>20</v>
      </c>
      <c r="N11" s="82" t="s">
        <v>254</v>
      </c>
      <c r="O11" s="72">
        <v>100</v>
      </c>
      <c r="P11" s="72">
        <f t="shared" si="1"/>
        <v>2000</v>
      </c>
      <c r="Q11" s="124" t="s">
        <v>216</v>
      </c>
      <c r="R11" s="85" t="s">
        <v>231</v>
      </c>
      <c r="U11" s="124" t="s">
        <v>498</v>
      </c>
      <c r="V11" s="73" t="s">
        <v>343</v>
      </c>
      <c r="X11" s="124">
        <v>2</v>
      </c>
      <c r="Y11" s="124">
        <v>2</v>
      </c>
      <c r="Z11" s="124">
        <f t="shared" si="2"/>
        <v>4</v>
      </c>
      <c r="AA11" s="86" t="s">
        <v>252</v>
      </c>
      <c r="AB11" s="72">
        <v>60</v>
      </c>
      <c r="AC11" s="72">
        <f t="shared" si="3"/>
        <v>240</v>
      </c>
      <c r="AD11" s="124" t="s">
        <v>219</v>
      </c>
      <c r="AE11" s="85" t="s">
        <v>328</v>
      </c>
      <c r="AF11" s="87">
        <f t="shared" si="4"/>
        <v>88</v>
      </c>
      <c r="AG11" s="89">
        <v>400000</v>
      </c>
      <c r="AH11" s="124">
        <v>2</v>
      </c>
      <c r="AI11" s="124">
        <f t="shared" si="5"/>
        <v>880</v>
      </c>
      <c r="AJ11" s="124" t="s">
        <v>274</v>
      </c>
      <c r="AK11" s="124" t="s">
        <v>270</v>
      </c>
      <c r="AL11" s="124"/>
      <c r="AM11" s="189" t="s">
        <v>270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</row>
    <row r="12" spans="1:6340" s="1" customFormat="1" ht="105" x14ac:dyDescent="0.25">
      <c r="A12" s="417"/>
      <c r="B12" s="433"/>
      <c r="C12" s="361"/>
      <c r="D12" s="316"/>
      <c r="E12" s="124" t="s">
        <v>360</v>
      </c>
      <c r="F12" s="124" t="s">
        <v>359</v>
      </c>
      <c r="G12" s="71" t="s">
        <v>39</v>
      </c>
      <c r="J12" s="124" t="s">
        <v>345</v>
      </c>
      <c r="K12" s="124">
        <v>10</v>
      </c>
      <c r="L12" s="124">
        <v>1</v>
      </c>
      <c r="M12" s="124">
        <f t="shared" si="0"/>
        <v>10</v>
      </c>
      <c r="N12" s="82" t="s">
        <v>254</v>
      </c>
      <c r="O12" s="72">
        <v>100</v>
      </c>
      <c r="P12" s="72">
        <f t="shared" si="1"/>
        <v>1000</v>
      </c>
      <c r="Q12" s="124" t="s">
        <v>216</v>
      </c>
      <c r="R12" s="85" t="s">
        <v>231</v>
      </c>
      <c r="V12" s="124" t="s">
        <v>346</v>
      </c>
      <c r="X12" s="124">
        <v>6</v>
      </c>
      <c r="Y12" s="124">
        <v>1</v>
      </c>
      <c r="Z12" s="124">
        <f t="shared" si="2"/>
        <v>6</v>
      </c>
      <c r="AA12" s="80" t="s">
        <v>12</v>
      </c>
      <c r="AB12" s="72">
        <v>60</v>
      </c>
      <c r="AC12" s="72">
        <f t="shared" si="3"/>
        <v>360</v>
      </c>
      <c r="AD12" s="124" t="s">
        <v>219</v>
      </c>
      <c r="AE12" s="85" t="s">
        <v>328</v>
      </c>
      <c r="AF12" s="87">
        <f t="shared" si="4"/>
        <v>64</v>
      </c>
      <c r="AG12" s="89">
        <v>0</v>
      </c>
      <c r="AH12" s="124">
        <v>0.5</v>
      </c>
      <c r="AI12" s="124">
        <f t="shared" si="5"/>
        <v>1280</v>
      </c>
      <c r="AJ12" s="124"/>
      <c r="AM12" s="189" t="s">
        <v>270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</row>
    <row r="13" spans="1:6340" s="3" customFormat="1" ht="285" x14ac:dyDescent="0.25">
      <c r="A13" s="417"/>
      <c r="B13" s="433"/>
      <c r="C13" s="346" t="s">
        <v>515</v>
      </c>
      <c r="D13" s="346" t="s">
        <v>351</v>
      </c>
      <c r="E13" s="130" t="s">
        <v>250</v>
      </c>
      <c r="F13" s="130" t="s">
        <v>250</v>
      </c>
      <c r="G13" s="130" t="s">
        <v>250</v>
      </c>
      <c r="H13" s="17"/>
      <c r="I13" s="17"/>
      <c r="J13" s="158" t="s">
        <v>501</v>
      </c>
      <c r="K13" s="130">
        <v>10</v>
      </c>
      <c r="L13" s="130">
        <v>3</v>
      </c>
      <c r="M13" s="130">
        <f t="shared" si="0"/>
        <v>30</v>
      </c>
      <c r="N13" s="159" t="s">
        <v>253</v>
      </c>
      <c r="O13" s="135">
        <v>100</v>
      </c>
      <c r="P13" s="135">
        <f t="shared" si="1"/>
        <v>3000</v>
      </c>
      <c r="Q13" s="130" t="s">
        <v>216</v>
      </c>
      <c r="R13" s="160" t="s">
        <v>231</v>
      </c>
      <c r="S13" s="17"/>
      <c r="T13" s="17"/>
      <c r="U13" s="130" t="s">
        <v>502</v>
      </c>
      <c r="V13" s="88"/>
      <c r="W13" s="130" t="s">
        <v>269</v>
      </c>
      <c r="X13" s="130">
        <v>2</v>
      </c>
      <c r="Y13" s="130">
        <v>3</v>
      </c>
      <c r="Z13" s="130">
        <f t="shared" si="2"/>
        <v>6</v>
      </c>
      <c r="AA13" s="163" t="s">
        <v>12</v>
      </c>
      <c r="AB13" s="135">
        <v>60</v>
      </c>
      <c r="AC13" s="135">
        <f t="shared" si="3"/>
        <v>360</v>
      </c>
      <c r="AD13" s="130" t="s">
        <v>219</v>
      </c>
      <c r="AE13" s="164" t="s">
        <v>328</v>
      </c>
      <c r="AF13" s="161">
        <f t="shared" si="4"/>
        <v>88</v>
      </c>
      <c r="AG13" s="162">
        <f>800000*30</f>
        <v>24000000</v>
      </c>
      <c r="AH13" s="130">
        <v>4</v>
      </c>
      <c r="AI13" s="130">
        <f t="shared" si="5"/>
        <v>660</v>
      </c>
      <c r="AJ13" s="130" t="s">
        <v>271</v>
      </c>
      <c r="AK13" s="130" t="s">
        <v>270</v>
      </c>
      <c r="AL13" s="17"/>
      <c r="AM13" s="190" t="s">
        <v>270</v>
      </c>
    </row>
    <row r="14" spans="1:6340" s="3" customFormat="1" ht="133.5" customHeight="1" x14ac:dyDescent="0.25">
      <c r="A14" s="417"/>
      <c r="B14" s="433"/>
      <c r="C14" s="346"/>
      <c r="D14" s="346"/>
      <c r="E14" s="71" t="s">
        <v>493</v>
      </c>
      <c r="F14" s="71" t="s">
        <v>277</v>
      </c>
      <c r="G14" s="71" t="s">
        <v>39</v>
      </c>
      <c r="H14" s="1"/>
      <c r="I14" s="1"/>
      <c r="J14" s="121" t="s">
        <v>500</v>
      </c>
      <c r="K14" s="124">
        <v>6</v>
      </c>
      <c r="L14" s="124">
        <v>2</v>
      </c>
      <c r="M14" s="124">
        <f t="shared" si="0"/>
        <v>12</v>
      </c>
      <c r="N14" s="82" t="s">
        <v>254</v>
      </c>
      <c r="O14" s="72">
        <v>60</v>
      </c>
      <c r="P14" s="72">
        <f t="shared" si="1"/>
        <v>720</v>
      </c>
      <c r="Q14" s="124" t="s">
        <v>216</v>
      </c>
      <c r="R14" s="85" t="s">
        <v>231</v>
      </c>
      <c r="S14" s="1"/>
      <c r="T14" s="1"/>
      <c r="U14" s="124"/>
      <c r="V14" s="88"/>
      <c r="W14" s="124" t="s">
        <v>278</v>
      </c>
      <c r="X14" s="124">
        <v>2</v>
      </c>
      <c r="Y14" s="124">
        <v>2</v>
      </c>
      <c r="Z14" s="124">
        <f t="shared" si="2"/>
        <v>4</v>
      </c>
      <c r="AA14" s="86" t="s">
        <v>252</v>
      </c>
      <c r="AB14" s="72">
        <v>60</v>
      </c>
      <c r="AC14" s="72">
        <f t="shared" si="3"/>
        <v>240</v>
      </c>
      <c r="AD14" s="124" t="s">
        <v>219</v>
      </c>
      <c r="AE14" s="108" t="s">
        <v>328</v>
      </c>
      <c r="AF14" s="87">
        <f t="shared" si="4"/>
        <v>66.666666666666657</v>
      </c>
      <c r="AG14" s="89">
        <f>915000*30</f>
        <v>27450000</v>
      </c>
      <c r="AH14" s="124">
        <v>4</v>
      </c>
      <c r="AI14" s="124">
        <f t="shared" si="5"/>
        <v>119.99999999999999</v>
      </c>
      <c r="AJ14" s="124" t="s">
        <v>331</v>
      </c>
      <c r="AK14" s="124" t="s">
        <v>270</v>
      </c>
      <c r="AL14" s="1"/>
      <c r="AM14" s="189" t="s">
        <v>270</v>
      </c>
    </row>
    <row r="15" spans="1:6340" s="3" customFormat="1" ht="97.5" customHeight="1" x14ac:dyDescent="0.25">
      <c r="A15" s="417"/>
      <c r="B15" s="433"/>
      <c r="C15" s="346"/>
      <c r="D15" s="346" t="s">
        <v>514</v>
      </c>
      <c r="E15" s="130" t="s">
        <v>240</v>
      </c>
      <c r="F15" s="94" t="s">
        <v>303</v>
      </c>
      <c r="G15" s="94" t="s">
        <v>39</v>
      </c>
      <c r="H15" s="130"/>
      <c r="I15" s="130"/>
      <c r="J15" s="130" t="s">
        <v>246</v>
      </c>
      <c r="K15" s="130">
        <v>6</v>
      </c>
      <c r="L15" s="130">
        <v>4</v>
      </c>
      <c r="M15" s="130">
        <f t="shared" si="0"/>
        <v>24</v>
      </c>
      <c r="N15" s="159" t="s">
        <v>253</v>
      </c>
      <c r="O15" s="135">
        <v>25</v>
      </c>
      <c r="P15" s="135">
        <f t="shared" si="1"/>
        <v>600</v>
      </c>
      <c r="Q15" s="130" t="s">
        <v>216</v>
      </c>
      <c r="R15" s="160" t="s">
        <v>231</v>
      </c>
      <c r="S15" s="17"/>
      <c r="T15" s="17"/>
      <c r="U15" s="17"/>
      <c r="V15" s="127"/>
      <c r="W15" s="156"/>
      <c r="X15" s="130">
        <v>2</v>
      </c>
      <c r="Y15" s="130">
        <v>4</v>
      </c>
      <c r="Z15" s="130">
        <f t="shared" si="2"/>
        <v>8</v>
      </c>
      <c r="AA15" s="163" t="s">
        <v>12</v>
      </c>
      <c r="AB15" s="135">
        <v>10</v>
      </c>
      <c r="AC15" s="135">
        <f t="shared" si="3"/>
        <v>80</v>
      </c>
      <c r="AD15" s="130" t="s">
        <v>222</v>
      </c>
      <c r="AE15" s="164" t="s">
        <v>229</v>
      </c>
      <c r="AF15" s="161">
        <f t="shared" si="4"/>
        <v>86.666666666666671</v>
      </c>
      <c r="AG15" s="162">
        <v>250000</v>
      </c>
      <c r="AH15" s="130">
        <v>2</v>
      </c>
      <c r="AI15" s="130">
        <f t="shared" si="5"/>
        <v>260</v>
      </c>
      <c r="AJ15" s="127"/>
      <c r="AK15" s="127"/>
      <c r="AL15" s="16"/>
      <c r="AM15" s="190"/>
    </row>
    <row r="16" spans="1:6340" s="3" customFormat="1" ht="330" x14ac:dyDescent="0.25">
      <c r="A16" s="417"/>
      <c r="B16" s="433"/>
      <c r="C16" s="346"/>
      <c r="D16" s="346"/>
      <c r="E16" s="126" t="s">
        <v>494</v>
      </c>
      <c r="F16" s="126" t="s">
        <v>277</v>
      </c>
      <c r="G16" s="126" t="s">
        <v>39</v>
      </c>
      <c r="H16" s="23"/>
      <c r="I16" s="126"/>
      <c r="J16" s="126" t="s">
        <v>504</v>
      </c>
      <c r="K16" s="126">
        <v>6</v>
      </c>
      <c r="L16" s="126">
        <v>3</v>
      </c>
      <c r="M16" s="126">
        <f t="shared" si="0"/>
        <v>18</v>
      </c>
      <c r="N16" s="82" t="s">
        <v>254</v>
      </c>
      <c r="O16" s="134">
        <v>100</v>
      </c>
      <c r="P16" s="134">
        <f t="shared" si="1"/>
        <v>1800</v>
      </c>
      <c r="Q16" s="124" t="s">
        <v>219</v>
      </c>
      <c r="R16" s="85" t="s">
        <v>231</v>
      </c>
      <c r="S16" s="23"/>
      <c r="T16" s="23"/>
      <c r="U16" s="23"/>
      <c r="V16" s="71" t="s">
        <v>503</v>
      </c>
      <c r="W16" s="126" t="s">
        <v>280</v>
      </c>
      <c r="X16" s="126">
        <v>2</v>
      </c>
      <c r="Y16" s="126">
        <v>3</v>
      </c>
      <c r="Z16" s="126">
        <f t="shared" si="2"/>
        <v>6</v>
      </c>
      <c r="AA16" s="80" t="s">
        <v>12</v>
      </c>
      <c r="AB16" s="134">
        <v>60</v>
      </c>
      <c r="AC16" s="134">
        <f t="shared" si="3"/>
        <v>360</v>
      </c>
      <c r="AD16" s="124" t="s">
        <v>219</v>
      </c>
      <c r="AE16" s="108" t="s">
        <v>329</v>
      </c>
      <c r="AF16" s="87">
        <f t="shared" si="4"/>
        <v>80</v>
      </c>
      <c r="AG16" s="90">
        <f>496000*20</f>
        <v>9920000</v>
      </c>
      <c r="AH16" s="126">
        <v>4</v>
      </c>
      <c r="AI16" s="124">
        <f t="shared" si="5"/>
        <v>360</v>
      </c>
      <c r="AJ16" s="124" t="s">
        <v>331</v>
      </c>
      <c r="AK16" s="124" t="s">
        <v>270</v>
      </c>
      <c r="AL16" s="23"/>
      <c r="AM16" s="191" t="s">
        <v>270</v>
      </c>
    </row>
    <row r="17" spans="1:39" s="88" customFormat="1" ht="98.25" x14ac:dyDescent="0.25">
      <c r="A17" s="417"/>
      <c r="B17" s="433"/>
      <c r="C17" s="346"/>
      <c r="D17" s="346"/>
      <c r="E17" s="124" t="s">
        <v>361</v>
      </c>
      <c r="F17" s="124" t="s">
        <v>362</v>
      </c>
      <c r="G17" s="124" t="s">
        <v>277</v>
      </c>
      <c r="H17" s="124"/>
      <c r="I17" s="124"/>
      <c r="J17" s="124" t="s">
        <v>505</v>
      </c>
      <c r="K17" s="124">
        <v>10</v>
      </c>
      <c r="L17" s="124">
        <v>4</v>
      </c>
      <c r="M17" s="124">
        <f t="shared" si="0"/>
        <v>40</v>
      </c>
      <c r="N17" s="81" t="s">
        <v>253</v>
      </c>
      <c r="O17" s="124">
        <v>60</v>
      </c>
      <c r="P17" s="124">
        <f t="shared" si="1"/>
        <v>2400</v>
      </c>
      <c r="Q17" s="124" t="s">
        <v>216</v>
      </c>
      <c r="R17" s="125" t="s">
        <v>231</v>
      </c>
      <c r="S17" s="124"/>
      <c r="T17" s="124"/>
      <c r="U17" s="124"/>
      <c r="V17" s="124"/>
      <c r="W17" s="124" t="s">
        <v>311</v>
      </c>
      <c r="X17" s="124">
        <v>2</v>
      </c>
      <c r="Y17" s="124">
        <v>3</v>
      </c>
      <c r="Z17" s="124">
        <f t="shared" si="2"/>
        <v>6</v>
      </c>
      <c r="AA17" s="80" t="s">
        <v>12</v>
      </c>
      <c r="AB17" s="124">
        <v>25</v>
      </c>
      <c r="AC17" s="124">
        <f t="shared" si="3"/>
        <v>150</v>
      </c>
      <c r="AD17" s="124" t="s">
        <v>219</v>
      </c>
      <c r="AE17" s="108" t="s">
        <v>328</v>
      </c>
      <c r="AF17" s="87">
        <f t="shared" si="4"/>
        <v>93.75</v>
      </c>
      <c r="AG17" s="89">
        <v>250000</v>
      </c>
      <c r="AH17" s="124">
        <v>2</v>
      </c>
      <c r="AI17" s="124">
        <f t="shared" si="5"/>
        <v>1125</v>
      </c>
      <c r="AJ17" s="124" t="s">
        <v>332</v>
      </c>
      <c r="AL17" s="124" t="s">
        <v>270</v>
      </c>
      <c r="AM17" s="189" t="s">
        <v>270</v>
      </c>
    </row>
    <row r="18" spans="1:39" s="88" customFormat="1" ht="107.25" x14ac:dyDescent="0.25">
      <c r="A18" s="417"/>
      <c r="B18" s="433"/>
      <c r="C18" s="346"/>
      <c r="D18" s="346"/>
      <c r="E18" s="124" t="s">
        <v>361</v>
      </c>
      <c r="F18" s="88" t="s">
        <v>362</v>
      </c>
      <c r="G18" s="124" t="s">
        <v>38</v>
      </c>
      <c r="H18" s="124"/>
      <c r="I18" s="124"/>
      <c r="J18" s="124" t="s">
        <v>281</v>
      </c>
      <c r="K18" s="124">
        <v>6</v>
      </c>
      <c r="L18" s="124">
        <v>3</v>
      </c>
      <c r="M18" s="124">
        <f t="shared" si="0"/>
        <v>18</v>
      </c>
      <c r="N18" s="82" t="s">
        <v>254</v>
      </c>
      <c r="O18" s="124">
        <v>25</v>
      </c>
      <c r="P18" s="124">
        <f t="shared" si="1"/>
        <v>450</v>
      </c>
      <c r="Q18" s="124" t="s">
        <v>219</v>
      </c>
      <c r="R18" s="125" t="s">
        <v>233</v>
      </c>
      <c r="S18" s="124"/>
      <c r="T18" s="124"/>
      <c r="U18" s="124"/>
      <c r="V18" s="124"/>
      <c r="W18" s="124" t="s">
        <v>282</v>
      </c>
      <c r="X18" s="124">
        <v>2</v>
      </c>
      <c r="Y18" s="124">
        <v>3</v>
      </c>
      <c r="Z18" s="124">
        <f t="shared" si="2"/>
        <v>6</v>
      </c>
      <c r="AA18" s="80" t="s">
        <v>12</v>
      </c>
      <c r="AB18" s="124">
        <v>10</v>
      </c>
      <c r="AC18" s="124">
        <f t="shared" si="3"/>
        <v>60</v>
      </c>
      <c r="AD18" s="124" t="s">
        <v>222</v>
      </c>
      <c r="AE18" s="115" t="s">
        <v>229</v>
      </c>
      <c r="AF18" s="87">
        <f t="shared" si="4"/>
        <v>86.666666666666671</v>
      </c>
      <c r="AG18" s="89">
        <v>50000</v>
      </c>
      <c r="AH18" s="124">
        <v>1</v>
      </c>
      <c r="AI18" s="124">
        <f t="shared" si="5"/>
        <v>390</v>
      </c>
      <c r="AJ18" s="124" t="s">
        <v>332</v>
      </c>
      <c r="AL18" s="124" t="s">
        <v>270</v>
      </c>
      <c r="AM18" s="189" t="s">
        <v>270</v>
      </c>
    </row>
    <row r="19" spans="1:39" s="175" customFormat="1" ht="164.25" customHeight="1" x14ac:dyDescent="0.25">
      <c r="A19" s="417"/>
      <c r="B19" s="433"/>
      <c r="C19" s="346"/>
      <c r="D19" s="124" t="s">
        <v>352</v>
      </c>
      <c r="E19" s="124" t="s">
        <v>369</v>
      </c>
      <c r="F19" s="126" t="s">
        <v>277</v>
      </c>
      <c r="G19" s="126" t="s">
        <v>39</v>
      </c>
      <c r="H19" s="22"/>
      <c r="I19" s="126"/>
      <c r="J19" s="126" t="s">
        <v>370</v>
      </c>
      <c r="K19" s="126">
        <v>6</v>
      </c>
      <c r="L19" s="126">
        <v>3</v>
      </c>
      <c r="M19" s="126">
        <f t="shared" si="0"/>
        <v>18</v>
      </c>
      <c r="N19" s="82" t="s">
        <v>254</v>
      </c>
      <c r="O19" s="126">
        <v>100</v>
      </c>
      <c r="P19" s="126">
        <f t="shared" si="1"/>
        <v>1800</v>
      </c>
      <c r="Q19" s="124" t="s">
        <v>219</v>
      </c>
      <c r="R19" s="85" t="s">
        <v>233</v>
      </c>
      <c r="S19" s="22"/>
      <c r="T19" s="22"/>
      <c r="U19" s="22"/>
      <c r="V19" s="126"/>
      <c r="W19" s="126" t="s">
        <v>371</v>
      </c>
      <c r="X19" s="126">
        <v>2</v>
      </c>
      <c r="Y19" s="126">
        <v>3</v>
      </c>
      <c r="Z19" s="126">
        <f t="shared" si="2"/>
        <v>6</v>
      </c>
      <c r="AA19" s="80" t="s">
        <v>12</v>
      </c>
      <c r="AB19" s="126">
        <v>60</v>
      </c>
      <c r="AC19" s="126">
        <f t="shared" si="3"/>
        <v>360</v>
      </c>
      <c r="AD19" s="124" t="s">
        <v>219</v>
      </c>
      <c r="AE19" s="108" t="s">
        <v>329</v>
      </c>
      <c r="AF19" s="87">
        <f t="shared" si="4"/>
        <v>80</v>
      </c>
      <c r="AG19" s="90">
        <f>496000*20</f>
        <v>9920000</v>
      </c>
      <c r="AH19" s="126">
        <v>4</v>
      </c>
      <c r="AI19" s="124">
        <f t="shared" si="5"/>
        <v>360</v>
      </c>
      <c r="AJ19" s="124" t="s">
        <v>331</v>
      </c>
      <c r="AK19" s="124" t="s">
        <v>270</v>
      </c>
      <c r="AL19" s="22"/>
      <c r="AM19" s="191" t="s">
        <v>270</v>
      </c>
    </row>
    <row r="20" spans="1:39" s="88" customFormat="1" ht="97.5" customHeight="1" x14ac:dyDescent="0.25">
      <c r="A20" s="417"/>
      <c r="B20" s="433"/>
      <c r="C20" s="346" t="s">
        <v>516</v>
      </c>
      <c r="D20" s="124" t="s">
        <v>283</v>
      </c>
      <c r="E20" s="88" t="s">
        <v>365</v>
      </c>
      <c r="F20" s="124" t="s">
        <v>296</v>
      </c>
      <c r="G20" s="124" t="s">
        <v>34</v>
      </c>
      <c r="H20" s="124"/>
      <c r="I20" s="124" t="s">
        <v>506</v>
      </c>
      <c r="J20" s="121" t="s">
        <v>298</v>
      </c>
      <c r="K20" s="124">
        <v>6</v>
      </c>
      <c r="L20" s="124">
        <v>3</v>
      </c>
      <c r="M20" s="124">
        <f t="shared" si="0"/>
        <v>18</v>
      </c>
      <c r="N20" s="82" t="s">
        <v>254</v>
      </c>
      <c r="O20" s="124">
        <v>25</v>
      </c>
      <c r="P20" s="124">
        <f t="shared" si="1"/>
        <v>450</v>
      </c>
      <c r="Q20" s="124" t="s">
        <v>219</v>
      </c>
      <c r="R20" s="125" t="s">
        <v>233</v>
      </c>
      <c r="S20" s="124"/>
      <c r="T20" s="124"/>
      <c r="U20" s="124"/>
      <c r="V20" s="124" t="s">
        <v>299</v>
      </c>
      <c r="W20" s="124" t="s">
        <v>300</v>
      </c>
      <c r="X20" s="124">
        <v>2</v>
      </c>
      <c r="Y20" s="124">
        <v>3</v>
      </c>
      <c r="Z20" s="124">
        <f t="shared" si="2"/>
        <v>6</v>
      </c>
      <c r="AA20" s="80" t="s">
        <v>12</v>
      </c>
      <c r="AB20" s="124">
        <v>10</v>
      </c>
      <c r="AC20" s="124">
        <f t="shared" si="3"/>
        <v>60</v>
      </c>
      <c r="AD20" s="124" t="s">
        <v>222</v>
      </c>
      <c r="AE20" s="115" t="s">
        <v>229</v>
      </c>
      <c r="AF20" s="87">
        <f t="shared" si="4"/>
        <v>86.666666666666671</v>
      </c>
      <c r="AG20" s="89">
        <v>100000</v>
      </c>
      <c r="AH20" s="124">
        <v>1</v>
      </c>
      <c r="AI20" s="124">
        <f t="shared" si="5"/>
        <v>390</v>
      </c>
      <c r="AJ20" s="124"/>
      <c r="AK20" s="124"/>
      <c r="AL20" s="124"/>
      <c r="AM20" s="189" t="s">
        <v>270</v>
      </c>
    </row>
    <row r="21" spans="1:39" s="88" customFormat="1" ht="150" customHeight="1" x14ac:dyDescent="0.25">
      <c r="A21" s="417"/>
      <c r="B21" s="433"/>
      <c r="C21" s="346"/>
      <c r="D21" s="316" t="s">
        <v>290</v>
      </c>
      <c r="E21" s="124" t="s">
        <v>319</v>
      </c>
      <c r="F21" s="124" t="s">
        <v>288</v>
      </c>
      <c r="G21" s="124" t="s">
        <v>39</v>
      </c>
      <c r="H21" s="124"/>
      <c r="I21" s="176"/>
      <c r="J21" s="346" t="s">
        <v>289</v>
      </c>
      <c r="K21" s="132">
        <v>6</v>
      </c>
      <c r="L21" s="124">
        <v>3</v>
      </c>
      <c r="M21" s="124">
        <f t="shared" si="0"/>
        <v>18</v>
      </c>
      <c r="N21" s="82" t="s">
        <v>254</v>
      </c>
      <c r="O21" s="124">
        <v>60</v>
      </c>
      <c r="P21" s="124">
        <f t="shared" si="1"/>
        <v>1080</v>
      </c>
      <c r="Q21" s="124" t="s">
        <v>216</v>
      </c>
      <c r="R21" s="125" t="s">
        <v>231</v>
      </c>
      <c r="S21" s="124"/>
      <c r="T21" s="124"/>
      <c r="U21" s="124"/>
      <c r="V21" s="124"/>
      <c r="X21" s="124">
        <v>2</v>
      </c>
      <c r="Y21" s="124">
        <v>3</v>
      </c>
      <c r="Z21" s="124">
        <f t="shared" si="2"/>
        <v>6</v>
      </c>
      <c r="AA21" s="80" t="s">
        <v>12</v>
      </c>
      <c r="AB21" s="124">
        <v>25</v>
      </c>
      <c r="AC21" s="124">
        <f t="shared" si="3"/>
        <v>150</v>
      </c>
      <c r="AD21" s="124" t="s">
        <v>219</v>
      </c>
      <c r="AE21" s="115" t="s">
        <v>328</v>
      </c>
      <c r="AF21" s="87">
        <f t="shared" si="4"/>
        <v>86.111111111111114</v>
      </c>
      <c r="AG21" s="89">
        <v>195000</v>
      </c>
      <c r="AH21" s="124">
        <v>2</v>
      </c>
      <c r="AI21" s="124">
        <f t="shared" si="5"/>
        <v>465</v>
      </c>
      <c r="AJ21" s="124" t="s">
        <v>331</v>
      </c>
      <c r="AK21" s="124"/>
      <c r="AL21" s="124" t="s">
        <v>270</v>
      </c>
      <c r="AM21" s="189" t="s">
        <v>270</v>
      </c>
    </row>
    <row r="22" spans="1:39" s="88" customFormat="1" ht="135" customHeight="1" x14ac:dyDescent="0.25">
      <c r="A22" s="417"/>
      <c r="B22" s="433"/>
      <c r="C22" s="346"/>
      <c r="D22" s="346"/>
      <c r="E22" s="124" t="s">
        <v>320</v>
      </c>
      <c r="F22" s="124" t="s">
        <v>277</v>
      </c>
      <c r="G22" s="124" t="s">
        <v>39</v>
      </c>
      <c r="H22" s="124"/>
      <c r="I22" s="176"/>
      <c r="J22" s="346"/>
      <c r="K22" s="132">
        <v>6</v>
      </c>
      <c r="L22" s="124">
        <v>3</v>
      </c>
      <c r="M22" s="124">
        <f t="shared" si="0"/>
        <v>18</v>
      </c>
      <c r="N22" s="82" t="s">
        <v>254</v>
      </c>
      <c r="O22" s="124">
        <v>25</v>
      </c>
      <c r="P22" s="124">
        <f t="shared" si="1"/>
        <v>450</v>
      </c>
      <c r="Q22" s="124" t="s">
        <v>219</v>
      </c>
      <c r="R22" s="125" t="s">
        <v>233</v>
      </c>
      <c r="S22" s="124"/>
      <c r="T22" s="124"/>
      <c r="U22" s="124"/>
      <c r="V22" s="124"/>
      <c r="X22" s="124">
        <v>2</v>
      </c>
      <c r="Y22" s="124">
        <v>3</v>
      </c>
      <c r="Z22" s="124">
        <f t="shared" si="2"/>
        <v>6</v>
      </c>
      <c r="AA22" s="80" t="s">
        <v>12</v>
      </c>
      <c r="AB22" s="124">
        <v>10</v>
      </c>
      <c r="AC22" s="124">
        <f t="shared" si="3"/>
        <v>60</v>
      </c>
      <c r="AD22" s="124" t="s">
        <v>222</v>
      </c>
      <c r="AE22" s="115" t="s">
        <v>229</v>
      </c>
      <c r="AF22" s="87">
        <f t="shared" si="4"/>
        <v>86.666666666666671</v>
      </c>
      <c r="AG22" s="89">
        <v>195000</v>
      </c>
      <c r="AH22" s="124">
        <v>2</v>
      </c>
      <c r="AI22" s="124">
        <f t="shared" si="5"/>
        <v>195</v>
      </c>
      <c r="AJ22" s="124" t="s">
        <v>331</v>
      </c>
      <c r="AK22" s="124"/>
      <c r="AL22" s="124" t="s">
        <v>270</v>
      </c>
      <c r="AM22" s="189" t="s">
        <v>270</v>
      </c>
    </row>
    <row r="23" spans="1:39" s="88" customFormat="1" ht="118.5" customHeight="1" x14ac:dyDescent="0.25">
      <c r="A23" s="417"/>
      <c r="B23" s="433"/>
      <c r="C23" s="346"/>
      <c r="D23" s="346" t="s">
        <v>284</v>
      </c>
      <c r="E23" s="124" t="s">
        <v>364</v>
      </c>
      <c r="F23" s="124" t="s">
        <v>287</v>
      </c>
      <c r="G23" s="124" t="s">
        <v>38</v>
      </c>
      <c r="H23" s="124"/>
      <c r="I23" s="176"/>
      <c r="J23" s="346"/>
      <c r="K23" s="132">
        <v>6</v>
      </c>
      <c r="L23" s="124">
        <v>3</v>
      </c>
      <c r="M23" s="124">
        <f t="shared" si="0"/>
        <v>18</v>
      </c>
      <c r="N23" s="82" t="s">
        <v>254</v>
      </c>
      <c r="O23" s="124">
        <v>25</v>
      </c>
      <c r="P23" s="124">
        <f t="shared" si="1"/>
        <v>450</v>
      </c>
      <c r="Q23" s="124" t="s">
        <v>219</v>
      </c>
      <c r="R23" s="125" t="s">
        <v>233</v>
      </c>
      <c r="S23" s="124"/>
      <c r="T23" s="124"/>
      <c r="U23" s="124"/>
      <c r="V23" s="124"/>
      <c r="W23" s="124" t="s">
        <v>281</v>
      </c>
      <c r="X23" s="124">
        <v>2</v>
      </c>
      <c r="Y23" s="124">
        <v>3</v>
      </c>
      <c r="Z23" s="124">
        <f t="shared" si="2"/>
        <v>6</v>
      </c>
      <c r="AA23" s="80" t="s">
        <v>12</v>
      </c>
      <c r="AB23" s="124">
        <v>10</v>
      </c>
      <c r="AC23" s="124">
        <f t="shared" si="3"/>
        <v>60</v>
      </c>
      <c r="AD23" s="124" t="s">
        <v>222</v>
      </c>
      <c r="AE23" s="115" t="s">
        <v>229</v>
      </c>
      <c r="AF23" s="87">
        <f t="shared" si="4"/>
        <v>86.666666666666671</v>
      </c>
      <c r="AG23" s="89">
        <v>50000</v>
      </c>
      <c r="AH23" s="124">
        <v>1</v>
      </c>
      <c r="AI23" s="124">
        <f t="shared" si="5"/>
        <v>390</v>
      </c>
      <c r="AJ23" s="124" t="s">
        <v>332</v>
      </c>
      <c r="AL23" s="124" t="s">
        <v>270</v>
      </c>
      <c r="AM23" s="189" t="s">
        <v>270</v>
      </c>
    </row>
    <row r="24" spans="1:39" s="88" customFormat="1" ht="135" customHeight="1" x14ac:dyDescent="0.25">
      <c r="A24" s="417"/>
      <c r="B24" s="433"/>
      <c r="C24" s="346"/>
      <c r="D24" s="346"/>
      <c r="E24" s="124" t="s">
        <v>320</v>
      </c>
      <c r="F24" s="124" t="s">
        <v>277</v>
      </c>
      <c r="G24" s="124" t="s">
        <v>39</v>
      </c>
      <c r="H24" s="124"/>
      <c r="I24" s="176"/>
      <c r="J24" s="346"/>
      <c r="K24" s="132">
        <v>6</v>
      </c>
      <c r="L24" s="124">
        <v>3</v>
      </c>
      <c r="M24" s="124">
        <f t="shared" si="0"/>
        <v>18</v>
      </c>
      <c r="N24" s="82" t="s">
        <v>254</v>
      </c>
      <c r="O24" s="124">
        <v>25</v>
      </c>
      <c r="P24" s="124">
        <f t="shared" si="1"/>
        <v>450</v>
      </c>
      <c r="Q24" s="124" t="s">
        <v>219</v>
      </c>
      <c r="R24" s="125" t="s">
        <v>233</v>
      </c>
      <c r="S24" s="124"/>
      <c r="T24" s="124"/>
      <c r="U24" s="124"/>
      <c r="V24" s="124"/>
      <c r="W24" s="124" t="s">
        <v>291</v>
      </c>
      <c r="X24" s="124">
        <v>2</v>
      </c>
      <c r="Y24" s="124">
        <v>3</v>
      </c>
      <c r="Z24" s="124">
        <f t="shared" si="2"/>
        <v>6</v>
      </c>
      <c r="AA24" s="80" t="s">
        <v>12</v>
      </c>
      <c r="AB24" s="124">
        <v>10</v>
      </c>
      <c r="AC24" s="124">
        <f t="shared" si="3"/>
        <v>60</v>
      </c>
      <c r="AD24" s="124" t="s">
        <v>222</v>
      </c>
      <c r="AE24" s="115" t="s">
        <v>229</v>
      </c>
      <c r="AF24" s="87">
        <f t="shared" si="4"/>
        <v>86.666666666666671</v>
      </c>
      <c r="AG24" s="89">
        <v>195000</v>
      </c>
      <c r="AH24" s="124">
        <v>2</v>
      </c>
      <c r="AI24" s="124">
        <f t="shared" si="5"/>
        <v>195</v>
      </c>
      <c r="AJ24" s="124" t="s">
        <v>331</v>
      </c>
      <c r="AK24" s="124"/>
      <c r="AL24" s="124" t="s">
        <v>270</v>
      </c>
      <c r="AM24" s="189" t="s">
        <v>270</v>
      </c>
    </row>
    <row r="25" spans="1:39" s="88" customFormat="1" ht="107.25" x14ac:dyDescent="0.25">
      <c r="A25" s="417"/>
      <c r="B25" s="433"/>
      <c r="C25" s="346"/>
      <c r="D25" s="124" t="s">
        <v>286</v>
      </c>
      <c r="E25" s="124" t="s">
        <v>366</v>
      </c>
      <c r="F25" s="124" t="s">
        <v>304</v>
      </c>
      <c r="G25" s="124" t="s">
        <v>38</v>
      </c>
      <c r="H25" s="124"/>
      <c r="I25" s="176"/>
      <c r="J25" s="346"/>
      <c r="K25" s="132">
        <v>6</v>
      </c>
      <c r="L25" s="124">
        <v>2</v>
      </c>
      <c r="M25" s="124">
        <f t="shared" si="0"/>
        <v>12</v>
      </c>
      <c r="N25" s="82" t="s">
        <v>254</v>
      </c>
      <c r="O25" s="124">
        <v>25</v>
      </c>
      <c r="P25" s="124">
        <f t="shared" si="1"/>
        <v>300</v>
      </c>
      <c r="Q25" s="124" t="s">
        <v>219</v>
      </c>
      <c r="R25" s="125" t="s">
        <v>233</v>
      </c>
      <c r="S25" s="124"/>
      <c r="T25" s="124"/>
      <c r="U25" s="124"/>
      <c r="V25" s="124"/>
      <c r="W25" s="124" t="s">
        <v>281</v>
      </c>
      <c r="X25" s="124">
        <v>2</v>
      </c>
      <c r="Y25" s="124">
        <v>2</v>
      </c>
      <c r="Z25" s="124">
        <f t="shared" si="2"/>
        <v>4</v>
      </c>
      <c r="AA25" s="86" t="s">
        <v>252</v>
      </c>
      <c r="AB25" s="124">
        <v>10</v>
      </c>
      <c r="AC25" s="124">
        <f t="shared" si="3"/>
        <v>40</v>
      </c>
      <c r="AD25" s="124" t="s">
        <v>222</v>
      </c>
      <c r="AE25" s="115" t="s">
        <v>229</v>
      </c>
      <c r="AF25" s="87">
        <f t="shared" si="4"/>
        <v>86.666666666666671</v>
      </c>
      <c r="AG25" s="89">
        <v>50000</v>
      </c>
      <c r="AH25" s="124">
        <v>1</v>
      </c>
      <c r="AI25" s="124">
        <f t="shared" si="5"/>
        <v>260</v>
      </c>
      <c r="AJ25" s="124" t="s">
        <v>332</v>
      </c>
      <c r="AK25" s="167"/>
      <c r="AL25" s="124" t="s">
        <v>270</v>
      </c>
      <c r="AM25" s="189" t="s">
        <v>270</v>
      </c>
    </row>
    <row r="26" spans="1:39" s="3" customFormat="1" ht="166.5" x14ac:dyDescent="0.25">
      <c r="A26" s="417"/>
      <c r="B26" s="433"/>
      <c r="C26" s="124" t="s">
        <v>517</v>
      </c>
      <c r="D26" s="124" t="s">
        <v>518</v>
      </c>
      <c r="E26" s="124" t="s">
        <v>373</v>
      </c>
      <c r="F26" s="124" t="s">
        <v>277</v>
      </c>
      <c r="G26" s="124" t="s">
        <v>39</v>
      </c>
      <c r="H26" s="1"/>
      <c r="I26" s="124"/>
      <c r="J26" s="124" t="s">
        <v>372</v>
      </c>
      <c r="K26" s="124">
        <v>6</v>
      </c>
      <c r="L26" s="124">
        <v>3</v>
      </c>
      <c r="M26" s="124">
        <f t="shared" si="0"/>
        <v>18</v>
      </c>
      <c r="N26" s="82" t="s">
        <v>254</v>
      </c>
      <c r="O26" s="72">
        <v>100</v>
      </c>
      <c r="P26" s="72">
        <f t="shared" si="1"/>
        <v>1800</v>
      </c>
      <c r="Q26" s="124" t="s">
        <v>219</v>
      </c>
      <c r="R26" s="85" t="s">
        <v>328</v>
      </c>
      <c r="S26" s="1"/>
      <c r="T26" s="1"/>
      <c r="U26" s="1"/>
      <c r="V26" s="124"/>
      <c r="W26" s="73" t="s">
        <v>374</v>
      </c>
      <c r="X26" s="124">
        <v>2</v>
      </c>
      <c r="Y26" s="124">
        <v>3</v>
      </c>
      <c r="Z26" s="124">
        <f t="shared" si="2"/>
        <v>6</v>
      </c>
      <c r="AA26" s="80" t="s">
        <v>12</v>
      </c>
      <c r="AB26" s="72">
        <v>60</v>
      </c>
      <c r="AC26" s="72">
        <f t="shared" si="3"/>
        <v>360</v>
      </c>
      <c r="AD26" s="124" t="s">
        <v>219</v>
      </c>
      <c r="AE26" s="108" t="s">
        <v>329</v>
      </c>
      <c r="AF26" s="87">
        <f t="shared" si="4"/>
        <v>80</v>
      </c>
      <c r="AG26" s="89">
        <f>496000*20</f>
        <v>9920000</v>
      </c>
      <c r="AH26" s="124">
        <v>4</v>
      </c>
      <c r="AI26" s="124">
        <f t="shared" si="5"/>
        <v>360</v>
      </c>
      <c r="AJ26" s="124" t="s">
        <v>331</v>
      </c>
      <c r="AK26" s="124" t="s">
        <v>270</v>
      </c>
      <c r="AL26" s="1"/>
      <c r="AM26" s="189" t="s">
        <v>270</v>
      </c>
    </row>
    <row r="27" spans="1:39" s="88" customFormat="1" ht="156" customHeight="1" x14ac:dyDescent="0.25">
      <c r="A27" s="417"/>
      <c r="B27" s="433"/>
      <c r="C27" s="346" t="s">
        <v>302</v>
      </c>
      <c r="D27" s="362" t="s">
        <v>313</v>
      </c>
      <c r="E27" s="129" t="s">
        <v>508</v>
      </c>
      <c r="F27" s="124" t="s">
        <v>277</v>
      </c>
      <c r="G27" s="124" t="s">
        <v>39</v>
      </c>
      <c r="H27" s="130" t="s">
        <v>247</v>
      </c>
      <c r="I27" s="130"/>
      <c r="K27" s="130">
        <v>10</v>
      </c>
      <c r="L27" s="130">
        <v>4</v>
      </c>
      <c r="M27" s="130">
        <f t="shared" si="0"/>
        <v>40</v>
      </c>
      <c r="N27" s="159" t="s">
        <v>253</v>
      </c>
      <c r="O27" s="130">
        <v>60</v>
      </c>
      <c r="P27" s="130">
        <f t="shared" si="1"/>
        <v>2400</v>
      </c>
      <c r="Q27" s="130" t="s">
        <v>216</v>
      </c>
      <c r="R27" s="165" t="s">
        <v>231</v>
      </c>
      <c r="S27" s="130"/>
      <c r="T27" s="130"/>
      <c r="U27" s="130"/>
      <c r="V27" s="130" t="s">
        <v>308</v>
      </c>
      <c r="W27" s="130" t="s">
        <v>309</v>
      </c>
      <c r="X27" s="130">
        <v>2</v>
      </c>
      <c r="Y27" s="130">
        <v>4</v>
      </c>
      <c r="Z27" s="130">
        <f t="shared" si="2"/>
        <v>8</v>
      </c>
      <c r="AA27" s="163" t="s">
        <v>12</v>
      </c>
      <c r="AB27" s="130">
        <v>25</v>
      </c>
      <c r="AC27" s="130">
        <f t="shared" si="3"/>
        <v>200</v>
      </c>
      <c r="AD27" s="130" t="s">
        <v>219</v>
      </c>
      <c r="AE27" s="166" t="s">
        <v>328</v>
      </c>
      <c r="AF27" s="161">
        <f t="shared" si="4"/>
        <v>91.666666666666657</v>
      </c>
      <c r="AG27" s="162">
        <v>330000</v>
      </c>
      <c r="AH27" s="130">
        <v>2</v>
      </c>
      <c r="AI27" s="130">
        <f t="shared" si="5"/>
        <v>1099.9999999999998</v>
      </c>
      <c r="AJ27" s="130" t="s">
        <v>331</v>
      </c>
      <c r="AK27" s="130" t="s">
        <v>270</v>
      </c>
      <c r="AL27" s="130"/>
      <c r="AM27" s="190" t="s">
        <v>270</v>
      </c>
    </row>
    <row r="28" spans="1:39" s="88" customFormat="1" ht="79.5" customHeight="1" x14ac:dyDescent="0.25">
      <c r="A28" s="417"/>
      <c r="B28" s="433"/>
      <c r="C28" s="346"/>
      <c r="D28" s="362"/>
      <c r="E28" s="132" t="s">
        <v>509</v>
      </c>
      <c r="F28" s="124" t="s">
        <v>277</v>
      </c>
      <c r="G28" s="124" t="s">
        <v>39</v>
      </c>
      <c r="H28" s="124"/>
      <c r="I28" s="124"/>
      <c r="K28" s="124">
        <v>6</v>
      </c>
      <c r="L28" s="124">
        <v>4</v>
      </c>
      <c r="M28" s="124">
        <f t="shared" si="0"/>
        <v>24</v>
      </c>
      <c r="N28" s="159" t="s">
        <v>253</v>
      </c>
      <c r="O28" s="124">
        <v>60</v>
      </c>
      <c r="P28" s="124">
        <f t="shared" si="1"/>
        <v>1440</v>
      </c>
      <c r="Q28" s="130" t="s">
        <v>216</v>
      </c>
      <c r="R28" s="165" t="s">
        <v>231</v>
      </c>
      <c r="S28" s="124"/>
      <c r="T28" s="124"/>
      <c r="U28" s="124"/>
      <c r="V28" s="124"/>
      <c r="W28" s="124" t="s">
        <v>510</v>
      </c>
      <c r="X28" s="124">
        <v>2</v>
      </c>
      <c r="Y28" s="124">
        <v>4</v>
      </c>
      <c r="Z28" s="124">
        <f t="shared" si="2"/>
        <v>8</v>
      </c>
      <c r="AA28" s="80" t="s">
        <v>12</v>
      </c>
      <c r="AB28" s="124">
        <v>25</v>
      </c>
      <c r="AC28" s="124">
        <f t="shared" si="3"/>
        <v>200</v>
      </c>
      <c r="AD28" s="130" t="s">
        <v>219</v>
      </c>
      <c r="AE28" s="166" t="s">
        <v>328</v>
      </c>
      <c r="AF28" s="87">
        <f t="shared" si="4"/>
        <v>86.111111111111114</v>
      </c>
      <c r="AG28" s="89">
        <v>300000</v>
      </c>
      <c r="AH28" s="124">
        <v>2</v>
      </c>
      <c r="AI28" s="124">
        <f t="shared" si="5"/>
        <v>620</v>
      </c>
      <c r="AJ28" s="124" t="s">
        <v>331</v>
      </c>
      <c r="AK28" s="124" t="s">
        <v>270</v>
      </c>
      <c r="AL28" s="124"/>
      <c r="AM28" s="189" t="s">
        <v>270</v>
      </c>
    </row>
    <row r="29" spans="1:39" s="88" customFormat="1" ht="73.5" customHeight="1" x14ac:dyDescent="0.25">
      <c r="A29" s="417"/>
      <c r="B29" s="433"/>
      <c r="C29" s="346"/>
      <c r="D29" s="362"/>
      <c r="E29" s="132" t="s">
        <v>296</v>
      </c>
      <c r="F29" s="124" t="s">
        <v>34</v>
      </c>
      <c r="G29" s="124" t="s">
        <v>34</v>
      </c>
      <c r="H29" s="124"/>
      <c r="I29" s="124" t="s">
        <v>312</v>
      </c>
      <c r="K29" s="124">
        <v>6</v>
      </c>
      <c r="L29" s="124">
        <v>3</v>
      </c>
      <c r="M29" s="124">
        <f t="shared" si="0"/>
        <v>18</v>
      </c>
      <c r="N29" s="82" t="s">
        <v>254</v>
      </c>
      <c r="O29" s="124">
        <v>25</v>
      </c>
      <c r="P29" s="124">
        <f t="shared" si="1"/>
        <v>450</v>
      </c>
      <c r="Q29" s="124" t="s">
        <v>219</v>
      </c>
      <c r="R29" s="125" t="s">
        <v>233</v>
      </c>
      <c r="S29" s="124"/>
      <c r="T29" s="124"/>
      <c r="U29" s="124"/>
      <c r="V29" s="124" t="s">
        <v>299</v>
      </c>
      <c r="W29" s="124" t="s">
        <v>300</v>
      </c>
      <c r="X29" s="124">
        <v>2</v>
      </c>
      <c r="Y29" s="124">
        <v>3</v>
      </c>
      <c r="Z29" s="124">
        <f t="shared" si="2"/>
        <v>6</v>
      </c>
      <c r="AA29" s="80" t="s">
        <v>12</v>
      </c>
      <c r="AB29" s="124">
        <v>10</v>
      </c>
      <c r="AC29" s="124">
        <f t="shared" si="3"/>
        <v>60</v>
      </c>
      <c r="AD29" s="124" t="s">
        <v>222</v>
      </c>
      <c r="AE29" s="115" t="s">
        <v>229</v>
      </c>
      <c r="AF29" s="87">
        <f t="shared" si="4"/>
        <v>86.666666666666671</v>
      </c>
      <c r="AG29" s="89">
        <v>170000</v>
      </c>
      <c r="AH29" s="124">
        <v>1</v>
      </c>
      <c r="AI29" s="124">
        <f t="shared" si="5"/>
        <v>390</v>
      </c>
      <c r="AJ29" s="124"/>
      <c r="AK29" s="124"/>
      <c r="AL29" s="124"/>
      <c r="AM29" s="189" t="s">
        <v>270</v>
      </c>
    </row>
    <row r="30" spans="1:39" s="88" customFormat="1" ht="135" x14ac:dyDescent="0.25">
      <c r="A30" s="417"/>
      <c r="B30" s="433"/>
      <c r="C30" s="346"/>
      <c r="D30" s="362"/>
      <c r="E30" s="88" t="s">
        <v>367</v>
      </c>
      <c r="F30" s="124" t="s">
        <v>305</v>
      </c>
      <c r="G30" s="124" t="s">
        <v>38</v>
      </c>
      <c r="H30" s="124"/>
      <c r="I30" s="124"/>
      <c r="K30" s="124">
        <v>6</v>
      </c>
      <c r="L30" s="124">
        <v>2</v>
      </c>
      <c r="M30" s="124">
        <f t="shared" si="0"/>
        <v>12</v>
      </c>
      <c r="N30" s="82" t="s">
        <v>254</v>
      </c>
      <c r="O30" s="124">
        <v>25</v>
      </c>
      <c r="P30" s="124">
        <f t="shared" si="1"/>
        <v>300</v>
      </c>
      <c r="Q30" s="124" t="s">
        <v>219</v>
      </c>
      <c r="R30" s="125" t="s">
        <v>233</v>
      </c>
      <c r="S30" s="124"/>
      <c r="T30" s="124"/>
      <c r="U30" s="124"/>
      <c r="V30" s="124"/>
      <c r="W30" s="124" t="s">
        <v>281</v>
      </c>
      <c r="X30" s="124">
        <v>2</v>
      </c>
      <c r="Y30" s="124">
        <v>2</v>
      </c>
      <c r="Z30" s="124">
        <f t="shared" si="2"/>
        <v>4</v>
      </c>
      <c r="AA30" s="86" t="s">
        <v>252</v>
      </c>
      <c r="AB30" s="124">
        <v>10</v>
      </c>
      <c r="AC30" s="124">
        <f t="shared" si="3"/>
        <v>40</v>
      </c>
      <c r="AD30" s="124" t="s">
        <v>222</v>
      </c>
      <c r="AE30" s="115" t="s">
        <v>229</v>
      </c>
      <c r="AF30" s="87">
        <f t="shared" si="4"/>
        <v>86.666666666666671</v>
      </c>
      <c r="AG30" s="89">
        <v>50000</v>
      </c>
      <c r="AH30" s="124">
        <v>1</v>
      </c>
      <c r="AI30" s="124">
        <f t="shared" si="5"/>
        <v>260</v>
      </c>
      <c r="AJ30" s="124" t="s">
        <v>331</v>
      </c>
      <c r="AK30" s="124"/>
      <c r="AL30" s="124" t="s">
        <v>270</v>
      </c>
      <c r="AM30" s="189" t="s">
        <v>270</v>
      </c>
    </row>
    <row r="31" spans="1:39" s="88" customFormat="1" ht="261" customHeight="1" x14ac:dyDescent="0.25">
      <c r="A31" s="417"/>
      <c r="B31" s="433"/>
      <c r="C31" s="346"/>
      <c r="D31" s="362"/>
      <c r="E31" s="132" t="s">
        <v>306</v>
      </c>
      <c r="F31" s="124" t="s">
        <v>303</v>
      </c>
      <c r="G31" s="124" t="s">
        <v>39</v>
      </c>
      <c r="H31" s="124"/>
      <c r="I31" s="124"/>
      <c r="K31" s="124">
        <v>6</v>
      </c>
      <c r="L31" s="124">
        <v>4</v>
      </c>
      <c r="M31" s="124">
        <f t="shared" si="0"/>
        <v>24</v>
      </c>
      <c r="N31" s="81" t="s">
        <v>253</v>
      </c>
      <c r="O31" s="124">
        <v>25</v>
      </c>
      <c r="P31" s="124">
        <f t="shared" si="1"/>
        <v>600</v>
      </c>
      <c r="Q31" s="124" t="s">
        <v>216</v>
      </c>
      <c r="R31" s="125" t="s">
        <v>231</v>
      </c>
      <c r="S31" s="124"/>
      <c r="T31" s="124"/>
      <c r="U31" s="124"/>
      <c r="V31" s="124" t="s">
        <v>308</v>
      </c>
      <c r="W31" s="124" t="s">
        <v>310</v>
      </c>
      <c r="X31" s="124">
        <v>2</v>
      </c>
      <c r="Y31" s="124">
        <v>4</v>
      </c>
      <c r="Z31" s="124">
        <f t="shared" si="2"/>
        <v>8</v>
      </c>
      <c r="AA31" s="80" t="s">
        <v>12</v>
      </c>
      <c r="AB31" s="124">
        <v>10</v>
      </c>
      <c r="AC31" s="124">
        <f t="shared" si="3"/>
        <v>80</v>
      </c>
      <c r="AD31" s="124" t="s">
        <v>222</v>
      </c>
      <c r="AE31" s="115" t="s">
        <v>229</v>
      </c>
      <c r="AF31" s="87">
        <f t="shared" si="4"/>
        <v>86.666666666666671</v>
      </c>
      <c r="AG31" s="89">
        <v>280000</v>
      </c>
      <c r="AH31" s="124">
        <v>2</v>
      </c>
      <c r="AI31" s="124">
        <f t="shared" si="5"/>
        <v>260</v>
      </c>
      <c r="AJ31" s="124" t="s">
        <v>331</v>
      </c>
      <c r="AK31" s="124"/>
      <c r="AL31" s="124" t="s">
        <v>270</v>
      </c>
      <c r="AM31" s="189" t="s">
        <v>270</v>
      </c>
    </row>
    <row r="32" spans="1:39" s="88" customFormat="1" ht="142.5" customHeight="1" x14ac:dyDescent="0.25">
      <c r="A32" s="417"/>
      <c r="B32" s="433"/>
      <c r="C32" s="346"/>
      <c r="D32" s="124" t="s">
        <v>314</v>
      </c>
      <c r="E32" s="124" t="s">
        <v>333</v>
      </c>
      <c r="F32" s="124" t="s">
        <v>242</v>
      </c>
      <c r="G32" s="124" t="s">
        <v>39</v>
      </c>
      <c r="H32" s="124"/>
      <c r="I32" s="124"/>
      <c r="J32" s="124" t="s">
        <v>335</v>
      </c>
      <c r="K32" s="124">
        <v>6</v>
      </c>
      <c r="L32" s="124">
        <v>3</v>
      </c>
      <c r="M32" s="124">
        <f t="shared" si="0"/>
        <v>18</v>
      </c>
      <c r="N32" s="82" t="s">
        <v>254</v>
      </c>
      <c r="O32" s="124">
        <v>60</v>
      </c>
      <c r="P32" s="124">
        <f t="shared" si="1"/>
        <v>1080</v>
      </c>
      <c r="Q32" s="124" t="s">
        <v>216</v>
      </c>
      <c r="R32" s="125" t="s">
        <v>231</v>
      </c>
      <c r="S32" s="124"/>
      <c r="T32" s="124"/>
      <c r="U32" s="124"/>
      <c r="V32" s="124"/>
      <c r="W32" s="124"/>
      <c r="X32" s="124">
        <v>2</v>
      </c>
      <c r="Y32" s="124">
        <v>3</v>
      </c>
      <c r="Z32" s="124">
        <f t="shared" si="2"/>
        <v>6</v>
      </c>
      <c r="AA32" s="80" t="s">
        <v>12</v>
      </c>
      <c r="AB32" s="124">
        <v>25</v>
      </c>
      <c r="AC32" s="124">
        <f t="shared" si="3"/>
        <v>150</v>
      </c>
      <c r="AD32" s="124" t="s">
        <v>219</v>
      </c>
      <c r="AE32" s="115" t="s">
        <v>328</v>
      </c>
      <c r="AF32" s="87">
        <f t="shared" si="4"/>
        <v>86.111111111111114</v>
      </c>
      <c r="AG32" s="89">
        <v>28335</v>
      </c>
      <c r="AH32" s="124">
        <v>0.5</v>
      </c>
      <c r="AI32" s="124">
        <f t="shared" si="5"/>
        <v>1860</v>
      </c>
      <c r="AJ32" s="124" t="s">
        <v>331</v>
      </c>
      <c r="AK32" s="124" t="s">
        <v>270</v>
      </c>
      <c r="AL32" s="124"/>
      <c r="AM32" s="189" t="s">
        <v>270</v>
      </c>
    </row>
    <row r="33" spans="1:47" s="88" customFormat="1" ht="79.5" customHeight="1" x14ac:dyDescent="0.25">
      <c r="A33" s="417"/>
      <c r="B33" s="433"/>
      <c r="C33" s="346" t="s">
        <v>350</v>
      </c>
      <c r="D33" s="346" t="s">
        <v>293</v>
      </c>
      <c r="E33" s="132" t="s">
        <v>509</v>
      </c>
      <c r="F33" s="130" t="s">
        <v>277</v>
      </c>
      <c r="G33" s="130" t="s">
        <v>39</v>
      </c>
      <c r="H33" s="124"/>
      <c r="I33" s="124"/>
      <c r="J33" s="130" t="s">
        <v>511</v>
      </c>
      <c r="K33" s="124">
        <v>6</v>
      </c>
      <c r="L33" s="124">
        <v>4</v>
      </c>
      <c r="M33" s="124">
        <f t="shared" si="0"/>
        <v>24</v>
      </c>
      <c r="N33" s="159" t="s">
        <v>253</v>
      </c>
      <c r="O33" s="124">
        <v>60</v>
      </c>
      <c r="P33" s="124">
        <f t="shared" si="1"/>
        <v>1440</v>
      </c>
      <c r="Q33" s="130" t="s">
        <v>216</v>
      </c>
      <c r="R33" s="165" t="s">
        <v>231</v>
      </c>
      <c r="S33" s="124"/>
      <c r="T33" s="124"/>
      <c r="U33" s="124"/>
      <c r="V33" s="124"/>
      <c r="W33" s="124" t="s">
        <v>510</v>
      </c>
      <c r="X33" s="124">
        <v>2</v>
      </c>
      <c r="Y33" s="124">
        <v>4</v>
      </c>
      <c r="Z33" s="124">
        <f t="shared" si="2"/>
        <v>8</v>
      </c>
      <c r="AA33" s="80" t="s">
        <v>12</v>
      </c>
      <c r="AB33" s="124">
        <v>25</v>
      </c>
      <c r="AC33" s="124">
        <f t="shared" si="3"/>
        <v>200</v>
      </c>
      <c r="AD33" s="130" t="s">
        <v>219</v>
      </c>
      <c r="AE33" s="166" t="s">
        <v>328</v>
      </c>
      <c r="AF33" s="87">
        <f t="shared" si="4"/>
        <v>86.111111111111114</v>
      </c>
      <c r="AG33" s="89">
        <v>200000</v>
      </c>
      <c r="AH33" s="124">
        <v>2</v>
      </c>
      <c r="AI33" s="124">
        <f t="shared" si="5"/>
        <v>620</v>
      </c>
      <c r="AJ33" s="124" t="s">
        <v>331</v>
      </c>
      <c r="AK33" s="124" t="s">
        <v>270</v>
      </c>
      <c r="AL33" s="124"/>
      <c r="AM33" s="189" t="s">
        <v>270</v>
      </c>
    </row>
    <row r="34" spans="1:47" s="88" customFormat="1" ht="73.5" customHeight="1" x14ac:dyDescent="0.25">
      <c r="A34" s="417"/>
      <c r="B34" s="433"/>
      <c r="C34" s="346"/>
      <c r="D34" s="346"/>
      <c r="E34" s="132" t="s">
        <v>296</v>
      </c>
      <c r="F34" s="124" t="s">
        <v>34</v>
      </c>
      <c r="G34" s="124" t="s">
        <v>34</v>
      </c>
      <c r="H34" s="124"/>
      <c r="I34" s="124" t="s">
        <v>312</v>
      </c>
      <c r="J34" s="130"/>
      <c r="K34" s="124">
        <v>6</v>
      </c>
      <c r="L34" s="124">
        <v>3</v>
      </c>
      <c r="M34" s="124">
        <f t="shared" si="0"/>
        <v>18</v>
      </c>
      <c r="N34" s="82" t="s">
        <v>254</v>
      </c>
      <c r="O34" s="124">
        <v>25</v>
      </c>
      <c r="P34" s="124">
        <f t="shared" si="1"/>
        <v>450</v>
      </c>
      <c r="Q34" s="124" t="s">
        <v>219</v>
      </c>
      <c r="R34" s="125" t="s">
        <v>233</v>
      </c>
      <c r="S34" s="124"/>
      <c r="T34" s="124"/>
      <c r="U34" s="124"/>
      <c r="V34" s="124" t="s">
        <v>299</v>
      </c>
      <c r="W34" s="124" t="s">
        <v>300</v>
      </c>
      <c r="X34" s="124">
        <v>2</v>
      </c>
      <c r="Y34" s="124">
        <v>3</v>
      </c>
      <c r="Z34" s="124">
        <f t="shared" si="2"/>
        <v>6</v>
      </c>
      <c r="AA34" s="80" t="s">
        <v>12</v>
      </c>
      <c r="AB34" s="124">
        <v>10</v>
      </c>
      <c r="AC34" s="124">
        <f t="shared" si="3"/>
        <v>60</v>
      </c>
      <c r="AD34" s="124" t="s">
        <v>222</v>
      </c>
      <c r="AE34" s="115" t="s">
        <v>229</v>
      </c>
      <c r="AF34" s="87">
        <f t="shared" si="4"/>
        <v>86.666666666666671</v>
      </c>
      <c r="AG34" s="89">
        <v>170000</v>
      </c>
      <c r="AH34" s="124">
        <v>1</v>
      </c>
      <c r="AI34" s="124">
        <f t="shared" si="5"/>
        <v>390</v>
      </c>
      <c r="AJ34" s="124"/>
      <c r="AK34" s="124"/>
      <c r="AL34" s="124"/>
      <c r="AM34" s="189" t="s">
        <v>270</v>
      </c>
    </row>
    <row r="35" spans="1:47" s="88" customFormat="1" ht="165" x14ac:dyDescent="0.25">
      <c r="A35" s="417"/>
      <c r="B35" s="433"/>
      <c r="C35" s="346"/>
      <c r="D35" s="346"/>
      <c r="E35" s="174" t="s">
        <v>368</v>
      </c>
      <c r="F35" s="124" t="s">
        <v>292</v>
      </c>
      <c r="G35" s="124" t="s">
        <v>38</v>
      </c>
      <c r="H35" s="124"/>
      <c r="I35" s="124"/>
      <c r="J35" s="124" t="s">
        <v>281</v>
      </c>
      <c r="K35" s="124">
        <v>6</v>
      </c>
      <c r="L35" s="124">
        <v>2</v>
      </c>
      <c r="M35" s="124">
        <f t="shared" si="0"/>
        <v>12</v>
      </c>
      <c r="N35" s="82" t="s">
        <v>254</v>
      </c>
      <c r="O35" s="124">
        <v>25</v>
      </c>
      <c r="P35" s="124">
        <f t="shared" si="1"/>
        <v>300</v>
      </c>
      <c r="Q35" s="124" t="s">
        <v>219</v>
      </c>
      <c r="R35" s="125" t="s">
        <v>233</v>
      </c>
      <c r="S35" s="130"/>
      <c r="T35" s="130"/>
      <c r="U35" s="130"/>
      <c r="V35" s="130"/>
      <c r="W35" s="130" t="s">
        <v>281</v>
      </c>
      <c r="X35" s="130">
        <v>2</v>
      </c>
      <c r="Y35" s="130">
        <v>2</v>
      </c>
      <c r="Z35" s="130">
        <f t="shared" si="2"/>
        <v>4</v>
      </c>
      <c r="AA35" s="173" t="s">
        <v>252</v>
      </c>
      <c r="AB35" s="130">
        <v>10</v>
      </c>
      <c r="AC35" s="130">
        <f t="shared" si="3"/>
        <v>40</v>
      </c>
      <c r="AD35" s="130" t="s">
        <v>222</v>
      </c>
      <c r="AE35" s="166" t="s">
        <v>229</v>
      </c>
      <c r="AF35" s="161">
        <f t="shared" si="4"/>
        <v>86.666666666666671</v>
      </c>
      <c r="AG35" s="162">
        <v>50000</v>
      </c>
      <c r="AH35" s="130">
        <v>1</v>
      </c>
      <c r="AI35" s="130">
        <f t="shared" si="5"/>
        <v>260</v>
      </c>
      <c r="AJ35" s="130" t="s">
        <v>331</v>
      </c>
      <c r="AK35" s="130"/>
      <c r="AL35" s="130" t="s">
        <v>270</v>
      </c>
      <c r="AM35" s="190" t="s">
        <v>270</v>
      </c>
    </row>
    <row r="36" spans="1:47" s="88" customFormat="1" ht="155.25" customHeight="1" x14ac:dyDescent="0.25">
      <c r="A36" s="417"/>
      <c r="B36" s="433"/>
      <c r="C36" s="346"/>
      <c r="D36" s="346"/>
      <c r="E36" s="132" t="s">
        <v>295</v>
      </c>
      <c r="F36" s="124" t="s">
        <v>294</v>
      </c>
      <c r="G36" s="124" t="s">
        <v>39</v>
      </c>
      <c r="H36" s="124"/>
      <c r="I36" s="124"/>
      <c r="J36" s="71" t="s">
        <v>301</v>
      </c>
      <c r="K36" s="124">
        <v>6</v>
      </c>
      <c r="L36" s="124">
        <v>3</v>
      </c>
      <c r="M36" s="124">
        <f t="shared" si="0"/>
        <v>18</v>
      </c>
      <c r="N36" s="82" t="s">
        <v>254</v>
      </c>
      <c r="O36" s="124">
        <v>25</v>
      </c>
      <c r="P36" s="124">
        <f t="shared" si="1"/>
        <v>450</v>
      </c>
      <c r="Q36" s="124" t="s">
        <v>219</v>
      </c>
      <c r="R36" s="125" t="s">
        <v>233</v>
      </c>
      <c r="S36" s="124"/>
      <c r="T36" s="124"/>
      <c r="U36" s="124"/>
      <c r="V36" s="124"/>
      <c r="W36" s="124" t="s">
        <v>311</v>
      </c>
      <c r="X36" s="124">
        <v>2</v>
      </c>
      <c r="Y36" s="124">
        <v>3</v>
      </c>
      <c r="Z36" s="124">
        <f t="shared" si="2"/>
        <v>6</v>
      </c>
      <c r="AA36" s="80" t="s">
        <v>12</v>
      </c>
      <c r="AB36" s="124">
        <v>10</v>
      </c>
      <c r="AC36" s="124">
        <f t="shared" si="3"/>
        <v>60</v>
      </c>
      <c r="AD36" s="124" t="s">
        <v>222</v>
      </c>
      <c r="AE36" s="115" t="s">
        <v>229</v>
      </c>
      <c r="AF36" s="87">
        <f t="shared" si="4"/>
        <v>86.666666666666671</v>
      </c>
      <c r="AG36" s="89">
        <v>80000</v>
      </c>
      <c r="AH36" s="124">
        <v>1</v>
      </c>
      <c r="AI36" s="124">
        <f t="shared" si="5"/>
        <v>390</v>
      </c>
      <c r="AJ36" s="124" t="s">
        <v>331</v>
      </c>
      <c r="AK36" s="124"/>
      <c r="AL36" s="167" t="s">
        <v>270</v>
      </c>
      <c r="AM36" s="189" t="s">
        <v>270</v>
      </c>
    </row>
    <row r="37" spans="1:47" s="3" customFormat="1" ht="105.75" customHeight="1" x14ac:dyDescent="0.25">
      <c r="A37" s="417"/>
      <c r="B37" s="433"/>
      <c r="C37" s="124" t="s">
        <v>520</v>
      </c>
      <c r="D37" s="124" t="s">
        <v>521</v>
      </c>
      <c r="E37" s="130" t="s">
        <v>373</v>
      </c>
      <c r="F37" s="124" t="s">
        <v>277</v>
      </c>
      <c r="G37" s="124" t="s">
        <v>39</v>
      </c>
      <c r="H37" s="1"/>
      <c r="I37" s="124"/>
      <c r="J37" s="124" t="s">
        <v>372</v>
      </c>
      <c r="K37" s="124">
        <v>6</v>
      </c>
      <c r="L37" s="124">
        <v>3</v>
      </c>
      <c r="M37" s="124">
        <f t="shared" si="0"/>
        <v>18</v>
      </c>
      <c r="N37" s="82" t="s">
        <v>254</v>
      </c>
      <c r="O37" s="72">
        <v>100</v>
      </c>
      <c r="P37" s="72">
        <f t="shared" si="1"/>
        <v>1800</v>
      </c>
      <c r="Q37" s="124" t="s">
        <v>219</v>
      </c>
      <c r="R37" s="85" t="s">
        <v>328</v>
      </c>
      <c r="S37" s="1"/>
      <c r="T37" s="1"/>
      <c r="U37" s="1"/>
      <c r="V37" s="124"/>
      <c r="W37" s="73" t="s">
        <v>374</v>
      </c>
      <c r="X37" s="124">
        <v>2</v>
      </c>
      <c r="Y37" s="124">
        <v>3</v>
      </c>
      <c r="Z37" s="124">
        <f t="shared" si="2"/>
        <v>6</v>
      </c>
      <c r="AA37" s="80" t="s">
        <v>12</v>
      </c>
      <c r="AB37" s="72">
        <v>60</v>
      </c>
      <c r="AC37" s="72">
        <f t="shared" si="3"/>
        <v>360</v>
      </c>
      <c r="AD37" s="124" t="s">
        <v>219</v>
      </c>
      <c r="AE37" s="108" t="s">
        <v>329</v>
      </c>
      <c r="AF37" s="87">
        <f t="shared" si="4"/>
        <v>80</v>
      </c>
      <c r="AG37" s="89">
        <f>496000*20</f>
        <v>9920000</v>
      </c>
      <c r="AH37" s="124">
        <v>4</v>
      </c>
      <c r="AI37" s="124">
        <f t="shared" si="5"/>
        <v>360</v>
      </c>
      <c r="AJ37" s="124" t="s">
        <v>331</v>
      </c>
      <c r="AK37" s="124" t="s">
        <v>270</v>
      </c>
      <c r="AL37" s="1"/>
      <c r="AM37" s="189" t="s">
        <v>270</v>
      </c>
    </row>
    <row r="38" spans="1:47" s="3" customFormat="1" ht="195" x14ac:dyDescent="0.25">
      <c r="A38" s="417"/>
      <c r="B38" s="433"/>
      <c r="C38" s="346" t="s">
        <v>522</v>
      </c>
      <c r="D38" s="346" t="s">
        <v>523</v>
      </c>
      <c r="E38" s="133" t="s">
        <v>358</v>
      </c>
      <c r="F38" s="124" t="s">
        <v>357</v>
      </c>
      <c r="G38" s="71" t="s">
        <v>39</v>
      </c>
      <c r="H38" s="124" t="s">
        <v>341</v>
      </c>
      <c r="I38" s="1"/>
      <c r="J38" s="71"/>
      <c r="K38" s="124">
        <v>10</v>
      </c>
      <c r="L38" s="124">
        <v>2</v>
      </c>
      <c r="M38" s="124">
        <f t="shared" ref="M38:M65" si="6">+K38*L38</f>
        <v>20</v>
      </c>
      <c r="N38" s="82" t="s">
        <v>254</v>
      </c>
      <c r="O38" s="72">
        <v>100</v>
      </c>
      <c r="P38" s="72">
        <f t="shared" si="1"/>
        <v>2000</v>
      </c>
      <c r="Q38" s="124" t="s">
        <v>216</v>
      </c>
      <c r="R38" s="85" t="s">
        <v>231</v>
      </c>
      <c r="S38" s="1"/>
      <c r="T38" s="1"/>
      <c r="U38" s="124" t="s">
        <v>344</v>
      </c>
      <c r="V38" s="73" t="s">
        <v>343</v>
      </c>
      <c r="W38" s="1"/>
      <c r="X38" s="124">
        <v>2</v>
      </c>
      <c r="Y38" s="124">
        <v>2</v>
      </c>
      <c r="Z38" s="124">
        <f t="shared" ref="Z38:Z65" si="7">+X38*Y38</f>
        <v>4</v>
      </c>
      <c r="AA38" s="86" t="s">
        <v>252</v>
      </c>
      <c r="AB38" s="72">
        <v>100</v>
      </c>
      <c r="AC38" s="72">
        <f t="shared" si="3"/>
        <v>400</v>
      </c>
      <c r="AD38" s="124" t="s">
        <v>219</v>
      </c>
      <c r="AE38" s="108" t="s">
        <v>328</v>
      </c>
      <c r="AF38" s="87">
        <f t="shared" ref="AF38:AF66" si="8">((P38-AC38)/P38)*100</f>
        <v>80</v>
      </c>
      <c r="AG38" s="89">
        <v>400000</v>
      </c>
      <c r="AH38" s="124">
        <v>2</v>
      </c>
      <c r="AI38" s="124">
        <f t="shared" si="5"/>
        <v>800</v>
      </c>
      <c r="AJ38" s="124" t="s">
        <v>274</v>
      </c>
      <c r="AK38" s="124" t="s">
        <v>270</v>
      </c>
      <c r="AL38" s="124"/>
      <c r="AM38" s="189" t="s">
        <v>270</v>
      </c>
    </row>
    <row r="39" spans="1:47" s="3" customFormat="1" ht="105" x14ac:dyDescent="0.25">
      <c r="A39" s="417"/>
      <c r="B39" s="433"/>
      <c r="C39" s="346"/>
      <c r="D39" s="346"/>
      <c r="E39" s="132" t="s">
        <v>360</v>
      </c>
      <c r="F39" s="88" t="s">
        <v>359</v>
      </c>
      <c r="G39" s="71" t="s">
        <v>39</v>
      </c>
      <c r="H39" s="1"/>
      <c r="I39" s="1"/>
      <c r="J39" s="124" t="s">
        <v>345</v>
      </c>
      <c r="K39" s="124">
        <v>10</v>
      </c>
      <c r="L39" s="124">
        <v>1</v>
      </c>
      <c r="M39" s="124">
        <f t="shared" si="6"/>
        <v>10</v>
      </c>
      <c r="N39" s="82" t="s">
        <v>254</v>
      </c>
      <c r="O39" s="72">
        <v>100</v>
      </c>
      <c r="P39" s="72">
        <f t="shared" si="1"/>
        <v>1000</v>
      </c>
      <c r="Q39" s="124" t="s">
        <v>216</v>
      </c>
      <c r="R39" s="85" t="s">
        <v>231</v>
      </c>
      <c r="S39" s="1"/>
      <c r="T39" s="1"/>
      <c r="V39" s="124" t="s">
        <v>346</v>
      </c>
      <c r="W39" s="1"/>
      <c r="X39" s="124">
        <v>6</v>
      </c>
      <c r="Y39" s="124">
        <v>1</v>
      </c>
      <c r="Z39" s="124">
        <f t="shared" si="7"/>
        <v>6</v>
      </c>
      <c r="AA39" s="80" t="s">
        <v>12</v>
      </c>
      <c r="AB39" s="72">
        <v>60</v>
      </c>
      <c r="AC39" s="72">
        <f t="shared" si="3"/>
        <v>360</v>
      </c>
      <c r="AD39" s="124" t="s">
        <v>219</v>
      </c>
      <c r="AE39" s="108" t="s">
        <v>328</v>
      </c>
      <c r="AF39" s="87">
        <f t="shared" si="8"/>
        <v>64</v>
      </c>
      <c r="AG39" s="89">
        <v>0</v>
      </c>
      <c r="AH39" s="124">
        <v>0.5</v>
      </c>
      <c r="AI39" s="124">
        <f t="shared" si="5"/>
        <v>1280</v>
      </c>
      <c r="AJ39" s="124"/>
      <c r="AK39" s="1"/>
      <c r="AL39" s="1"/>
      <c r="AM39" s="189" t="s">
        <v>270</v>
      </c>
    </row>
    <row r="40" spans="1:47" s="3" customFormat="1" ht="75" x14ac:dyDescent="0.25">
      <c r="A40" s="417"/>
      <c r="B40" s="433"/>
      <c r="C40" s="346"/>
      <c r="D40" s="346"/>
      <c r="E40" s="132" t="s">
        <v>353</v>
      </c>
      <c r="F40" s="71" t="s">
        <v>354</v>
      </c>
      <c r="G40" s="124" t="s">
        <v>35</v>
      </c>
      <c r="H40" s="1"/>
      <c r="I40" s="1"/>
      <c r="J40" s="124"/>
      <c r="K40" s="124">
        <v>6</v>
      </c>
      <c r="L40" s="124">
        <v>2</v>
      </c>
      <c r="M40" s="124">
        <f t="shared" si="6"/>
        <v>12</v>
      </c>
      <c r="N40" s="82" t="s">
        <v>254</v>
      </c>
      <c r="O40" s="72">
        <v>60</v>
      </c>
      <c r="P40" s="72">
        <f t="shared" si="1"/>
        <v>720</v>
      </c>
      <c r="Q40" s="124" t="s">
        <v>216</v>
      </c>
      <c r="R40" s="85" t="s">
        <v>231</v>
      </c>
      <c r="S40" s="1"/>
      <c r="T40" s="1"/>
      <c r="U40" s="1"/>
      <c r="V40" s="71" t="s">
        <v>379</v>
      </c>
      <c r="W40" s="71"/>
      <c r="X40" s="124">
        <v>2</v>
      </c>
      <c r="Y40" s="124">
        <v>2</v>
      </c>
      <c r="Z40" s="124">
        <f t="shared" si="7"/>
        <v>4</v>
      </c>
      <c r="AA40" s="86" t="s">
        <v>252</v>
      </c>
      <c r="AB40" s="72">
        <v>25</v>
      </c>
      <c r="AC40" s="72">
        <f t="shared" si="3"/>
        <v>100</v>
      </c>
      <c r="AD40" s="124" t="s">
        <v>222</v>
      </c>
      <c r="AE40" s="108" t="s">
        <v>229</v>
      </c>
      <c r="AF40" s="87">
        <f t="shared" si="8"/>
        <v>86.111111111111114</v>
      </c>
      <c r="AG40" s="89">
        <v>15000</v>
      </c>
      <c r="AH40" s="124">
        <v>0.5</v>
      </c>
      <c r="AI40" s="124">
        <f t="shared" si="5"/>
        <v>1240</v>
      </c>
      <c r="AJ40" s="124" t="s">
        <v>330</v>
      </c>
      <c r="AK40" s="124" t="s">
        <v>270</v>
      </c>
      <c r="AL40" s="1"/>
      <c r="AM40" s="189" t="s">
        <v>270</v>
      </c>
    </row>
    <row r="41" spans="1:47" s="88" customFormat="1" ht="97.5" customHeight="1" thickBot="1" x14ac:dyDescent="0.3">
      <c r="A41" s="418"/>
      <c r="B41" s="434"/>
      <c r="C41" s="430"/>
      <c r="D41" s="430"/>
      <c r="E41" s="109" t="s">
        <v>365</v>
      </c>
      <c r="F41" s="128" t="s">
        <v>296</v>
      </c>
      <c r="G41" s="128" t="s">
        <v>34</v>
      </c>
      <c r="H41" s="128"/>
      <c r="I41" s="128" t="s">
        <v>297</v>
      </c>
      <c r="J41" s="157" t="s">
        <v>298</v>
      </c>
      <c r="K41" s="128">
        <v>6</v>
      </c>
      <c r="L41" s="128">
        <v>2</v>
      </c>
      <c r="M41" s="128">
        <f t="shared" si="6"/>
        <v>12</v>
      </c>
      <c r="N41" s="192" t="s">
        <v>254</v>
      </c>
      <c r="O41" s="128">
        <v>25</v>
      </c>
      <c r="P41" s="128">
        <f t="shared" si="1"/>
        <v>300</v>
      </c>
      <c r="Q41" s="128" t="s">
        <v>219</v>
      </c>
      <c r="R41" s="168" t="s">
        <v>233</v>
      </c>
      <c r="S41" s="128"/>
      <c r="T41" s="128"/>
      <c r="U41" s="128"/>
      <c r="V41" s="128" t="s">
        <v>378</v>
      </c>
      <c r="W41" s="128"/>
      <c r="X41" s="128">
        <v>2</v>
      </c>
      <c r="Y41" s="128">
        <v>2</v>
      </c>
      <c r="Z41" s="128">
        <f t="shared" si="7"/>
        <v>4</v>
      </c>
      <c r="AA41" s="171" t="s">
        <v>252</v>
      </c>
      <c r="AB41" s="128">
        <v>25</v>
      </c>
      <c r="AC41" s="128">
        <f t="shared" si="3"/>
        <v>100</v>
      </c>
      <c r="AD41" s="128" t="s">
        <v>222</v>
      </c>
      <c r="AE41" s="172" t="s">
        <v>229</v>
      </c>
      <c r="AF41" s="169">
        <f t="shared" si="8"/>
        <v>66.666666666666657</v>
      </c>
      <c r="AG41" s="170">
        <v>15000</v>
      </c>
      <c r="AH41" s="128">
        <v>0.5</v>
      </c>
      <c r="AI41" s="128">
        <f t="shared" si="5"/>
        <v>399.99999999999994</v>
      </c>
      <c r="AJ41" s="128"/>
      <c r="AK41" s="128"/>
      <c r="AL41" s="128"/>
      <c r="AM41" s="193" t="s">
        <v>270</v>
      </c>
    </row>
    <row r="42" spans="1:47" s="3" customFormat="1" ht="150" x14ac:dyDescent="0.25">
      <c r="A42" s="421" t="s">
        <v>380</v>
      </c>
      <c r="B42" s="424" t="s">
        <v>381</v>
      </c>
      <c r="C42" s="435" t="s">
        <v>382</v>
      </c>
      <c r="D42" s="435" t="s">
        <v>383</v>
      </c>
      <c r="E42" s="114" t="s">
        <v>384</v>
      </c>
      <c r="F42" s="114" t="s">
        <v>277</v>
      </c>
      <c r="G42" s="114" t="s">
        <v>39</v>
      </c>
      <c r="H42" s="114"/>
      <c r="I42" s="114"/>
      <c r="J42" s="114" t="s">
        <v>385</v>
      </c>
      <c r="K42" s="114">
        <v>6</v>
      </c>
      <c r="L42" s="114">
        <v>4</v>
      </c>
      <c r="M42" s="114">
        <f t="shared" si="6"/>
        <v>24</v>
      </c>
      <c r="N42" s="101" t="s">
        <v>253</v>
      </c>
      <c r="O42" s="114">
        <v>25</v>
      </c>
      <c r="P42" s="114">
        <f t="shared" ref="P42:P65" si="9">+O42*M42</f>
        <v>600</v>
      </c>
      <c r="Q42" s="114" t="s">
        <v>216</v>
      </c>
      <c r="R42" s="177" t="s">
        <v>386</v>
      </c>
      <c r="S42" s="178"/>
      <c r="T42" s="178"/>
      <c r="U42" s="178"/>
      <c r="V42" s="114"/>
      <c r="W42" s="114" t="s">
        <v>387</v>
      </c>
      <c r="X42" s="114">
        <v>2</v>
      </c>
      <c r="Y42" s="114">
        <v>4</v>
      </c>
      <c r="Z42" s="114">
        <f t="shared" si="7"/>
        <v>8</v>
      </c>
      <c r="AA42" s="107" t="s">
        <v>12</v>
      </c>
      <c r="AB42" s="114">
        <v>25</v>
      </c>
      <c r="AC42" s="114">
        <f t="shared" ref="AC42:AC65" si="10">+AB42*Z42</f>
        <v>200</v>
      </c>
      <c r="AD42" s="114" t="s">
        <v>219</v>
      </c>
      <c r="AE42" s="179" t="s">
        <v>328</v>
      </c>
      <c r="AF42" s="180">
        <f t="shared" si="8"/>
        <v>66.666666666666657</v>
      </c>
      <c r="AG42" s="181">
        <v>100000</v>
      </c>
      <c r="AH42" s="114">
        <v>1</v>
      </c>
      <c r="AI42" s="114">
        <f t="shared" ref="AI42:AI79" si="11">(P42*AF42)/AH42</f>
        <v>39999.999999999993</v>
      </c>
      <c r="AJ42" s="114" t="s">
        <v>331</v>
      </c>
      <c r="AK42" s="114" t="s">
        <v>270</v>
      </c>
      <c r="AL42" s="114"/>
      <c r="AM42" s="182"/>
      <c r="AN42" s="141"/>
      <c r="AO42" s="141"/>
      <c r="AP42" s="141"/>
      <c r="AQ42" s="141"/>
      <c r="AR42" s="141"/>
      <c r="AS42" s="141"/>
      <c r="AT42" s="141"/>
      <c r="AU42" s="141"/>
    </row>
    <row r="43" spans="1:47" s="3" customFormat="1" ht="131.25" x14ac:dyDescent="0.25">
      <c r="A43" s="428"/>
      <c r="B43" s="425"/>
      <c r="C43" s="346"/>
      <c r="D43" s="346"/>
      <c r="E43" s="124" t="s">
        <v>388</v>
      </c>
      <c r="F43" s="86" t="s">
        <v>389</v>
      </c>
      <c r="G43" s="86" t="s">
        <v>390</v>
      </c>
      <c r="H43" s="137"/>
      <c r="I43" s="86"/>
      <c r="J43" s="137"/>
      <c r="K43" s="86">
        <v>6</v>
      </c>
      <c r="L43" s="86">
        <v>4</v>
      </c>
      <c r="M43" s="86">
        <f t="shared" si="6"/>
        <v>24</v>
      </c>
      <c r="N43" s="81" t="s">
        <v>253</v>
      </c>
      <c r="O43" s="86">
        <v>25</v>
      </c>
      <c r="P43" s="86">
        <f t="shared" si="9"/>
        <v>600</v>
      </c>
      <c r="Q43" s="86" t="s">
        <v>216</v>
      </c>
      <c r="R43" s="136" t="s">
        <v>386</v>
      </c>
      <c r="S43" s="123"/>
      <c r="T43" s="123"/>
      <c r="U43" s="142"/>
      <c r="V43" s="86"/>
      <c r="W43" s="86" t="s">
        <v>282</v>
      </c>
      <c r="X43" s="86">
        <v>2</v>
      </c>
      <c r="Y43" s="86">
        <v>4</v>
      </c>
      <c r="Z43" s="86">
        <f t="shared" si="7"/>
        <v>8</v>
      </c>
      <c r="AA43" s="80" t="s">
        <v>12</v>
      </c>
      <c r="AB43" s="86">
        <v>25</v>
      </c>
      <c r="AC43" s="86">
        <f t="shared" si="10"/>
        <v>200</v>
      </c>
      <c r="AD43" s="86" t="s">
        <v>219</v>
      </c>
      <c r="AE43" s="140" t="s">
        <v>328</v>
      </c>
      <c r="AF43" s="138">
        <f t="shared" si="8"/>
        <v>66.666666666666657</v>
      </c>
      <c r="AG43" s="139">
        <v>50000</v>
      </c>
      <c r="AH43" s="86">
        <v>1</v>
      </c>
      <c r="AI43" s="86">
        <f t="shared" si="11"/>
        <v>39999.999999999993</v>
      </c>
      <c r="AJ43" s="86" t="s">
        <v>331</v>
      </c>
      <c r="AK43" s="86" t="s">
        <v>270</v>
      </c>
      <c r="AL43" s="86"/>
      <c r="AM43" s="183" t="s">
        <v>270</v>
      </c>
      <c r="AN43" s="141"/>
      <c r="AO43" s="141"/>
      <c r="AP43" s="141"/>
      <c r="AQ43" s="141"/>
      <c r="AR43" s="141"/>
      <c r="AS43" s="141"/>
      <c r="AT43" s="141"/>
      <c r="AU43" s="141"/>
    </row>
    <row r="44" spans="1:47" s="3" customFormat="1" ht="120" x14ac:dyDescent="0.25">
      <c r="A44" s="428"/>
      <c r="B44" s="425"/>
      <c r="C44" s="346"/>
      <c r="D44" s="346"/>
      <c r="E44" s="124" t="s">
        <v>395</v>
      </c>
      <c r="F44" s="86" t="s">
        <v>296</v>
      </c>
      <c r="G44" s="86" t="s">
        <v>34</v>
      </c>
      <c r="H44" s="137"/>
      <c r="I44" s="86"/>
      <c r="J44" s="86" t="s">
        <v>396</v>
      </c>
      <c r="K44" s="86">
        <v>6</v>
      </c>
      <c r="L44" s="86">
        <v>4</v>
      </c>
      <c r="M44" s="86">
        <f t="shared" si="6"/>
        <v>24</v>
      </c>
      <c r="N44" s="81" t="s">
        <v>253</v>
      </c>
      <c r="O44" s="86">
        <v>10</v>
      </c>
      <c r="P44" s="86">
        <f t="shared" si="9"/>
        <v>240</v>
      </c>
      <c r="Q44" s="86" t="s">
        <v>219</v>
      </c>
      <c r="R44" s="136" t="s">
        <v>328</v>
      </c>
      <c r="S44" s="137"/>
      <c r="T44" s="137"/>
      <c r="U44" s="137"/>
      <c r="V44" s="86"/>
      <c r="W44" s="86" t="s">
        <v>393</v>
      </c>
      <c r="X44" s="86">
        <v>2</v>
      </c>
      <c r="Y44" s="86">
        <v>4</v>
      </c>
      <c r="Z44" s="86">
        <f t="shared" si="7"/>
        <v>8</v>
      </c>
      <c r="AA44" s="80" t="s">
        <v>12</v>
      </c>
      <c r="AB44" s="86">
        <v>10</v>
      </c>
      <c r="AC44" s="86">
        <f t="shared" si="10"/>
        <v>80</v>
      </c>
      <c r="AD44" s="86" t="s">
        <v>222</v>
      </c>
      <c r="AE44" s="140" t="s">
        <v>394</v>
      </c>
      <c r="AF44" s="138">
        <f t="shared" si="8"/>
        <v>66.666666666666657</v>
      </c>
      <c r="AG44" s="139">
        <v>129351</v>
      </c>
      <c r="AH44" s="86">
        <v>1</v>
      </c>
      <c r="AI44" s="86">
        <f t="shared" si="11"/>
        <v>15999.999999999998</v>
      </c>
      <c r="AJ44" s="86"/>
      <c r="AK44" s="86"/>
      <c r="AL44" s="86"/>
      <c r="AM44" s="183" t="s">
        <v>270</v>
      </c>
      <c r="AN44" s="141"/>
      <c r="AO44" s="141"/>
      <c r="AP44" s="141"/>
      <c r="AQ44" s="141"/>
      <c r="AR44" s="141"/>
      <c r="AS44" s="141"/>
      <c r="AT44" s="141"/>
      <c r="AU44" s="141"/>
    </row>
    <row r="45" spans="1:47" s="3" customFormat="1" ht="120" x14ac:dyDescent="0.25">
      <c r="A45" s="428"/>
      <c r="B45" s="425"/>
      <c r="C45" s="346"/>
      <c r="D45" s="124" t="s">
        <v>400</v>
      </c>
      <c r="E45" s="124" t="s">
        <v>395</v>
      </c>
      <c r="F45" s="86" t="s">
        <v>296</v>
      </c>
      <c r="G45" s="86" t="s">
        <v>34</v>
      </c>
      <c r="H45" s="137"/>
      <c r="I45" s="86"/>
      <c r="J45" s="86" t="s">
        <v>396</v>
      </c>
      <c r="K45" s="86">
        <v>6</v>
      </c>
      <c r="L45" s="86">
        <v>4</v>
      </c>
      <c r="M45" s="86">
        <f t="shared" si="6"/>
        <v>24</v>
      </c>
      <c r="N45" s="81" t="s">
        <v>253</v>
      </c>
      <c r="O45" s="86">
        <v>10</v>
      </c>
      <c r="P45" s="86">
        <f t="shared" si="9"/>
        <v>240</v>
      </c>
      <c r="Q45" s="86" t="s">
        <v>219</v>
      </c>
      <c r="R45" s="136" t="s">
        <v>328</v>
      </c>
      <c r="S45" s="137"/>
      <c r="T45" s="137"/>
      <c r="U45" s="137"/>
      <c r="V45" s="86"/>
      <c r="W45" s="86" t="s">
        <v>393</v>
      </c>
      <c r="X45" s="86">
        <v>2</v>
      </c>
      <c r="Y45" s="86">
        <v>4</v>
      </c>
      <c r="Z45" s="86">
        <f t="shared" si="7"/>
        <v>8</v>
      </c>
      <c r="AA45" s="80" t="s">
        <v>12</v>
      </c>
      <c r="AB45" s="86">
        <v>10</v>
      </c>
      <c r="AC45" s="86">
        <f t="shared" si="10"/>
        <v>80</v>
      </c>
      <c r="AD45" s="86" t="s">
        <v>222</v>
      </c>
      <c r="AE45" s="140" t="s">
        <v>394</v>
      </c>
      <c r="AF45" s="138">
        <f t="shared" si="8"/>
        <v>66.666666666666657</v>
      </c>
      <c r="AG45" s="139">
        <v>129351</v>
      </c>
      <c r="AH45" s="86">
        <v>1</v>
      </c>
      <c r="AI45" s="86">
        <f t="shared" si="11"/>
        <v>15999.999999999998</v>
      </c>
      <c r="AJ45" s="86"/>
      <c r="AK45" s="86"/>
      <c r="AL45" s="86"/>
      <c r="AM45" s="183" t="s">
        <v>270</v>
      </c>
      <c r="AN45" s="141"/>
      <c r="AO45" s="141"/>
      <c r="AP45" s="141"/>
      <c r="AQ45" s="141"/>
      <c r="AR45" s="141"/>
      <c r="AS45" s="141"/>
      <c r="AT45" s="141"/>
      <c r="AU45" s="141"/>
    </row>
    <row r="46" spans="1:47" s="3" customFormat="1" ht="150" x14ac:dyDescent="0.25">
      <c r="A46" s="428"/>
      <c r="B46" s="425"/>
      <c r="C46" s="346"/>
      <c r="D46" s="346" t="s">
        <v>401</v>
      </c>
      <c r="E46" s="86" t="s">
        <v>384</v>
      </c>
      <c r="F46" s="86" t="s">
        <v>277</v>
      </c>
      <c r="G46" s="86" t="s">
        <v>39</v>
      </c>
      <c r="H46" s="86"/>
      <c r="I46" s="86"/>
      <c r="J46" s="86" t="s">
        <v>385</v>
      </c>
      <c r="K46" s="86">
        <v>6</v>
      </c>
      <c r="L46" s="86">
        <v>4</v>
      </c>
      <c r="M46" s="86">
        <f t="shared" si="6"/>
        <v>24</v>
      </c>
      <c r="N46" s="81" t="s">
        <v>253</v>
      </c>
      <c r="O46" s="86">
        <v>25</v>
      </c>
      <c r="P46" s="86">
        <f t="shared" si="9"/>
        <v>600</v>
      </c>
      <c r="Q46" s="86" t="s">
        <v>216</v>
      </c>
      <c r="R46" s="136" t="s">
        <v>386</v>
      </c>
      <c r="S46" s="137"/>
      <c r="T46" s="137"/>
      <c r="U46" s="137"/>
      <c r="V46" s="86"/>
      <c r="W46" s="86" t="s">
        <v>387</v>
      </c>
      <c r="X46" s="86">
        <v>2</v>
      </c>
      <c r="Y46" s="86">
        <v>4</v>
      </c>
      <c r="Z46" s="86">
        <f t="shared" si="7"/>
        <v>8</v>
      </c>
      <c r="AA46" s="80" t="s">
        <v>12</v>
      </c>
      <c r="AB46" s="86">
        <v>25</v>
      </c>
      <c r="AC46" s="86">
        <f t="shared" si="10"/>
        <v>200</v>
      </c>
      <c r="AD46" s="86" t="s">
        <v>219</v>
      </c>
      <c r="AE46" s="140" t="s">
        <v>328</v>
      </c>
      <c r="AF46" s="138">
        <f t="shared" si="8"/>
        <v>66.666666666666657</v>
      </c>
      <c r="AG46" s="139">
        <v>100000</v>
      </c>
      <c r="AH46" s="86">
        <v>1</v>
      </c>
      <c r="AI46" s="86">
        <f t="shared" si="11"/>
        <v>39999.999999999993</v>
      </c>
      <c r="AJ46" s="86" t="s">
        <v>331</v>
      </c>
      <c r="AK46" s="86" t="s">
        <v>270</v>
      </c>
      <c r="AL46" s="86"/>
      <c r="AM46" s="183"/>
      <c r="AN46" s="141"/>
      <c r="AO46" s="141"/>
      <c r="AP46" s="141"/>
      <c r="AQ46" s="141"/>
      <c r="AR46" s="141"/>
      <c r="AS46" s="141"/>
      <c r="AT46" s="141"/>
      <c r="AU46" s="141"/>
    </row>
    <row r="47" spans="1:47" s="3" customFormat="1" ht="131.25" x14ac:dyDescent="0.25">
      <c r="A47" s="428"/>
      <c r="B47" s="425"/>
      <c r="C47" s="346"/>
      <c r="D47" s="346"/>
      <c r="E47" s="124" t="s">
        <v>402</v>
      </c>
      <c r="F47" s="86" t="s">
        <v>389</v>
      </c>
      <c r="G47" s="86" t="s">
        <v>390</v>
      </c>
      <c r="H47" s="137"/>
      <c r="I47" s="86"/>
      <c r="J47" s="137"/>
      <c r="K47" s="86">
        <v>6</v>
      </c>
      <c r="L47" s="86">
        <v>4</v>
      </c>
      <c r="M47" s="86">
        <f t="shared" si="6"/>
        <v>24</v>
      </c>
      <c r="N47" s="81" t="s">
        <v>253</v>
      </c>
      <c r="O47" s="86">
        <v>25</v>
      </c>
      <c r="P47" s="86">
        <f t="shared" si="9"/>
        <v>600</v>
      </c>
      <c r="Q47" s="86" t="s">
        <v>216</v>
      </c>
      <c r="R47" s="136" t="s">
        <v>386</v>
      </c>
      <c r="S47" s="123"/>
      <c r="T47" s="123"/>
      <c r="U47" s="142"/>
      <c r="V47" s="86"/>
      <c r="W47" s="86" t="s">
        <v>282</v>
      </c>
      <c r="X47" s="86">
        <v>2</v>
      </c>
      <c r="Y47" s="86">
        <v>4</v>
      </c>
      <c r="Z47" s="86">
        <f t="shared" si="7"/>
        <v>8</v>
      </c>
      <c r="AA47" s="80" t="s">
        <v>12</v>
      </c>
      <c r="AB47" s="86">
        <v>25</v>
      </c>
      <c r="AC47" s="86">
        <f t="shared" si="10"/>
        <v>200</v>
      </c>
      <c r="AD47" s="86" t="s">
        <v>219</v>
      </c>
      <c r="AE47" s="140" t="s">
        <v>328</v>
      </c>
      <c r="AF47" s="138">
        <f t="shared" si="8"/>
        <v>66.666666666666657</v>
      </c>
      <c r="AG47" s="139">
        <v>50000</v>
      </c>
      <c r="AH47" s="86">
        <v>1</v>
      </c>
      <c r="AI47" s="86">
        <f t="shared" si="11"/>
        <v>39999.999999999993</v>
      </c>
      <c r="AJ47" s="86" t="s">
        <v>331</v>
      </c>
      <c r="AK47" s="86" t="s">
        <v>270</v>
      </c>
      <c r="AL47" s="86"/>
      <c r="AM47" s="183" t="s">
        <v>270</v>
      </c>
      <c r="AN47" s="141"/>
      <c r="AO47" s="141"/>
      <c r="AP47" s="141"/>
      <c r="AQ47" s="141"/>
      <c r="AR47" s="141"/>
      <c r="AS47" s="141"/>
      <c r="AT47" s="141"/>
      <c r="AU47" s="141"/>
    </row>
    <row r="48" spans="1:47" s="3" customFormat="1" ht="120" x14ac:dyDescent="0.25">
      <c r="A48" s="428"/>
      <c r="B48" s="425"/>
      <c r="C48" s="346"/>
      <c r="D48" s="346"/>
      <c r="E48" s="124" t="s">
        <v>395</v>
      </c>
      <c r="F48" s="86" t="s">
        <v>296</v>
      </c>
      <c r="G48" s="86" t="s">
        <v>34</v>
      </c>
      <c r="H48" s="137"/>
      <c r="I48" s="86"/>
      <c r="J48" s="86" t="s">
        <v>396</v>
      </c>
      <c r="K48" s="86">
        <v>6</v>
      </c>
      <c r="L48" s="86">
        <v>4</v>
      </c>
      <c r="M48" s="86">
        <f t="shared" si="6"/>
        <v>24</v>
      </c>
      <c r="N48" s="81" t="s">
        <v>253</v>
      </c>
      <c r="O48" s="86">
        <v>10</v>
      </c>
      <c r="P48" s="86">
        <f t="shared" si="9"/>
        <v>240</v>
      </c>
      <c r="Q48" s="86" t="s">
        <v>219</v>
      </c>
      <c r="R48" s="136" t="s">
        <v>328</v>
      </c>
      <c r="S48" s="137"/>
      <c r="T48" s="137"/>
      <c r="U48" s="137"/>
      <c r="V48" s="86"/>
      <c r="W48" s="86" t="s">
        <v>393</v>
      </c>
      <c r="X48" s="86">
        <v>2</v>
      </c>
      <c r="Y48" s="86">
        <v>4</v>
      </c>
      <c r="Z48" s="86">
        <f t="shared" si="7"/>
        <v>8</v>
      </c>
      <c r="AA48" s="80" t="s">
        <v>12</v>
      </c>
      <c r="AB48" s="86">
        <v>10</v>
      </c>
      <c r="AC48" s="86">
        <f t="shared" si="10"/>
        <v>80</v>
      </c>
      <c r="AD48" s="86" t="s">
        <v>222</v>
      </c>
      <c r="AE48" s="140" t="s">
        <v>394</v>
      </c>
      <c r="AF48" s="138">
        <f t="shared" si="8"/>
        <v>66.666666666666657</v>
      </c>
      <c r="AG48" s="139">
        <v>129351</v>
      </c>
      <c r="AH48" s="86">
        <v>1</v>
      </c>
      <c r="AI48" s="86">
        <f t="shared" si="11"/>
        <v>15999.999999999998</v>
      </c>
      <c r="AJ48" s="86"/>
      <c r="AK48" s="86"/>
      <c r="AL48" s="86"/>
      <c r="AM48" s="183" t="s">
        <v>270</v>
      </c>
      <c r="AN48" s="141"/>
      <c r="AO48" s="141"/>
      <c r="AP48" s="141"/>
      <c r="AQ48" s="141"/>
      <c r="AR48" s="141"/>
      <c r="AS48" s="141"/>
      <c r="AT48" s="141"/>
      <c r="AU48" s="141"/>
    </row>
    <row r="49" spans="1:47" s="3" customFormat="1" ht="90" x14ac:dyDescent="0.25">
      <c r="A49" s="428"/>
      <c r="B49" s="425"/>
      <c r="C49" s="346"/>
      <c r="D49" s="346" t="s">
        <v>525</v>
      </c>
      <c r="E49" s="86" t="s">
        <v>384</v>
      </c>
      <c r="F49" s="86" t="s">
        <v>277</v>
      </c>
      <c r="G49" s="86" t="s">
        <v>39</v>
      </c>
      <c r="H49" s="86"/>
      <c r="I49" s="86"/>
      <c r="J49" s="86" t="s">
        <v>385</v>
      </c>
      <c r="K49" s="86">
        <v>6</v>
      </c>
      <c r="L49" s="86">
        <v>4</v>
      </c>
      <c r="M49" s="86">
        <f t="shared" si="6"/>
        <v>24</v>
      </c>
      <c r="N49" s="81" t="s">
        <v>253</v>
      </c>
      <c r="O49" s="86">
        <v>25</v>
      </c>
      <c r="P49" s="86">
        <f t="shared" si="9"/>
        <v>600</v>
      </c>
      <c r="Q49" s="86" t="s">
        <v>216</v>
      </c>
      <c r="R49" s="136" t="s">
        <v>386</v>
      </c>
      <c r="S49" s="137"/>
      <c r="T49" s="137"/>
      <c r="U49" s="137"/>
      <c r="V49" s="86"/>
      <c r="W49" s="86" t="s">
        <v>282</v>
      </c>
      <c r="X49" s="86">
        <v>2</v>
      </c>
      <c r="Y49" s="86">
        <v>4</v>
      </c>
      <c r="Z49" s="86">
        <f t="shared" si="7"/>
        <v>8</v>
      </c>
      <c r="AA49" s="80" t="s">
        <v>12</v>
      </c>
      <c r="AB49" s="86">
        <v>25</v>
      </c>
      <c r="AC49" s="86">
        <f t="shared" si="10"/>
        <v>200</v>
      </c>
      <c r="AD49" s="86" t="s">
        <v>219</v>
      </c>
      <c r="AE49" s="140" t="s">
        <v>328</v>
      </c>
      <c r="AF49" s="138">
        <f t="shared" si="8"/>
        <v>66.666666666666657</v>
      </c>
      <c r="AG49" s="139">
        <v>50000</v>
      </c>
      <c r="AH49" s="86">
        <v>1</v>
      </c>
      <c r="AI49" s="86">
        <f t="shared" si="11"/>
        <v>39999.999999999993</v>
      </c>
      <c r="AJ49" s="86" t="s">
        <v>331</v>
      </c>
      <c r="AK49" s="86" t="s">
        <v>270</v>
      </c>
      <c r="AL49" s="86"/>
      <c r="AM49" s="183" t="s">
        <v>270</v>
      </c>
      <c r="AN49" s="141"/>
      <c r="AO49" s="141"/>
      <c r="AP49" s="141"/>
      <c r="AQ49" s="141"/>
      <c r="AR49" s="141"/>
      <c r="AS49" s="141"/>
      <c r="AT49" s="141"/>
      <c r="AU49" s="141"/>
    </row>
    <row r="50" spans="1:47" s="3" customFormat="1" ht="131.25" x14ac:dyDescent="0.25">
      <c r="A50" s="428"/>
      <c r="B50" s="425"/>
      <c r="C50" s="346"/>
      <c r="D50" s="346"/>
      <c r="E50" s="124" t="s">
        <v>402</v>
      </c>
      <c r="F50" s="86" t="s">
        <v>389</v>
      </c>
      <c r="G50" s="86" t="s">
        <v>390</v>
      </c>
      <c r="H50" s="137"/>
      <c r="I50" s="86"/>
      <c r="J50" s="137"/>
      <c r="K50" s="86">
        <v>6</v>
      </c>
      <c r="L50" s="86">
        <v>4</v>
      </c>
      <c r="M50" s="86">
        <f t="shared" si="6"/>
        <v>24</v>
      </c>
      <c r="N50" s="81" t="s">
        <v>253</v>
      </c>
      <c r="O50" s="86">
        <v>25</v>
      </c>
      <c r="P50" s="86">
        <f t="shared" si="9"/>
        <v>600</v>
      </c>
      <c r="Q50" s="86" t="s">
        <v>216</v>
      </c>
      <c r="R50" s="136" t="s">
        <v>386</v>
      </c>
      <c r="S50" s="123"/>
      <c r="T50" s="123"/>
      <c r="U50" s="142"/>
      <c r="V50" s="86"/>
      <c r="W50" s="86" t="s">
        <v>282</v>
      </c>
      <c r="X50" s="86">
        <v>2</v>
      </c>
      <c r="Y50" s="86">
        <v>4</v>
      </c>
      <c r="Z50" s="86">
        <f t="shared" si="7"/>
        <v>8</v>
      </c>
      <c r="AA50" s="80" t="s">
        <v>12</v>
      </c>
      <c r="AB50" s="86">
        <v>25</v>
      </c>
      <c r="AC50" s="86">
        <f t="shared" si="10"/>
        <v>200</v>
      </c>
      <c r="AD50" s="86" t="s">
        <v>219</v>
      </c>
      <c r="AE50" s="140" t="s">
        <v>328</v>
      </c>
      <c r="AF50" s="138">
        <f t="shared" si="8"/>
        <v>66.666666666666657</v>
      </c>
      <c r="AG50" s="139">
        <v>50000</v>
      </c>
      <c r="AH50" s="86">
        <v>1</v>
      </c>
      <c r="AI50" s="86">
        <f t="shared" si="11"/>
        <v>39999.999999999993</v>
      </c>
      <c r="AJ50" s="86" t="s">
        <v>331</v>
      </c>
      <c r="AK50" s="86" t="s">
        <v>270</v>
      </c>
      <c r="AL50" s="86"/>
      <c r="AM50" s="183" t="s">
        <v>270</v>
      </c>
      <c r="AN50" s="141"/>
      <c r="AO50" s="141"/>
      <c r="AP50" s="141"/>
      <c r="AQ50" s="141"/>
      <c r="AR50" s="141"/>
      <c r="AS50" s="141"/>
      <c r="AT50" s="141"/>
      <c r="AU50" s="141"/>
    </row>
    <row r="51" spans="1:47" s="3" customFormat="1" ht="120" x14ac:dyDescent="0.25">
      <c r="A51" s="428"/>
      <c r="B51" s="425"/>
      <c r="C51" s="346"/>
      <c r="D51" s="346"/>
      <c r="E51" s="124" t="s">
        <v>395</v>
      </c>
      <c r="F51" s="86" t="s">
        <v>296</v>
      </c>
      <c r="G51" s="86" t="s">
        <v>34</v>
      </c>
      <c r="H51" s="137"/>
      <c r="I51" s="86"/>
      <c r="J51" s="86" t="s">
        <v>396</v>
      </c>
      <c r="K51" s="86">
        <v>6</v>
      </c>
      <c r="L51" s="86">
        <v>4</v>
      </c>
      <c r="M51" s="86">
        <f t="shared" si="6"/>
        <v>24</v>
      </c>
      <c r="N51" s="81" t="s">
        <v>253</v>
      </c>
      <c r="O51" s="86">
        <v>10</v>
      </c>
      <c r="P51" s="86">
        <f t="shared" si="9"/>
        <v>240</v>
      </c>
      <c r="Q51" s="86" t="s">
        <v>219</v>
      </c>
      <c r="R51" s="136" t="s">
        <v>328</v>
      </c>
      <c r="S51" s="137"/>
      <c r="T51" s="137"/>
      <c r="U51" s="137"/>
      <c r="V51" s="86"/>
      <c r="W51" s="86" t="s">
        <v>393</v>
      </c>
      <c r="X51" s="86">
        <v>2</v>
      </c>
      <c r="Y51" s="86">
        <v>4</v>
      </c>
      <c r="Z51" s="86">
        <f t="shared" si="7"/>
        <v>8</v>
      </c>
      <c r="AA51" s="80" t="s">
        <v>12</v>
      </c>
      <c r="AB51" s="86">
        <v>10</v>
      </c>
      <c r="AC51" s="86">
        <f t="shared" si="10"/>
        <v>80</v>
      </c>
      <c r="AD51" s="86" t="s">
        <v>222</v>
      </c>
      <c r="AE51" s="140" t="s">
        <v>394</v>
      </c>
      <c r="AF51" s="138">
        <f t="shared" si="8"/>
        <v>66.666666666666657</v>
      </c>
      <c r="AG51" s="139">
        <v>129351</v>
      </c>
      <c r="AH51" s="86">
        <v>1</v>
      </c>
      <c r="AI51" s="86">
        <f t="shared" si="11"/>
        <v>15999.999999999998</v>
      </c>
      <c r="AJ51" s="86"/>
      <c r="AK51" s="86"/>
      <c r="AL51" s="86"/>
      <c r="AM51" s="183" t="s">
        <v>270</v>
      </c>
      <c r="AN51" s="141"/>
      <c r="AO51" s="141"/>
      <c r="AP51" s="141"/>
      <c r="AQ51" s="141"/>
      <c r="AR51" s="141"/>
      <c r="AS51" s="141"/>
      <c r="AT51" s="141"/>
      <c r="AU51" s="141"/>
    </row>
    <row r="52" spans="1:47" s="3" customFormat="1" ht="165" x14ac:dyDescent="0.25">
      <c r="A52" s="428"/>
      <c r="B52" s="425"/>
      <c r="C52" s="346"/>
      <c r="D52" s="346" t="s">
        <v>403</v>
      </c>
      <c r="E52" s="124" t="s">
        <v>404</v>
      </c>
      <c r="F52" s="86" t="s">
        <v>405</v>
      </c>
      <c r="G52" s="86" t="s">
        <v>390</v>
      </c>
      <c r="H52" s="137"/>
      <c r="I52" s="86"/>
      <c r="J52" s="137"/>
      <c r="K52" s="86">
        <v>6</v>
      </c>
      <c r="L52" s="86">
        <v>4</v>
      </c>
      <c r="M52" s="86">
        <f t="shared" si="6"/>
        <v>24</v>
      </c>
      <c r="N52" s="81" t="s">
        <v>253</v>
      </c>
      <c r="O52" s="86">
        <v>25</v>
      </c>
      <c r="P52" s="86">
        <f t="shared" si="9"/>
        <v>600</v>
      </c>
      <c r="Q52" s="86" t="s">
        <v>216</v>
      </c>
      <c r="R52" s="136" t="s">
        <v>386</v>
      </c>
      <c r="S52" s="123"/>
      <c r="T52" s="123"/>
      <c r="U52" s="142"/>
      <c r="V52" s="86"/>
      <c r="W52" s="86" t="s">
        <v>282</v>
      </c>
      <c r="X52" s="86">
        <v>2</v>
      </c>
      <c r="Y52" s="86">
        <v>4</v>
      </c>
      <c r="Z52" s="86">
        <f t="shared" si="7"/>
        <v>8</v>
      </c>
      <c r="AA52" s="80" t="s">
        <v>12</v>
      </c>
      <c r="AB52" s="86">
        <v>25</v>
      </c>
      <c r="AC52" s="86">
        <f t="shared" si="10"/>
        <v>200</v>
      </c>
      <c r="AD52" s="86" t="s">
        <v>219</v>
      </c>
      <c r="AE52" s="140" t="s">
        <v>328</v>
      </c>
      <c r="AF52" s="138">
        <f t="shared" si="8"/>
        <v>66.666666666666657</v>
      </c>
      <c r="AG52" s="139">
        <v>50000</v>
      </c>
      <c r="AH52" s="86">
        <v>1</v>
      </c>
      <c r="AI52" s="86">
        <f t="shared" si="11"/>
        <v>39999.999999999993</v>
      </c>
      <c r="AJ52" s="86" t="s">
        <v>331</v>
      </c>
      <c r="AK52" s="86" t="s">
        <v>270</v>
      </c>
      <c r="AL52" s="86"/>
      <c r="AM52" s="183" t="s">
        <v>270</v>
      </c>
      <c r="AN52" s="141"/>
      <c r="AO52" s="141"/>
      <c r="AP52" s="141"/>
      <c r="AQ52" s="141"/>
      <c r="AR52" s="141"/>
      <c r="AS52" s="141"/>
      <c r="AT52" s="141"/>
      <c r="AU52" s="141"/>
    </row>
    <row r="53" spans="1:47" s="3" customFormat="1" ht="120" x14ac:dyDescent="0.25">
      <c r="A53" s="428"/>
      <c r="B53" s="425"/>
      <c r="C53" s="346"/>
      <c r="D53" s="346"/>
      <c r="E53" s="124" t="s">
        <v>395</v>
      </c>
      <c r="F53" s="86" t="s">
        <v>296</v>
      </c>
      <c r="G53" s="86" t="s">
        <v>34</v>
      </c>
      <c r="H53" s="137"/>
      <c r="I53" s="86"/>
      <c r="J53" s="86" t="s">
        <v>396</v>
      </c>
      <c r="K53" s="86">
        <v>6</v>
      </c>
      <c r="L53" s="86">
        <v>4</v>
      </c>
      <c r="M53" s="86">
        <f t="shared" si="6"/>
        <v>24</v>
      </c>
      <c r="N53" s="81" t="s">
        <v>253</v>
      </c>
      <c r="O53" s="86">
        <v>10</v>
      </c>
      <c r="P53" s="86">
        <f t="shared" si="9"/>
        <v>240</v>
      </c>
      <c r="Q53" s="86" t="s">
        <v>219</v>
      </c>
      <c r="R53" s="136" t="s">
        <v>328</v>
      </c>
      <c r="S53" s="137"/>
      <c r="T53" s="137"/>
      <c r="U53" s="137"/>
      <c r="V53" s="86"/>
      <c r="W53" s="86" t="s">
        <v>393</v>
      </c>
      <c r="X53" s="86">
        <v>2</v>
      </c>
      <c r="Y53" s="86">
        <v>4</v>
      </c>
      <c r="Z53" s="86">
        <f t="shared" si="7"/>
        <v>8</v>
      </c>
      <c r="AA53" s="80" t="s">
        <v>12</v>
      </c>
      <c r="AB53" s="86">
        <v>10</v>
      </c>
      <c r="AC53" s="86">
        <f t="shared" si="10"/>
        <v>80</v>
      </c>
      <c r="AD53" s="86" t="s">
        <v>222</v>
      </c>
      <c r="AE53" s="140" t="s">
        <v>394</v>
      </c>
      <c r="AF53" s="138">
        <f t="shared" si="8"/>
        <v>66.666666666666657</v>
      </c>
      <c r="AG53" s="139">
        <v>129351</v>
      </c>
      <c r="AH53" s="86">
        <v>1</v>
      </c>
      <c r="AI53" s="86">
        <f t="shared" si="11"/>
        <v>15999.999999999998</v>
      </c>
      <c r="AJ53" s="86"/>
      <c r="AK53" s="86"/>
      <c r="AL53" s="86"/>
      <c r="AM53" s="183" t="s">
        <v>270</v>
      </c>
      <c r="AN53" s="141"/>
      <c r="AO53" s="141"/>
      <c r="AP53" s="141"/>
      <c r="AQ53" s="141"/>
      <c r="AR53" s="141"/>
      <c r="AS53" s="141"/>
      <c r="AT53" s="141"/>
      <c r="AU53" s="141"/>
    </row>
    <row r="54" spans="1:47" s="3" customFormat="1" ht="135" x14ac:dyDescent="0.25">
      <c r="A54" s="428"/>
      <c r="B54" s="425"/>
      <c r="C54" s="346" t="s">
        <v>406</v>
      </c>
      <c r="D54" s="346" t="s">
        <v>407</v>
      </c>
      <c r="E54" s="124" t="s">
        <v>408</v>
      </c>
      <c r="F54" s="86" t="s">
        <v>409</v>
      </c>
      <c r="G54" s="86" t="s">
        <v>36</v>
      </c>
      <c r="H54" s="137"/>
      <c r="I54" s="86"/>
      <c r="J54" s="137" t="s">
        <v>410</v>
      </c>
      <c r="K54" s="86">
        <v>6</v>
      </c>
      <c r="L54" s="86">
        <v>3</v>
      </c>
      <c r="M54" s="86">
        <f t="shared" si="6"/>
        <v>18</v>
      </c>
      <c r="N54" s="82" t="s">
        <v>254</v>
      </c>
      <c r="O54" s="86">
        <v>25</v>
      </c>
      <c r="P54" s="86">
        <f t="shared" si="9"/>
        <v>450</v>
      </c>
      <c r="Q54" s="86" t="s">
        <v>219</v>
      </c>
      <c r="R54" s="136" t="s">
        <v>328</v>
      </c>
      <c r="S54" s="123"/>
      <c r="T54" s="123"/>
      <c r="U54" s="142" t="s">
        <v>411</v>
      </c>
      <c r="V54" s="86"/>
      <c r="W54" s="86" t="s">
        <v>393</v>
      </c>
      <c r="X54" s="86">
        <v>2</v>
      </c>
      <c r="Y54" s="86">
        <v>3</v>
      </c>
      <c r="Z54" s="86">
        <f t="shared" si="7"/>
        <v>6</v>
      </c>
      <c r="AA54" s="80" t="s">
        <v>12</v>
      </c>
      <c r="AB54" s="86">
        <v>10</v>
      </c>
      <c r="AC54" s="86">
        <f t="shared" si="10"/>
        <v>60</v>
      </c>
      <c r="AD54" s="86" t="s">
        <v>222</v>
      </c>
      <c r="AE54" s="140" t="s">
        <v>229</v>
      </c>
      <c r="AF54" s="138">
        <f t="shared" si="8"/>
        <v>86.666666666666671</v>
      </c>
      <c r="AG54" s="139">
        <f>16214+11177+8950+23961+34438+34611</f>
        <v>129351</v>
      </c>
      <c r="AH54" s="86">
        <v>1</v>
      </c>
      <c r="AI54" s="86">
        <f t="shared" si="11"/>
        <v>39000</v>
      </c>
      <c r="AJ54" s="124" t="s">
        <v>273</v>
      </c>
      <c r="AK54" s="86" t="s">
        <v>270</v>
      </c>
      <c r="AL54" s="86"/>
      <c r="AM54" s="183" t="s">
        <v>270</v>
      </c>
      <c r="AN54" s="141"/>
      <c r="AO54" s="141"/>
      <c r="AP54" s="141"/>
      <c r="AQ54" s="141"/>
      <c r="AR54" s="141"/>
      <c r="AS54" s="141"/>
      <c r="AT54" s="141"/>
      <c r="AU54" s="141"/>
    </row>
    <row r="55" spans="1:47" s="3" customFormat="1" ht="195" x14ac:dyDescent="0.25">
      <c r="A55" s="428"/>
      <c r="B55" s="425"/>
      <c r="C55" s="346"/>
      <c r="D55" s="346"/>
      <c r="E55" s="124" t="s">
        <v>412</v>
      </c>
      <c r="F55" s="86" t="s">
        <v>389</v>
      </c>
      <c r="G55" s="86" t="s">
        <v>390</v>
      </c>
      <c r="H55" s="137"/>
      <c r="I55" s="86"/>
      <c r="J55" s="137"/>
      <c r="K55" s="86">
        <v>6</v>
      </c>
      <c r="L55" s="86">
        <v>4</v>
      </c>
      <c r="M55" s="86">
        <f t="shared" si="6"/>
        <v>24</v>
      </c>
      <c r="N55" s="81" t="s">
        <v>253</v>
      </c>
      <c r="O55" s="86">
        <v>25</v>
      </c>
      <c r="P55" s="86">
        <f t="shared" si="9"/>
        <v>600</v>
      </c>
      <c r="Q55" s="86" t="s">
        <v>216</v>
      </c>
      <c r="R55" s="136" t="s">
        <v>386</v>
      </c>
      <c r="S55" s="123"/>
      <c r="T55" s="123"/>
      <c r="U55" s="142"/>
      <c r="V55" s="86"/>
      <c r="W55" s="86" t="s">
        <v>282</v>
      </c>
      <c r="X55" s="86">
        <v>2</v>
      </c>
      <c r="Y55" s="86">
        <v>4</v>
      </c>
      <c r="Z55" s="86">
        <f t="shared" si="7"/>
        <v>8</v>
      </c>
      <c r="AA55" s="80" t="s">
        <v>12</v>
      </c>
      <c r="AB55" s="86">
        <v>25</v>
      </c>
      <c r="AC55" s="86">
        <f t="shared" si="10"/>
        <v>200</v>
      </c>
      <c r="AD55" s="86" t="s">
        <v>219</v>
      </c>
      <c r="AE55" s="140" t="s">
        <v>328</v>
      </c>
      <c r="AF55" s="138">
        <f t="shared" si="8"/>
        <v>66.666666666666657</v>
      </c>
      <c r="AG55" s="139">
        <v>50000</v>
      </c>
      <c r="AH55" s="86">
        <v>1</v>
      </c>
      <c r="AI55" s="86">
        <f t="shared" si="11"/>
        <v>39999.999999999993</v>
      </c>
      <c r="AJ55" s="86" t="s">
        <v>331</v>
      </c>
      <c r="AK55" s="86" t="s">
        <v>270</v>
      </c>
      <c r="AL55" s="86"/>
      <c r="AM55" s="183" t="s">
        <v>270</v>
      </c>
      <c r="AN55" s="141"/>
      <c r="AO55" s="141"/>
      <c r="AP55" s="141"/>
      <c r="AQ55" s="141"/>
      <c r="AR55" s="141"/>
      <c r="AS55" s="141"/>
      <c r="AT55" s="141"/>
      <c r="AU55" s="141"/>
    </row>
    <row r="56" spans="1:47" s="3" customFormat="1" ht="105" x14ac:dyDescent="0.25">
      <c r="A56" s="428"/>
      <c r="B56" s="425"/>
      <c r="C56" s="346"/>
      <c r="D56" s="346"/>
      <c r="E56" s="124" t="s">
        <v>395</v>
      </c>
      <c r="F56" s="86" t="s">
        <v>296</v>
      </c>
      <c r="G56" s="86" t="s">
        <v>34</v>
      </c>
      <c r="H56" s="137"/>
      <c r="I56" s="86"/>
      <c r="J56" s="137" t="s">
        <v>413</v>
      </c>
      <c r="K56" s="86">
        <v>6</v>
      </c>
      <c r="L56" s="86">
        <v>4</v>
      </c>
      <c r="M56" s="86">
        <f t="shared" si="6"/>
        <v>24</v>
      </c>
      <c r="N56" s="81" t="s">
        <v>253</v>
      </c>
      <c r="O56" s="86">
        <v>10</v>
      </c>
      <c r="P56" s="86">
        <f t="shared" si="9"/>
        <v>240</v>
      </c>
      <c r="Q56" s="86" t="s">
        <v>219</v>
      </c>
      <c r="R56" s="136" t="s">
        <v>328</v>
      </c>
      <c r="S56" s="137"/>
      <c r="T56" s="137"/>
      <c r="U56" s="137"/>
      <c r="V56" s="86"/>
      <c r="W56" s="86" t="s">
        <v>393</v>
      </c>
      <c r="X56" s="86">
        <v>2</v>
      </c>
      <c r="Y56" s="86">
        <v>4</v>
      </c>
      <c r="Z56" s="86">
        <f t="shared" si="7"/>
        <v>8</v>
      </c>
      <c r="AA56" s="80" t="s">
        <v>12</v>
      </c>
      <c r="AB56" s="86">
        <v>10</v>
      </c>
      <c r="AC56" s="86">
        <f t="shared" si="10"/>
        <v>80</v>
      </c>
      <c r="AD56" s="86" t="s">
        <v>222</v>
      </c>
      <c r="AE56" s="140" t="s">
        <v>394</v>
      </c>
      <c r="AF56" s="138">
        <f t="shared" si="8"/>
        <v>66.666666666666657</v>
      </c>
      <c r="AG56" s="139">
        <v>129351</v>
      </c>
      <c r="AH56" s="86">
        <v>1</v>
      </c>
      <c r="AI56" s="86">
        <f t="shared" si="11"/>
        <v>15999.999999999998</v>
      </c>
      <c r="AJ56" s="86"/>
      <c r="AK56" s="86"/>
      <c r="AL56" s="86"/>
      <c r="AM56" s="183" t="s">
        <v>270</v>
      </c>
      <c r="AN56" s="141"/>
      <c r="AO56" s="141"/>
      <c r="AP56" s="141"/>
      <c r="AQ56" s="141"/>
      <c r="AR56" s="141"/>
      <c r="AS56" s="141"/>
      <c r="AT56" s="141"/>
      <c r="AU56" s="141"/>
    </row>
    <row r="57" spans="1:47" s="3" customFormat="1" ht="135" x14ac:dyDescent="0.25">
      <c r="A57" s="428"/>
      <c r="B57" s="425"/>
      <c r="C57" s="346"/>
      <c r="D57" s="346" t="s">
        <v>526</v>
      </c>
      <c r="E57" s="124" t="s">
        <v>415</v>
      </c>
      <c r="F57" s="86" t="s">
        <v>409</v>
      </c>
      <c r="G57" s="86" t="s">
        <v>36</v>
      </c>
      <c r="H57" s="137"/>
      <c r="I57" s="86"/>
      <c r="J57" s="137" t="s">
        <v>410</v>
      </c>
      <c r="K57" s="86">
        <v>6</v>
      </c>
      <c r="L57" s="86">
        <v>3</v>
      </c>
      <c r="M57" s="86">
        <f t="shared" si="6"/>
        <v>18</v>
      </c>
      <c r="N57" s="82" t="s">
        <v>254</v>
      </c>
      <c r="O57" s="86">
        <v>25</v>
      </c>
      <c r="P57" s="86">
        <f t="shared" si="9"/>
        <v>450</v>
      </c>
      <c r="Q57" s="86" t="s">
        <v>219</v>
      </c>
      <c r="R57" s="136" t="s">
        <v>328</v>
      </c>
      <c r="S57" s="137"/>
      <c r="T57" s="137"/>
      <c r="U57" s="137" t="s">
        <v>411</v>
      </c>
      <c r="V57" s="86"/>
      <c r="W57" s="86" t="s">
        <v>393</v>
      </c>
      <c r="X57" s="86">
        <v>2</v>
      </c>
      <c r="Y57" s="86">
        <v>3</v>
      </c>
      <c r="Z57" s="86">
        <f t="shared" si="7"/>
        <v>6</v>
      </c>
      <c r="AA57" s="80" t="s">
        <v>12</v>
      </c>
      <c r="AB57" s="86">
        <v>10</v>
      </c>
      <c r="AC57" s="86">
        <f t="shared" si="10"/>
        <v>60</v>
      </c>
      <c r="AD57" s="86" t="s">
        <v>222</v>
      </c>
      <c r="AE57" s="140" t="s">
        <v>229</v>
      </c>
      <c r="AF57" s="138">
        <f t="shared" si="8"/>
        <v>86.666666666666671</v>
      </c>
      <c r="AG57" s="139">
        <f>16214+11177+8950+23961+34438+34611</f>
        <v>129351</v>
      </c>
      <c r="AH57" s="86">
        <v>1</v>
      </c>
      <c r="AI57" s="86">
        <f t="shared" si="11"/>
        <v>39000</v>
      </c>
      <c r="AJ57" s="124" t="s">
        <v>273</v>
      </c>
      <c r="AK57" s="86" t="s">
        <v>270</v>
      </c>
      <c r="AL57" s="86"/>
      <c r="AM57" s="183" t="s">
        <v>270</v>
      </c>
      <c r="AN57" s="141"/>
      <c r="AO57" s="141"/>
      <c r="AP57" s="141"/>
      <c r="AQ57" s="141"/>
      <c r="AR57" s="141"/>
      <c r="AS57" s="141"/>
      <c r="AT57" s="141"/>
      <c r="AU57" s="141"/>
    </row>
    <row r="58" spans="1:47" s="3" customFormat="1" ht="195" x14ac:dyDescent="0.25">
      <c r="A58" s="428"/>
      <c r="B58" s="425"/>
      <c r="C58" s="346"/>
      <c r="D58" s="346"/>
      <c r="E58" s="124" t="s">
        <v>412</v>
      </c>
      <c r="F58" s="86" t="s">
        <v>389</v>
      </c>
      <c r="G58" s="86" t="s">
        <v>390</v>
      </c>
      <c r="H58" s="137"/>
      <c r="I58" s="86"/>
      <c r="J58" s="137"/>
      <c r="K58" s="86">
        <v>6</v>
      </c>
      <c r="L58" s="86">
        <v>4</v>
      </c>
      <c r="M58" s="86">
        <f t="shared" si="6"/>
        <v>24</v>
      </c>
      <c r="N58" s="81" t="s">
        <v>253</v>
      </c>
      <c r="O58" s="86">
        <v>25</v>
      </c>
      <c r="P58" s="86">
        <f t="shared" si="9"/>
        <v>600</v>
      </c>
      <c r="Q58" s="86" t="s">
        <v>216</v>
      </c>
      <c r="R58" s="136" t="s">
        <v>386</v>
      </c>
      <c r="S58" s="137"/>
      <c r="T58" s="137"/>
      <c r="U58" s="137"/>
      <c r="V58" s="86"/>
      <c r="W58" s="86" t="s">
        <v>282</v>
      </c>
      <c r="X58" s="86">
        <v>2</v>
      </c>
      <c r="Y58" s="86">
        <v>4</v>
      </c>
      <c r="Z58" s="86">
        <f t="shared" si="7"/>
        <v>8</v>
      </c>
      <c r="AA58" s="80" t="s">
        <v>12</v>
      </c>
      <c r="AB58" s="86">
        <v>25</v>
      </c>
      <c r="AC58" s="86">
        <f t="shared" si="10"/>
        <v>200</v>
      </c>
      <c r="AD58" s="86" t="s">
        <v>219</v>
      </c>
      <c r="AE58" s="140" t="s">
        <v>328</v>
      </c>
      <c r="AF58" s="138">
        <f t="shared" si="8"/>
        <v>66.666666666666657</v>
      </c>
      <c r="AG58" s="139">
        <v>50000</v>
      </c>
      <c r="AH58" s="86">
        <v>1</v>
      </c>
      <c r="AI58" s="86">
        <f t="shared" si="11"/>
        <v>39999.999999999993</v>
      </c>
      <c r="AJ58" s="86" t="s">
        <v>331</v>
      </c>
      <c r="AK58" s="86" t="s">
        <v>270</v>
      </c>
      <c r="AL58" s="86"/>
      <c r="AM58" s="183" t="s">
        <v>270</v>
      </c>
      <c r="AN58" s="141"/>
      <c r="AO58" s="141"/>
      <c r="AP58" s="141"/>
      <c r="AQ58" s="141"/>
      <c r="AR58" s="141"/>
      <c r="AS58" s="141"/>
      <c r="AT58" s="141"/>
      <c r="AU58" s="141"/>
    </row>
    <row r="59" spans="1:47" s="3" customFormat="1" ht="105" x14ac:dyDescent="0.25">
      <c r="A59" s="428"/>
      <c r="B59" s="425"/>
      <c r="C59" s="346"/>
      <c r="D59" s="346"/>
      <c r="E59" s="124" t="s">
        <v>416</v>
      </c>
      <c r="F59" s="86" t="s">
        <v>296</v>
      </c>
      <c r="G59" s="86" t="s">
        <v>34</v>
      </c>
      <c r="H59" s="137"/>
      <c r="I59" s="86"/>
      <c r="J59" s="137" t="s">
        <v>413</v>
      </c>
      <c r="K59" s="86">
        <v>6</v>
      </c>
      <c r="L59" s="86">
        <v>4</v>
      </c>
      <c r="M59" s="86">
        <f t="shared" si="6"/>
        <v>24</v>
      </c>
      <c r="N59" s="81" t="s">
        <v>253</v>
      </c>
      <c r="O59" s="86">
        <v>10</v>
      </c>
      <c r="P59" s="86">
        <f t="shared" si="9"/>
        <v>240</v>
      </c>
      <c r="Q59" s="86" t="s">
        <v>219</v>
      </c>
      <c r="R59" s="136" t="s">
        <v>328</v>
      </c>
      <c r="S59" s="137"/>
      <c r="T59" s="137"/>
      <c r="U59" s="137"/>
      <c r="V59" s="86"/>
      <c r="W59" s="86" t="s">
        <v>393</v>
      </c>
      <c r="X59" s="86">
        <v>2</v>
      </c>
      <c r="Y59" s="86">
        <v>4</v>
      </c>
      <c r="Z59" s="86">
        <f t="shared" si="7"/>
        <v>8</v>
      </c>
      <c r="AA59" s="80" t="s">
        <v>12</v>
      </c>
      <c r="AB59" s="86">
        <v>10</v>
      </c>
      <c r="AC59" s="86">
        <f t="shared" si="10"/>
        <v>80</v>
      </c>
      <c r="AD59" s="86" t="s">
        <v>222</v>
      </c>
      <c r="AE59" s="140" t="s">
        <v>394</v>
      </c>
      <c r="AF59" s="138">
        <f t="shared" si="8"/>
        <v>66.666666666666657</v>
      </c>
      <c r="AG59" s="139">
        <v>129351</v>
      </c>
      <c r="AH59" s="86">
        <v>1</v>
      </c>
      <c r="AI59" s="86">
        <f t="shared" si="11"/>
        <v>15999.999999999998</v>
      </c>
      <c r="AJ59" s="86"/>
      <c r="AK59" s="86"/>
      <c r="AL59" s="86"/>
      <c r="AM59" s="183" t="s">
        <v>270</v>
      </c>
      <c r="AN59" s="141"/>
      <c r="AO59" s="141"/>
      <c r="AP59" s="141"/>
      <c r="AQ59" s="141"/>
      <c r="AR59" s="141"/>
      <c r="AS59" s="141"/>
      <c r="AT59" s="141"/>
      <c r="AU59" s="141"/>
    </row>
    <row r="60" spans="1:47" s="3" customFormat="1" ht="135" x14ac:dyDescent="0.25">
      <c r="A60" s="428"/>
      <c r="B60" s="425"/>
      <c r="C60" s="346"/>
      <c r="D60" s="346" t="s">
        <v>527</v>
      </c>
      <c r="E60" s="124" t="s">
        <v>417</v>
      </c>
      <c r="F60" s="86" t="s">
        <v>409</v>
      </c>
      <c r="G60" s="86" t="s">
        <v>36</v>
      </c>
      <c r="H60" s="137"/>
      <c r="I60" s="86"/>
      <c r="J60" s="137" t="s">
        <v>410</v>
      </c>
      <c r="K60" s="86">
        <v>6</v>
      </c>
      <c r="L60" s="86">
        <v>3</v>
      </c>
      <c r="M60" s="86">
        <f t="shared" si="6"/>
        <v>18</v>
      </c>
      <c r="N60" s="82" t="s">
        <v>254</v>
      </c>
      <c r="O60" s="86">
        <v>25</v>
      </c>
      <c r="P60" s="86">
        <f t="shared" si="9"/>
        <v>450</v>
      </c>
      <c r="Q60" s="86" t="s">
        <v>219</v>
      </c>
      <c r="R60" s="136" t="s">
        <v>328</v>
      </c>
      <c r="S60" s="137"/>
      <c r="T60" s="137"/>
      <c r="U60" s="137" t="s">
        <v>411</v>
      </c>
      <c r="V60" s="86"/>
      <c r="W60" s="86" t="s">
        <v>393</v>
      </c>
      <c r="X60" s="86">
        <v>2</v>
      </c>
      <c r="Y60" s="86">
        <v>3</v>
      </c>
      <c r="Z60" s="86">
        <f t="shared" si="7"/>
        <v>6</v>
      </c>
      <c r="AA60" s="80" t="s">
        <v>12</v>
      </c>
      <c r="AB60" s="86">
        <v>10</v>
      </c>
      <c r="AC60" s="86">
        <f t="shared" si="10"/>
        <v>60</v>
      </c>
      <c r="AD60" s="86" t="s">
        <v>222</v>
      </c>
      <c r="AE60" s="140" t="s">
        <v>229</v>
      </c>
      <c r="AF60" s="138">
        <f t="shared" si="8"/>
        <v>86.666666666666671</v>
      </c>
      <c r="AG60" s="139">
        <f>16214+11177+8950+23961+34438+34611</f>
        <v>129351</v>
      </c>
      <c r="AH60" s="86">
        <v>1</v>
      </c>
      <c r="AI60" s="86">
        <f t="shared" si="11"/>
        <v>39000</v>
      </c>
      <c r="AJ60" s="124" t="s">
        <v>273</v>
      </c>
      <c r="AK60" s="86" t="s">
        <v>270</v>
      </c>
      <c r="AL60" s="86"/>
      <c r="AM60" s="183" t="s">
        <v>270</v>
      </c>
      <c r="AN60" s="141"/>
      <c r="AO60" s="141"/>
      <c r="AP60" s="141"/>
      <c r="AQ60" s="141"/>
      <c r="AR60" s="141"/>
      <c r="AS60" s="141"/>
      <c r="AT60" s="141"/>
      <c r="AU60" s="141"/>
    </row>
    <row r="61" spans="1:47" s="88" customFormat="1" ht="195" x14ac:dyDescent="0.25">
      <c r="A61" s="428"/>
      <c r="B61" s="425"/>
      <c r="C61" s="346"/>
      <c r="D61" s="346"/>
      <c r="E61" s="124" t="s">
        <v>412</v>
      </c>
      <c r="F61" s="86" t="s">
        <v>389</v>
      </c>
      <c r="G61" s="86" t="s">
        <v>390</v>
      </c>
      <c r="H61" s="137"/>
      <c r="I61" s="86"/>
      <c r="J61" s="137"/>
      <c r="K61" s="86">
        <v>6</v>
      </c>
      <c r="L61" s="86">
        <v>4</v>
      </c>
      <c r="M61" s="86">
        <f t="shared" si="6"/>
        <v>24</v>
      </c>
      <c r="N61" s="81" t="s">
        <v>253</v>
      </c>
      <c r="O61" s="86">
        <v>25</v>
      </c>
      <c r="P61" s="86">
        <f t="shared" si="9"/>
        <v>600</v>
      </c>
      <c r="Q61" s="86" t="s">
        <v>216</v>
      </c>
      <c r="R61" s="136" t="s">
        <v>386</v>
      </c>
      <c r="S61" s="137"/>
      <c r="T61" s="137"/>
      <c r="U61" s="137"/>
      <c r="V61" s="86"/>
      <c r="W61" s="86" t="s">
        <v>282</v>
      </c>
      <c r="X61" s="86">
        <v>2</v>
      </c>
      <c r="Y61" s="86">
        <v>4</v>
      </c>
      <c r="Z61" s="86">
        <f t="shared" si="7"/>
        <v>8</v>
      </c>
      <c r="AA61" s="80" t="s">
        <v>12</v>
      </c>
      <c r="AB61" s="86">
        <v>25</v>
      </c>
      <c r="AC61" s="86">
        <f t="shared" si="10"/>
        <v>200</v>
      </c>
      <c r="AD61" s="86" t="s">
        <v>219</v>
      </c>
      <c r="AE61" s="140" t="s">
        <v>328</v>
      </c>
      <c r="AF61" s="138">
        <f t="shared" si="8"/>
        <v>66.666666666666657</v>
      </c>
      <c r="AG61" s="139">
        <v>50000</v>
      </c>
      <c r="AH61" s="86">
        <v>1</v>
      </c>
      <c r="AI61" s="86">
        <f t="shared" si="11"/>
        <v>39999.999999999993</v>
      </c>
      <c r="AJ61" s="86" t="s">
        <v>331</v>
      </c>
      <c r="AK61" s="86" t="s">
        <v>270</v>
      </c>
      <c r="AL61" s="86"/>
      <c r="AM61" s="183" t="s">
        <v>270</v>
      </c>
      <c r="AN61" s="144"/>
      <c r="AO61" s="144"/>
      <c r="AP61" s="144"/>
      <c r="AQ61" s="144"/>
      <c r="AR61" s="144"/>
      <c r="AS61" s="144"/>
      <c r="AT61" s="144"/>
      <c r="AU61" s="144"/>
    </row>
    <row r="62" spans="1:47" s="88" customFormat="1" ht="105" x14ac:dyDescent="0.25">
      <c r="A62" s="428"/>
      <c r="B62" s="425"/>
      <c r="C62" s="346"/>
      <c r="D62" s="346"/>
      <c r="E62" s="124" t="s">
        <v>416</v>
      </c>
      <c r="F62" s="86" t="s">
        <v>296</v>
      </c>
      <c r="G62" s="86" t="s">
        <v>34</v>
      </c>
      <c r="H62" s="137"/>
      <c r="I62" s="86"/>
      <c r="J62" s="137" t="s">
        <v>413</v>
      </c>
      <c r="K62" s="86">
        <v>6</v>
      </c>
      <c r="L62" s="86">
        <v>4</v>
      </c>
      <c r="M62" s="86">
        <f t="shared" si="6"/>
        <v>24</v>
      </c>
      <c r="N62" s="81" t="s">
        <v>253</v>
      </c>
      <c r="O62" s="86">
        <v>10</v>
      </c>
      <c r="P62" s="86">
        <f t="shared" si="9"/>
        <v>240</v>
      </c>
      <c r="Q62" s="86" t="s">
        <v>219</v>
      </c>
      <c r="R62" s="136" t="s">
        <v>328</v>
      </c>
      <c r="S62" s="137"/>
      <c r="T62" s="137"/>
      <c r="U62" s="137"/>
      <c r="V62" s="86"/>
      <c r="W62" s="86" t="s">
        <v>393</v>
      </c>
      <c r="X62" s="86">
        <v>2</v>
      </c>
      <c r="Y62" s="86">
        <v>4</v>
      </c>
      <c r="Z62" s="86">
        <f t="shared" si="7"/>
        <v>8</v>
      </c>
      <c r="AA62" s="80" t="s">
        <v>12</v>
      </c>
      <c r="AB62" s="86">
        <v>10</v>
      </c>
      <c r="AC62" s="86">
        <f t="shared" si="10"/>
        <v>80</v>
      </c>
      <c r="AD62" s="86" t="s">
        <v>222</v>
      </c>
      <c r="AE62" s="140" t="s">
        <v>394</v>
      </c>
      <c r="AF62" s="138">
        <f t="shared" si="8"/>
        <v>66.666666666666657</v>
      </c>
      <c r="AG62" s="139">
        <v>129351</v>
      </c>
      <c r="AH62" s="86">
        <v>1</v>
      </c>
      <c r="AI62" s="86">
        <f t="shared" si="11"/>
        <v>15999.999999999998</v>
      </c>
      <c r="AJ62" s="86"/>
      <c r="AK62" s="86"/>
      <c r="AL62" s="86"/>
      <c r="AM62" s="183" t="s">
        <v>270</v>
      </c>
      <c r="AN62" s="144"/>
      <c r="AO62" s="144"/>
      <c r="AP62" s="144"/>
      <c r="AQ62" s="144"/>
      <c r="AR62" s="144"/>
      <c r="AS62" s="144"/>
      <c r="AT62" s="144"/>
      <c r="AU62" s="144"/>
    </row>
    <row r="63" spans="1:47" s="88" customFormat="1" ht="150" x14ac:dyDescent="0.25">
      <c r="A63" s="428"/>
      <c r="B63" s="425"/>
      <c r="C63" s="346" t="s">
        <v>418</v>
      </c>
      <c r="D63" s="346" t="s">
        <v>419</v>
      </c>
      <c r="E63" s="24" t="s">
        <v>420</v>
      </c>
      <c r="F63" s="24" t="s">
        <v>242</v>
      </c>
      <c r="G63" s="24" t="s">
        <v>39</v>
      </c>
      <c r="H63" s="86"/>
      <c r="I63" s="86"/>
      <c r="J63" s="86" t="s">
        <v>421</v>
      </c>
      <c r="K63" s="86">
        <v>6</v>
      </c>
      <c r="L63" s="86">
        <v>4</v>
      </c>
      <c r="M63" s="86">
        <f t="shared" si="6"/>
        <v>24</v>
      </c>
      <c r="N63" s="81" t="s">
        <v>253</v>
      </c>
      <c r="O63" s="86">
        <v>25</v>
      </c>
      <c r="P63" s="86">
        <f t="shared" si="9"/>
        <v>600</v>
      </c>
      <c r="Q63" s="86" t="s">
        <v>216</v>
      </c>
      <c r="R63" s="136" t="s">
        <v>386</v>
      </c>
      <c r="S63" s="137"/>
      <c r="T63" s="137"/>
      <c r="U63" s="137"/>
      <c r="V63" s="86"/>
      <c r="W63" s="86" t="s">
        <v>387</v>
      </c>
      <c r="X63" s="86">
        <v>2</v>
      </c>
      <c r="Y63" s="86">
        <v>4</v>
      </c>
      <c r="Z63" s="86">
        <f t="shared" si="7"/>
        <v>8</v>
      </c>
      <c r="AA63" s="80" t="s">
        <v>12</v>
      </c>
      <c r="AB63" s="86">
        <v>25</v>
      </c>
      <c r="AC63" s="86">
        <f t="shared" si="10"/>
        <v>200</v>
      </c>
      <c r="AD63" s="86" t="s">
        <v>219</v>
      </c>
      <c r="AE63" s="140" t="s">
        <v>328</v>
      </c>
      <c r="AF63" s="138">
        <f t="shared" si="8"/>
        <v>66.666666666666657</v>
      </c>
      <c r="AG63" s="139">
        <v>100000</v>
      </c>
      <c r="AH63" s="86">
        <v>1</v>
      </c>
      <c r="AI63" s="86">
        <f t="shared" si="11"/>
        <v>39999.999999999993</v>
      </c>
      <c r="AJ63" s="86" t="s">
        <v>331</v>
      </c>
      <c r="AK63" s="86" t="s">
        <v>270</v>
      </c>
      <c r="AL63" s="86"/>
      <c r="AM63" s="183"/>
      <c r="AN63" s="144"/>
      <c r="AO63" s="144"/>
      <c r="AP63" s="144"/>
      <c r="AQ63" s="144"/>
      <c r="AR63" s="144"/>
      <c r="AS63" s="144"/>
      <c r="AT63" s="144"/>
      <c r="AU63" s="144"/>
    </row>
    <row r="64" spans="1:47" s="3" customFormat="1" ht="131.25" x14ac:dyDescent="0.25">
      <c r="A64" s="428"/>
      <c r="B64" s="425"/>
      <c r="C64" s="346"/>
      <c r="D64" s="346"/>
      <c r="E64" s="124" t="s">
        <v>388</v>
      </c>
      <c r="F64" s="86" t="s">
        <v>389</v>
      </c>
      <c r="G64" s="86" t="s">
        <v>390</v>
      </c>
      <c r="H64" s="137"/>
      <c r="I64" s="86"/>
      <c r="J64" s="137"/>
      <c r="K64" s="86">
        <v>6</v>
      </c>
      <c r="L64" s="86">
        <v>4</v>
      </c>
      <c r="M64" s="86">
        <f t="shared" si="6"/>
        <v>24</v>
      </c>
      <c r="N64" s="81" t="s">
        <v>253</v>
      </c>
      <c r="O64" s="86">
        <v>25</v>
      </c>
      <c r="P64" s="86">
        <f t="shared" si="9"/>
        <v>600</v>
      </c>
      <c r="Q64" s="86" t="s">
        <v>216</v>
      </c>
      <c r="R64" s="136" t="s">
        <v>386</v>
      </c>
      <c r="S64" s="123"/>
      <c r="T64" s="123"/>
      <c r="U64" s="142"/>
      <c r="V64" s="86"/>
      <c r="W64" s="86" t="s">
        <v>282</v>
      </c>
      <c r="X64" s="86">
        <v>2</v>
      </c>
      <c r="Y64" s="86">
        <v>4</v>
      </c>
      <c r="Z64" s="86">
        <f t="shared" si="7"/>
        <v>8</v>
      </c>
      <c r="AA64" s="80" t="s">
        <v>12</v>
      </c>
      <c r="AB64" s="86">
        <v>25</v>
      </c>
      <c r="AC64" s="86">
        <f t="shared" si="10"/>
        <v>200</v>
      </c>
      <c r="AD64" s="86" t="s">
        <v>219</v>
      </c>
      <c r="AE64" s="140" t="s">
        <v>328</v>
      </c>
      <c r="AF64" s="138">
        <f t="shared" si="8"/>
        <v>66.666666666666657</v>
      </c>
      <c r="AG64" s="139">
        <v>50000</v>
      </c>
      <c r="AH64" s="86">
        <v>1</v>
      </c>
      <c r="AI64" s="86">
        <f t="shared" si="11"/>
        <v>39999.999999999993</v>
      </c>
      <c r="AJ64" s="86" t="s">
        <v>331</v>
      </c>
      <c r="AK64" s="86" t="s">
        <v>270</v>
      </c>
      <c r="AL64" s="86"/>
      <c r="AM64" s="183" t="s">
        <v>270</v>
      </c>
      <c r="AN64" s="141"/>
      <c r="AO64" s="141"/>
      <c r="AP64" s="141"/>
      <c r="AQ64" s="141"/>
      <c r="AR64" s="141"/>
      <c r="AS64" s="141"/>
      <c r="AT64" s="141"/>
      <c r="AU64" s="141"/>
    </row>
    <row r="65" spans="1:47" s="3" customFormat="1" ht="120.75" thickBot="1" x14ac:dyDescent="0.3">
      <c r="A65" s="428"/>
      <c r="B65" s="425"/>
      <c r="C65" s="314"/>
      <c r="D65" s="314"/>
      <c r="E65" s="126" t="s">
        <v>395</v>
      </c>
      <c r="F65" s="24" t="s">
        <v>296</v>
      </c>
      <c r="G65" s="24" t="s">
        <v>34</v>
      </c>
      <c r="H65" s="194"/>
      <c r="I65" s="24"/>
      <c r="J65" s="24" t="s">
        <v>396</v>
      </c>
      <c r="K65" s="24">
        <v>6</v>
      </c>
      <c r="L65" s="24">
        <v>4</v>
      </c>
      <c r="M65" s="24">
        <f t="shared" si="6"/>
        <v>24</v>
      </c>
      <c r="N65" s="195" t="s">
        <v>253</v>
      </c>
      <c r="O65" s="24">
        <v>10</v>
      </c>
      <c r="P65" s="24">
        <f t="shared" si="9"/>
        <v>240</v>
      </c>
      <c r="Q65" s="24" t="s">
        <v>219</v>
      </c>
      <c r="R65" s="196" t="s">
        <v>328</v>
      </c>
      <c r="S65" s="194"/>
      <c r="T65" s="194"/>
      <c r="U65" s="194"/>
      <c r="V65" s="24"/>
      <c r="W65" s="24" t="s">
        <v>393</v>
      </c>
      <c r="X65" s="24">
        <v>2</v>
      </c>
      <c r="Y65" s="24">
        <v>4</v>
      </c>
      <c r="Z65" s="24">
        <f t="shared" si="7"/>
        <v>8</v>
      </c>
      <c r="AA65" s="152" t="s">
        <v>12</v>
      </c>
      <c r="AB65" s="24">
        <v>10</v>
      </c>
      <c r="AC65" s="24">
        <f t="shared" si="10"/>
        <v>80</v>
      </c>
      <c r="AD65" s="24" t="s">
        <v>222</v>
      </c>
      <c r="AE65" s="197" t="s">
        <v>394</v>
      </c>
      <c r="AF65" s="198">
        <f t="shared" si="8"/>
        <v>66.666666666666657</v>
      </c>
      <c r="AG65" s="199">
        <v>129351</v>
      </c>
      <c r="AH65" s="24">
        <v>1</v>
      </c>
      <c r="AI65" s="24">
        <f t="shared" si="11"/>
        <v>15999.999999999998</v>
      </c>
      <c r="AJ65" s="24"/>
      <c r="AK65" s="24"/>
      <c r="AL65" s="24"/>
      <c r="AM65" s="200" t="s">
        <v>270</v>
      </c>
      <c r="AN65" s="141"/>
      <c r="AO65" s="141"/>
      <c r="AP65" s="141"/>
      <c r="AQ65" s="141"/>
      <c r="AR65" s="141"/>
      <c r="AS65" s="141"/>
      <c r="AT65" s="141"/>
      <c r="AU65" s="141"/>
    </row>
    <row r="66" spans="1:47" s="3" customFormat="1" ht="90" x14ac:dyDescent="0.25">
      <c r="A66" s="431" t="s">
        <v>422</v>
      </c>
      <c r="B66" s="432" t="s">
        <v>532</v>
      </c>
      <c r="C66" s="435" t="s">
        <v>418</v>
      </c>
      <c r="D66" s="429" t="s">
        <v>424</v>
      </c>
      <c r="E66" s="114" t="s">
        <v>425</v>
      </c>
      <c r="F66" s="114" t="s">
        <v>425</v>
      </c>
      <c r="G66" s="114" t="s">
        <v>425</v>
      </c>
      <c r="H66" s="114" t="s">
        <v>426</v>
      </c>
      <c r="I66" s="114"/>
      <c r="J66" s="114"/>
      <c r="K66" s="114">
        <v>6</v>
      </c>
      <c r="L66" s="114">
        <v>4</v>
      </c>
      <c r="M66" s="114">
        <f t="shared" ref="M66:M73" si="12">+L66*K66</f>
        <v>24</v>
      </c>
      <c r="N66" s="101" t="s">
        <v>253</v>
      </c>
      <c r="O66" s="114">
        <v>25</v>
      </c>
      <c r="P66" s="114">
        <f t="shared" ref="P66:P83" si="13">+M66*O66</f>
        <v>600</v>
      </c>
      <c r="Q66" s="114" t="s">
        <v>427</v>
      </c>
      <c r="R66" s="177" t="s">
        <v>231</v>
      </c>
      <c r="S66" s="201"/>
      <c r="T66" s="201"/>
      <c r="U66" s="114"/>
      <c r="V66" s="114" t="s">
        <v>428</v>
      </c>
      <c r="W66" s="114"/>
      <c r="X66" s="114">
        <v>2</v>
      </c>
      <c r="Y66" s="114">
        <v>4</v>
      </c>
      <c r="Z66" s="114">
        <f>+Y66*X66</f>
        <v>8</v>
      </c>
      <c r="AA66" s="107" t="s">
        <v>12</v>
      </c>
      <c r="AB66" s="114">
        <v>25</v>
      </c>
      <c r="AC66" s="114">
        <f t="shared" ref="AC66:AC83" si="14">+Z66*AB66</f>
        <v>200</v>
      </c>
      <c r="AD66" s="114" t="s">
        <v>219</v>
      </c>
      <c r="AE66" s="177" t="s">
        <v>328</v>
      </c>
      <c r="AF66" s="202">
        <f t="shared" si="8"/>
        <v>66.666666666666657</v>
      </c>
      <c r="AG66" s="181">
        <v>200000</v>
      </c>
      <c r="AH66" s="114">
        <v>2</v>
      </c>
      <c r="AI66" s="114">
        <f t="shared" si="11"/>
        <v>19999.999999999996</v>
      </c>
      <c r="AJ66" s="114"/>
      <c r="AK66" s="114"/>
      <c r="AL66" s="114"/>
      <c r="AM66" s="182" t="s">
        <v>270</v>
      </c>
      <c r="AN66" s="147"/>
      <c r="AO66" s="147"/>
      <c r="AP66" s="147"/>
      <c r="AQ66" s="147"/>
      <c r="AR66" s="147"/>
      <c r="AS66" s="147"/>
      <c r="AT66" s="147"/>
      <c r="AU66" s="147"/>
    </row>
    <row r="67" spans="1:47" s="3" customFormat="1" ht="97.5" customHeight="1" x14ac:dyDescent="0.25">
      <c r="A67" s="417"/>
      <c r="B67" s="433"/>
      <c r="C67" s="346"/>
      <c r="D67" s="349"/>
      <c r="E67" s="86" t="s">
        <v>240</v>
      </c>
      <c r="F67" s="86" t="s">
        <v>303</v>
      </c>
      <c r="G67" s="124" t="s">
        <v>39</v>
      </c>
      <c r="H67" s="86"/>
      <c r="I67" s="86"/>
      <c r="J67" s="86" t="s">
        <v>438</v>
      </c>
      <c r="K67" s="86">
        <v>6</v>
      </c>
      <c r="L67" s="86">
        <v>4</v>
      </c>
      <c r="M67" s="86">
        <f t="shared" si="12"/>
        <v>24</v>
      </c>
      <c r="N67" s="81" t="s">
        <v>253</v>
      </c>
      <c r="O67" s="86">
        <v>25</v>
      </c>
      <c r="P67" s="86">
        <f t="shared" si="13"/>
        <v>600</v>
      </c>
      <c r="Q67" s="86" t="s">
        <v>427</v>
      </c>
      <c r="R67" s="136" t="s">
        <v>386</v>
      </c>
      <c r="S67" s="86"/>
      <c r="T67" s="86"/>
      <c r="U67" s="86"/>
      <c r="V67" s="86" t="s">
        <v>428</v>
      </c>
      <c r="W67" s="86" t="s">
        <v>439</v>
      </c>
      <c r="X67" s="86">
        <v>2</v>
      </c>
      <c r="Y67" s="86">
        <v>4</v>
      </c>
      <c r="Z67" s="86">
        <f t="shared" ref="Z67" si="15">+Y67*X67</f>
        <v>8</v>
      </c>
      <c r="AA67" s="80" t="s">
        <v>12</v>
      </c>
      <c r="AB67" s="86">
        <v>10</v>
      </c>
      <c r="AC67" s="86">
        <f t="shared" si="14"/>
        <v>80</v>
      </c>
      <c r="AD67" s="86" t="s">
        <v>222</v>
      </c>
      <c r="AE67" s="136" t="s">
        <v>394</v>
      </c>
      <c r="AF67" s="146">
        <f t="shared" ref="AF67:AF79" si="16">((P67-AC67)/P67)</f>
        <v>0.8666666666666667</v>
      </c>
      <c r="AG67" s="139">
        <f t="shared" ref="AG67" si="17">463289+200000</f>
        <v>663289</v>
      </c>
      <c r="AH67" s="86">
        <v>2</v>
      </c>
      <c r="AI67" s="86">
        <f t="shared" si="11"/>
        <v>260</v>
      </c>
      <c r="AJ67" s="86" t="s">
        <v>331</v>
      </c>
      <c r="AK67" s="86" t="s">
        <v>270</v>
      </c>
      <c r="AL67" s="86"/>
      <c r="AM67" s="183" t="s">
        <v>270</v>
      </c>
      <c r="AN67" s="147"/>
      <c r="AO67" s="147"/>
      <c r="AP67" s="147"/>
      <c r="AQ67" s="147"/>
      <c r="AR67" s="147"/>
      <c r="AS67" s="147"/>
      <c r="AT67" s="147"/>
      <c r="AU67" s="147"/>
    </row>
    <row r="68" spans="1:47" s="3" customFormat="1" ht="165" x14ac:dyDescent="0.25">
      <c r="A68" s="417"/>
      <c r="B68" s="433"/>
      <c r="C68" s="346"/>
      <c r="D68" s="349"/>
      <c r="E68" s="124" t="s">
        <v>429</v>
      </c>
      <c r="F68" s="86" t="s">
        <v>430</v>
      </c>
      <c r="G68" s="145" t="s">
        <v>431</v>
      </c>
      <c r="H68" s="86"/>
      <c r="I68" s="86"/>
      <c r="J68" s="86"/>
      <c r="K68" s="86">
        <v>6</v>
      </c>
      <c r="L68" s="86">
        <v>4</v>
      </c>
      <c r="M68" s="86">
        <f t="shared" si="12"/>
        <v>24</v>
      </c>
      <c r="N68" s="81" t="s">
        <v>253</v>
      </c>
      <c r="O68" s="86">
        <v>25</v>
      </c>
      <c r="P68" s="86">
        <f t="shared" si="13"/>
        <v>600</v>
      </c>
      <c r="Q68" s="86" t="s">
        <v>427</v>
      </c>
      <c r="R68" s="136" t="s">
        <v>231</v>
      </c>
      <c r="S68" s="86"/>
      <c r="T68" s="86"/>
      <c r="U68" s="86"/>
      <c r="V68" s="148"/>
      <c r="W68" s="86" t="s">
        <v>282</v>
      </c>
      <c r="X68" s="86">
        <v>2</v>
      </c>
      <c r="Y68" s="86">
        <v>4</v>
      </c>
      <c r="Z68" s="86">
        <f>+Y68*X68</f>
        <v>8</v>
      </c>
      <c r="AA68" s="80" t="s">
        <v>12</v>
      </c>
      <c r="AB68" s="86">
        <v>25</v>
      </c>
      <c r="AC68" s="86">
        <f t="shared" si="14"/>
        <v>200</v>
      </c>
      <c r="AD68" s="86" t="s">
        <v>219</v>
      </c>
      <c r="AE68" s="136" t="s">
        <v>328</v>
      </c>
      <c r="AF68" s="146">
        <f t="shared" si="16"/>
        <v>0.66666666666666663</v>
      </c>
      <c r="AG68" s="139">
        <v>50000</v>
      </c>
      <c r="AH68" s="86">
        <v>1</v>
      </c>
      <c r="AI68" s="86">
        <f t="shared" si="11"/>
        <v>400</v>
      </c>
      <c r="AJ68" s="86" t="s">
        <v>331</v>
      </c>
      <c r="AK68" s="86"/>
      <c r="AL68" s="86" t="s">
        <v>270</v>
      </c>
      <c r="AM68" s="183" t="s">
        <v>270</v>
      </c>
      <c r="AN68" s="147"/>
      <c r="AO68" s="147"/>
      <c r="AP68" s="147"/>
      <c r="AQ68" s="147"/>
      <c r="AR68" s="147"/>
      <c r="AS68" s="147"/>
      <c r="AT68" s="147"/>
      <c r="AU68" s="147"/>
    </row>
    <row r="69" spans="1:47" s="3" customFormat="1" ht="88.5" x14ac:dyDescent="0.25">
      <c r="A69" s="417"/>
      <c r="B69" s="433"/>
      <c r="C69" s="346"/>
      <c r="D69" s="349"/>
      <c r="E69" s="86" t="s">
        <v>433</v>
      </c>
      <c r="F69" s="145" t="s">
        <v>434</v>
      </c>
      <c r="G69" s="124" t="s">
        <v>39</v>
      </c>
      <c r="H69" s="86"/>
      <c r="I69" s="86"/>
      <c r="J69" s="124" t="s">
        <v>435</v>
      </c>
      <c r="K69" s="124">
        <v>10</v>
      </c>
      <c r="L69" s="124">
        <v>1</v>
      </c>
      <c r="M69" s="86">
        <f t="shared" si="12"/>
        <v>10</v>
      </c>
      <c r="N69" s="82" t="s">
        <v>254</v>
      </c>
      <c r="O69" s="72">
        <v>100</v>
      </c>
      <c r="P69" s="72">
        <f t="shared" si="13"/>
        <v>1000</v>
      </c>
      <c r="Q69" s="124" t="s">
        <v>216</v>
      </c>
      <c r="R69" s="85" t="s">
        <v>231</v>
      </c>
      <c r="S69" s="1"/>
      <c r="T69" s="1"/>
      <c r="U69" s="124" t="s">
        <v>436</v>
      </c>
      <c r="V69" s="148"/>
      <c r="W69" s="86"/>
      <c r="X69" s="124">
        <v>6</v>
      </c>
      <c r="Y69" s="124">
        <v>1</v>
      </c>
      <c r="Z69" s="86">
        <f>+Y69*X69</f>
        <v>6</v>
      </c>
      <c r="AA69" s="80" t="s">
        <v>12</v>
      </c>
      <c r="AB69" s="72">
        <v>60</v>
      </c>
      <c r="AC69" s="72">
        <f t="shared" si="14"/>
        <v>360</v>
      </c>
      <c r="AD69" s="124" t="s">
        <v>219</v>
      </c>
      <c r="AE69" s="85" t="s">
        <v>328</v>
      </c>
      <c r="AF69" s="149">
        <f t="shared" si="16"/>
        <v>0.64</v>
      </c>
      <c r="AG69" s="89">
        <v>0</v>
      </c>
      <c r="AH69" s="124">
        <v>0.5</v>
      </c>
      <c r="AI69" s="86">
        <f t="shared" si="11"/>
        <v>1280</v>
      </c>
      <c r="AJ69" s="124"/>
      <c r="AK69" s="1"/>
      <c r="AL69" s="1"/>
      <c r="AM69" s="189" t="s">
        <v>270</v>
      </c>
      <c r="AN69" s="147"/>
      <c r="AO69" s="147"/>
      <c r="AP69" s="147"/>
      <c r="AQ69" s="147"/>
      <c r="AR69" s="147"/>
      <c r="AS69" s="147"/>
      <c r="AT69" s="147"/>
      <c r="AU69" s="147"/>
    </row>
    <row r="70" spans="1:47" s="3" customFormat="1" ht="97.5" customHeight="1" x14ac:dyDescent="0.25">
      <c r="A70" s="417"/>
      <c r="B70" s="433"/>
      <c r="C70" s="346"/>
      <c r="D70" s="346" t="s">
        <v>437</v>
      </c>
      <c r="E70" s="86" t="s">
        <v>528</v>
      </c>
      <c r="F70" s="86" t="s">
        <v>303</v>
      </c>
      <c r="G70" s="124" t="s">
        <v>39</v>
      </c>
      <c r="H70" s="86"/>
      <c r="I70" s="86"/>
      <c r="J70" s="86" t="s">
        <v>438</v>
      </c>
      <c r="K70" s="86">
        <v>6</v>
      </c>
      <c r="L70" s="86">
        <v>4</v>
      </c>
      <c r="M70" s="86">
        <f t="shared" si="12"/>
        <v>24</v>
      </c>
      <c r="N70" s="81" t="s">
        <v>253</v>
      </c>
      <c r="O70" s="86">
        <v>25</v>
      </c>
      <c r="P70" s="86">
        <f t="shared" si="13"/>
        <v>600</v>
      </c>
      <c r="Q70" s="86" t="s">
        <v>427</v>
      </c>
      <c r="R70" s="136" t="s">
        <v>386</v>
      </c>
      <c r="S70" s="86"/>
      <c r="T70" s="86"/>
      <c r="U70" s="86"/>
      <c r="V70" s="86" t="s">
        <v>428</v>
      </c>
      <c r="W70" s="86" t="s">
        <v>439</v>
      </c>
      <c r="X70" s="86">
        <v>2</v>
      </c>
      <c r="Y70" s="86">
        <v>4</v>
      </c>
      <c r="Z70" s="86">
        <f t="shared" ref="Z70" si="18">+Y70*X70</f>
        <v>8</v>
      </c>
      <c r="AA70" s="80" t="s">
        <v>12</v>
      </c>
      <c r="AB70" s="86">
        <v>10</v>
      </c>
      <c r="AC70" s="86">
        <f t="shared" si="14"/>
        <v>80</v>
      </c>
      <c r="AD70" s="86" t="s">
        <v>222</v>
      </c>
      <c r="AE70" s="136" t="s">
        <v>394</v>
      </c>
      <c r="AF70" s="146">
        <f t="shared" si="16"/>
        <v>0.8666666666666667</v>
      </c>
      <c r="AG70" s="139">
        <f t="shared" ref="AG70" si="19">463289+200000</f>
        <v>663289</v>
      </c>
      <c r="AH70" s="86">
        <v>2</v>
      </c>
      <c r="AI70" s="86">
        <f t="shared" si="11"/>
        <v>260</v>
      </c>
      <c r="AJ70" s="86" t="s">
        <v>331</v>
      </c>
      <c r="AK70" s="86" t="s">
        <v>270</v>
      </c>
      <c r="AL70" s="86"/>
      <c r="AM70" s="183" t="s">
        <v>270</v>
      </c>
      <c r="AN70" s="147"/>
      <c r="AO70" s="147"/>
      <c r="AP70" s="147"/>
      <c r="AQ70" s="147"/>
      <c r="AR70" s="147"/>
      <c r="AS70" s="147"/>
      <c r="AT70" s="147"/>
      <c r="AU70" s="147"/>
    </row>
    <row r="71" spans="1:47" s="3" customFormat="1" ht="97.5" customHeight="1" x14ac:dyDescent="0.25">
      <c r="A71" s="417"/>
      <c r="B71" s="433"/>
      <c r="C71" s="346"/>
      <c r="D71" s="346"/>
      <c r="E71" s="86" t="s">
        <v>440</v>
      </c>
      <c r="F71" s="145" t="s">
        <v>434</v>
      </c>
      <c r="G71" s="124" t="s">
        <v>39</v>
      </c>
      <c r="H71" s="86"/>
      <c r="I71" s="86"/>
      <c r="J71" s="124" t="s">
        <v>530</v>
      </c>
      <c r="K71" s="124">
        <v>10</v>
      </c>
      <c r="L71" s="124">
        <v>1</v>
      </c>
      <c r="M71" s="86">
        <f t="shared" si="12"/>
        <v>10</v>
      </c>
      <c r="N71" s="82" t="s">
        <v>254</v>
      </c>
      <c r="O71" s="72">
        <v>100</v>
      </c>
      <c r="P71" s="72">
        <f t="shared" si="13"/>
        <v>1000</v>
      </c>
      <c r="Q71" s="124" t="s">
        <v>216</v>
      </c>
      <c r="R71" s="85" t="s">
        <v>231</v>
      </c>
      <c r="S71" s="1"/>
      <c r="T71" s="1"/>
      <c r="U71" s="124" t="s">
        <v>436</v>
      </c>
      <c r="V71" s="148"/>
      <c r="W71" s="86"/>
      <c r="X71" s="124">
        <v>6</v>
      </c>
      <c r="Y71" s="124">
        <v>1</v>
      </c>
      <c r="Z71" s="86">
        <f>+Y71*X71</f>
        <v>6</v>
      </c>
      <c r="AA71" s="80" t="s">
        <v>12</v>
      </c>
      <c r="AB71" s="72">
        <v>60</v>
      </c>
      <c r="AC71" s="72">
        <f t="shared" si="14"/>
        <v>360</v>
      </c>
      <c r="AD71" s="124" t="s">
        <v>219</v>
      </c>
      <c r="AE71" s="85" t="s">
        <v>328</v>
      </c>
      <c r="AF71" s="149">
        <f t="shared" si="16"/>
        <v>0.64</v>
      </c>
      <c r="AG71" s="89">
        <v>0</v>
      </c>
      <c r="AH71" s="124">
        <v>0.5</v>
      </c>
      <c r="AI71" s="86">
        <f t="shared" si="11"/>
        <v>1280</v>
      </c>
      <c r="AJ71" s="124"/>
      <c r="AK71" s="1"/>
      <c r="AL71" s="1"/>
      <c r="AM71" s="189" t="s">
        <v>270</v>
      </c>
      <c r="AN71" s="147"/>
      <c r="AO71" s="147"/>
      <c r="AP71" s="147"/>
      <c r="AQ71" s="147"/>
      <c r="AR71" s="147"/>
      <c r="AS71" s="147"/>
      <c r="AT71" s="147"/>
      <c r="AU71" s="147"/>
    </row>
    <row r="72" spans="1:47" s="3" customFormat="1" ht="97.5" customHeight="1" x14ac:dyDescent="0.25">
      <c r="A72" s="417"/>
      <c r="B72" s="433"/>
      <c r="C72" s="346"/>
      <c r="D72" s="346"/>
      <c r="E72" s="86" t="s">
        <v>441</v>
      </c>
      <c r="F72" s="86" t="s">
        <v>296</v>
      </c>
      <c r="G72" s="145" t="s">
        <v>34</v>
      </c>
      <c r="H72" s="86"/>
      <c r="I72" s="86"/>
      <c r="J72" s="124" t="s">
        <v>443</v>
      </c>
      <c r="K72" s="124">
        <v>6</v>
      </c>
      <c r="L72" s="124">
        <v>4</v>
      </c>
      <c r="M72" s="86">
        <f t="shared" si="12"/>
        <v>24</v>
      </c>
      <c r="N72" s="81" t="s">
        <v>253</v>
      </c>
      <c r="O72" s="72">
        <v>10</v>
      </c>
      <c r="P72" s="72">
        <f t="shared" si="13"/>
        <v>240</v>
      </c>
      <c r="Q72" s="124" t="s">
        <v>219</v>
      </c>
      <c r="R72" s="85" t="s">
        <v>328</v>
      </c>
      <c r="S72" s="1"/>
      <c r="T72" s="1"/>
      <c r="U72" s="124"/>
      <c r="V72" s="148"/>
      <c r="W72" s="86" t="s">
        <v>444</v>
      </c>
      <c r="X72" s="124">
        <v>2</v>
      </c>
      <c r="Y72" s="124">
        <v>4</v>
      </c>
      <c r="Z72" s="86">
        <f>+Y72*X72</f>
        <v>8</v>
      </c>
      <c r="AA72" s="80" t="s">
        <v>12</v>
      </c>
      <c r="AB72" s="72">
        <v>10</v>
      </c>
      <c r="AC72" s="72">
        <f t="shared" si="14"/>
        <v>80</v>
      </c>
      <c r="AD72" s="124" t="s">
        <v>222</v>
      </c>
      <c r="AE72" s="85" t="s">
        <v>229</v>
      </c>
      <c r="AF72" s="149">
        <f t="shared" si="16"/>
        <v>0.66666666666666663</v>
      </c>
      <c r="AG72" s="89">
        <v>463289</v>
      </c>
      <c r="AH72" s="124">
        <v>2</v>
      </c>
      <c r="AI72" s="86">
        <f t="shared" si="11"/>
        <v>80</v>
      </c>
      <c r="AJ72" s="124"/>
      <c r="AK72" s="1"/>
      <c r="AL72" s="1"/>
      <c r="AM72" s="189"/>
      <c r="AN72" s="147"/>
      <c r="AO72" s="147"/>
      <c r="AP72" s="147"/>
      <c r="AQ72" s="147"/>
      <c r="AR72" s="147"/>
      <c r="AS72" s="147"/>
      <c r="AT72" s="147"/>
      <c r="AU72" s="147"/>
    </row>
    <row r="73" spans="1:47" s="3" customFormat="1" ht="131.25" x14ac:dyDescent="0.25">
      <c r="A73" s="417"/>
      <c r="B73" s="433"/>
      <c r="C73" s="346"/>
      <c r="D73" s="346"/>
      <c r="E73" s="124" t="s">
        <v>529</v>
      </c>
      <c r="F73" s="86" t="s">
        <v>430</v>
      </c>
      <c r="G73" s="145" t="s">
        <v>431</v>
      </c>
      <c r="H73" s="86"/>
      <c r="I73" s="86"/>
      <c r="J73" s="86" t="s">
        <v>465</v>
      </c>
      <c r="K73" s="86">
        <v>6</v>
      </c>
      <c r="L73" s="86">
        <v>4</v>
      </c>
      <c r="M73" s="86">
        <f t="shared" si="12"/>
        <v>24</v>
      </c>
      <c r="N73" s="81" t="s">
        <v>253</v>
      </c>
      <c r="O73" s="86">
        <v>10</v>
      </c>
      <c r="P73" s="86">
        <f t="shared" si="13"/>
        <v>240</v>
      </c>
      <c r="Q73" s="86" t="s">
        <v>219</v>
      </c>
      <c r="R73" s="85" t="s">
        <v>328</v>
      </c>
      <c r="S73" s="86"/>
      <c r="T73" s="86"/>
      <c r="U73" s="86"/>
      <c r="V73" s="148"/>
      <c r="W73" s="86" t="s">
        <v>282</v>
      </c>
      <c r="X73" s="86">
        <v>2</v>
      </c>
      <c r="Y73" s="86">
        <v>4</v>
      </c>
      <c r="Z73" s="86">
        <f>+Y73*X73</f>
        <v>8</v>
      </c>
      <c r="AA73" s="80" t="s">
        <v>12</v>
      </c>
      <c r="AB73" s="86">
        <v>25</v>
      </c>
      <c r="AC73" s="86">
        <f t="shared" si="14"/>
        <v>200</v>
      </c>
      <c r="AD73" s="86" t="s">
        <v>219</v>
      </c>
      <c r="AE73" s="136" t="s">
        <v>328</v>
      </c>
      <c r="AF73" s="146">
        <f t="shared" si="16"/>
        <v>0.16666666666666666</v>
      </c>
      <c r="AG73" s="139">
        <v>50000</v>
      </c>
      <c r="AH73" s="86">
        <v>1</v>
      </c>
      <c r="AI73" s="86">
        <f t="shared" si="11"/>
        <v>40</v>
      </c>
      <c r="AJ73" s="86" t="s">
        <v>331</v>
      </c>
      <c r="AK73" s="86"/>
      <c r="AL73" s="86" t="s">
        <v>270</v>
      </c>
      <c r="AM73" s="183" t="s">
        <v>270</v>
      </c>
      <c r="AN73" s="147"/>
      <c r="AO73" s="147"/>
      <c r="AP73" s="147"/>
      <c r="AQ73" s="147"/>
      <c r="AR73" s="147"/>
      <c r="AS73" s="147"/>
      <c r="AT73" s="147"/>
      <c r="AU73" s="147"/>
    </row>
    <row r="74" spans="1:47" s="3" customFormat="1" ht="97.5" customHeight="1" x14ac:dyDescent="0.25">
      <c r="A74" s="417"/>
      <c r="B74" s="433"/>
      <c r="C74" s="346"/>
      <c r="D74" s="349" t="s">
        <v>452</v>
      </c>
      <c r="E74" s="86" t="s">
        <v>433</v>
      </c>
      <c r="F74" s="145" t="s">
        <v>434</v>
      </c>
      <c r="G74" s="124" t="s">
        <v>39</v>
      </c>
      <c r="H74" s="86"/>
      <c r="I74" s="86"/>
      <c r="J74" s="124" t="s">
        <v>530</v>
      </c>
      <c r="K74" s="124">
        <v>10</v>
      </c>
      <c r="L74" s="124">
        <v>1</v>
      </c>
      <c r="M74" s="86">
        <f>+L74*K74</f>
        <v>10</v>
      </c>
      <c r="N74" s="82" t="s">
        <v>254</v>
      </c>
      <c r="O74" s="72">
        <v>100</v>
      </c>
      <c r="P74" s="72">
        <f t="shared" si="13"/>
        <v>1000</v>
      </c>
      <c r="Q74" s="124" t="s">
        <v>216</v>
      </c>
      <c r="R74" s="85" t="s">
        <v>231</v>
      </c>
      <c r="S74" s="1"/>
      <c r="T74" s="1"/>
      <c r="U74" s="124" t="s">
        <v>436</v>
      </c>
      <c r="V74" s="148"/>
      <c r="W74" s="86"/>
      <c r="X74" s="124">
        <v>6</v>
      </c>
      <c r="Y74" s="124">
        <v>1</v>
      </c>
      <c r="Z74" s="86">
        <f>+Y74*X74</f>
        <v>6</v>
      </c>
      <c r="AA74" s="80" t="s">
        <v>12</v>
      </c>
      <c r="AB74" s="72">
        <v>60</v>
      </c>
      <c r="AC74" s="72">
        <f t="shared" si="14"/>
        <v>360</v>
      </c>
      <c r="AD74" s="124" t="s">
        <v>219</v>
      </c>
      <c r="AE74" s="85" t="s">
        <v>328</v>
      </c>
      <c r="AF74" s="149">
        <f t="shared" si="16"/>
        <v>0.64</v>
      </c>
      <c r="AG74" s="89">
        <v>0</v>
      </c>
      <c r="AH74" s="124">
        <v>0.5</v>
      </c>
      <c r="AI74" s="86">
        <f t="shared" si="11"/>
        <v>1280</v>
      </c>
      <c r="AJ74" s="124"/>
      <c r="AK74" s="1"/>
      <c r="AL74" s="1"/>
      <c r="AM74" s="189" t="s">
        <v>270</v>
      </c>
      <c r="AN74" s="147"/>
      <c r="AO74" s="147"/>
      <c r="AP74" s="147"/>
      <c r="AQ74" s="147"/>
      <c r="AR74" s="147"/>
      <c r="AS74" s="147"/>
      <c r="AT74" s="147"/>
      <c r="AU74" s="147"/>
    </row>
    <row r="75" spans="1:47" s="3" customFormat="1" ht="90" x14ac:dyDescent="0.25">
      <c r="A75" s="417"/>
      <c r="B75" s="433"/>
      <c r="C75" s="346"/>
      <c r="D75" s="349"/>
      <c r="E75" s="86" t="s">
        <v>250</v>
      </c>
      <c r="F75" s="86" t="s">
        <v>250</v>
      </c>
      <c r="G75" s="86" t="s">
        <v>250</v>
      </c>
      <c r="H75" s="86"/>
      <c r="I75" s="86"/>
      <c r="J75" s="86" t="s">
        <v>454</v>
      </c>
      <c r="K75" s="86">
        <v>6</v>
      </c>
      <c r="L75" s="86">
        <v>4</v>
      </c>
      <c r="M75" s="86">
        <f t="shared" ref="M75:M78" si="20">+L75*K75</f>
        <v>24</v>
      </c>
      <c r="N75" s="81" t="s">
        <v>253</v>
      </c>
      <c r="O75" s="86">
        <v>60</v>
      </c>
      <c r="P75" s="86">
        <f t="shared" si="13"/>
        <v>1440</v>
      </c>
      <c r="Q75" s="86" t="s">
        <v>216</v>
      </c>
      <c r="R75" s="136" t="s">
        <v>386</v>
      </c>
      <c r="S75" s="86"/>
      <c r="T75" s="86"/>
      <c r="U75" s="86"/>
      <c r="V75" s="86" t="s">
        <v>428</v>
      </c>
      <c r="W75" s="86" t="s">
        <v>455</v>
      </c>
      <c r="X75" s="86">
        <v>2</v>
      </c>
      <c r="Y75" s="86">
        <v>4</v>
      </c>
      <c r="Z75" s="86">
        <f t="shared" ref="Z75:Z78" si="21">+Y75*X75</f>
        <v>8</v>
      </c>
      <c r="AA75" s="80" t="s">
        <v>12</v>
      </c>
      <c r="AB75" s="86">
        <v>25</v>
      </c>
      <c r="AC75" s="86">
        <f t="shared" si="14"/>
        <v>200</v>
      </c>
      <c r="AD75" s="86" t="s">
        <v>219</v>
      </c>
      <c r="AE75" s="136" t="s">
        <v>328</v>
      </c>
      <c r="AF75" s="146">
        <f t="shared" si="16"/>
        <v>0.86111111111111116</v>
      </c>
      <c r="AG75" s="139">
        <f t="shared" ref="AG75:AG76" si="22">463289+200000</f>
        <v>663289</v>
      </c>
      <c r="AH75" s="86">
        <v>2</v>
      </c>
      <c r="AI75" s="86">
        <f t="shared" si="11"/>
        <v>620</v>
      </c>
      <c r="AJ75" s="124" t="s">
        <v>271</v>
      </c>
      <c r="AK75" s="124" t="s">
        <v>270</v>
      </c>
      <c r="AL75" s="86"/>
      <c r="AM75" s="183" t="s">
        <v>270</v>
      </c>
      <c r="AN75" s="147"/>
      <c r="AO75" s="147"/>
      <c r="AP75" s="147"/>
      <c r="AQ75" s="147"/>
      <c r="AR75" s="147"/>
      <c r="AS75" s="147"/>
      <c r="AT75" s="147"/>
      <c r="AU75" s="147"/>
    </row>
    <row r="76" spans="1:47" s="3" customFormat="1" ht="165" x14ac:dyDescent="0.25">
      <c r="A76" s="417"/>
      <c r="B76" s="433"/>
      <c r="C76" s="346"/>
      <c r="D76" s="349"/>
      <c r="E76" s="124" t="s">
        <v>447</v>
      </c>
      <c r="F76" s="86" t="s">
        <v>277</v>
      </c>
      <c r="G76" s="124" t="s">
        <v>39</v>
      </c>
      <c r="H76" s="86" t="s">
        <v>449</v>
      </c>
      <c r="I76" s="86"/>
      <c r="J76" s="86" t="s">
        <v>450</v>
      </c>
      <c r="K76" s="86">
        <v>6</v>
      </c>
      <c r="L76" s="86">
        <v>4</v>
      </c>
      <c r="M76" s="86">
        <f t="shared" si="20"/>
        <v>24</v>
      </c>
      <c r="N76" s="81" t="s">
        <v>253</v>
      </c>
      <c r="O76" s="86">
        <v>25</v>
      </c>
      <c r="P76" s="86">
        <f t="shared" si="13"/>
        <v>600</v>
      </c>
      <c r="Q76" s="86" t="s">
        <v>216</v>
      </c>
      <c r="R76" s="136" t="s">
        <v>386</v>
      </c>
      <c r="S76" s="86"/>
      <c r="T76" s="86"/>
      <c r="U76" s="86" t="s">
        <v>451</v>
      </c>
      <c r="V76" s="86" t="s">
        <v>428</v>
      </c>
      <c r="W76" s="86" t="s">
        <v>456</v>
      </c>
      <c r="X76" s="86">
        <v>2</v>
      </c>
      <c r="Y76" s="86">
        <v>4</v>
      </c>
      <c r="Z76" s="86">
        <f t="shared" si="21"/>
        <v>8</v>
      </c>
      <c r="AA76" s="80" t="s">
        <v>12</v>
      </c>
      <c r="AB76" s="86">
        <v>10</v>
      </c>
      <c r="AC76" s="86">
        <f t="shared" si="14"/>
        <v>80</v>
      </c>
      <c r="AD76" s="86" t="s">
        <v>222</v>
      </c>
      <c r="AE76" s="136" t="s">
        <v>394</v>
      </c>
      <c r="AF76" s="146">
        <f t="shared" si="16"/>
        <v>0.8666666666666667</v>
      </c>
      <c r="AG76" s="139">
        <f t="shared" si="22"/>
        <v>663289</v>
      </c>
      <c r="AH76" s="86">
        <v>2</v>
      </c>
      <c r="AI76" s="86">
        <f t="shared" si="11"/>
        <v>260</v>
      </c>
      <c r="AJ76" s="124" t="s">
        <v>273</v>
      </c>
      <c r="AK76" s="124" t="s">
        <v>270</v>
      </c>
      <c r="AL76" s="86"/>
      <c r="AM76" s="183" t="s">
        <v>270</v>
      </c>
      <c r="AN76" s="147"/>
      <c r="AO76" s="147"/>
      <c r="AP76" s="147"/>
      <c r="AQ76" s="147"/>
      <c r="AR76" s="147"/>
      <c r="AS76" s="147"/>
      <c r="AT76" s="147"/>
      <c r="AU76" s="147"/>
    </row>
    <row r="77" spans="1:47" s="3" customFormat="1" ht="97.5" customHeight="1" x14ac:dyDescent="0.25">
      <c r="A77" s="417"/>
      <c r="B77" s="433"/>
      <c r="C77" s="346"/>
      <c r="D77" s="346" t="s">
        <v>531</v>
      </c>
      <c r="E77" s="86" t="s">
        <v>433</v>
      </c>
      <c r="F77" s="145" t="s">
        <v>434</v>
      </c>
      <c r="G77" s="124" t="s">
        <v>39</v>
      </c>
      <c r="H77" s="86"/>
      <c r="I77" s="86"/>
      <c r="J77" s="124" t="s">
        <v>435</v>
      </c>
      <c r="K77" s="124">
        <v>10</v>
      </c>
      <c r="L77" s="124">
        <v>1</v>
      </c>
      <c r="M77" s="86">
        <f>+L77*K77</f>
        <v>10</v>
      </c>
      <c r="N77" s="82" t="s">
        <v>254</v>
      </c>
      <c r="O77" s="72">
        <v>100</v>
      </c>
      <c r="P77" s="72">
        <f t="shared" si="13"/>
        <v>1000</v>
      </c>
      <c r="Q77" s="124" t="s">
        <v>216</v>
      </c>
      <c r="R77" s="85" t="s">
        <v>231</v>
      </c>
      <c r="S77" s="1"/>
      <c r="T77" s="1"/>
      <c r="U77" s="124" t="s">
        <v>436</v>
      </c>
      <c r="V77" s="148"/>
      <c r="W77" s="86"/>
      <c r="X77" s="124">
        <v>6</v>
      </c>
      <c r="Y77" s="124">
        <v>1</v>
      </c>
      <c r="Z77" s="86">
        <f>+Y77*X77</f>
        <v>6</v>
      </c>
      <c r="AA77" s="80" t="s">
        <v>12</v>
      </c>
      <c r="AB77" s="72">
        <v>60</v>
      </c>
      <c r="AC77" s="72">
        <f t="shared" si="14"/>
        <v>360</v>
      </c>
      <c r="AD77" s="124" t="s">
        <v>219</v>
      </c>
      <c r="AE77" s="85" t="s">
        <v>328</v>
      </c>
      <c r="AF77" s="149">
        <f t="shared" si="16"/>
        <v>0.64</v>
      </c>
      <c r="AG77" s="89">
        <v>0</v>
      </c>
      <c r="AH77" s="124">
        <v>0.5</v>
      </c>
      <c r="AI77" s="86">
        <f t="shared" si="11"/>
        <v>1280</v>
      </c>
      <c r="AJ77" s="124"/>
      <c r="AK77" s="1"/>
      <c r="AL77" s="1"/>
      <c r="AM77" s="189" t="s">
        <v>270</v>
      </c>
      <c r="AN77" s="147"/>
      <c r="AO77" s="147"/>
      <c r="AP77" s="147"/>
      <c r="AQ77" s="147"/>
      <c r="AR77" s="147"/>
      <c r="AS77" s="147"/>
      <c r="AT77" s="147"/>
      <c r="AU77" s="147"/>
    </row>
    <row r="78" spans="1:47" s="3" customFormat="1" ht="135" x14ac:dyDescent="0.25">
      <c r="A78" s="417"/>
      <c r="B78" s="433"/>
      <c r="C78" s="346"/>
      <c r="D78" s="346"/>
      <c r="E78" s="124" t="s">
        <v>447</v>
      </c>
      <c r="F78" s="86" t="s">
        <v>277</v>
      </c>
      <c r="G78" s="124" t="s">
        <v>39</v>
      </c>
      <c r="H78" s="86" t="s">
        <v>449</v>
      </c>
      <c r="I78" s="86"/>
      <c r="J78" s="86" t="s">
        <v>458</v>
      </c>
      <c r="K78" s="86">
        <v>6</v>
      </c>
      <c r="L78" s="86">
        <v>4</v>
      </c>
      <c r="M78" s="86">
        <f t="shared" si="20"/>
        <v>24</v>
      </c>
      <c r="N78" s="81" t="s">
        <v>253</v>
      </c>
      <c r="O78" s="86">
        <v>60</v>
      </c>
      <c r="P78" s="86">
        <f t="shared" si="13"/>
        <v>1440</v>
      </c>
      <c r="Q78" s="86" t="s">
        <v>216</v>
      </c>
      <c r="R78" s="136" t="s">
        <v>386</v>
      </c>
      <c r="S78" s="86"/>
      <c r="T78" s="86"/>
      <c r="U78" s="86" t="s">
        <v>451</v>
      </c>
      <c r="V78" s="86" t="s">
        <v>428</v>
      </c>
      <c r="W78" s="86" t="s">
        <v>456</v>
      </c>
      <c r="X78" s="86">
        <v>2</v>
      </c>
      <c r="Y78" s="86">
        <v>4</v>
      </c>
      <c r="Z78" s="86">
        <f t="shared" si="21"/>
        <v>8</v>
      </c>
      <c r="AA78" s="80" t="s">
        <v>12</v>
      </c>
      <c r="AB78" s="86">
        <v>25</v>
      </c>
      <c r="AC78" s="86">
        <f t="shared" si="14"/>
        <v>200</v>
      </c>
      <c r="AD78" s="86" t="s">
        <v>219</v>
      </c>
      <c r="AE78" s="136" t="s">
        <v>328</v>
      </c>
      <c r="AF78" s="146">
        <f t="shared" si="16"/>
        <v>0.86111111111111116</v>
      </c>
      <c r="AG78" s="139">
        <f>463289+200000</f>
        <v>663289</v>
      </c>
      <c r="AH78" s="86">
        <v>2</v>
      </c>
      <c r="AI78" s="86">
        <f t="shared" si="11"/>
        <v>620</v>
      </c>
      <c r="AJ78" s="124" t="s">
        <v>273</v>
      </c>
      <c r="AK78" s="124" t="s">
        <v>270</v>
      </c>
      <c r="AL78" s="86"/>
      <c r="AM78" s="183" t="s">
        <v>270</v>
      </c>
      <c r="AN78" s="147"/>
      <c r="AO78" s="147"/>
      <c r="AP78" s="147"/>
      <c r="AQ78" s="147"/>
      <c r="AR78" s="147"/>
      <c r="AS78" s="147"/>
      <c r="AT78" s="147"/>
      <c r="AU78" s="147"/>
    </row>
    <row r="79" spans="1:47" s="3" customFormat="1" ht="120" x14ac:dyDescent="0.25">
      <c r="A79" s="417"/>
      <c r="B79" s="433"/>
      <c r="C79" s="346"/>
      <c r="D79" s="346"/>
      <c r="E79" s="124" t="s">
        <v>441</v>
      </c>
      <c r="F79" s="86" t="s">
        <v>296</v>
      </c>
      <c r="G79" s="145" t="s">
        <v>34</v>
      </c>
      <c r="H79" s="86"/>
      <c r="I79" s="86"/>
      <c r="J79" s="124" t="s">
        <v>443</v>
      </c>
      <c r="K79" s="124">
        <v>6</v>
      </c>
      <c r="L79" s="124">
        <v>4</v>
      </c>
      <c r="M79" s="86">
        <f>+L79*K79</f>
        <v>24</v>
      </c>
      <c r="N79" s="81" t="s">
        <v>253</v>
      </c>
      <c r="O79" s="72">
        <v>10</v>
      </c>
      <c r="P79" s="72">
        <f t="shared" si="13"/>
        <v>240</v>
      </c>
      <c r="Q79" s="124" t="s">
        <v>219</v>
      </c>
      <c r="R79" s="85" t="s">
        <v>328</v>
      </c>
      <c r="S79" s="1"/>
      <c r="T79" s="1"/>
      <c r="U79" s="124"/>
      <c r="V79" s="148"/>
      <c r="W79" s="86" t="s">
        <v>444</v>
      </c>
      <c r="X79" s="124">
        <v>2</v>
      </c>
      <c r="Y79" s="124">
        <v>4</v>
      </c>
      <c r="Z79" s="86">
        <f>+Y79*X79</f>
        <v>8</v>
      </c>
      <c r="AA79" s="80" t="s">
        <v>12</v>
      </c>
      <c r="AB79" s="72">
        <v>10</v>
      </c>
      <c r="AC79" s="72">
        <f t="shared" si="14"/>
        <v>80</v>
      </c>
      <c r="AD79" s="124" t="s">
        <v>222</v>
      </c>
      <c r="AE79" s="85" t="s">
        <v>229</v>
      </c>
      <c r="AF79" s="149">
        <f t="shared" si="16"/>
        <v>0.66666666666666663</v>
      </c>
      <c r="AG79" s="89">
        <v>463289</v>
      </c>
      <c r="AH79" s="124">
        <v>2</v>
      </c>
      <c r="AI79" s="86">
        <f t="shared" si="11"/>
        <v>80</v>
      </c>
      <c r="AJ79" s="124"/>
      <c r="AK79" s="1"/>
      <c r="AL79" s="1"/>
      <c r="AM79" s="189"/>
      <c r="AN79" s="147"/>
      <c r="AO79" s="147"/>
      <c r="AP79" s="147"/>
      <c r="AQ79" s="147"/>
      <c r="AR79" s="147"/>
      <c r="AS79" s="147"/>
      <c r="AT79" s="147"/>
      <c r="AU79" s="147"/>
    </row>
    <row r="80" spans="1:47" s="88" customFormat="1" ht="97.5" customHeight="1" x14ac:dyDescent="0.25">
      <c r="A80" s="417"/>
      <c r="B80" s="433"/>
      <c r="C80" s="346" t="s">
        <v>375</v>
      </c>
      <c r="D80" s="346" t="s">
        <v>523</v>
      </c>
      <c r="E80" s="122" t="s">
        <v>358</v>
      </c>
      <c r="F80" s="124" t="s">
        <v>357</v>
      </c>
      <c r="G80" s="71" t="s">
        <v>39</v>
      </c>
      <c r="H80" s="124" t="s">
        <v>341</v>
      </c>
      <c r="I80" s="1"/>
      <c r="J80" s="71"/>
      <c r="K80" s="124">
        <v>10</v>
      </c>
      <c r="L80" s="124">
        <v>2</v>
      </c>
      <c r="M80" s="124">
        <f t="shared" ref="M80:M83" si="23">+K80*L80</f>
        <v>20</v>
      </c>
      <c r="N80" s="82" t="s">
        <v>254</v>
      </c>
      <c r="O80" s="72">
        <v>100</v>
      </c>
      <c r="P80" s="72">
        <f t="shared" si="13"/>
        <v>2000</v>
      </c>
      <c r="Q80" s="124" t="s">
        <v>216</v>
      </c>
      <c r="R80" s="85" t="s">
        <v>231</v>
      </c>
      <c r="S80" s="1"/>
      <c r="T80" s="1"/>
      <c r="U80" s="124" t="s">
        <v>344</v>
      </c>
      <c r="V80" s="73" t="s">
        <v>343</v>
      </c>
      <c r="W80" s="1"/>
      <c r="X80" s="124">
        <v>2</v>
      </c>
      <c r="Y80" s="124">
        <v>2</v>
      </c>
      <c r="Z80" s="124">
        <f t="shared" ref="Z80:Z83" si="24">+X80*Y80</f>
        <v>4</v>
      </c>
      <c r="AA80" s="86" t="s">
        <v>252</v>
      </c>
      <c r="AB80" s="72">
        <v>100</v>
      </c>
      <c r="AC80" s="72">
        <f t="shared" si="14"/>
        <v>400</v>
      </c>
      <c r="AD80" s="124" t="s">
        <v>219</v>
      </c>
      <c r="AE80" s="85" t="s">
        <v>328</v>
      </c>
      <c r="AF80" s="87">
        <f t="shared" ref="AF80:AF96" si="25">((P80-AC80)/P80)*100</f>
        <v>80</v>
      </c>
      <c r="AG80" s="89">
        <v>400000</v>
      </c>
      <c r="AH80" s="124">
        <v>2</v>
      </c>
      <c r="AI80" s="124">
        <f>((P80*AF80/100)/AH80)</f>
        <v>800</v>
      </c>
      <c r="AJ80" s="124" t="s">
        <v>274</v>
      </c>
      <c r="AK80" s="124" t="s">
        <v>270</v>
      </c>
      <c r="AL80" s="124"/>
      <c r="AM80" s="189" t="s">
        <v>270</v>
      </c>
      <c r="AN80" s="144"/>
      <c r="AO80" s="144"/>
      <c r="AP80" s="144"/>
      <c r="AQ80" s="144"/>
      <c r="AR80" s="144"/>
      <c r="AS80" s="144"/>
      <c r="AT80" s="144"/>
      <c r="AU80" s="144"/>
    </row>
    <row r="81" spans="1:367" s="88" customFormat="1" ht="97.5" customHeight="1" x14ac:dyDescent="0.25">
      <c r="A81" s="417"/>
      <c r="B81" s="433"/>
      <c r="C81" s="346"/>
      <c r="D81" s="346"/>
      <c r="E81" s="124" t="s">
        <v>360</v>
      </c>
      <c r="F81" s="124" t="s">
        <v>359</v>
      </c>
      <c r="G81" s="71" t="s">
        <v>39</v>
      </c>
      <c r="H81" s="1"/>
      <c r="I81" s="1"/>
      <c r="J81" s="124" t="s">
        <v>345</v>
      </c>
      <c r="K81" s="124">
        <v>10</v>
      </c>
      <c r="L81" s="124">
        <v>1</v>
      </c>
      <c r="M81" s="124">
        <f t="shared" si="23"/>
        <v>10</v>
      </c>
      <c r="N81" s="82" t="s">
        <v>254</v>
      </c>
      <c r="O81" s="72">
        <v>100</v>
      </c>
      <c r="P81" s="72">
        <f t="shared" si="13"/>
        <v>1000</v>
      </c>
      <c r="Q81" s="124" t="s">
        <v>216</v>
      </c>
      <c r="R81" s="85" t="s">
        <v>231</v>
      </c>
      <c r="S81" s="1"/>
      <c r="T81" s="1"/>
      <c r="U81" s="1"/>
      <c r="V81" s="124" t="s">
        <v>346</v>
      </c>
      <c r="W81" s="1"/>
      <c r="X81" s="124">
        <v>6</v>
      </c>
      <c r="Y81" s="124">
        <v>1</v>
      </c>
      <c r="Z81" s="124">
        <f t="shared" si="24"/>
        <v>6</v>
      </c>
      <c r="AA81" s="80" t="s">
        <v>12</v>
      </c>
      <c r="AB81" s="72">
        <v>60</v>
      </c>
      <c r="AC81" s="72">
        <f t="shared" si="14"/>
        <v>360</v>
      </c>
      <c r="AD81" s="124" t="s">
        <v>219</v>
      </c>
      <c r="AE81" s="85" t="s">
        <v>328</v>
      </c>
      <c r="AF81" s="87">
        <f t="shared" si="25"/>
        <v>64</v>
      </c>
      <c r="AG81" s="89">
        <v>0</v>
      </c>
      <c r="AH81" s="124">
        <v>0.5</v>
      </c>
      <c r="AI81" s="124">
        <f>((P81*AF81/100)/AH81)</f>
        <v>1280</v>
      </c>
      <c r="AJ81" s="124"/>
      <c r="AK81" s="1"/>
      <c r="AL81" s="1"/>
      <c r="AM81" s="189" t="s">
        <v>270</v>
      </c>
      <c r="AN81" s="144"/>
      <c r="AO81" s="144"/>
      <c r="AP81" s="144"/>
      <c r="AQ81" s="144"/>
      <c r="AR81" s="144"/>
      <c r="AS81" s="144"/>
      <c r="AT81" s="144"/>
      <c r="AU81" s="144"/>
    </row>
    <row r="82" spans="1:367" s="88" customFormat="1" ht="150" customHeight="1" x14ac:dyDescent="0.25">
      <c r="A82" s="417"/>
      <c r="B82" s="433"/>
      <c r="C82" s="346"/>
      <c r="D82" s="346"/>
      <c r="E82" s="124" t="s">
        <v>353</v>
      </c>
      <c r="F82" s="71" t="s">
        <v>354</v>
      </c>
      <c r="G82" s="124"/>
      <c r="H82" s="1"/>
      <c r="I82" s="1"/>
      <c r="J82" s="124"/>
      <c r="K82" s="124">
        <v>6</v>
      </c>
      <c r="L82" s="124">
        <v>2</v>
      </c>
      <c r="M82" s="124">
        <f t="shared" si="23"/>
        <v>12</v>
      </c>
      <c r="N82" s="82" t="s">
        <v>254</v>
      </c>
      <c r="O82" s="72">
        <v>60</v>
      </c>
      <c r="P82" s="72">
        <f t="shared" si="13"/>
        <v>720</v>
      </c>
      <c r="Q82" s="124" t="s">
        <v>216</v>
      </c>
      <c r="R82" s="85" t="s">
        <v>231</v>
      </c>
      <c r="S82" s="1"/>
      <c r="T82" s="1"/>
      <c r="U82" s="1"/>
      <c r="V82" s="71" t="s">
        <v>379</v>
      </c>
      <c r="W82" s="71"/>
      <c r="X82" s="124">
        <v>2</v>
      </c>
      <c r="Y82" s="124">
        <v>2</v>
      </c>
      <c r="Z82" s="124">
        <f t="shared" si="24"/>
        <v>4</v>
      </c>
      <c r="AA82" s="86" t="s">
        <v>252</v>
      </c>
      <c r="AB82" s="72">
        <v>25</v>
      </c>
      <c r="AC82" s="72">
        <f t="shared" si="14"/>
        <v>100</v>
      </c>
      <c r="AD82" s="124" t="s">
        <v>222</v>
      </c>
      <c r="AE82" s="85" t="s">
        <v>229</v>
      </c>
      <c r="AF82" s="87">
        <f t="shared" si="25"/>
        <v>86.111111111111114</v>
      </c>
      <c r="AG82" s="89">
        <v>15000</v>
      </c>
      <c r="AH82" s="124">
        <v>0.5</v>
      </c>
      <c r="AI82" s="124">
        <f>((P82*AF82/100)/AH82)</f>
        <v>1240</v>
      </c>
      <c r="AJ82" s="124" t="s">
        <v>330</v>
      </c>
      <c r="AK82" s="124" t="s">
        <v>270</v>
      </c>
      <c r="AL82" s="1"/>
      <c r="AM82" s="189" t="s">
        <v>270</v>
      </c>
      <c r="AN82" s="144"/>
      <c r="AO82" s="144"/>
      <c r="AP82" s="144"/>
      <c r="AQ82" s="144"/>
      <c r="AR82" s="144"/>
      <c r="AS82" s="144"/>
      <c r="AT82" s="144"/>
      <c r="AU82" s="144"/>
    </row>
    <row r="83" spans="1:367" s="88" customFormat="1" ht="118.5" customHeight="1" thickBot="1" x14ac:dyDescent="0.3">
      <c r="A83" s="418"/>
      <c r="B83" s="434"/>
      <c r="C83" s="430"/>
      <c r="D83" s="430"/>
      <c r="E83" s="109" t="s">
        <v>365</v>
      </c>
      <c r="F83" s="109" t="s">
        <v>296</v>
      </c>
      <c r="G83" s="109" t="s">
        <v>34</v>
      </c>
      <c r="H83" s="109"/>
      <c r="I83" s="109" t="s">
        <v>297</v>
      </c>
      <c r="J83" s="110" t="s">
        <v>298</v>
      </c>
      <c r="K83" s="109">
        <v>6</v>
      </c>
      <c r="L83" s="109">
        <v>2</v>
      </c>
      <c r="M83" s="109">
        <f t="shared" si="23"/>
        <v>12</v>
      </c>
      <c r="N83" s="118" t="s">
        <v>254</v>
      </c>
      <c r="O83" s="109">
        <v>25</v>
      </c>
      <c r="P83" s="109">
        <f t="shared" si="13"/>
        <v>300</v>
      </c>
      <c r="Q83" s="109" t="s">
        <v>219</v>
      </c>
      <c r="R83" s="116" t="s">
        <v>233</v>
      </c>
      <c r="S83" s="109"/>
      <c r="T83" s="109"/>
      <c r="U83" s="109"/>
      <c r="V83" s="109" t="s">
        <v>378</v>
      </c>
      <c r="W83" s="109"/>
      <c r="X83" s="109">
        <v>2</v>
      </c>
      <c r="Y83" s="109">
        <v>2</v>
      </c>
      <c r="Z83" s="109">
        <f t="shared" si="24"/>
        <v>4</v>
      </c>
      <c r="AA83" s="117" t="s">
        <v>252</v>
      </c>
      <c r="AB83" s="109">
        <v>25</v>
      </c>
      <c r="AC83" s="109">
        <f t="shared" si="14"/>
        <v>100</v>
      </c>
      <c r="AD83" s="109" t="s">
        <v>222</v>
      </c>
      <c r="AE83" s="116" t="s">
        <v>229</v>
      </c>
      <c r="AF83" s="111">
        <f t="shared" si="25"/>
        <v>66.666666666666657</v>
      </c>
      <c r="AG83" s="112">
        <v>15000</v>
      </c>
      <c r="AH83" s="109">
        <v>0.5</v>
      </c>
      <c r="AI83" s="109">
        <f>((P83*AF83/100)/AH83)</f>
        <v>399.99999999999994</v>
      </c>
      <c r="AJ83" s="109"/>
      <c r="AK83" s="109"/>
      <c r="AL83" s="109"/>
      <c r="AM83" s="203" t="s">
        <v>270</v>
      </c>
      <c r="AN83" s="144"/>
      <c r="AO83" s="144"/>
      <c r="AP83" s="144"/>
      <c r="AQ83" s="144"/>
      <c r="AR83" s="144"/>
      <c r="AS83" s="144"/>
      <c r="AT83" s="144"/>
      <c r="AU83" s="144"/>
    </row>
    <row r="84" spans="1:367" s="147" customFormat="1" ht="222" customHeight="1" x14ac:dyDescent="0.25">
      <c r="A84" s="421" t="s">
        <v>460</v>
      </c>
      <c r="B84" s="424" t="s">
        <v>461</v>
      </c>
      <c r="C84" s="423" t="s">
        <v>462</v>
      </c>
      <c r="D84" s="423" t="s">
        <v>533</v>
      </c>
      <c r="E84" s="205" t="s">
        <v>469</v>
      </c>
      <c r="F84" s="206" t="s">
        <v>434</v>
      </c>
      <c r="G84" s="206" t="s">
        <v>467</v>
      </c>
      <c r="H84" s="207"/>
      <c r="I84" s="207"/>
      <c r="J84" s="114"/>
      <c r="K84" s="114">
        <v>6</v>
      </c>
      <c r="L84" s="114">
        <v>3</v>
      </c>
      <c r="M84" s="114">
        <f t="shared" ref="M84:M96" si="26">+L84*K84</f>
        <v>18</v>
      </c>
      <c r="N84" s="113" t="s">
        <v>254</v>
      </c>
      <c r="O84" s="114">
        <v>10</v>
      </c>
      <c r="P84" s="114">
        <f t="shared" ref="P84:P96" si="27">+M84*O84</f>
        <v>180</v>
      </c>
      <c r="Q84" s="114" t="s">
        <v>219</v>
      </c>
      <c r="R84" s="177" t="s">
        <v>328</v>
      </c>
      <c r="S84" s="207"/>
      <c r="T84" s="207"/>
      <c r="U84" s="207"/>
      <c r="V84" s="206"/>
      <c r="W84" s="206" t="s">
        <v>471</v>
      </c>
      <c r="X84" s="114">
        <v>2</v>
      </c>
      <c r="Y84" s="114">
        <v>3</v>
      </c>
      <c r="Z84" s="114">
        <f t="shared" ref="Z84:Z96" si="28">+Y84*X84</f>
        <v>6</v>
      </c>
      <c r="AA84" s="107" t="s">
        <v>12</v>
      </c>
      <c r="AB84" s="114">
        <v>10</v>
      </c>
      <c r="AC84" s="114">
        <f t="shared" ref="AC84:AC96" si="29">+Z84*AB84</f>
        <v>60</v>
      </c>
      <c r="AD84" s="114" t="s">
        <v>222</v>
      </c>
      <c r="AE84" s="177" t="s">
        <v>229</v>
      </c>
      <c r="AF84" s="105">
        <f t="shared" si="25"/>
        <v>66.666666666666657</v>
      </c>
      <c r="AG84" s="181">
        <v>0</v>
      </c>
      <c r="AH84" s="114">
        <v>0.5</v>
      </c>
      <c r="AI84" s="114">
        <f t="shared" ref="AI84:AI93" si="30">(P84*AF84)/AH84</f>
        <v>23999.999999999996</v>
      </c>
      <c r="AJ84" s="114"/>
      <c r="AK84" s="114"/>
      <c r="AL84" s="207"/>
      <c r="AM84" s="182"/>
    </row>
    <row r="85" spans="1:367" s="147" customFormat="1" ht="118.5" customHeight="1" x14ac:dyDescent="0.25">
      <c r="A85" s="422"/>
      <c r="B85" s="425"/>
      <c r="C85" s="313"/>
      <c r="D85" s="312"/>
      <c r="E85" s="145" t="s">
        <v>472</v>
      </c>
      <c r="F85" s="145" t="s">
        <v>277</v>
      </c>
      <c r="G85" s="145" t="s">
        <v>467</v>
      </c>
      <c r="H85" s="154"/>
      <c r="I85" s="155"/>
      <c r="J85" s="86"/>
      <c r="K85" s="86">
        <v>6</v>
      </c>
      <c r="L85" s="86">
        <v>2</v>
      </c>
      <c r="M85" s="86">
        <f t="shared" si="26"/>
        <v>12</v>
      </c>
      <c r="N85" s="82" t="s">
        <v>254</v>
      </c>
      <c r="O85" s="86">
        <v>10</v>
      </c>
      <c r="P85" s="86">
        <f t="shared" si="27"/>
        <v>120</v>
      </c>
      <c r="Q85" s="86" t="s">
        <v>222</v>
      </c>
      <c r="R85" s="136" t="s">
        <v>229</v>
      </c>
      <c r="S85" s="154"/>
      <c r="T85" s="154"/>
      <c r="U85" s="154"/>
      <c r="V85" s="145"/>
      <c r="W85" s="145" t="s">
        <v>473</v>
      </c>
      <c r="X85" s="86">
        <v>2</v>
      </c>
      <c r="Y85" s="86">
        <v>2</v>
      </c>
      <c r="Z85" s="86">
        <f t="shared" si="28"/>
        <v>4</v>
      </c>
      <c r="AA85" s="86" t="s">
        <v>252</v>
      </c>
      <c r="AB85" s="86">
        <v>10</v>
      </c>
      <c r="AC85" s="86">
        <f t="shared" si="29"/>
        <v>40</v>
      </c>
      <c r="AD85" s="86" t="s">
        <v>222</v>
      </c>
      <c r="AE85" s="136" t="s">
        <v>229</v>
      </c>
      <c r="AF85" s="87">
        <f t="shared" si="25"/>
        <v>66.666666666666657</v>
      </c>
      <c r="AG85" s="139">
        <v>50000</v>
      </c>
      <c r="AH85" s="86">
        <v>1</v>
      </c>
      <c r="AI85" s="86">
        <f t="shared" si="30"/>
        <v>7999.9999999999991</v>
      </c>
      <c r="AJ85" s="145"/>
      <c r="AK85" s="145"/>
      <c r="AL85" s="145"/>
      <c r="AM85" s="183"/>
    </row>
    <row r="86" spans="1:367" s="147" customFormat="1" ht="267" customHeight="1" x14ac:dyDescent="0.25">
      <c r="A86" s="427" t="s">
        <v>547</v>
      </c>
      <c r="B86" s="425"/>
      <c r="C86" s="151" t="s">
        <v>477</v>
      </c>
      <c r="D86" s="151" t="s">
        <v>534</v>
      </c>
      <c r="E86" s="145" t="s">
        <v>469</v>
      </c>
      <c r="F86" s="145" t="s">
        <v>434</v>
      </c>
      <c r="G86" s="145" t="s">
        <v>467</v>
      </c>
      <c r="H86" s="154"/>
      <c r="I86" s="154"/>
      <c r="J86" s="86"/>
      <c r="K86" s="86">
        <v>6</v>
      </c>
      <c r="L86" s="86">
        <v>3</v>
      </c>
      <c r="M86" s="86">
        <f t="shared" si="26"/>
        <v>18</v>
      </c>
      <c r="N86" s="82" t="s">
        <v>254</v>
      </c>
      <c r="O86" s="86">
        <v>10</v>
      </c>
      <c r="P86" s="86">
        <f t="shared" si="27"/>
        <v>180</v>
      </c>
      <c r="Q86" s="86" t="s">
        <v>219</v>
      </c>
      <c r="R86" s="136" t="s">
        <v>328</v>
      </c>
      <c r="S86" s="154"/>
      <c r="T86" s="154"/>
      <c r="U86" s="154"/>
      <c r="V86" s="145"/>
      <c r="W86" s="145" t="s">
        <v>471</v>
      </c>
      <c r="X86" s="86">
        <v>2</v>
      </c>
      <c r="Y86" s="86">
        <v>3</v>
      </c>
      <c r="Z86" s="86">
        <f t="shared" si="28"/>
        <v>6</v>
      </c>
      <c r="AA86" s="80" t="s">
        <v>12</v>
      </c>
      <c r="AB86" s="86">
        <v>10</v>
      </c>
      <c r="AC86" s="86">
        <f t="shared" si="29"/>
        <v>60</v>
      </c>
      <c r="AD86" s="86" t="s">
        <v>222</v>
      </c>
      <c r="AE86" s="136" t="s">
        <v>229</v>
      </c>
      <c r="AF86" s="87">
        <f t="shared" si="25"/>
        <v>66.666666666666657</v>
      </c>
      <c r="AG86" s="139">
        <v>0</v>
      </c>
      <c r="AH86" s="86">
        <v>0.5</v>
      </c>
      <c r="AI86" s="86">
        <f t="shared" si="30"/>
        <v>23999.999999999996</v>
      </c>
      <c r="AJ86" s="86"/>
      <c r="AK86" s="86"/>
      <c r="AL86" s="154"/>
      <c r="AM86" s="183"/>
    </row>
    <row r="87" spans="1:367" s="147" customFormat="1" ht="135" customHeight="1" x14ac:dyDescent="0.25">
      <c r="A87" s="428"/>
      <c r="B87" s="425"/>
      <c r="C87" s="311" t="s">
        <v>548</v>
      </c>
      <c r="D87" s="349" t="s">
        <v>535</v>
      </c>
      <c r="E87" s="86" t="s">
        <v>480</v>
      </c>
      <c r="F87" s="145" t="s">
        <v>296</v>
      </c>
      <c r="G87" s="145" t="s">
        <v>34</v>
      </c>
      <c r="H87" s="86"/>
      <c r="I87" s="154"/>
      <c r="J87" s="86" t="s">
        <v>481</v>
      </c>
      <c r="K87" s="86">
        <v>6</v>
      </c>
      <c r="L87" s="86">
        <v>4</v>
      </c>
      <c r="M87" s="86">
        <f t="shared" si="26"/>
        <v>24</v>
      </c>
      <c r="N87" s="81" t="s">
        <v>253</v>
      </c>
      <c r="O87" s="150">
        <v>25</v>
      </c>
      <c r="P87" s="86">
        <f t="shared" si="27"/>
        <v>600</v>
      </c>
      <c r="Q87" s="86" t="s">
        <v>216</v>
      </c>
      <c r="R87" s="136" t="s">
        <v>386</v>
      </c>
      <c r="S87" s="154"/>
      <c r="T87" s="154"/>
      <c r="U87" s="154"/>
      <c r="V87" s="145"/>
      <c r="W87" s="145" t="s">
        <v>482</v>
      </c>
      <c r="X87" s="86">
        <v>2</v>
      </c>
      <c r="Y87" s="86">
        <v>4</v>
      </c>
      <c r="Z87" s="86">
        <f t="shared" si="28"/>
        <v>8</v>
      </c>
      <c r="AA87" s="80" t="s">
        <v>12</v>
      </c>
      <c r="AB87" s="150">
        <v>25</v>
      </c>
      <c r="AC87" s="86">
        <f t="shared" si="29"/>
        <v>200</v>
      </c>
      <c r="AD87" s="86" t="s">
        <v>483</v>
      </c>
      <c r="AE87" s="136" t="s">
        <v>328</v>
      </c>
      <c r="AF87" s="87">
        <f t="shared" si="25"/>
        <v>66.666666666666657</v>
      </c>
      <c r="AG87" s="139">
        <v>103000</v>
      </c>
      <c r="AH87" s="86">
        <v>1</v>
      </c>
      <c r="AI87" s="86">
        <f t="shared" si="30"/>
        <v>39999.999999999993</v>
      </c>
      <c r="AJ87" s="86"/>
      <c r="AK87" s="150"/>
      <c r="AL87" s="154"/>
      <c r="AM87" s="183"/>
    </row>
    <row r="88" spans="1:367" s="147" customFormat="1" ht="75" x14ac:dyDescent="0.25">
      <c r="A88" s="428"/>
      <c r="B88" s="425"/>
      <c r="C88" s="312"/>
      <c r="D88" s="349"/>
      <c r="E88" s="86" t="s">
        <v>353</v>
      </c>
      <c r="F88" s="145" t="s">
        <v>397</v>
      </c>
      <c r="G88" s="153"/>
      <c r="H88" s="1"/>
      <c r="I88" s="1"/>
      <c r="J88" s="124"/>
      <c r="K88" s="124">
        <v>6</v>
      </c>
      <c r="L88" s="124">
        <v>2</v>
      </c>
      <c r="M88" s="86">
        <f t="shared" si="26"/>
        <v>12</v>
      </c>
      <c r="N88" s="82" t="s">
        <v>254</v>
      </c>
      <c r="O88" s="72">
        <v>60</v>
      </c>
      <c r="P88" s="72">
        <f t="shared" si="27"/>
        <v>720</v>
      </c>
      <c r="Q88" s="124" t="s">
        <v>216</v>
      </c>
      <c r="R88" s="85" t="s">
        <v>231</v>
      </c>
      <c r="S88" s="1"/>
      <c r="T88" s="1"/>
      <c r="U88" s="1"/>
      <c r="V88" s="71" t="s">
        <v>379</v>
      </c>
      <c r="W88" s="71"/>
      <c r="X88" s="124">
        <v>2</v>
      </c>
      <c r="Y88" s="124">
        <v>2</v>
      </c>
      <c r="Z88" s="86">
        <f t="shared" si="28"/>
        <v>4</v>
      </c>
      <c r="AA88" s="86" t="s">
        <v>252</v>
      </c>
      <c r="AB88" s="72">
        <v>25</v>
      </c>
      <c r="AC88" s="72">
        <f t="shared" si="29"/>
        <v>100</v>
      </c>
      <c r="AD88" s="124" t="s">
        <v>222</v>
      </c>
      <c r="AE88" s="108" t="s">
        <v>229</v>
      </c>
      <c r="AF88" s="87">
        <f t="shared" si="25"/>
        <v>86.111111111111114</v>
      </c>
      <c r="AG88" s="89">
        <v>15000</v>
      </c>
      <c r="AH88" s="124">
        <v>0.5</v>
      </c>
      <c r="AI88" s="86">
        <f t="shared" si="30"/>
        <v>124000</v>
      </c>
      <c r="AJ88" s="124" t="s">
        <v>330</v>
      </c>
      <c r="AK88" s="124" t="s">
        <v>270</v>
      </c>
      <c r="AL88" s="1"/>
      <c r="AM88" s="189" t="s">
        <v>270</v>
      </c>
    </row>
    <row r="89" spans="1:367" s="147" customFormat="1" ht="207.75" customHeight="1" x14ac:dyDescent="0.25">
      <c r="A89" s="422"/>
      <c r="B89" s="425"/>
      <c r="C89" s="313"/>
      <c r="D89" s="349"/>
      <c r="E89" s="145" t="s">
        <v>469</v>
      </c>
      <c r="F89" s="145" t="s">
        <v>434</v>
      </c>
      <c r="G89" s="145" t="s">
        <v>467</v>
      </c>
      <c r="H89" s="154"/>
      <c r="I89" s="154"/>
      <c r="J89" s="86"/>
      <c r="K89" s="86">
        <v>6</v>
      </c>
      <c r="L89" s="86">
        <v>3</v>
      </c>
      <c r="M89" s="86">
        <f t="shared" si="26"/>
        <v>18</v>
      </c>
      <c r="N89" s="82" t="s">
        <v>254</v>
      </c>
      <c r="O89" s="86">
        <v>10</v>
      </c>
      <c r="P89" s="86">
        <f t="shared" si="27"/>
        <v>180</v>
      </c>
      <c r="Q89" s="86" t="s">
        <v>219</v>
      </c>
      <c r="R89" s="136" t="s">
        <v>328</v>
      </c>
      <c r="S89" s="154"/>
      <c r="T89" s="154"/>
      <c r="U89" s="154"/>
      <c r="V89" s="145"/>
      <c r="W89" s="145" t="s">
        <v>471</v>
      </c>
      <c r="X89" s="86">
        <v>2</v>
      </c>
      <c r="Y89" s="86">
        <v>3</v>
      </c>
      <c r="Z89" s="86">
        <f t="shared" si="28"/>
        <v>6</v>
      </c>
      <c r="AA89" s="80" t="s">
        <v>12</v>
      </c>
      <c r="AB89" s="86">
        <v>10</v>
      </c>
      <c r="AC89" s="86">
        <f t="shared" si="29"/>
        <v>60</v>
      </c>
      <c r="AD89" s="86" t="s">
        <v>222</v>
      </c>
      <c r="AE89" s="136" t="s">
        <v>229</v>
      </c>
      <c r="AF89" s="87">
        <f t="shared" si="25"/>
        <v>66.666666666666657</v>
      </c>
      <c r="AG89" s="139">
        <v>0</v>
      </c>
      <c r="AH89" s="86">
        <v>0.5</v>
      </c>
      <c r="AI89" s="86">
        <f t="shared" si="30"/>
        <v>23999.999999999996</v>
      </c>
      <c r="AJ89" s="86"/>
      <c r="AK89" s="86"/>
      <c r="AL89" s="154"/>
      <c r="AM89" s="183"/>
    </row>
    <row r="90" spans="1:367" s="147" customFormat="1" ht="297" customHeight="1" x14ac:dyDescent="0.25">
      <c r="A90" s="208" t="s">
        <v>487</v>
      </c>
      <c r="B90" s="425"/>
      <c r="C90" s="18" t="s">
        <v>549</v>
      </c>
      <c r="D90" s="145" t="s">
        <v>539</v>
      </c>
      <c r="E90" s="145" t="s">
        <v>469</v>
      </c>
      <c r="F90" s="145" t="s">
        <v>434</v>
      </c>
      <c r="G90" s="145" t="s">
        <v>467</v>
      </c>
      <c r="H90" s="154"/>
      <c r="I90" s="154"/>
      <c r="J90" s="86"/>
      <c r="K90" s="86">
        <v>6</v>
      </c>
      <c r="L90" s="86">
        <v>3</v>
      </c>
      <c r="M90" s="86">
        <f t="shared" si="26"/>
        <v>18</v>
      </c>
      <c r="N90" s="82" t="s">
        <v>254</v>
      </c>
      <c r="O90" s="86">
        <v>10</v>
      </c>
      <c r="P90" s="86">
        <f t="shared" si="27"/>
        <v>180</v>
      </c>
      <c r="Q90" s="86" t="s">
        <v>219</v>
      </c>
      <c r="R90" s="136" t="s">
        <v>328</v>
      </c>
      <c r="S90" s="154"/>
      <c r="T90" s="154"/>
      <c r="U90" s="154"/>
      <c r="V90" s="145"/>
      <c r="W90" s="145" t="s">
        <v>471</v>
      </c>
      <c r="X90" s="86">
        <v>2</v>
      </c>
      <c r="Y90" s="86">
        <v>3</v>
      </c>
      <c r="Z90" s="86">
        <f t="shared" si="28"/>
        <v>6</v>
      </c>
      <c r="AA90" s="80" t="s">
        <v>12</v>
      </c>
      <c r="AB90" s="86">
        <v>10</v>
      </c>
      <c r="AC90" s="86">
        <f t="shared" si="29"/>
        <v>60</v>
      </c>
      <c r="AD90" s="86" t="s">
        <v>222</v>
      </c>
      <c r="AE90" s="136" t="s">
        <v>229</v>
      </c>
      <c r="AF90" s="87">
        <f t="shared" si="25"/>
        <v>66.666666666666657</v>
      </c>
      <c r="AG90" s="139">
        <v>0</v>
      </c>
      <c r="AH90" s="86">
        <v>0.5</v>
      </c>
      <c r="AI90" s="86">
        <f t="shared" si="30"/>
        <v>23999.999999999996</v>
      </c>
      <c r="AJ90" s="86"/>
      <c r="AK90" s="86"/>
      <c r="AL90" s="154"/>
      <c r="AM90" s="183"/>
    </row>
    <row r="91" spans="1:367" s="147" customFormat="1" ht="171.75" customHeight="1" x14ac:dyDescent="0.25">
      <c r="A91" s="208" t="s">
        <v>550</v>
      </c>
      <c r="B91" s="425"/>
      <c r="C91" s="145" t="s">
        <v>490</v>
      </c>
      <c r="D91" s="145"/>
      <c r="E91" s="145" t="s">
        <v>469</v>
      </c>
      <c r="F91" s="145" t="s">
        <v>434</v>
      </c>
      <c r="G91" s="145" t="s">
        <v>467</v>
      </c>
      <c r="H91" s="154"/>
      <c r="I91" s="154"/>
      <c r="J91" s="86"/>
      <c r="K91" s="86">
        <v>6</v>
      </c>
      <c r="L91" s="86">
        <v>3</v>
      </c>
      <c r="M91" s="86">
        <f t="shared" si="26"/>
        <v>18</v>
      </c>
      <c r="N91" s="82" t="s">
        <v>254</v>
      </c>
      <c r="O91" s="86">
        <v>10</v>
      </c>
      <c r="P91" s="86">
        <f t="shared" si="27"/>
        <v>180</v>
      </c>
      <c r="Q91" s="86" t="s">
        <v>219</v>
      </c>
      <c r="R91" s="136" t="s">
        <v>328</v>
      </c>
      <c r="S91" s="154"/>
      <c r="T91" s="154"/>
      <c r="U91" s="154"/>
      <c r="V91" s="145"/>
      <c r="W91" s="145" t="s">
        <v>471</v>
      </c>
      <c r="X91" s="86">
        <v>2</v>
      </c>
      <c r="Y91" s="86">
        <v>3</v>
      </c>
      <c r="Z91" s="86">
        <f t="shared" si="28"/>
        <v>6</v>
      </c>
      <c r="AA91" s="80" t="s">
        <v>12</v>
      </c>
      <c r="AB91" s="86">
        <v>10</v>
      </c>
      <c r="AC91" s="86">
        <f t="shared" si="29"/>
        <v>60</v>
      </c>
      <c r="AD91" s="86" t="s">
        <v>222</v>
      </c>
      <c r="AE91" s="136" t="s">
        <v>229</v>
      </c>
      <c r="AF91" s="87">
        <f t="shared" si="25"/>
        <v>66.666666666666657</v>
      </c>
      <c r="AG91" s="139">
        <v>0</v>
      </c>
      <c r="AH91" s="86">
        <v>0.5</v>
      </c>
      <c r="AI91" s="86">
        <f t="shared" si="30"/>
        <v>23999.999999999996</v>
      </c>
      <c r="AJ91" s="86"/>
      <c r="AK91" s="86"/>
      <c r="AL91" s="154"/>
      <c r="AM91" s="183"/>
    </row>
    <row r="92" spans="1:367" s="147" customFormat="1" ht="408.75" customHeight="1" x14ac:dyDescent="0.25">
      <c r="A92" s="417" t="s">
        <v>540</v>
      </c>
      <c r="B92" s="425"/>
      <c r="C92" s="145" t="s">
        <v>541</v>
      </c>
      <c r="D92" s="204"/>
      <c r="E92" s="145" t="s">
        <v>469</v>
      </c>
      <c r="F92" s="145" t="s">
        <v>434</v>
      </c>
      <c r="G92" s="145" t="s">
        <v>467</v>
      </c>
      <c r="H92" s="154"/>
      <c r="I92" s="154"/>
      <c r="J92" s="86"/>
      <c r="K92" s="86">
        <v>6</v>
      </c>
      <c r="L92" s="86">
        <v>3</v>
      </c>
      <c r="M92" s="86">
        <f t="shared" si="26"/>
        <v>18</v>
      </c>
      <c r="N92" s="82" t="s">
        <v>254</v>
      </c>
      <c r="O92" s="86">
        <v>10</v>
      </c>
      <c r="P92" s="86">
        <f t="shared" si="27"/>
        <v>180</v>
      </c>
      <c r="Q92" s="86" t="s">
        <v>219</v>
      </c>
      <c r="R92" s="136" t="s">
        <v>328</v>
      </c>
      <c r="S92" s="154"/>
      <c r="T92" s="154"/>
      <c r="U92" s="154"/>
      <c r="V92" s="145"/>
      <c r="W92" s="145" t="s">
        <v>471</v>
      </c>
      <c r="X92" s="86">
        <v>2</v>
      </c>
      <c r="Y92" s="86">
        <v>3</v>
      </c>
      <c r="Z92" s="86">
        <f t="shared" si="28"/>
        <v>6</v>
      </c>
      <c r="AA92" s="80" t="s">
        <v>12</v>
      </c>
      <c r="AB92" s="86">
        <v>10</v>
      </c>
      <c r="AC92" s="86">
        <f t="shared" si="29"/>
        <v>60</v>
      </c>
      <c r="AD92" s="86" t="s">
        <v>222</v>
      </c>
      <c r="AE92" s="136" t="s">
        <v>229</v>
      </c>
      <c r="AF92" s="87">
        <f t="shared" si="25"/>
        <v>66.666666666666657</v>
      </c>
      <c r="AG92" s="139">
        <v>0</v>
      </c>
      <c r="AH92" s="86">
        <v>0.5</v>
      </c>
      <c r="AI92" s="86">
        <f t="shared" si="30"/>
        <v>23999.999999999996</v>
      </c>
      <c r="AJ92" s="86"/>
      <c r="AK92" s="86"/>
      <c r="AL92" s="154"/>
      <c r="AM92" s="183"/>
    </row>
    <row r="93" spans="1:367" s="147" customFormat="1" ht="135" customHeight="1" x14ac:dyDescent="0.25">
      <c r="A93" s="417"/>
      <c r="B93" s="425"/>
      <c r="C93" s="349" t="s">
        <v>542</v>
      </c>
      <c r="D93" s="311" t="s">
        <v>543</v>
      </c>
      <c r="E93" s="86" t="s">
        <v>480</v>
      </c>
      <c r="F93" s="145" t="s">
        <v>296</v>
      </c>
      <c r="G93" s="145" t="s">
        <v>34</v>
      </c>
      <c r="H93" s="86"/>
      <c r="I93" s="154"/>
      <c r="J93" s="86" t="s">
        <v>481</v>
      </c>
      <c r="K93" s="86">
        <v>6</v>
      </c>
      <c r="L93" s="86">
        <v>4</v>
      </c>
      <c r="M93" s="86">
        <f t="shared" si="26"/>
        <v>24</v>
      </c>
      <c r="N93" s="81" t="s">
        <v>253</v>
      </c>
      <c r="O93" s="150">
        <v>25</v>
      </c>
      <c r="P93" s="86">
        <f t="shared" si="27"/>
        <v>600</v>
      </c>
      <c r="Q93" s="86" t="s">
        <v>216</v>
      </c>
      <c r="R93" s="136" t="s">
        <v>386</v>
      </c>
      <c r="S93" s="154"/>
      <c r="T93" s="154"/>
      <c r="U93" s="154"/>
      <c r="V93" s="145"/>
      <c r="W93" s="145" t="s">
        <v>482</v>
      </c>
      <c r="X93" s="86">
        <v>2</v>
      </c>
      <c r="Y93" s="86">
        <v>4</v>
      </c>
      <c r="Z93" s="86">
        <f t="shared" si="28"/>
        <v>8</v>
      </c>
      <c r="AA93" s="80" t="s">
        <v>12</v>
      </c>
      <c r="AB93" s="150">
        <v>25</v>
      </c>
      <c r="AC93" s="86">
        <f t="shared" si="29"/>
        <v>200</v>
      </c>
      <c r="AD93" s="86" t="s">
        <v>483</v>
      </c>
      <c r="AE93" s="136" t="s">
        <v>328</v>
      </c>
      <c r="AF93" s="87">
        <f t="shared" si="25"/>
        <v>66.666666666666657</v>
      </c>
      <c r="AG93" s="139">
        <v>103000</v>
      </c>
      <c r="AH93" s="86">
        <v>1</v>
      </c>
      <c r="AI93" s="86">
        <f t="shared" si="30"/>
        <v>39999.999999999993</v>
      </c>
      <c r="AJ93" s="86"/>
      <c r="AK93" s="150"/>
      <c r="AL93" s="154"/>
      <c r="AM93" s="183"/>
    </row>
    <row r="94" spans="1:367" s="147" customFormat="1" ht="75" x14ac:dyDescent="0.25">
      <c r="A94" s="417"/>
      <c r="B94" s="425"/>
      <c r="C94" s="349"/>
      <c r="D94" s="312"/>
      <c r="E94" s="86" t="s">
        <v>353</v>
      </c>
      <c r="F94" s="145" t="s">
        <v>397</v>
      </c>
      <c r="G94" s="153"/>
      <c r="H94" s="1"/>
      <c r="I94" s="1"/>
      <c r="J94" s="124"/>
      <c r="K94" s="124">
        <v>6</v>
      </c>
      <c r="L94" s="124">
        <v>2</v>
      </c>
      <c r="M94" s="86">
        <f t="shared" si="26"/>
        <v>12</v>
      </c>
      <c r="N94" s="82" t="s">
        <v>254</v>
      </c>
      <c r="O94" s="72">
        <v>60</v>
      </c>
      <c r="P94" s="72">
        <f t="shared" si="27"/>
        <v>720</v>
      </c>
      <c r="Q94" s="124" t="s">
        <v>216</v>
      </c>
      <c r="R94" s="85" t="s">
        <v>231</v>
      </c>
      <c r="S94" s="1"/>
      <c r="T94" s="1"/>
      <c r="U94" s="1"/>
      <c r="V94" s="71" t="s">
        <v>379</v>
      </c>
      <c r="W94" s="71"/>
      <c r="X94" s="124">
        <v>2</v>
      </c>
      <c r="Y94" s="124">
        <v>2</v>
      </c>
      <c r="Z94" s="86">
        <f t="shared" si="28"/>
        <v>4</v>
      </c>
      <c r="AA94" s="86" t="s">
        <v>252</v>
      </c>
      <c r="AB94" s="72">
        <v>25</v>
      </c>
      <c r="AC94" s="72">
        <f t="shared" si="29"/>
        <v>100</v>
      </c>
      <c r="AD94" s="124" t="s">
        <v>222</v>
      </c>
      <c r="AE94" s="108" t="s">
        <v>229</v>
      </c>
      <c r="AF94" s="87">
        <f t="shared" si="25"/>
        <v>86.111111111111114</v>
      </c>
      <c r="AG94" s="89">
        <v>15000</v>
      </c>
      <c r="AH94" s="124">
        <v>0.5</v>
      </c>
      <c r="AI94" s="124">
        <f>((P94*AF94/100)/AH94)</f>
        <v>1240</v>
      </c>
      <c r="AJ94" s="124" t="s">
        <v>330</v>
      </c>
      <c r="AK94" s="124" t="s">
        <v>270</v>
      </c>
      <c r="AL94" s="1"/>
      <c r="AM94" s="189" t="s">
        <v>270</v>
      </c>
    </row>
    <row r="95" spans="1:367" s="1" customFormat="1" ht="120" x14ac:dyDescent="0.25">
      <c r="A95" s="417"/>
      <c r="B95" s="425"/>
      <c r="C95" s="349"/>
      <c r="D95" s="312"/>
      <c r="E95" s="86" t="s">
        <v>425</v>
      </c>
      <c r="F95" s="86" t="s">
        <v>425</v>
      </c>
      <c r="G95" s="86" t="s">
        <v>425</v>
      </c>
      <c r="H95" s="86"/>
      <c r="I95" s="86"/>
      <c r="J95" s="86" t="s">
        <v>544</v>
      </c>
      <c r="K95" s="86">
        <v>6</v>
      </c>
      <c r="L95" s="86">
        <v>4</v>
      </c>
      <c r="M95" s="86">
        <f t="shared" si="26"/>
        <v>24</v>
      </c>
      <c r="N95" s="81" t="s">
        <v>253</v>
      </c>
      <c r="O95" s="86">
        <v>60</v>
      </c>
      <c r="P95" s="86">
        <f t="shared" si="27"/>
        <v>1440</v>
      </c>
      <c r="Q95" s="86" t="s">
        <v>427</v>
      </c>
      <c r="R95" s="136" t="s">
        <v>231</v>
      </c>
      <c r="S95" s="123"/>
      <c r="T95" s="123"/>
      <c r="U95" s="86"/>
      <c r="V95" s="86"/>
      <c r="W95" s="86" t="s">
        <v>545</v>
      </c>
      <c r="X95" s="86">
        <v>2</v>
      </c>
      <c r="Y95" s="86">
        <v>4</v>
      </c>
      <c r="Z95" s="86">
        <f t="shared" si="28"/>
        <v>8</v>
      </c>
      <c r="AA95" s="80" t="s">
        <v>12</v>
      </c>
      <c r="AB95" s="86">
        <v>60</v>
      </c>
      <c r="AC95" s="86">
        <f t="shared" si="29"/>
        <v>480</v>
      </c>
      <c r="AD95" s="86" t="s">
        <v>483</v>
      </c>
      <c r="AE95" s="136" t="s">
        <v>328</v>
      </c>
      <c r="AF95" s="87">
        <f t="shared" si="25"/>
        <v>66.666666666666657</v>
      </c>
      <c r="AG95" s="89">
        <v>100000</v>
      </c>
      <c r="AH95" s="124">
        <v>1</v>
      </c>
      <c r="AI95" s="124">
        <f>((P95*AF95/100)/AH95)</f>
        <v>959.99999999999989</v>
      </c>
      <c r="AJ95" s="124" t="s">
        <v>546</v>
      </c>
      <c r="AK95" s="124" t="s">
        <v>270</v>
      </c>
      <c r="AM95" s="209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</row>
    <row r="96" spans="1:367" s="147" customFormat="1" ht="207.75" customHeight="1" thickBot="1" x14ac:dyDescent="0.3">
      <c r="A96" s="418"/>
      <c r="B96" s="426"/>
      <c r="C96" s="419"/>
      <c r="D96" s="420"/>
      <c r="E96" s="210" t="s">
        <v>469</v>
      </c>
      <c r="F96" s="210" t="s">
        <v>434</v>
      </c>
      <c r="G96" s="210" t="s">
        <v>467</v>
      </c>
      <c r="H96" s="211"/>
      <c r="I96" s="211"/>
      <c r="J96" s="117"/>
      <c r="K96" s="117">
        <v>6</v>
      </c>
      <c r="L96" s="117">
        <v>3</v>
      </c>
      <c r="M96" s="117">
        <f t="shared" si="26"/>
        <v>18</v>
      </c>
      <c r="N96" s="118" t="s">
        <v>254</v>
      </c>
      <c r="O96" s="117">
        <v>10</v>
      </c>
      <c r="P96" s="117">
        <f t="shared" si="27"/>
        <v>180</v>
      </c>
      <c r="Q96" s="117" t="s">
        <v>219</v>
      </c>
      <c r="R96" s="184" t="s">
        <v>328</v>
      </c>
      <c r="S96" s="211"/>
      <c r="T96" s="211"/>
      <c r="U96" s="211"/>
      <c r="V96" s="210"/>
      <c r="W96" s="210" t="s">
        <v>471</v>
      </c>
      <c r="X96" s="117">
        <v>2</v>
      </c>
      <c r="Y96" s="117">
        <v>3</v>
      </c>
      <c r="Z96" s="117">
        <f t="shared" si="28"/>
        <v>6</v>
      </c>
      <c r="AA96" s="119" t="s">
        <v>12</v>
      </c>
      <c r="AB96" s="117">
        <v>10</v>
      </c>
      <c r="AC96" s="117">
        <f t="shared" si="29"/>
        <v>60</v>
      </c>
      <c r="AD96" s="117" t="s">
        <v>222</v>
      </c>
      <c r="AE96" s="184" t="s">
        <v>229</v>
      </c>
      <c r="AF96" s="111">
        <f t="shared" si="25"/>
        <v>66.666666666666657</v>
      </c>
      <c r="AG96" s="185">
        <v>0</v>
      </c>
      <c r="AH96" s="117">
        <v>0.5</v>
      </c>
      <c r="AI96" s="117">
        <f>(P96*AF96)/AH96</f>
        <v>23999.999999999996</v>
      </c>
      <c r="AJ96" s="117"/>
      <c r="AK96" s="117"/>
      <c r="AL96" s="211"/>
      <c r="AM96" s="186"/>
    </row>
  </sheetData>
  <mergeCells count="71">
    <mergeCell ref="AJ6:AJ7"/>
    <mergeCell ref="AK6:AK7"/>
    <mergeCell ref="AL6:AL7"/>
    <mergeCell ref="A4:A5"/>
    <mergeCell ref="B4:B5"/>
    <mergeCell ref="C4:C5"/>
    <mergeCell ref="D4:D5"/>
    <mergeCell ref="E4:G4"/>
    <mergeCell ref="B6:B41"/>
    <mergeCell ref="A6:A41"/>
    <mergeCell ref="D21:D22"/>
    <mergeCell ref="D23:D24"/>
    <mergeCell ref="J21:J25"/>
    <mergeCell ref="D13:D14"/>
    <mergeCell ref="D15:D18"/>
    <mergeCell ref="C13:C19"/>
    <mergeCell ref="AM4:AM5"/>
    <mergeCell ref="X4:AD4"/>
    <mergeCell ref="C6:C12"/>
    <mergeCell ref="D6:D12"/>
    <mergeCell ref="S4:W4"/>
    <mergeCell ref="AF4:AF5"/>
    <mergeCell ref="AG4:AG5"/>
    <mergeCell ref="AH4:AH5"/>
    <mergeCell ref="AI4:AI5"/>
    <mergeCell ref="AJ4:AL4"/>
    <mergeCell ref="H4:J4"/>
    <mergeCell ref="K4:Q4"/>
    <mergeCell ref="R4:R5"/>
    <mergeCell ref="F6:F7"/>
    <mergeCell ref="G6:G7"/>
    <mergeCell ref="V6:V7"/>
    <mergeCell ref="C33:C36"/>
    <mergeCell ref="D33:D36"/>
    <mergeCell ref="C38:C41"/>
    <mergeCell ref="D38:D41"/>
    <mergeCell ref="C20:C25"/>
    <mergeCell ref="D27:D31"/>
    <mergeCell ref="C27:C32"/>
    <mergeCell ref="D42:D44"/>
    <mergeCell ref="D46:D48"/>
    <mergeCell ref="D52:D53"/>
    <mergeCell ref="D54:D56"/>
    <mergeCell ref="C63:C65"/>
    <mergeCell ref="D60:D62"/>
    <mergeCell ref="D63:D65"/>
    <mergeCell ref="D57:D59"/>
    <mergeCell ref="D49:D51"/>
    <mergeCell ref="C54:C62"/>
    <mergeCell ref="C42:C53"/>
    <mergeCell ref="B42:B65"/>
    <mergeCell ref="A42:A65"/>
    <mergeCell ref="A66:A83"/>
    <mergeCell ref="B66:B83"/>
    <mergeCell ref="C66:C79"/>
    <mergeCell ref="D66:D69"/>
    <mergeCell ref="D70:D73"/>
    <mergeCell ref="D74:D76"/>
    <mergeCell ref="D77:D79"/>
    <mergeCell ref="C80:C83"/>
    <mergeCell ref="D80:D83"/>
    <mergeCell ref="D87:D89"/>
    <mergeCell ref="A92:A96"/>
    <mergeCell ref="C93:C96"/>
    <mergeCell ref="D93:D96"/>
    <mergeCell ref="A84:A85"/>
    <mergeCell ref="C84:C85"/>
    <mergeCell ref="D84:D85"/>
    <mergeCell ref="B84:B96"/>
    <mergeCell ref="A86:A89"/>
    <mergeCell ref="C87:C89"/>
  </mergeCells>
  <hyperlinks>
    <hyperlink ref="O5" location="CONSECUENCIA!A1" display="NIVEL DE CONSECUENCIA"/>
    <hyperlink ref="R4" location="'ACEPTABILIDAD DEL RIESGO'!A1" display="ACEPTABILIDAD DEL RIESGO"/>
    <hyperlink ref="M5:N5" location="PROBABILIDAD!A1" display="NIVEL DE PROBABILIDAD           (ND X NE)"/>
    <hyperlink ref="L5" location="'NIVEL DE EXPOSICIÓN'!A1" display="NIVEL DE EXPOSICIÓN"/>
    <hyperlink ref="K5" location="'NIVEL DE DEFICIENCIA'!A1" display="NIVEL DE DEFICIENCIA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K248"/>
  <sheetViews>
    <sheetView showGridLines="0" topLeftCell="A9" zoomScale="70" zoomScaleNormal="70" workbookViewId="0">
      <pane ySplit="8" topLeftCell="A17" activePane="bottomLeft" state="frozen"/>
      <selection activeCell="I9" sqref="I9"/>
      <selection pane="bottomLeft" activeCell="K12" sqref="K12"/>
    </sheetView>
  </sheetViews>
  <sheetFormatPr baseColWidth="10" defaultRowHeight="15" x14ac:dyDescent="0.25"/>
  <cols>
    <col min="3" max="3" width="9.7109375" customWidth="1"/>
    <col min="5" max="5" width="6.5703125" customWidth="1"/>
    <col min="6" max="6" width="17.5703125" customWidth="1"/>
    <col min="7" max="8" width="14.140625" customWidth="1"/>
    <col min="10" max="10" width="12.85546875" customWidth="1"/>
    <col min="12" max="12" width="13" customWidth="1"/>
    <col min="13" max="13" width="11.42578125" customWidth="1"/>
    <col min="14" max="14" width="13" customWidth="1"/>
    <col min="15" max="17" width="11.42578125" customWidth="1"/>
    <col min="18" max="18" width="7.42578125" customWidth="1"/>
    <col min="19" max="19" width="5.85546875" customWidth="1"/>
    <col min="20" max="21" width="6" customWidth="1"/>
    <col min="22" max="22" width="8.85546875" customWidth="1"/>
    <col min="23" max="24" width="6.7109375" customWidth="1"/>
    <col min="26" max="26" width="10.85546875" customWidth="1"/>
    <col min="30" max="31" width="13.42578125" customWidth="1"/>
    <col min="32" max="16384" width="11.42578125" style="3"/>
  </cols>
  <sheetData>
    <row r="1" spans="1:32" hidden="1" x14ac:dyDescent="0.25"/>
    <row r="2" spans="1:32" ht="15.75" hidden="1" x14ac:dyDescent="0.25">
      <c r="A2" s="225" t="s">
        <v>763</v>
      </c>
    </row>
    <row r="3" spans="1:32" ht="15.75" hidden="1" x14ac:dyDescent="0.25">
      <c r="A3" s="225" t="s">
        <v>767</v>
      </c>
    </row>
    <row r="4" spans="1:32" ht="15.75" hidden="1" x14ac:dyDescent="0.25">
      <c r="A4" s="225" t="s">
        <v>764</v>
      </c>
    </row>
    <row r="5" spans="1:32" ht="15.75" hidden="1" x14ac:dyDescent="0.25">
      <c r="A5" s="225" t="s">
        <v>768</v>
      </c>
    </row>
    <row r="6" spans="1:32" ht="15.75" hidden="1" x14ac:dyDescent="0.25">
      <c r="A6" s="225" t="s">
        <v>765</v>
      </c>
    </row>
    <row r="7" spans="1:32" ht="15.75" hidden="1" x14ac:dyDescent="0.25">
      <c r="A7" s="225" t="s">
        <v>766</v>
      </c>
    </row>
    <row r="8" spans="1:32" ht="16.5" hidden="1" thickBot="1" x14ac:dyDescent="0.3">
      <c r="A8" s="324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25"/>
      <c r="Y8" s="325"/>
      <c r="Z8" s="325"/>
      <c r="AA8" s="325"/>
      <c r="AB8" s="325"/>
      <c r="AC8" s="325"/>
      <c r="AD8" s="325"/>
      <c r="AE8" s="325"/>
    </row>
    <row r="9" spans="1:32" ht="7.5" customHeight="1" x14ac:dyDescent="0.25"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</row>
    <row r="10" spans="1:32" ht="15.75" x14ac:dyDescent="0.25">
      <c r="A10" s="307"/>
      <c r="F10" s="310" t="s">
        <v>896</v>
      </c>
      <c r="G10" s="310"/>
      <c r="H10" s="310"/>
      <c r="I10" s="310"/>
      <c r="J10" s="310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</row>
    <row r="11" spans="1:32" ht="15.75" x14ac:dyDescent="0.25">
      <c r="A11" s="307"/>
      <c r="F11" s="308"/>
      <c r="G11" s="308"/>
      <c r="H11" s="308"/>
      <c r="I11" s="308"/>
      <c r="J11" s="309" t="s">
        <v>897</v>
      </c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</row>
    <row r="12" spans="1:32" ht="18" customHeight="1" x14ac:dyDescent="0.25">
      <c r="A12" s="307"/>
      <c r="F12" s="308"/>
      <c r="G12" s="308"/>
      <c r="H12" s="308"/>
      <c r="I12" s="310" t="s">
        <v>898</v>
      </c>
      <c r="J12" s="310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</row>
    <row r="13" spans="1:32" ht="18" customHeight="1" x14ac:dyDescent="0.25">
      <c r="A13" s="298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</row>
    <row r="14" spans="1:32" ht="19.5" customHeight="1" thickBot="1" x14ac:dyDescent="0.3">
      <c r="A14" s="298"/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</row>
    <row r="15" spans="1:32" ht="92.25" customHeight="1" x14ac:dyDescent="0.25">
      <c r="A15" s="328" t="s">
        <v>0</v>
      </c>
      <c r="B15" s="326" t="s">
        <v>1</v>
      </c>
      <c r="C15" s="326" t="s">
        <v>2</v>
      </c>
      <c r="D15" s="326" t="s">
        <v>3</v>
      </c>
      <c r="E15" s="326" t="s">
        <v>4</v>
      </c>
      <c r="F15" s="333" t="s">
        <v>5</v>
      </c>
      <c r="G15" s="334"/>
      <c r="H15" s="335"/>
      <c r="I15" s="326" t="s">
        <v>6</v>
      </c>
      <c r="J15" s="341" t="s">
        <v>7</v>
      </c>
      <c r="K15" s="334"/>
      <c r="L15" s="335"/>
      <c r="M15" s="342" t="s">
        <v>8</v>
      </c>
      <c r="N15" s="334"/>
      <c r="O15" s="334"/>
      <c r="P15" s="334"/>
      <c r="Q15" s="334"/>
      <c r="R15" s="334"/>
      <c r="S15" s="335"/>
      <c r="T15" s="336" t="s">
        <v>20</v>
      </c>
      <c r="U15" s="330" t="s">
        <v>236</v>
      </c>
      <c r="V15" s="331"/>
      <c r="W15" s="332"/>
      <c r="X15" s="338" t="s">
        <v>9</v>
      </c>
      <c r="Y15" s="339"/>
      <c r="Z15" s="340"/>
      <c r="AA15" s="342" t="s">
        <v>24</v>
      </c>
      <c r="AB15" s="350"/>
      <c r="AC15" s="350"/>
      <c r="AD15" s="350"/>
      <c r="AE15" s="351"/>
      <c r="AF15" s="322" t="s">
        <v>643</v>
      </c>
    </row>
    <row r="16" spans="1:32" ht="150" customHeight="1" x14ac:dyDescent="0.25">
      <c r="A16" s="329"/>
      <c r="B16" s="327"/>
      <c r="C16" s="327"/>
      <c r="D16" s="327"/>
      <c r="E16" s="327"/>
      <c r="F16" s="219" t="s">
        <v>10</v>
      </c>
      <c r="G16" s="219" t="s">
        <v>11</v>
      </c>
      <c r="H16" s="219" t="s">
        <v>349</v>
      </c>
      <c r="I16" s="327"/>
      <c r="J16" s="95" t="s">
        <v>80</v>
      </c>
      <c r="K16" s="95" t="s">
        <v>12</v>
      </c>
      <c r="L16" s="95" t="s">
        <v>13</v>
      </c>
      <c r="M16" s="224" t="s">
        <v>14</v>
      </c>
      <c r="N16" s="224" t="s">
        <v>15</v>
      </c>
      <c r="O16" s="224" t="s">
        <v>29</v>
      </c>
      <c r="P16" s="224" t="s">
        <v>16</v>
      </c>
      <c r="Q16" s="224" t="s">
        <v>17</v>
      </c>
      <c r="R16" s="224" t="s">
        <v>18</v>
      </c>
      <c r="S16" s="224" t="s">
        <v>19</v>
      </c>
      <c r="T16" s="337"/>
      <c r="U16" s="221" t="s">
        <v>234</v>
      </c>
      <c r="V16" s="221" t="s">
        <v>235</v>
      </c>
      <c r="W16" s="221" t="s">
        <v>237</v>
      </c>
      <c r="X16" s="95" t="s">
        <v>21</v>
      </c>
      <c r="Y16" s="95" t="s">
        <v>22</v>
      </c>
      <c r="Z16" s="95" t="s">
        <v>23</v>
      </c>
      <c r="AA16" s="97" t="s">
        <v>25</v>
      </c>
      <c r="AB16" s="97" t="s">
        <v>26</v>
      </c>
      <c r="AC16" s="97" t="s">
        <v>27</v>
      </c>
      <c r="AD16" s="97" t="s">
        <v>268</v>
      </c>
      <c r="AE16" s="222" t="s">
        <v>28</v>
      </c>
      <c r="AF16" s="323"/>
    </row>
    <row r="17" spans="1:32" ht="99.75" customHeight="1" x14ac:dyDescent="0.25">
      <c r="A17" s="237" t="s">
        <v>238</v>
      </c>
      <c r="B17" s="237" t="s">
        <v>239</v>
      </c>
      <c r="C17" s="237" t="s">
        <v>275</v>
      </c>
      <c r="D17" s="237" t="s">
        <v>275</v>
      </c>
      <c r="E17" s="246" t="s">
        <v>244</v>
      </c>
      <c r="F17" s="245" t="s">
        <v>240</v>
      </c>
      <c r="G17" s="348" t="s">
        <v>303</v>
      </c>
      <c r="H17" s="348" t="s">
        <v>39</v>
      </c>
      <c r="I17" s="237" t="s">
        <v>653</v>
      </c>
      <c r="J17" s="216"/>
      <c r="K17" s="314" t="s">
        <v>800</v>
      </c>
      <c r="L17" s="346" t="s">
        <v>246</v>
      </c>
      <c r="M17" s="216">
        <v>6</v>
      </c>
      <c r="N17" s="216">
        <v>4</v>
      </c>
      <c r="O17" s="216">
        <f>+M17*N17</f>
        <v>24</v>
      </c>
      <c r="P17" s="81" t="s">
        <v>253</v>
      </c>
      <c r="Q17" s="72">
        <v>25</v>
      </c>
      <c r="R17" s="72">
        <f>+O17*Q17</f>
        <v>600</v>
      </c>
      <c r="S17" s="216" t="s">
        <v>216</v>
      </c>
      <c r="T17" s="85" t="s">
        <v>231</v>
      </c>
      <c r="U17" s="72" t="s">
        <v>556</v>
      </c>
      <c r="V17" s="72" t="s">
        <v>556</v>
      </c>
      <c r="W17" s="72" t="s">
        <v>556</v>
      </c>
      <c r="X17" s="314">
        <v>15</v>
      </c>
      <c r="Y17" s="123" t="s">
        <v>218</v>
      </c>
      <c r="Z17" s="223" t="s">
        <v>279</v>
      </c>
      <c r="AA17" s="223"/>
      <c r="AB17" s="223"/>
      <c r="AC17" s="1"/>
      <c r="AD17" s="349" t="s">
        <v>706</v>
      </c>
      <c r="AE17" s="346" t="s">
        <v>557</v>
      </c>
      <c r="AF17" s="346" t="s">
        <v>782</v>
      </c>
    </row>
    <row r="18" spans="1:32" ht="91.5" customHeight="1" x14ac:dyDescent="0.25">
      <c r="A18" s="237" t="s">
        <v>238</v>
      </c>
      <c r="B18" s="237" t="s">
        <v>239</v>
      </c>
      <c r="C18" s="237" t="s">
        <v>275</v>
      </c>
      <c r="D18" s="237" t="s">
        <v>275</v>
      </c>
      <c r="E18" s="246" t="s">
        <v>244</v>
      </c>
      <c r="F18" s="245" t="s">
        <v>555</v>
      </c>
      <c r="G18" s="348"/>
      <c r="H18" s="348"/>
      <c r="I18" s="237" t="s">
        <v>554</v>
      </c>
      <c r="J18" s="1"/>
      <c r="K18" s="316"/>
      <c r="L18" s="346"/>
      <c r="M18" s="216">
        <v>6</v>
      </c>
      <c r="N18" s="216">
        <v>4</v>
      </c>
      <c r="O18" s="216">
        <f t="shared" ref="O18:O66" si="0">+M18*N18</f>
        <v>24</v>
      </c>
      <c r="P18" s="81" t="s">
        <v>253</v>
      </c>
      <c r="Q18" s="72">
        <v>25</v>
      </c>
      <c r="R18" s="72">
        <f>+O18*Q18</f>
        <v>600</v>
      </c>
      <c r="S18" s="216" t="s">
        <v>216</v>
      </c>
      <c r="T18" s="85" t="s">
        <v>231</v>
      </c>
      <c r="U18" s="72" t="s">
        <v>556</v>
      </c>
      <c r="V18" s="72" t="s">
        <v>556</v>
      </c>
      <c r="W18" s="72" t="s">
        <v>556</v>
      </c>
      <c r="X18" s="315"/>
      <c r="Y18" s="123" t="s">
        <v>218</v>
      </c>
      <c r="Z18" s="212" t="s">
        <v>279</v>
      </c>
      <c r="AA18" s="1"/>
      <c r="AB18" s="1"/>
      <c r="AC18" s="1"/>
      <c r="AD18" s="349"/>
      <c r="AE18" s="346"/>
      <c r="AF18" s="346"/>
    </row>
    <row r="19" spans="1:32" ht="83.25" customHeight="1" x14ac:dyDescent="0.25">
      <c r="A19" s="237" t="s">
        <v>238</v>
      </c>
      <c r="B19" s="237" t="s">
        <v>239</v>
      </c>
      <c r="C19" s="237" t="s">
        <v>275</v>
      </c>
      <c r="D19" s="237" t="s">
        <v>275</v>
      </c>
      <c r="E19" s="246" t="s">
        <v>244</v>
      </c>
      <c r="F19" s="245" t="s">
        <v>355</v>
      </c>
      <c r="G19" s="237" t="s">
        <v>582</v>
      </c>
      <c r="H19" s="239" t="s">
        <v>49</v>
      </c>
      <c r="I19" s="237" t="s">
        <v>654</v>
      </c>
      <c r="J19" s="216" t="s">
        <v>249</v>
      </c>
      <c r="K19" s="1"/>
      <c r="L19" s="216" t="s">
        <v>558</v>
      </c>
      <c r="M19" s="216">
        <v>1</v>
      </c>
      <c r="N19" s="216">
        <v>4</v>
      </c>
      <c r="O19" s="216">
        <f t="shared" si="0"/>
        <v>4</v>
      </c>
      <c r="P19" s="216" t="s">
        <v>252</v>
      </c>
      <c r="Q19" s="72">
        <v>60</v>
      </c>
      <c r="R19" s="72">
        <f t="shared" ref="R19:R66" si="1">+O19*Q19</f>
        <v>240</v>
      </c>
      <c r="S19" s="216" t="s">
        <v>219</v>
      </c>
      <c r="T19" s="85" t="s">
        <v>233</v>
      </c>
      <c r="U19" s="72" t="s">
        <v>556</v>
      </c>
      <c r="V19" s="72" t="s">
        <v>556</v>
      </c>
      <c r="W19" s="72" t="s">
        <v>556</v>
      </c>
      <c r="X19" s="315"/>
      <c r="Y19" s="123" t="s">
        <v>221</v>
      </c>
      <c r="Z19" s="218" t="s">
        <v>244</v>
      </c>
      <c r="AA19" s="123"/>
      <c r="AB19" s="123"/>
      <c r="AC19" s="71" t="s">
        <v>553</v>
      </c>
      <c r="AD19" s="71" t="s">
        <v>559</v>
      </c>
      <c r="AE19" s="71" t="s">
        <v>560</v>
      </c>
      <c r="AF19" s="145" t="s">
        <v>781</v>
      </c>
    </row>
    <row r="20" spans="1:32" ht="82.5" customHeight="1" x14ac:dyDescent="0.25">
      <c r="A20" s="237" t="s">
        <v>238</v>
      </c>
      <c r="B20" s="237" t="s">
        <v>239</v>
      </c>
      <c r="C20" s="237" t="s">
        <v>275</v>
      </c>
      <c r="D20" s="237" t="s">
        <v>275</v>
      </c>
      <c r="E20" s="246" t="s">
        <v>244</v>
      </c>
      <c r="F20" s="245" t="s">
        <v>338</v>
      </c>
      <c r="G20" s="237" t="s">
        <v>582</v>
      </c>
      <c r="H20" s="237" t="s">
        <v>56</v>
      </c>
      <c r="I20" s="237" t="s">
        <v>655</v>
      </c>
      <c r="J20" s="216" t="s">
        <v>248</v>
      </c>
      <c r="K20" s="1"/>
      <c r="L20" s="1"/>
      <c r="M20" s="216">
        <v>2</v>
      </c>
      <c r="N20" s="216">
        <v>4</v>
      </c>
      <c r="O20" s="216">
        <f t="shared" si="0"/>
        <v>8</v>
      </c>
      <c r="P20" s="79" t="s">
        <v>12</v>
      </c>
      <c r="Q20" s="72">
        <v>60</v>
      </c>
      <c r="R20" s="72">
        <f t="shared" si="1"/>
        <v>480</v>
      </c>
      <c r="S20" s="216" t="s">
        <v>219</v>
      </c>
      <c r="T20" s="85" t="s">
        <v>233</v>
      </c>
      <c r="U20" s="72" t="s">
        <v>556</v>
      </c>
      <c r="V20" s="72" t="s">
        <v>556</v>
      </c>
      <c r="W20" s="72" t="s">
        <v>556</v>
      </c>
      <c r="X20" s="315"/>
      <c r="Y20" s="123" t="s">
        <v>221</v>
      </c>
      <c r="Z20" s="212" t="s">
        <v>244</v>
      </c>
      <c r="AA20" s="1"/>
      <c r="AB20" s="1"/>
      <c r="AC20" s="216" t="s">
        <v>553</v>
      </c>
      <c r="AD20" s="71" t="s">
        <v>561</v>
      </c>
      <c r="AE20" s="71"/>
      <c r="AF20" s="71" t="s">
        <v>644</v>
      </c>
    </row>
    <row r="21" spans="1:32" ht="166.5" customHeight="1" x14ac:dyDescent="0.25">
      <c r="A21" s="237" t="s">
        <v>238</v>
      </c>
      <c r="B21" s="237" t="s">
        <v>239</v>
      </c>
      <c r="C21" s="237" t="s">
        <v>275</v>
      </c>
      <c r="D21" s="237" t="s">
        <v>275</v>
      </c>
      <c r="E21" s="246" t="s">
        <v>244</v>
      </c>
      <c r="F21" s="245" t="s">
        <v>353</v>
      </c>
      <c r="G21" s="237" t="s">
        <v>582</v>
      </c>
      <c r="H21" s="237" t="s">
        <v>354</v>
      </c>
      <c r="I21" s="237" t="s">
        <v>656</v>
      </c>
      <c r="J21" s="1"/>
      <c r="K21" s="1"/>
      <c r="L21" s="216" t="s">
        <v>807</v>
      </c>
      <c r="M21" s="216">
        <v>6</v>
      </c>
      <c r="N21" s="216">
        <v>4</v>
      </c>
      <c r="O21" s="216">
        <f t="shared" si="0"/>
        <v>24</v>
      </c>
      <c r="P21" s="81" t="s">
        <v>253</v>
      </c>
      <c r="Q21" s="72">
        <v>60</v>
      </c>
      <c r="R21" s="72">
        <f t="shared" si="1"/>
        <v>1440</v>
      </c>
      <c r="S21" s="216" t="s">
        <v>216</v>
      </c>
      <c r="T21" s="85" t="s">
        <v>231</v>
      </c>
      <c r="U21" s="72" t="s">
        <v>556</v>
      </c>
      <c r="V21" s="72" t="s">
        <v>556</v>
      </c>
      <c r="W21" s="72" t="s">
        <v>556</v>
      </c>
      <c r="X21" s="315"/>
      <c r="Y21" s="123" t="s">
        <v>218</v>
      </c>
      <c r="Z21" s="213" t="s">
        <v>244</v>
      </c>
      <c r="AA21" s="1"/>
      <c r="AB21" s="1"/>
      <c r="AC21" s="1"/>
      <c r="AD21" s="71" t="s">
        <v>692</v>
      </c>
      <c r="AE21" s="71" t="s">
        <v>563</v>
      </c>
      <c r="AF21" s="71" t="s">
        <v>645</v>
      </c>
    </row>
    <row r="22" spans="1:32" ht="195" customHeight="1" x14ac:dyDescent="0.25">
      <c r="A22" s="237" t="s">
        <v>238</v>
      </c>
      <c r="B22" s="237" t="s">
        <v>239</v>
      </c>
      <c r="C22" s="237" t="s">
        <v>275</v>
      </c>
      <c r="D22" s="237" t="s">
        <v>275</v>
      </c>
      <c r="E22" s="246" t="s">
        <v>244</v>
      </c>
      <c r="F22" s="237" t="s">
        <v>241</v>
      </c>
      <c r="G22" s="237" t="s">
        <v>583</v>
      </c>
      <c r="H22" s="245" t="s">
        <v>356</v>
      </c>
      <c r="I22" s="237" t="s">
        <v>564</v>
      </c>
      <c r="J22" s="216" t="s">
        <v>878</v>
      </c>
      <c r="K22" s="216" t="s">
        <v>786</v>
      </c>
      <c r="L22" s="216" t="s">
        <v>693</v>
      </c>
      <c r="M22" s="216">
        <v>6</v>
      </c>
      <c r="N22" s="216">
        <v>2</v>
      </c>
      <c r="O22" s="216">
        <f t="shared" si="0"/>
        <v>12</v>
      </c>
      <c r="P22" s="82" t="s">
        <v>254</v>
      </c>
      <c r="Q22" s="72">
        <v>25</v>
      </c>
      <c r="R22" s="72">
        <f t="shared" si="1"/>
        <v>300</v>
      </c>
      <c r="S22" s="216" t="s">
        <v>219</v>
      </c>
      <c r="T22" s="85" t="s">
        <v>233</v>
      </c>
      <c r="U22" s="72" t="s">
        <v>556</v>
      </c>
      <c r="V22" s="72" t="s">
        <v>556</v>
      </c>
      <c r="W22" s="72" t="s">
        <v>556</v>
      </c>
      <c r="X22" s="315"/>
      <c r="Y22" s="123" t="s">
        <v>221</v>
      </c>
      <c r="Z22" s="214" t="s">
        <v>244</v>
      </c>
      <c r="AA22" s="1"/>
      <c r="AB22" s="1"/>
      <c r="AC22" s="71" t="s">
        <v>566</v>
      </c>
      <c r="AD22" s="71" t="s">
        <v>694</v>
      </c>
      <c r="AE22" s="71"/>
      <c r="AF22" s="247" t="s">
        <v>876</v>
      </c>
    </row>
    <row r="23" spans="1:32" ht="228.75" customHeight="1" x14ac:dyDescent="0.25">
      <c r="A23" s="237" t="s">
        <v>238</v>
      </c>
      <c r="B23" s="237" t="s">
        <v>239</v>
      </c>
      <c r="C23" s="237" t="s">
        <v>275</v>
      </c>
      <c r="D23" s="237" t="s">
        <v>275</v>
      </c>
      <c r="E23" s="246" t="s">
        <v>244</v>
      </c>
      <c r="F23" s="245" t="s">
        <v>340</v>
      </c>
      <c r="G23" s="245" t="s">
        <v>242</v>
      </c>
      <c r="H23" s="245" t="s">
        <v>39</v>
      </c>
      <c r="I23" s="237" t="s">
        <v>567</v>
      </c>
      <c r="J23" s="71"/>
      <c r="K23" s="1"/>
      <c r="L23" s="216" t="s">
        <v>869</v>
      </c>
      <c r="M23" s="216">
        <v>6</v>
      </c>
      <c r="N23" s="216">
        <v>4</v>
      </c>
      <c r="O23" s="216">
        <f t="shared" si="0"/>
        <v>24</v>
      </c>
      <c r="P23" s="81" t="s">
        <v>253</v>
      </c>
      <c r="Q23" s="72">
        <v>60</v>
      </c>
      <c r="R23" s="72">
        <f t="shared" si="1"/>
        <v>1440</v>
      </c>
      <c r="S23" s="216" t="s">
        <v>216</v>
      </c>
      <c r="T23" s="85" t="s">
        <v>231</v>
      </c>
      <c r="U23" s="72" t="s">
        <v>556</v>
      </c>
      <c r="V23" s="72" t="s">
        <v>556</v>
      </c>
      <c r="W23" s="72" t="s">
        <v>556</v>
      </c>
      <c r="X23" s="315"/>
      <c r="Y23" s="123" t="s">
        <v>218</v>
      </c>
      <c r="Z23" s="213" t="s">
        <v>244</v>
      </c>
      <c r="AA23" s="1"/>
      <c r="AB23" s="1"/>
      <c r="AC23" s="1"/>
      <c r="AD23" s="216" t="s">
        <v>568</v>
      </c>
      <c r="AE23" s="71"/>
      <c r="AF23" s="145" t="s">
        <v>696</v>
      </c>
    </row>
    <row r="24" spans="1:32" s="88" customFormat="1" ht="124.5" customHeight="1" x14ac:dyDescent="0.25">
      <c r="A24" s="237" t="s">
        <v>238</v>
      </c>
      <c r="B24" s="237" t="s">
        <v>239</v>
      </c>
      <c r="C24" s="237" t="s">
        <v>275</v>
      </c>
      <c r="D24" s="237" t="s">
        <v>275</v>
      </c>
      <c r="E24" s="246" t="s">
        <v>244</v>
      </c>
      <c r="F24" s="245" t="s">
        <v>365</v>
      </c>
      <c r="G24" s="245" t="s">
        <v>34</v>
      </c>
      <c r="H24" s="245" t="s">
        <v>296</v>
      </c>
      <c r="I24" s="245" t="s">
        <v>569</v>
      </c>
      <c r="J24" s="216"/>
      <c r="K24" s="216" t="s">
        <v>801</v>
      </c>
      <c r="L24" s="71"/>
      <c r="M24" s="216">
        <v>10</v>
      </c>
      <c r="N24" s="216">
        <v>3</v>
      </c>
      <c r="O24" s="216">
        <f t="shared" ref="O24" si="2">+M24*N24</f>
        <v>30</v>
      </c>
      <c r="P24" s="81" t="s">
        <v>253</v>
      </c>
      <c r="Q24" s="216">
        <v>25</v>
      </c>
      <c r="R24" s="216">
        <f t="shared" ref="R24" si="3">+O24*Q24</f>
        <v>750</v>
      </c>
      <c r="S24" s="216" t="s">
        <v>216</v>
      </c>
      <c r="T24" s="85" t="s">
        <v>231</v>
      </c>
      <c r="U24" s="72" t="s">
        <v>556</v>
      </c>
      <c r="V24" s="72" t="s">
        <v>556</v>
      </c>
      <c r="W24" s="72" t="s">
        <v>556</v>
      </c>
      <c r="X24" s="315"/>
      <c r="Y24" s="123" t="s">
        <v>218</v>
      </c>
      <c r="Z24" s="216"/>
      <c r="AA24" s="216"/>
      <c r="AB24" s="216"/>
      <c r="AC24" s="216"/>
      <c r="AD24" s="216" t="s">
        <v>697</v>
      </c>
      <c r="AE24" s="216" t="s">
        <v>571</v>
      </c>
      <c r="AF24" s="216" t="s">
        <v>698</v>
      </c>
    </row>
    <row r="25" spans="1:32" ht="147" customHeight="1" x14ac:dyDescent="0.25">
      <c r="A25" s="237" t="s">
        <v>238</v>
      </c>
      <c r="B25" s="237" t="s">
        <v>239</v>
      </c>
      <c r="C25" s="237" t="s">
        <v>275</v>
      </c>
      <c r="D25" s="237" t="s">
        <v>275</v>
      </c>
      <c r="E25" s="246" t="s">
        <v>244</v>
      </c>
      <c r="F25" s="245" t="s">
        <v>358</v>
      </c>
      <c r="G25" s="237" t="s">
        <v>39</v>
      </c>
      <c r="H25" s="245" t="s">
        <v>584</v>
      </c>
      <c r="I25" s="245" t="s">
        <v>658</v>
      </c>
      <c r="J25" s="216" t="s">
        <v>570</v>
      </c>
      <c r="K25" s="1"/>
      <c r="L25" s="71"/>
      <c r="M25" s="216">
        <v>10</v>
      </c>
      <c r="N25" s="216">
        <v>2</v>
      </c>
      <c r="O25" s="216">
        <f t="shared" si="0"/>
        <v>20</v>
      </c>
      <c r="P25" s="82" t="s">
        <v>254</v>
      </c>
      <c r="Q25" s="72">
        <v>100</v>
      </c>
      <c r="R25" s="72">
        <f t="shared" si="1"/>
        <v>2000</v>
      </c>
      <c r="S25" s="216" t="s">
        <v>216</v>
      </c>
      <c r="T25" s="85" t="s">
        <v>231</v>
      </c>
      <c r="U25" s="72" t="s">
        <v>556</v>
      </c>
      <c r="V25" s="72" t="s">
        <v>556</v>
      </c>
      <c r="W25" s="72" t="s">
        <v>556</v>
      </c>
      <c r="X25" s="315"/>
      <c r="Y25" s="123" t="s">
        <v>218</v>
      </c>
      <c r="Z25" s="212" t="s">
        <v>244</v>
      </c>
      <c r="AA25" s="1"/>
      <c r="AB25" s="1"/>
      <c r="AC25" s="216" t="s">
        <v>573</v>
      </c>
      <c r="AD25" s="73" t="s">
        <v>572</v>
      </c>
      <c r="AE25" s="1"/>
      <c r="AF25" s="155" t="s">
        <v>722</v>
      </c>
    </row>
    <row r="26" spans="1:32" ht="177" customHeight="1" x14ac:dyDescent="0.25">
      <c r="A26" s="237" t="s">
        <v>238</v>
      </c>
      <c r="B26" s="237" t="s">
        <v>239</v>
      </c>
      <c r="C26" s="237" t="s">
        <v>275</v>
      </c>
      <c r="D26" s="237" t="s">
        <v>275</v>
      </c>
      <c r="E26" s="246" t="s">
        <v>244</v>
      </c>
      <c r="F26" s="245" t="s">
        <v>574</v>
      </c>
      <c r="G26" s="237" t="s">
        <v>39</v>
      </c>
      <c r="H26" s="245" t="s">
        <v>585</v>
      </c>
      <c r="I26" s="237" t="s">
        <v>659</v>
      </c>
      <c r="J26" s="1"/>
      <c r="K26" s="1"/>
      <c r="L26" s="216" t="s">
        <v>575</v>
      </c>
      <c r="M26" s="216">
        <v>10</v>
      </c>
      <c r="N26" s="216">
        <v>1</v>
      </c>
      <c r="O26" s="216">
        <f t="shared" si="0"/>
        <v>10</v>
      </c>
      <c r="P26" s="82" t="s">
        <v>254</v>
      </c>
      <c r="Q26" s="72">
        <v>100</v>
      </c>
      <c r="R26" s="72">
        <f t="shared" si="1"/>
        <v>1000</v>
      </c>
      <c r="S26" s="216" t="s">
        <v>216</v>
      </c>
      <c r="T26" s="85" t="s">
        <v>231</v>
      </c>
      <c r="U26" s="72" t="s">
        <v>556</v>
      </c>
      <c r="V26" s="72" t="s">
        <v>556</v>
      </c>
      <c r="W26" s="72" t="s">
        <v>556</v>
      </c>
      <c r="X26" s="315"/>
      <c r="Y26" s="123" t="s">
        <v>218</v>
      </c>
      <c r="Z26" s="1"/>
      <c r="AA26" s="1"/>
      <c r="AB26" s="1"/>
      <c r="AC26" s="1"/>
      <c r="AD26" s="216" t="s">
        <v>346</v>
      </c>
      <c r="AE26" s="1"/>
      <c r="AF26" s="145" t="s">
        <v>699</v>
      </c>
    </row>
    <row r="27" spans="1:32" ht="226.5" customHeight="1" x14ac:dyDescent="0.25">
      <c r="A27" s="237" t="s">
        <v>238</v>
      </c>
      <c r="B27" s="237" t="s">
        <v>239</v>
      </c>
      <c r="C27" s="237" t="s">
        <v>275</v>
      </c>
      <c r="D27" s="237" t="s">
        <v>275</v>
      </c>
      <c r="E27" s="246" t="s">
        <v>244</v>
      </c>
      <c r="F27" s="245" t="s">
        <v>700</v>
      </c>
      <c r="G27" s="245" t="s">
        <v>649</v>
      </c>
      <c r="H27" s="237" t="s">
        <v>425</v>
      </c>
      <c r="I27" s="237" t="s">
        <v>660</v>
      </c>
      <c r="J27" s="71" t="s">
        <v>701</v>
      </c>
      <c r="K27" s="71" t="s">
        <v>702</v>
      </c>
      <c r="L27" s="216"/>
      <c r="M27" s="216">
        <v>4</v>
      </c>
      <c r="N27" s="216">
        <v>2</v>
      </c>
      <c r="O27" s="216">
        <f t="shared" si="0"/>
        <v>8</v>
      </c>
      <c r="P27" s="82" t="s">
        <v>254</v>
      </c>
      <c r="Q27" s="72">
        <v>60</v>
      </c>
      <c r="R27" s="72">
        <f t="shared" si="1"/>
        <v>480</v>
      </c>
      <c r="S27" s="216" t="s">
        <v>219</v>
      </c>
      <c r="T27" s="85" t="s">
        <v>328</v>
      </c>
      <c r="U27" s="72" t="s">
        <v>556</v>
      </c>
      <c r="V27" s="72" t="s">
        <v>556</v>
      </c>
      <c r="W27" s="72" t="s">
        <v>556</v>
      </c>
      <c r="X27" s="315"/>
      <c r="Y27" s="123" t="s">
        <v>221</v>
      </c>
      <c r="Z27" s="212" t="s">
        <v>244</v>
      </c>
      <c r="AA27" s="1"/>
      <c r="AB27" s="1"/>
      <c r="AC27" s="1"/>
      <c r="AD27" s="216" t="s">
        <v>579</v>
      </c>
      <c r="AE27" s="2"/>
      <c r="AF27" s="272" t="s">
        <v>874</v>
      </c>
    </row>
    <row r="28" spans="1:32" ht="210.75" customHeight="1" x14ac:dyDescent="0.25">
      <c r="A28" s="237" t="s">
        <v>238</v>
      </c>
      <c r="B28" s="237" t="s">
        <v>239</v>
      </c>
      <c r="C28" s="237" t="s">
        <v>275</v>
      </c>
      <c r="D28" s="237" t="s">
        <v>275</v>
      </c>
      <c r="E28" s="246" t="s">
        <v>244</v>
      </c>
      <c r="F28" s="245" t="s">
        <v>243</v>
      </c>
      <c r="G28" s="237" t="s">
        <v>40</v>
      </c>
      <c r="H28" s="237" t="s">
        <v>40</v>
      </c>
      <c r="I28" s="245" t="s">
        <v>661</v>
      </c>
      <c r="J28" s="216"/>
      <c r="K28" s="71" t="s">
        <v>704</v>
      </c>
      <c r="L28" s="216" t="s">
        <v>577</v>
      </c>
      <c r="M28" s="216">
        <v>2</v>
      </c>
      <c r="N28" s="216">
        <v>3</v>
      </c>
      <c r="O28" s="216">
        <f t="shared" si="0"/>
        <v>6</v>
      </c>
      <c r="P28" s="79" t="s">
        <v>12</v>
      </c>
      <c r="Q28" s="72">
        <v>60</v>
      </c>
      <c r="R28" s="72">
        <f t="shared" si="1"/>
        <v>360</v>
      </c>
      <c r="S28" s="216" t="s">
        <v>219</v>
      </c>
      <c r="T28" s="85" t="s">
        <v>328</v>
      </c>
      <c r="U28" s="72" t="s">
        <v>556</v>
      </c>
      <c r="V28" s="72" t="s">
        <v>556</v>
      </c>
      <c r="W28" s="72" t="s">
        <v>556</v>
      </c>
      <c r="X28" s="315"/>
      <c r="Y28" s="123" t="s">
        <v>224</v>
      </c>
      <c r="Z28" s="1"/>
      <c r="AA28" s="1"/>
      <c r="AB28" s="1"/>
      <c r="AC28" s="216"/>
      <c r="AD28" s="216" t="s">
        <v>578</v>
      </c>
      <c r="AE28" s="1"/>
      <c r="AF28" s="2" t="s">
        <v>648</v>
      </c>
    </row>
    <row r="29" spans="1:32" ht="107.25" customHeight="1" x14ac:dyDescent="0.25">
      <c r="A29" s="237" t="s">
        <v>238</v>
      </c>
      <c r="B29" s="237" t="s">
        <v>239</v>
      </c>
      <c r="C29" s="237" t="s">
        <v>275</v>
      </c>
      <c r="D29" s="237" t="s">
        <v>275</v>
      </c>
      <c r="E29" s="246" t="s">
        <v>769</v>
      </c>
      <c r="F29" s="245" t="s">
        <v>770</v>
      </c>
      <c r="G29" s="237" t="s">
        <v>771</v>
      </c>
      <c r="H29" s="237" t="s">
        <v>772</v>
      </c>
      <c r="I29" s="245" t="s">
        <v>773</v>
      </c>
      <c r="J29" s="226" t="s">
        <v>774</v>
      </c>
      <c r="K29" s="71"/>
      <c r="L29" s="226" t="s">
        <v>775</v>
      </c>
      <c r="M29" s="226">
        <v>2</v>
      </c>
      <c r="N29" s="226">
        <v>3</v>
      </c>
      <c r="O29" s="226">
        <f t="shared" si="0"/>
        <v>6</v>
      </c>
      <c r="P29" s="79" t="s">
        <v>12</v>
      </c>
      <c r="Q29" s="72">
        <v>60</v>
      </c>
      <c r="R29" s="72">
        <f t="shared" si="1"/>
        <v>360</v>
      </c>
      <c r="S29" s="226" t="s">
        <v>219</v>
      </c>
      <c r="T29" s="85" t="s">
        <v>328</v>
      </c>
      <c r="U29" s="72" t="s">
        <v>556</v>
      </c>
      <c r="V29" s="72" t="s">
        <v>556</v>
      </c>
      <c r="W29" s="72" t="s">
        <v>556</v>
      </c>
      <c r="X29" s="315"/>
      <c r="Y29" s="123" t="s">
        <v>218</v>
      </c>
      <c r="Z29" s="1" t="s">
        <v>279</v>
      </c>
      <c r="AA29" s="1"/>
      <c r="AB29" s="1"/>
      <c r="AC29" s="226"/>
      <c r="AD29" s="226" t="s">
        <v>778</v>
      </c>
      <c r="AE29" s="2" t="s">
        <v>777</v>
      </c>
      <c r="AF29" s="226" t="s">
        <v>776</v>
      </c>
    </row>
    <row r="30" spans="1:32" s="88" customFormat="1" ht="171" customHeight="1" x14ac:dyDescent="0.25">
      <c r="A30" s="237" t="s">
        <v>238</v>
      </c>
      <c r="B30" s="237" t="s">
        <v>239</v>
      </c>
      <c r="C30" s="237" t="s">
        <v>275</v>
      </c>
      <c r="D30" s="237" t="s">
        <v>275</v>
      </c>
      <c r="E30" s="237" t="s">
        <v>244</v>
      </c>
      <c r="F30" s="245" t="s">
        <v>787</v>
      </c>
      <c r="G30" s="245" t="s">
        <v>37</v>
      </c>
      <c r="H30" s="245" t="s">
        <v>285</v>
      </c>
      <c r="I30" s="245" t="s">
        <v>657</v>
      </c>
      <c r="J30" s="229"/>
      <c r="K30" s="229"/>
      <c r="L30" s="229" t="s">
        <v>580</v>
      </c>
      <c r="M30" s="229">
        <v>2</v>
      </c>
      <c r="N30" s="229">
        <v>2</v>
      </c>
      <c r="O30" s="229">
        <f t="shared" si="0"/>
        <v>4</v>
      </c>
      <c r="P30" s="229" t="s">
        <v>252</v>
      </c>
      <c r="Q30" s="229">
        <v>10</v>
      </c>
      <c r="R30" s="229">
        <f t="shared" si="1"/>
        <v>40</v>
      </c>
      <c r="S30" s="229" t="s">
        <v>222</v>
      </c>
      <c r="T30" s="230" t="s">
        <v>229</v>
      </c>
      <c r="U30" s="72" t="s">
        <v>556</v>
      </c>
      <c r="V30" s="72" t="s">
        <v>556</v>
      </c>
      <c r="W30" s="72" t="s">
        <v>556</v>
      </c>
      <c r="X30" s="316"/>
      <c r="Y30" s="229" t="s">
        <v>224</v>
      </c>
      <c r="Z30" s="214" t="s">
        <v>244</v>
      </c>
      <c r="AA30" s="229"/>
      <c r="AB30" s="229"/>
      <c r="AC30" s="229"/>
      <c r="AD30" s="229" t="s">
        <v>580</v>
      </c>
      <c r="AE30" s="229"/>
      <c r="AF30" s="229" t="s">
        <v>705</v>
      </c>
    </row>
    <row r="31" spans="1:32" s="279" customFormat="1" ht="148.5" customHeight="1" x14ac:dyDescent="0.25">
      <c r="A31" s="255" t="s">
        <v>238</v>
      </c>
      <c r="B31" s="255" t="s">
        <v>239</v>
      </c>
      <c r="C31" s="255" t="s">
        <v>347</v>
      </c>
      <c r="D31" s="255" t="s">
        <v>351</v>
      </c>
      <c r="E31" s="255" t="s">
        <v>244</v>
      </c>
      <c r="F31" s="256" t="s">
        <v>792</v>
      </c>
      <c r="G31" s="256" t="s">
        <v>37</v>
      </c>
      <c r="H31" s="256" t="s">
        <v>285</v>
      </c>
      <c r="I31" s="256" t="s">
        <v>657</v>
      </c>
      <c r="J31" s="248"/>
      <c r="K31" s="248"/>
      <c r="L31" s="248" t="s">
        <v>580</v>
      </c>
      <c r="M31" s="248">
        <v>2</v>
      </c>
      <c r="N31" s="248">
        <v>2</v>
      </c>
      <c r="O31" s="248">
        <f t="shared" ref="O31" si="4">+M31*N31</f>
        <v>4</v>
      </c>
      <c r="P31" s="248" t="s">
        <v>252</v>
      </c>
      <c r="Q31" s="248">
        <v>10</v>
      </c>
      <c r="R31" s="248">
        <f t="shared" ref="R31" si="5">+O31*Q31</f>
        <v>40</v>
      </c>
      <c r="S31" s="248" t="s">
        <v>222</v>
      </c>
      <c r="T31" s="277" t="s">
        <v>229</v>
      </c>
      <c r="U31" s="274" t="s">
        <v>556</v>
      </c>
      <c r="V31" s="274" t="s">
        <v>556</v>
      </c>
      <c r="W31" s="274" t="s">
        <v>556</v>
      </c>
      <c r="X31" s="319">
        <v>33</v>
      </c>
      <c r="Y31" s="248" t="s">
        <v>224</v>
      </c>
      <c r="Z31" s="278" t="s">
        <v>244</v>
      </c>
      <c r="AA31" s="248"/>
      <c r="AB31" s="248"/>
      <c r="AC31" s="248"/>
      <c r="AD31" s="248" t="s">
        <v>580</v>
      </c>
      <c r="AE31" s="248"/>
      <c r="AF31" s="248" t="s">
        <v>705</v>
      </c>
    </row>
    <row r="32" spans="1:32" s="294" customFormat="1" ht="108.75" customHeight="1" x14ac:dyDescent="0.25">
      <c r="A32" s="255" t="s">
        <v>238</v>
      </c>
      <c r="B32" s="255" t="s">
        <v>239</v>
      </c>
      <c r="C32" s="255" t="s">
        <v>347</v>
      </c>
      <c r="D32" s="255" t="s">
        <v>351</v>
      </c>
      <c r="E32" s="257" t="s">
        <v>244</v>
      </c>
      <c r="F32" s="256" t="s">
        <v>240</v>
      </c>
      <c r="G32" s="318" t="s">
        <v>303</v>
      </c>
      <c r="H32" s="318" t="s">
        <v>39</v>
      </c>
      <c r="I32" s="255" t="s">
        <v>653</v>
      </c>
      <c r="J32" s="248"/>
      <c r="K32" s="343" t="s">
        <v>800</v>
      </c>
      <c r="L32" s="317" t="s">
        <v>246</v>
      </c>
      <c r="M32" s="248">
        <v>6</v>
      </c>
      <c r="N32" s="248">
        <v>4</v>
      </c>
      <c r="O32" s="248">
        <f>+M32*N32</f>
        <v>24</v>
      </c>
      <c r="P32" s="81" t="s">
        <v>253</v>
      </c>
      <c r="Q32" s="274">
        <v>25</v>
      </c>
      <c r="R32" s="274">
        <f>+O32*Q32</f>
        <v>600</v>
      </c>
      <c r="S32" s="248" t="s">
        <v>216</v>
      </c>
      <c r="T32" s="273" t="s">
        <v>231</v>
      </c>
      <c r="U32" s="274" t="s">
        <v>556</v>
      </c>
      <c r="V32" s="274" t="s">
        <v>556</v>
      </c>
      <c r="W32" s="274" t="s">
        <v>556</v>
      </c>
      <c r="X32" s="320"/>
      <c r="Y32" s="275" t="s">
        <v>218</v>
      </c>
      <c r="Z32" s="292" t="s">
        <v>279</v>
      </c>
      <c r="AA32" s="292"/>
      <c r="AB32" s="292"/>
      <c r="AC32" s="293"/>
      <c r="AD32" s="317" t="s">
        <v>706</v>
      </c>
      <c r="AE32" s="317" t="s">
        <v>557</v>
      </c>
      <c r="AF32" s="317" t="s">
        <v>782</v>
      </c>
    </row>
    <row r="33" spans="1:32" s="294" customFormat="1" ht="149.25" customHeight="1" x14ac:dyDescent="0.25">
      <c r="A33" s="255" t="s">
        <v>238</v>
      </c>
      <c r="B33" s="255" t="s">
        <v>239</v>
      </c>
      <c r="C33" s="255" t="s">
        <v>347</v>
      </c>
      <c r="D33" s="255" t="s">
        <v>351</v>
      </c>
      <c r="E33" s="257" t="s">
        <v>244</v>
      </c>
      <c r="F33" s="256" t="s">
        <v>555</v>
      </c>
      <c r="G33" s="318"/>
      <c r="H33" s="318"/>
      <c r="I33" s="255" t="s">
        <v>554</v>
      </c>
      <c r="J33" s="293"/>
      <c r="K33" s="344"/>
      <c r="L33" s="317"/>
      <c r="M33" s="248">
        <v>6</v>
      </c>
      <c r="N33" s="248">
        <v>4</v>
      </c>
      <c r="O33" s="248">
        <f t="shared" ref="O33" si="6">+M33*N33</f>
        <v>24</v>
      </c>
      <c r="P33" s="81" t="s">
        <v>253</v>
      </c>
      <c r="Q33" s="274">
        <v>25</v>
      </c>
      <c r="R33" s="274">
        <f>+O33*Q33</f>
        <v>600</v>
      </c>
      <c r="S33" s="248" t="s">
        <v>216</v>
      </c>
      <c r="T33" s="273" t="s">
        <v>231</v>
      </c>
      <c r="U33" s="274" t="s">
        <v>556</v>
      </c>
      <c r="V33" s="274" t="s">
        <v>556</v>
      </c>
      <c r="W33" s="274" t="s">
        <v>556</v>
      </c>
      <c r="X33" s="320"/>
      <c r="Y33" s="275" t="s">
        <v>218</v>
      </c>
      <c r="Z33" s="291" t="s">
        <v>279</v>
      </c>
      <c r="AA33" s="293"/>
      <c r="AB33" s="293"/>
      <c r="AC33" s="293"/>
      <c r="AD33" s="317"/>
      <c r="AE33" s="317"/>
      <c r="AF33" s="317"/>
    </row>
    <row r="34" spans="1:32" s="294" customFormat="1" ht="286.5" customHeight="1" x14ac:dyDescent="0.25">
      <c r="A34" s="255" t="s">
        <v>238</v>
      </c>
      <c r="B34" s="255" t="s">
        <v>239</v>
      </c>
      <c r="C34" s="255" t="s">
        <v>347</v>
      </c>
      <c r="D34" s="255" t="s">
        <v>351</v>
      </c>
      <c r="E34" s="255" t="s">
        <v>244</v>
      </c>
      <c r="F34" s="256" t="s">
        <v>250</v>
      </c>
      <c r="G34" s="256" t="s">
        <v>250</v>
      </c>
      <c r="H34" s="256" t="s">
        <v>250</v>
      </c>
      <c r="I34" s="256" t="s">
        <v>662</v>
      </c>
      <c r="J34" s="248"/>
      <c r="K34" s="290" t="s">
        <v>871</v>
      </c>
      <c r="L34" s="248" t="s">
        <v>872</v>
      </c>
      <c r="M34" s="248">
        <v>10</v>
      </c>
      <c r="N34" s="248">
        <v>3</v>
      </c>
      <c r="O34" s="248">
        <f t="shared" si="0"/>
        <v>30</v>
      </c>
      <c r="P34" s="81" t="s">
        <v>253</v>
      </c>
      <c r="Q34" s="274">
        <v>100</v>
      </c>
      <c r="R34" s="274">
        <f t="shared" si="1"/>
        <v>3000</v>
      </c>
      <c r="S34" s="248" t="s">
        <v>216</v>
      </c>
      <c r="T34" s="273" t="s">
        <v>231</v>
      </c>
      <c r="U34" s="274" t="s">
        <v>556</v>
      </c>
      <c r="V34" s="274" t="s">
        <v>556</v>
      </c>
      <c r="W34" s="274" t="s">
        <v>556</v>
      </c>
      <c r="X34" s="320"/>
      <c r="Y34" s="275" t="s">
        <v>218</v>
      </c>
      <c r="Z34" s="295" t="s">
        <v>244</v>
      </c>
      <c r="AA34" s="293"/>
      <c r="AB34" s="293"/>
      <c r="AC34" s="248"/>
      <c r="AD34" s="247" t="s">
        <v>870</v>
      </c>
      <c r="AE34" s="248" t="s">
        <v>788</v>
      </c>
      <c r="AF34" s="272" t="s">
        <v>779</v>
      </c>
    </row>
    <row r="35" spans="1:32" s="294" customFormat="1" ht="270" x14ac:dyDescent="0.25">
      <c r="A35" s="255" t="s">
        <v>238</v>
      </c>
      <c r="B35" s="255" t="s">
        <v>239</v>
      </c>
      <c r="C35" s="255" t="s">
        <v>347</v>
      </c>
      <c r="D35" s="255" t="s">
        <v>351</v>
      </c>
      <c r="E35" s="255" t="s">
        <v>244</v>
      </c>
      <c r="F35" s="256" t="s">
        <v>700</v>
      </c>
      <c r="G35" s="256" t="s">
        <v>649</v>
      </c>
      <c r="H35" s="255" t="s">
        <v>425</v>
      </c>
      <c r="I35" s="255" t="s">
        <v>660</v>
      </c>
      <c r="J35" s="247" t="s">
        <v>873</v>
      </c>
      <c r="K35" s="247" t="s">
        <v>702</v>
      </c>
      <c r="L35" s="248"/>
      <c r="M35" s="248">
        <v>4</v>
      </c>
      <c r="N35" s="248">
        <v>2</v>
      </c>
      <c r="O35" s="248">
        <f t="shared" ref="O35:O36" si="7">+M35*N35</f>
        <v>8</v>
      </c>
      <c r="P35" s="82" t="s">
        <v>254</v>
      </c>
      <c r="Q35" s="274">
        <v>60</v>
      </c>
      <c r="R35" s="274">
        <f t="shared" ref="R35:R36" si="8">+O35*Q35</f>
        <v>480</v>
      </c>
      <c r="S35" s="248" t="s">
        <v>219</v>
      </c>
      <c r="T35" s="273" t="s">
        <v>328</v>
      </c>
      <c r="U35" s="274" t="s">
        <v>556</v>
      </c>
      <c r="V35" s="274" t="s">
        <v>556</v>
      </c>
      <c r="W35" s="274" t="s">
        <v>556</v>
      </c>
      <c r="X35" s="320"/>
      <c r="Y35" s="275" t="s">
        <v>221</v>
      </c>
      <c r="Z35" s="291" t="s">
        <v>244</v>
      </c>
      <c r="AA35" s="293"/>
      <c r="AB35" s="293"/>
      <c r="AC35" s="293"/>
      <c r="AD35" s="248" t="s">
        <v>579</v>
      </c>
      <c r="AE35" s="293"/>
      <c r="AF35" s="272" t="s">
        <v>874</v>
      </c>
    </row>
    <row r="36" spans="1:32" s="294" customFormat="1" ht="122.25" customHeight="1" x14ac:dyDescent="0.25">
      <c r="A36" s="255" t="s">
        <v>238</v>
      </c>
      <c r="B36" s="255" t="s">
        <v>239</v>
      </c>
      <c r="C36" s="255" t="s">
        <v>347</v>
      </c>
      <c r="D36" s="255" t="s">
        <v>351</v>
      </c>
      <c r="E36" s="255" t="s">
        <v>244</v>
      </c>
      <c r="F36" s="256" t="s">
        <v>365</v>
      </c>
      <c r="G36" s="256" t="s">
        <v>34</v>
      </c>
      <c r="H36" s="256" t="s">
        <v>296</v>
      </c>
      <c r="I36" s="256" t="s">
        <v>569</v>
      </c>
      <c r="J36" s="248"/>
      <c r="K36" s="248" t="s">
        <v>801</v>
      </c>
      <c r="L36" s="247"/>
      <c r="M36" s="248">
        <v>10</v>
      </c>
      <c r="N36" s="248">
        <v>3</v>
      </c>
      <c r="O36" s="248">
        <f t="shared" si="7"/>
        <v>30</v>
      </c>
      <c r="P36" s="81" t="s">
        <v>253</v>
      </c>
      <c r="Q36" s="248">
        <v>25</v>
      </c>
      <c r="R36" s="248">
        <f t="shared" si="8"/>
        <v>750</v>
      </c>
      <c r="S36" s="248" t="s">
        <v>216</v>
      </c>
      <c r="T36" s="273" t="s">
        <v>231</v>
      </c>
      <c r="U36" s="274" t="s">
        <v>556</v>
      </c>
      <c r="V36" s="274" t="s">
        <v>556</v>
      </c>
      <c r="W36" s="274" t="s">
        <v>556</v>
      </c>
      <c r="X36" s="320"/>
      <c r="Y36" s="275" t="s">
        <v>218</v>
      </c>
      <c r="Z36" s="248"/>
      <c r="AA36" s="248"/>
      <c r="AB36" s="248"/>
      <c r="AC36" s="248"/>
      <c r="AD36" s="248" t="s">
        <v>707</v>
      </c>
      <c r="AE36" s="248" t="s">
        <v>571</v>
      </c>
      <c r="AF36" s="272" t="s">
        <v>646</v>
      </c>
    </row>
    <row r="37" spans="1:32" s="294" customFormat="1" ht="168" customHeight="1" x14ac:dyDescent="0.25">
      <c r="A37" s="255" t="s">
        <v>238</v>
      </c>
      <c r="B37" s="255" t="s">
        <v>239</v>
      </c>
      <c r="C37" s="255" t="s">
        <v>347</v>
      </c>
      <c r="D37" s="255" t="s">
        <v>351</v>
      </c>
      <c r="E37" s="255" t="s">
        <v>244</v>
      </c>
      <c r="F37" s="255" t="s">
        <v>581</v>
      </c>
      <c r="G37" s="255" t="s">
        <v>39</v>
      </c>
      <c r="H37" s="256" t="s">
        <v>277</v>
      </c>
      <c r="I37" s="256" t="s">
        <v>663</v>
      </c>
      <c r="J37" s="293"/>
      <c r="K37" s="293"/>
      <c r="L37" s="247" t="s">
        <v>708</v>
      </c>
      <c r="M37" s="248">
        <v>6</v>
      </c>
      <c r="N37" s="248">
        <v>2</v>
      </c>
      <c r="O37" s="248">
        <f t="shared" si="0"/>
        <v>12</v>
      </c>
      <c r="P37" s="82" t="s">
        <v>254</v>
      </c>
      <c r="Q37" s="274">
        <v>60</v>
      </c>
      <c r="R37" s="274">
        <f t="shared" si="1"/>
        <v>720</v>
      </c>
      <c r="S37" s="248" t="s">
        <v>216</v>
      </c>
      <c r="T37" s="273" t="s">
        <v>231</v>
      </c>
      <c r="U37" s="274" t="s">
        <v>556</v>
      </c>
      <c r="V37" s="274" t="s">
        <v>556</v>
      </c>
      <c r="W37" s="274" t="s">
        <v>556</v>
      </c>
      <c r="X37" s="320"/>
      <c r="Y37" s="275" t="s">
        <v>218</v>
      </c>
      <c r="Z37" s="295" t="s">
        <v>244</v>
      </c>
      <c r="AA37" s="293"/>
      <c r="AB37" s="293"/>
      <c r="AC37" s="248"/>
      <c r="AD37" s="247" t="s">
        <v>709</v>
      </c>
      <c r="AE37" s="248" t="s">
        <v>710</v>
      </c>
      <c r="AF37" s="272" t="s">
        <v>711</v>
      </c>
    </row>
    <row r="38" spans="1:32" s="294" customFormat="1" ht="210" x14ac:dyDescent="0.25">
      <c r="A38" s="255" t="s">
        <v>238</v>
      </c>
      <c r="B38" s="255" t="s">
        <v>239</v>
      </c>
      <c r="C38" s="255" t="s">
        <v>347</v>
      </c>
      <c r="D38" s="255" t="s">
        <v>351</v>
      </c>
      <c r="E38" s="255" t="s">
        <v>244</v>
      </c>
      <c r="F38" s="256" t="s">
        <v>586</v>
      </c>
      <c r="G38" s="256" t="s">
        <v>431</v>
      </c>
      <c r="H38" s="256" t="s">
        <v>587</v>
      </c>
      <c r="I38" s="256" t="s">
        <v>653</v>
      </c>
      <c r="J38" s="293"/>
      <c r="K38" s="248"/>
      <c r="L38" s="247" t="s">
        <v>836</v>
      </c>
      <c r="M38" s="248">
        <v>10</v>
      </c>
      <c r="N38" s="248">
        <v>3</v>
      </c>
      <c r="O38" s="248">
        <f t="shared" si="0"/>
        <v>30</v>
      </c>
      <c r="P38" s="81" t="s">
        <v>253</v>
      </c>
      <c r="Q38" s="274">
        <v>60</v>
      </c>
      <c r="R38" s="274">
        <f t="shared" si="1"/>
        <v>1800</v>
      </c>
      <c r="S38" s="248" t="s">
        <v>216</v>
      </c>
      <c r="T38" s="273" t="s">
        <v>231</v>
      </c>
      <c r="U38" s="274" t="s">
        <v>556</v>
      </c>
      <c r="V38" s="274" t="s">
        <v>556</v>
      </c>
      <c r="W38" s="274" t="s">
        <v>556</v>
      </c>
      <c r="X38" s="320"/>
      <c r="Y38" s="275" t="s">
        <v>218</v>
      </c>
      <c r="Z38" s="291" t="s">
        <v>244</v>
      </c>
      <c r="AA38" s="293"/>
      <c r="AB38" s="293"/>
      <c r="AC38" s="248"/>
      <c r="AD38" s="247" t="s">
        <v>588</v>
      </c>
      <c r="AE38" s="247"/>
      <c r="AF38" s="272" t="s">
        <v>712</v>
      </c>
    </row>
    <row r="39" spans="1:32" s="294" customFormat="1" ht="167.25" customHeight="1" x14ac:dyDescent="0.25">
      <c r="A39" s="255" t="s">
        <v>238</v>
      </c>
      <c r="B39" s="255" t="s">
        <v>239</v>
      </c>
      <c r="C39" s="255" t="s">
        <v>347</v>
      </c>
      <c r="D39" s="255" t="s">
        <v>351</v>
      </c>
      <c r="E39" s="255" t="s">
        <v>244</v>
      </c>
      <c r="F39" s="256" t="s">
        <v>243</v>
      </c>
      <c r="G39" s="255" t="s">
        <v>40</v>
      </c>
      <c r="H39" s="255" t="s">
        <v>40</v>
      </c>
      <c r="I39" s="256" t="s">
        <v>661</v>
      </c>
      <c r="J39" s="248"/>
      <c r="K39" s="247" t="s">
        <v>704</v>
      </c>
      <c r="L39" s="248" t="s">
        <v>577</v>
      </c>
      <c r="M39" s="248">
        <v>2</v>
      </c>
      <c r="N39" s="248">
        <v>3</v>
      </c>
      <c r="O39" s="248">
        <f t="shared" ref="O39:O41" si="9">+M39*N39</f>
        <v>6</v>
      </c>
      <c r="P39" s="79" t="s">
        <v>12</v>
      </c>
      <c r="Q39" s="274">
        <v>60</v>
      </c>
      <c r="R39" s="274">
        <f t="shared" ref="R39:R41" si="10">+O39*Q39</f>
        <v>360</v>
      </c>
      <c r="S39" s="248" t="s">
        <v>219</v>
      </c>
      <c r="T39" s="273" t="s">
        <v>328</v>
      </c>
      <c r="U39" s="274" t="s">
        <v>556</v>
      </c>
      <c r="V39" s="274" t="s">
        <v>556</v>
      </c>
      <c r="W39" s="274" t="s">
        <v>556</v>
      </c>
      <c r="X39" s="320"/>
      <c r="Y39" s="275" t="s">
        <v>224</v>
      </c>
      <c r="Z39" s="293"/>
      <c r="AA39" s="293"/>
      <c r="AB39" s="293"/>
      <c r="AC39" s="248"/>
      <c r="AD39" s="248" t="s">
        <v>578</v>
      </c>
      <c r="AE39" s="293"/>
      <c r="AF39" s="290" t="s">
        <v>648</v>
      </c>
    </row>
    <row r="40" spans="1:32" s="294" customFormat="1" ht="195" x14ac:dyDescent="0.25">
      <c r="A40" s="255" t="s">
        <v>238</v>
      </c>
      <c r="B40" s="255" t="s">
        <v>239</v>
      </c>
      <c r="C40" s="255" t="s">
        <v>347</v>
      </c>
      <c r="D40" s="255" t="s">
        <v>351</v>
      </c>
      <c r="E40" s="257" t="s">
        <v>244</v>
      </c>
      <c r="F40" s="256" t="s">
        <v>353</v>
      </c>
      <c r="G40" s="255" t="s">
        <v>582</v>
      </c>
      <c r="H40" s="255" t="s">
        <v>354</v>
      </c>
      <c r="I40" s="255" t="s">
        <v>656</v>
      </c>
      <c r="J40" s="293"/>
      <c r="K40" s="293"/>
      <c r="L40" s="248" t="s">
        <v>807</v>
      </c>
      <c r="M40" s="248">
        <v>6</v>
      </c>
      <c r="N40" s="248">
        <v>4</v>
      </c>
      <c r="O40" s="248">
        <f t="shared" si="9"/>
        <v>24</v>
      </c>
      <c r="P40" s="81" t="s">
        <v>253</v>
      </c>
      <c r="Q40" s="274">
        <v>60</v>
      </c>
      <c r="R40" s="274">
        <f t="shared" si="10"/>
        <v>1440</v>
      </c>
      <c r="S40" s="248" t="s">
        <v>216</v>
      </c>
      <c r="T40" s="273" t="s">
        <v>231</v>
      </c>
      <c r="U40" s="274" t="s">
        <v>556</v>
      </c>
      <c r="V40" s="274" t="s">
        <v>556</v>
      </c>
      <c r="W40" s="274" t="s">
        <v>556</v>
      </c>
      <c r="X40" s="321"/>
      <c r="Y40" s="275" t="s">
        <v>218</v>
      </c>
      <c r="Z40" s="295" t="s">
        <v>244</v>
      </c>
      <c r="AA40" s="293"/>
      <c r="AB40" s="293"/>
      <c r="AC40" s="293"/>
      <c r="AD40" s="247" t="s">
        <v>692</v>
      </c>
      <c r="AE40" s="247" t="s">
        <v>563</v>
      </c>
      <c r="AF40" s="247" t="s">
        <v>645</v>
      </c>
    </row>
    <row r="41" spans="1:32" s="279" customFormat="1" ht="148.5" customHeight="1" x14ac:dyDescent="0.25">
      <c r="A41" s="253" t="s">
        <v>238</v>
      </c>
      <c r="B41" s="253" t="s">
        <v>239</v>
      </c>
      <c r="C41" s="253" t="s">
        <v>347</v>
      </c>
      <c r="D41" s="253" t="s">
        <v>514</v>
      </c>
      <c r="E41" s="253" t="s">
        <v>244</v>
      </c>
      <c r="F41" s="302" t="s">
        <v>499</v>
      </c>
      <c r="G41" s="302" t="s">
        <v>37</v>
      </c>
      <c r="H41" s="302" t="s">
        <v>285</v>
      </c>
      <c r="I41" s="302" t="s">
        <v>657</v>
      </c>
      <c r="J41" s="248"/>
      <c r="K41" s="248"/>
      <c r="L41" s="248" t="s">
        <v>580</v>
      </c>
      <c r="M41" s="248">
        <v>2</v>
      </c>
      <c r="N41" s="248">
        <v>2</v>
      </c>
      <c r="O41" s="248">
        <f t="shared" si="9"/>
        <v>4</v>
      </c>
      <c r="P41" s="248" t="s">
        <v>252</v>
      </c>
      <c r="Q41" s="248">
        <v>10</v>
      </c>
      <c r="R41" s="248">
        <f t="shared" si="10"/>
        <v>40</v>
      </c>
      <c r="S41" s="248" t="s">
        <v>222</v>
      </c>
      <c r="T41" s="277" t="s">
        <v>229</v>
      </c>
      <c r="U41" s="274" t="s">
        <v>556</v>
      </c>
      <c r="V41" s="274" t="s">
        <v>556</v>
      </c>
      <c r="W41" s="274" t="s">
        <v>556</v>
      </c>
      <c r="X41" s="343">
        <v>30</v>
      </c>
      <c r="Y41" s="248" t="s">
        <v>224</v>
      </c>
      <c r="Z41" s="278" t="s">
        <v>244</v>
      </c>
      <c r="AA41" s="248"/>
      <c r="AB41" s="248"/>
      <c r="AC41" s="248"/>
      <c r="AD41" s="248" t="s">
        <v>580</v>
      </c>
      <c r="AE41" s="248"/>
      <c r="AF41" s="248" t="s">
        <v>705</v>
      </c>
    </row>
    <row r="42" spans="1:32" s="294" customFormat="1" ht="108.75" customHeight="1" x14ac:dyDescent="0.25">
      <c r="A42" s="253" t="s">
        <v>238</v>
      </c>
      <c r="B42" s="253" t="s">
        <v>239</v>
      </c>
      <c r="C42" s="253" t="s">
        <v>347</v>
      </c>
      <c r="D42" s="253" t="s">
        <v>514</v>
      </c>
      <c r="E42" s="303" t="s">
        <v>244</v>
      </c>
      <c r="F42" s="302" t="s">
        <v>240</v>
      </c>
      <c r="G42" s="345" t="s">
        <v>303</v>
      </c>
      <c r="H42" s="345" t="s">
        <v>39</v>
      </c>
      <c r="I42" s="253" t="s">
        <v>653</v>
      </c>
      <c r="J42" s="248"/>
      <c r="K42" s="343" t="s">
        <v>800</v>
      </c>
      <c r="L42" s="317" t="s">
        <v>246</v>
      </c>
      <c r="M42" s="248">
        <v>6</v>
      </c>
      <c r="N42" s="248">
        <v>4</v>
      </c>
      <c r="O42" s="248">
        <f>+M42*N42</f>
        <v>24</v>
      </c>
      <c r="P42" s="81" t="s">
        <v>253</v>
      </c>
      <c r="Q42" s="274">
        <v>25</v>
      </c>
      <c r="R42" s="274">
        <f>+O42*Q42</f>
        <v>600</v>
      </c>
      <c r="S42" s="248" t="s">
        <v>216</v>
      </c>
      <c r="T42" s="273" t="s">
        <v>231</v>
      </c>
      <c r="U42" s="274" t="s">
        <v>556</v>
      </c>
      <c r="V42" s="274" t="s">
        <v>556</v>
      </c>
      <c r="W42" s="274" t="s">
        <v>556</v>
      </c>
      <c r="X42" s="347"/>
      <c r="Y42" s="275" t="s">
        <v>218</v>
      </c>
      <c r="Z42" s="292" t="s">
        <v>279</v>
      </c>
      <c r="AA42" s="292"/>
      <c r="AB42" s="292"/>
      <c r="AC42" s="293"/>
      <c r="AD42" s="317" t="s">
        <v>706</v>
      </c>
      <c r="AE42" s="317" t="s">
        <v>557</v>
      </c>
      <c r="AF42" s="317" t="s">
        <v>782</v>
      </c>
    </row>
    <row r="43" spans="1:32" s="294" customFormat="1" ht="149.25" customHeight="1" x14ac:dyDescent="0.25">
      <c r="A43" s="253" t="s">
        <v>238</v>
      </c>
      <c r="B43" s="253" t="s">
        <v>239</v>
      </c>
      <c r="C43" s="253" t="s">
        <v>347</v>
      </c>
      <c r="D43" s="253" t="s">
        <v>514</v>
      </c>
      <c r="E43" s="303" t="s">
        <v>244</v>
      </c>
      <c r="F43" s="302" t="s">
        <v>555</v>
      </c>
      <c r="G43" s="345"/>
      <c r="H43" s="345"/>
      <c r="I43" s="253" t="s">
        <v>554</v>
      </c>
      <c r="J43" s="293"/>
      <c r="K43" s="344"/>
      <c r="L43" s="317"/>
      <c r="M43" s="248">
        <v>6</v>
      </c>
      <c r="N43" s="248">
        <v>4</v>
      </c>
      <c r="O43" s="248">
        <f t="shared" ref="O43" si="11">+M43*N43</f>
        <v>24</v>
      </c>
      <c r="P43" s="81" t="s">
        <v>253</v>
      </c>
      <c r="Q43" s="274">
        <v>25</v>
      </c>
      <c r="R43" s="274">
        <f>+O43*Q43</f>
        <v>600</v>
      </c>
      <c r="S43" s="248" t="s">
        <v>216</v>
      </c>
      <c r="T43" s="273" t="s">
        <v>231</v>
      </c>
      <c r="U43" s="274" t="s">
        <v>556</v>
      </c>
      <c r="V43" s="274" t="s">
        <v>556</v>
      </c>
      <c r="W43" s="274" t="s">
        <v>556</v>
      </c>
      <c r="X43" s="347"/>
      <c r="Y43" s="275" t="s">
        <v>218</v>
      </c>
      <c r="Z43" s="291" t="s">
        <v>279</v>
      </c>
      <c r="AA43" s="293"/>
      <c r="AB43" s="293"/>
      <c r="AC43" s="293"/>
      <c r="AD43" s="317"/>
      <c r="AE43" s="317"/>
      <c r="AF43" s="317"/>
    </row>
    <row r="44" spans="1:32" s="294" customFormat="1" ht="138.75" customHeight="1" x14ac:dyDescent="0.25">
      <c r="A44" s="253" t="s">
        <v>238</v>
      </c>
      <c r="B44" s="253" t="s">
        <v>239</v>
      </c>
      <c r="C44" s="253" t="s">
        <v>347</v>
      </c>
      <c r="D44" s="253" t="s">
        <v>514</v>
      </c>
      <c r="E44" s="253" t="s">
        <v>244</v>
      </c>
      <c r="F44" s="302" t="s">
        <v>365</v>
      </c>
      <c r="G44" s="302" t="s">
        <v>34</v>
      </c>
      <c r="H44" s="302" t="s">
        <v>296</v>
      </c>
      <c r="I44" s="302" t="s">
        <v>664</v>
      </c>
      <c r="J44" s="248"/>
      <c r="K44" s="248" t="s">
        <v>801</v>
      </c>
      <c r="L44" s="247"/>
      <c r="M44" s="248">
        <v>10</v>
      </c>
      <c r="N44" s="248">
        <v>3</v>
      </c>
      <c r="O44" s="248">
        <f t="shared" ref="O44:O45" si="12">+M44*N44</f>
        <v>30</v>
      </c>
      <c r="P44" s="81" t="s">
        <v>253</v>
      </c>
      <c r="Q44" s="248">
        <v>25</v>
      </c>
      <c r="R44" s="248">
        <f t="shared" ref="R44:R45" si="13">+O44*Q44</f>
        <v>750</v>
      </c>
      <c r="S44" s="248" t="s">
        <v>216</v>
      </c>
      <c r="T44" s="273" t="s">
        <v>231</v>
      </c>
      <c r="U44" s="274" t="s">
        <v>556</v>
      </c>
      <c r="V44" s="274" t="s">
        <v>556</v>
      </c>
      <c r="W44" s="274" t="s">
        <v>556</v>
      </c>
      <c r="X44" s="347"/>
      <c r="Y44" s="275" t="s">
        <v>218</v>
      </c>
      <c r="Z44" s="248"/>
      <c r="AA44" s="248"/>
      <c r="AB44" s="248"/>
      <c r="AC44" s="248" t="s">
        <v>707</v>
      </c>
      <c r="AD44" s="248" t="s">
        <v>571</v>
      </c>
      <c r="AE44" s="293"/>
      <c r="AF44" s="272" t="s">
        <v>648</v>
      </c>
    </row>
    <row r="45" spans="1:32" s="279" customFormat="1" ht="82.5" customHeight="1" x14ac:dyDescent="0.25">
      <c r="A45" s="253" t="s">
        <v>238</v>
      </c>
      <c r="B45" s="253" t="s">
        <v>239</v>
      </c>
      <c r="C45" s="253" t="s">
        <v>347</v>
      </c>
      <c r="D45" s="253" t="s">
        <v>514</v>
      </c>
      <c r="E45" s="253" t="s">
        <v>244</v>
      </c>
      <c r="F45" s="253" t="s">
        <v>581</v>
      </c>
      <c r="G45" s="302" t="s">
        <v>39</v>
      </c>
      <c r="H45" s="302" t="s">
        <v>242</v>
      </c>
      <c r="I45" s="302" t="s">
        <v>665</v>
      </c>
      <c r="J45" s="248"/>
      <c r="K45" s="248"/>
      <c r="L45" s="247" t="s">
        <v>708</v>
      </c>
      <c r="M45" s="248">
        <v>10</v>
      </c>
      <c r="N45" s="248">
        <v>4</v>
      </c>
      <c r="O45" s="248">
        <f t="shared" si="12"/>
        <v>40</v>
      </c>
      <c r="P45" s="81" t="s">
        <v>253</v>
      </c>
      <c r="Q45" s="248">
        <v>60</v>
      </c>
      <c r="R45" s="248">
        <f t="shared" si="13"/>
        <v>2400</v>
      </c>
      <c r="S45" s="248" t="s">
        <v>216</v>
      </c>
      <c r="T45" s="277" t="s">
        <v>231</v>
      </c>
      <c r="U45" s="274" t="s">
        <v>556</v>
      </c>
      <c r="V45" s="274" t="s">
        <v>556</v>
      </c>
      <c r="W45" s="274" t="s">
        <v>556</v>
      </c>
      <c r="X45" s="347"/>
      <c r="Y45" s="275" t="s">
        <v>218</v>
      </c>
      <c r="Z45" s="278" t="s">
        <v>244</v>
      </c>
      <c r="AA45" s="248"/>
      <c r="AB45" s="248"/>
      <c r="AC45" s="248"/>
      <c r="AD45" s="247" t="s">
        <v>713</v>
      </c>
      <c r="AE45" s="248"/>
      <c r="AF45" s="248" t="s">
        <v>714</v>
      </c>
    </row>
    <row r="46" spans="1:32" s="279" customFormat="1" ht="125.25" customHeight="1" x14ac:dyDescent="0.25">
      <c r="A46" s="253" t="s">
        <v>238</v>
      </c>
      <c r="B46" s="253" t="s">
        <v>239</v>
      </c>
      <c r="C46" s="253" t="s">
        <v>347</v>
      </c>
      <c r="D46" s="253" t="s">
        <v>514</v>
      </c>
      <c r="E46" s="253"/>
      <c r="F46" s="302" t="s">
        <v>789</v>
      </c>
      <c r="G46" s="302" t="s">
        <v>431</v>
      </c>
      <c r="H46" s="302" t="s">
        <v>362</v>
      </c>
      <c r="I46" s="302" t="s">
        <v>653</v>
      </c>
      <c r="J46" s="248"/>
      <c r="K46" s="248"/>
      <c r="L46" s="248" t="s">
        <v>875</v>
      </c>
      <c r="M46" s="248">
        <v>6</v>
      </c>
      <c r="N46" s="248">
        <v>3</v>
      </c>
      <c r="O46" s="248">
        <f t="shared" si="0"/>
        <v>18</v>
      </c>
      <c r="P46" s="82" t="s">
        <v>254</v>
      </c>
      <c r="Q46" s="248">
        <v>25</v>
      </c>
      <c r="R46" s="248">
        <f t="shared" si="1"/>
        <v>450</v>
      </c>
      <c r="S46" s="248" t="s">
        <v>219</v>
      </c>
      <c r="T46" s="277" t="s">
        <v>233</v>
      </c>
      <c r="U46" s="274" t="s">
        <v>556</v>
      </c>
      <c r="V46" s="274" t="s">
        <v>556</v>
      </c>
      <c r="W46" s="274" t="s">
        <v>556</v>
      </c>
      <c r="X46" s="347"/>
      <c r="Y46" s="275" t="s">
        <v>221</v>
      </c>
      <c r="Z46" s="278" t="s">
        <v>244</v>
      </c>
      <c r="AA46" s="248"/>
      <c r="AB46" s="248"/>
      <c r="AC46" s="248"/>
      <c r="AD46" s="248" t="s">
        <v>589</v>
      </c>
      <c r="AE46" s="248"/>
      <c r="AF46" s="248" t="s">
        <v>651</v>
      </c>
    </row>
    <row r="47" spans="1:32" s="294" customFormat="1" ht="167.25" customHeight="1" x14ac:dyDescent="0.25">
      <c r="A47" s="253" t="s">
        <v>238</v>
      </c>
      <c r="B47" s="253" t="s">
        <v>239</v>
      </c>
      <c r="C47" s="253" t="s">
        <v>347</v>
      </c>
      <c r="D47" s="253" t="s">
        <v>514</v>
      </c>
      <c r="E47" s="253" t="s">
        <v>244</v>
      </c>
      <c r="F47" s="302" t="s">
        <v>243</v>
      </c>
      <c r="G47" s="302" t="s">
        <v>40</v>
      </c>
      <c r="H47" s="302" t="s">
        <v>40</v>
      </c>
      <c r="I47" s="302" t="s">
        <v>661</v>
      </c>
      <c r="J47" s="248"/>
      <c r="K47" s="247" t="s">
        <v>704</v>
      </c>
      <c r="L47" s="248" t="s">
        <v>577</v>
      </c>
      <c r="M47" s="248">
        <v>2</v>
      </c>
      <c r="N47" s="248">
        <v>3</v>
      </c>
      <c r="O47" s="248">
        <f t="shared" si="0"/>
        <v>6</v>
      </c>
      <c r="P47" s="79" t="s">
        <v>12</v>
      </c>
      <c r="Q47" s="274">
        <v>60</v>
      </c>
      <c r="R47" s="274">
        <f t="shared" si="1"/>
        <v>360</v>
      </c>
      <c r="S47" s="248" t="s">
        <v>219</v>
      </c>
      <c r="T47" s="273" t="s">
        <v>328</v>
      </c>
      <c r="U47" s="274" t="s">
        <v>556</v>
      </c>
      <c r="V47" s="274" t="s">
        <v>556</v>
      </c>
      <c r="W47" s="274" t="s">
        <v>556</v>
      </c>
      <c r="X47" s="347"/>
      <c r="Y47" s="275" t="s">
        <v>224</v>
      </c>
      <c r="Z47" s="293"/>
      <c r="AA47" s="293"/>
      <c r="AB47" s="293"/>
      <c r="AC47" s="248"/>
      <c r="AD47" s="248" t="s">
        <v>578</v>
      </c>
      <c r="AE47" s="293"/>
      <c r="AF47" s="272" t="s">
        <v>648</v>
      </c>
    </row>
    <row r="48" spans="1:32" s="294" customFormat="1" ht="195" x14ac:dyDescent="0.25">
      <c r="A48" s="253" t="s">
        <v>238</v>
      </c>
      <c r="B48" s="253" t="s">
        <v>239</v>
      </c>
      <c r="C48" s="253" t="s">
        <v>347</v>
      </c>
      <c r="D48" s="253" t="s">
        <v>514</v>
      </c>
      <c r="E48" s="253" t="s">
        <v>244</v>
      </c>
      <c r="F48" s="253" t="s">
        <v>353</v>
      </c>
      <c r="G48" s="253" t="s">
        <v>582</v>
      </c>
      <c r="H48" s="253" t="s">
        <v>354</v>
      </c>
      <c r="I48" s="253" t="s">
        <v>656</v>
      </c>
      <c r="J48" s="293"/>
      <c r="K48" s="293"/>
      <c r="L48" s="248" t="s">
        <v>807</v>
      </c>
      <c r="M48" s="248">
        <v>6</v>
      </c>
      <c r="N48" s="248">
        <v>4</v>
      </c>
      <c r="O48" s="248">
        <f t="shared" si="0"/>
        <v>24</v>
      </c>
      <c r="P48" s="81" t="s">
        <v>253</v>
      </c>
      <c r="Q48" s="274">
        <v>60</v>
      </c>
      <c r="R48" s="274">
        <f t="shared" si="1"/>
        <v>1440</v>
      </c>
      <c r="S48" s="248" t="s">
        <v>216</v>
      </c>
      <c r="T48" s="273" t="s">
        <v>231</v>
      </c>
      <c r="U48" s="274" t="s">
        <v>556</v>
      </c>
      <c r="V48" s="274" t="s">
        <v>556</v>
      </c>
      <c r="W48" s="274" t="s">
        <v>556</v>
      </c>
      <c r="X48" s="347"/>
      <c r="Y48" s="275" t="s">
        <v>218</v>
      </c>
      <c r="Z48" s="295" t="s">
        <v>244</v>
      </c>
      <c r="AA48" s="293"/>
      <c r="AB48" s="293"/>
      <c r="AC48" s="293"/>
      <c r="AD48" s="247" t="s">
        <v>692</v>
      </c>
      <c r="AE48" s="247" t="s">
        <v>563</v>
      </c>
      <c r="AF48" s="247" t="s">
        <v>645</v>
      </c>
    </row>
    <row r="49" spans="1:32" s="294" customFormat="1" ht="83.25" customHeight="1" x14ac:dyDescent="0.25">
      <c r="A49" s="253" t="s">
        <v>238</v>
      </c>
      <c r="B49" s="253" t="s">
        <v>239</v>
      </c>
      <c r="C49" s="253" t="s">
        <v>347</v>
      </c>
      <c r="D49" s="253" t="s">
        <v>514</v>
      </c>
      <c r="E49" s="253" t="s">
        <v>244</v>
      </c>
      <c r="F49" s="253" t="s">
        <v>790</v>
      </c>
      <c r="G49" s="253" t="s">
        <v>582</v>
      </c>
      <c r="H49" s="253" t="s">
        <v>49</v>
      </c>
      <c r="I49" s="253" t="s">
        <v>654</v>
      </c>
      <c r="J49" s="248"/>
      <c r="K49" s="293"/>
      <c r="L49" s="248" t="s">
        <v>791</v>
      </c>
      <c r="M49" s="248">
        <v>1</v>
      </c>
      <c r="N49" s="248">
        <v>4</v>
      </c>
      <c r="O49" s="248">
        <f t="shared" ref="O49:O54" si="14">+M49*N49</f>
        <v>4</v>
      </c>
      <c r="P49" s="248" t="s">
        <v>252</v>
      </c>
      <c r="Q49" s="274">
        <v>60</v>
      </c>
      <c r="R49" s="274">
        <f t="shared" ref="R49:R54" si="15">+O49*Q49</f>
        <v>240</v>
      </c>
      <c r="S49" s="248" t="s">
        <v>219</v>
      </c>
      <c r="T49" s="273" t="s">
        <v>233</v>
      </c>
      <c r="U49" s="274" t="s">
        <v>556</v>
      </c>
      <c r="V49" s="274" t="s">
        <v>556</v>
      </c>
      <c r="W49" s="274" t="s">
        <v>556</v>
      </c>
      <c r="X49" s="347"/>
      <c r="Y49" s="275" t="s">
        <v>221</v>
      </c>
      <c r="Z49" s="296" t="s">
        <v>244</v>
      </c>
      <c r="AA49" s="275"/>
      <c r="AB49" s="275"/>
      <c r="AC49" s="247" t="s">
        <v>553</v>
      </c>
      <c r="AD49" s="247" t="s">
        <v>559</v>
      </c>
      <c r="AE49" s="247" t="s">
        <v>560</v>
      </c>
      <c r="AF49" s="247" t="s">
        <v>781</v>
      </c>
    </row>
    <row r="50" spans="1:32" s="294" customFormat="1" ht="234.75" customHeight="1" x14ac:dyDescent="0.25">
      <c r="A50" s="253" t="s">
        <v>238</v>
      </c>
      <c r="B50" s="253" t="s">
        <v>239</v>
      </c>
      <c r="C50" s="253" t="s">
        <v>347</v>
      </c>
      <c r="D50" s="253" t="s">
        <v>514</v>
      </c>
      <c r="E50" s="253" t="s">
        <v>244</v>
      </c>
      <c r="F50" s="253" t="s">
        <v>794</v>
      </c>
      <c r="G50" s="253" t="s">
        <v>583</v>
      </c>
      <c r="H50" s="253" t="s">
        <v>356</v>
      </c>
      <c r="I50" s="253" t="s">
        <v>564</v>
      </c>
      <c r="J50" s="247" t="s">
        <v>565</v>
      </c>
      <c r="K50" s="247" t="s">
        <v>795</v>
      </c>
      <c r="L50" s="247" t="s">
        <v>796</v>
      </c>
      <c r="M50" s="248">
        <v>2</v>
      </c>
      <c r="N50" s="248">
        <v>3</v>
      </c>
      <c r="O50" s="248">
        <f t="shared" si="14"/>
        <v>6</v>
      </c>
      <c r="P50" s="79" t="s">
        <v>12</v>
      </c>
      <c r="Q50" s="274">
        <v>60</v>
      </c>
      <c r="R50" s="274">
        <f t="shared" si="15"/>
        <v>360</v>
      </c>
      <c r="S50" s="248" t="s">
        <v>219</v>
      </c>
      <c r="T50" s="273" t="s">
        <v>328</v>
      </c>
      <c r="U50" s="274" t="s">
        <v>556</v>
      </c>
      <c r="V50" s="274" t="s">
        <v>556</v>
      </c>
      <c r="W50" s="274" t="s">
        <v>556</v>
      </c>
      <c r="X50" s="347"/>
      <c r="Y50" s="275" t="s">
        <v>221</v>
      </c>
      <c r="Z50" s="278" t="s">
        <v>244</v>
      </c>
      <c r="AA50" s="293"/>
      <c r="AB50" s="293"/>
      <c r="AC50" s="247" t="s">
        <v>566</v>
      </c>
      <c r="AD50" s="247" t="s">
        <v>694</v>
      </c>
      <c r="AE50" s="247" t="s">
        <v>877</v>
      </c>
      <c r="AF50" s="247" t="s">
        <v>876</v>
      </c>
    </row>
    <row r="51" spans="1:32" s="294" customFormat="1" ht="147" customHeight="1" x14ac:dyDescent="0.25">
      <c r="A51" s="253" t="s">
        <v>238</v>
      </c>
      <c r="B51" s="253" t="s">
        <v>239</v>
      </c>
      <c r="C51" s="253" t="s">
        <v>347</v>
      </c>
      <c r="D51" s="253" t="s">
        <v>514</v>
      </c>
      <c r="E51" s="253" t="s">
        <v>244</v>
      </c>
      <c r="F51" s="253" t="s">
        <v>358</v>
      </c>
      <c r="G51" s="253" t="s">
        <v>39</v>
      </c>
      <c r="H51" s="253" t="s">
        <v>584</v>
      </c>
      <c r="I51" s="253" t="s">
        <v>658</v>
      </c>
      <c r="J51" s="247" t="s">
        <v>570</v>
      </c>
      <c r="K51" s="293"/>
      <c r="L51" s="247" t="s">
        <v>799</v>
      </c>
      <c r="M51" s="248">
        <v>2</v>
      </c>
      <c r="N51" s="248">
        <v>3</v>
      </c>
      <c r="O51" s="248">
        <f t="shared" si="14"/>
        <v>6</v>
      </c>
      <c r="P51" s="79" t="s">
        <v>12</v>
      </c>
      <c r="Q51" s="274">
        <v>60</v>
      </c>
      <c r="R51" s="274">
        <f t="shared" si="15"/>
        <v>360</v>
      </c>
      <c r="S51" s="248" t="s">
        <v>219</v>
      </c>
      <c r="T51" s="273" t="s">
        <v>328</v>
      </c>
      <c r="U51" s="274" t="s">
        <v>556</v>
      </c>
      <c r="V51" s="274" t="s">
        <v>556</v>
      </c>
      <c r="W51" s="274" t="s">
        <v>556</v>
      </c>
      <c r="X51" s="347"/>
      <c r="Y51" s="275" t="s">
        <v>218</v>
      </c>
      <c r="Z51" s="291" t="s">
        <v>244</v>
      </c>
      <c r="AA51" s="293"/>
      <c r="AB51" s="293"/>
      <c r="AC51" s="248" t="s">
        <v>573</v>
      </c>
      <c r="AD51" s="297" t="s">
        <v>572</v>
      </c>
      <c r="AE51" s="293"/>
      <c r="AF51" s="272" t="s">
        <v>722</v>
      </c>
    </row>
    <row r="52" spans="1:32" s="294" customFormat="1" ht="177" customHeight="1" x14ac:dyDescent="0.25">
      <c r="A52" s="253" t="s">
        <v>238</v>
      </c>
      <c r="B52" s="253" t="s">
        <v>239</v>
      </c>
      <c r="C52" s="253" t="s">
        <v>347</v>
      </c>
      <c r="D52" s="253" t="s">
        <v>514</v>
      </c>
      <c r="E52" s="253" t="s">
        <v>244</v>
      </c>
      <c r="F52" s="253" t="s">
        <v>574</v>
      </c>
      <c r="G52" s="253" t="s">
        <v>39</v>
      </c>
      <c r="H52" s="302" t="s">
        <v>585</v>
      </c>
      <c r="I52" s="253" t="s">
        <v>659</v>
      </c>
      <c r="J52" s="293"/>
      <c r="K52" s="293"/>
      <c r="L52" s="248" t="s">
        <v>575</v>
      </c>
      <c r="M52" s="248">
        <v>10</v>
      </c>
      <c r="N52" s="248">
        <v>1</v>
      </c>
      <c r="O52" s="248">
        <f t="shared" si="14"/>
        <v>10</v>
      </c>
      <c r="P52" s="82" t="s">
        <v>254</v>
      </c>
      <c r="Q52" s="274">
        <v>100</v>
      </c>
      <c r="R52" s="274">
        <f t="shared" si="15"/>
        <v>1000</v>
      </c>
      <c r="S52" s="248" t="s">
        <v>216</v>
      </c>
      <c r="T52" s="273" t="s">
        <v>231</v>
      </c>
      <c r="U52" s="274" t="s">
        <v>556</v>
      </c>
      <c r="V52" s="274" t="s">
        <v>556</v>
      </c>
      <c r="W52" s="274" t="s">
        <v>556</v>
      </c>
      <c r="X52" s="347"/>
      <c r="Y52" s="275" t="s">
        <v>218</v>
      </c>
      <c r="Z52" s="293"/>
      <c r="AA52" s="293"/>
      <c r="AB52" s="293"/>
      <c r="AC52" s="293"/>
      <c r="AD52" s="248" t="s">
        <v>346</v>
      </c>
      <c r="AE52" s="293"/>
      <c r="AF52" s="247" t="s">
        <v>699</v>
      </c>
    </row>
    <row r="53" spans="1:32" s="294" customFormat="1" ht="226.5" customHeight="1" x14ac:dyDescent="0.25">
      <c r="A53" s="253" t="s">
        <v>238</v>
      </c>
      <c r="B53" s="253" t="s">
        <v>239</v>
      </c>
      <c r="C53" s="253" t="s">
        <v>347</v>
      </c>
      <c r="D53" s="253" t="s">
        <v>514</v>
      </c>
      <c r="E53" s="253" t="s">
        <v>244</v>
      </c>
      <c r="F53" s="253" t="s">
        <v>700</v>
      </c>
      <c r="G53" s="302" t="s">
        <v>649</v>
      </c>
      <c r="H53" s="253" t="s">
        <v>425</v>
      </c>
      <c r="I53" s="253" t="s">
        <v>660</v>
      </c>
      <c r="J53" s="247" t="s">
        <v>602</v>
      </c>
      <c r="K53" s="247" t="s">
        <v>702</v>
      </c>
      <c r="L53" s="248"/>
      <c r="M53" s="248">
        <v>4</v>
      </c>
      <c r="N53" s="248">
        <v>2</v>
      </c>
      <c r="O53" s="248">
        <f t="shared" si="14"/>
        <v>8</v>
      </c>
      <c r="P53" s="82" t="s">
        <v>254</v>
      </c>
      <c r="Q53" s="274">
        <v>60</v>
      </c>
      <c r="R53" s="274">
        <f t="shared" si="15"/>
        <v>480</v>
      </c>
      <c r="S53" s="248" t="s">
        <v>219</v>
      </c>
      <c r="T53" s="273" t="s">
        <v>328</v>
      </c>
      <c r="U53" s="274" t="s">
        <v>556</v>
      </c>
      <c r="V53" s="274" t="s">
        <v>556</v>
      </c>
      <c r="W53" s="274" t="s">
        <v>556</v>
      </c>
      <c r="X53" s="344"/>
      <c r="Y53" s="275" t="s">
        <v>221</v>
      </c>
      <c r="Z53" s="291" t="s">
        <v>244</v>
      </c>
      <c r="AA53" s="293"/>
      <c r="AB53" s="293"/>
      <c r="AC53" s="293"/>
      <c r="AD53" s="248" t="s">
        <v>579</v>
      </c>
      <c r="AE53" s="272"/>
      <c r="AF53" s="272" t="s">
        <v>874</v>
      </c>
    </row>
    <row r="54" spans="1:32" s="294" customFormat="1" ht="195" customHeight="1" x14ac:dyDescent="0.25">
      <c r="A54" s="299" t="s">
        <v>238</v>
      </c>
      <c r="B54" s="299" t="s">
        <v>239</v>
      </c>
      <c r="C54" s="299" t="s">
        <v>347</v>
      </c>
      <c r="D54" s="299" t="s">
        <v>590</v>
      </c>
      <c r="E54" s="299" t="s">
        <v>244</v>
      </c>
      <c r="F54" s="299" t="s">
        <v>793</v>
      </c>
      <c r="G54" s="299" t="s">
        <v>583</v>
      </c>
      <c r="H54" s="299" t="s">
        <v>356</v>
      </c>
      <c r="I54" s="299" t="s">
        <v>564</v>
      </c>
      <c r="J54" s="247" t="s">
        <v>565</v>
      </c>
      <c r="K54" s="247" t="s">
        <v>786</v>
      </c>
      <c r="L54" s="247" t="s">
        <v>797</v>
      </c>
      <c r="M54" s="248">
        <v>6</v>
      </c>
      <c r="N54" s="248">
        <v>2</v>
      </c>
      <c r="O54" s="248">
        <f t="shared" si="14"/>
        <v>12</v>
      </c>
      <c r="P54" s="82" t="s">
        <v>254</v>
      </c>
      <c r="Q54" s="274">
        <v>25</v>
      </c>
      <c r="R54" s="274">
        <f t="shared" si="15"/>
        <v>300</v>
      </c>
      <c r="S54" s="248" t="s">
        <v>219</v>
      </c>
      <c r="T54" s="273" t="s">
        <v>233</v>
      </c>
      <c r="U54" s="274" t="s">
        <v>556</v>
      </c>
      <c r="V54" s="274" t="s">
        <v>556</v>
      </c>
      <c r="W54" s="274" t="s">
        <v>556</v>
      </c>
      <c r="X54" s="343">
        <v>5</v>
      </c>
      <c r="Y54" s="275" t="s">
        <v>221</v>
      </c>
      <c r="Z54" s="278" t="s">
        <v>244</v>
      </c>
      <c r="AA54" s="293"/>
      <c r="AB54" s="293"/>
      <c r="AC54" s="247" t="s">
        <v>566</v>
      </c>
      <c r="AD54" s="247" t="s">
        <v>694</v>
      </c>
      <c r="AE54" s="247" t="s">
        <v>877</v>
      </c>
      <c r="AF54" s="247" t="s">
        <v>695</v>
      </c>
    </row>
    <row r="55" spans="1:32" s="276" customFormat="1" ht="79.5" customHeight="1" x14ac:dyDescent="0.25">
      <c r="A55" s="299" t="s">
        <v>238</v>
      </c>
      <c r="B55" s="299" t="s">
        <v>239</v>
      </c>
      <c r="C55" s="299" t="s">
        <v>347</v>
      </c>
      <c r="D55" s="299" t="s">
        <v>590</v>
      </c>
      <c r="E55" s="299" t="s">
        <v>244</v>
      </c>
      <c r="F55" s="300" t="s">
        <v>369</v>
      </c>
      <c r="G55" s="300" t="s">
        <v>38</v>
      </c>
      <c r="H55" s="300" t="s">
        <v>802</v>
      </c>
      <c r="I55" s="300" t="s">
        <v>803</v>
      </c>
      <c r="J55" s="272"/>
      <c r="K55" s="248"/>
      <c r="L55" s="248" t="s">
        <v>667</v>
      </c>
      <c r="M55" s="248">
        <v>6</v>
      </c>
      <c r="N55" s="248">
        <v>3</v>
      </c>
      <c r="O55" s="248">
        <f t="shared" ref="O55:O56" si="16">+M55*N55</f>
        <v>18</v>
      </c>
      <c r="P55" s="82" t="s">
        <v>254</v>
      </c>
      <c r="Q55" s="248">
        <v>100</v>
      </c>
      <c r="R55" s="248">
        <f t="shared" ref="R55:R56" si="17">+O55*Q55</f>
        <v>1800</v>
      </c>
      <c r="S55" s="248" t="s">
        <v>219</v>
      </c>
      <c r="T55" s="273" t="s">
        <v>233</v>
      </c>
      <c r="U55" s="274" t="s">
        <v>556</v>
      </c>
      <c r="V55" s="274" t="s">
        <v>556</v>
      </c>
      <c r="W55" s="274" t="s">
        <v>556</v>
      </c>
      <c r="X55" s="347"/>
      <c r="Y55" s="275" t="s">
        <v>221</v>
      </c>
      <c r="Z55" s="248" t="s">
        <v>244</v>
      </c>
      <c r="AA55" s="272"/>
      <c r="AB55" s="272"/>
      <c r="AC55" s="272"/>
      <c r="AD55" s="248" t="s">
        <v>589</v>
      </c>
      <c r="AE55" s="248"/>
      <c r="AF55" s="272" t="s">
        <v>715</v>
      </c>
    </row>
    <row r="56" spans="1:32" s="294" customFormat="1" ht="78" customHeight="1" x14ac:dyDescent="0.25">
      <c r="A56" s="299" t="s">
        <v>238</v>
      </c>
      <c r="B56" s="299" t="s">
        <v>239</v>
      </c>
      <c r="C56" s="299" t="s">
        <v>347</v>
      </c>
      <c r="D56" s="299" t="s">
        <v>590</v>
      </c>
      <c r="E56" s="301" t="s">
        <v>244</v>
      </c>
      <c r="F56" s="300" t="s">
        <v>243</v>
      </c>
      <c r="G56" s="299" t="s">
        <v>40</v>
      </c>
      <c r="H56" s="299" t="s">
        <v>40</v>
      </c>
      <c r="I56" s="300" t="s">
        <v>668</v>
      </c>
      <c r="J56" s="248"/>
      <c r="K56" s="247" t="s">
        <v>669</v>
      </c>
      <c r="L56" s="248" t="s">
        <v>577</v>
      </c>
      <c r="M56" s="248">
        <v>2</v>
      </c>
      <c r="N56" s="248">
        <v>3</v>
      </c>
      <c r="O56" s="248">
        <f t="shared" si="16"/>
        <v>6</v>
      </c>
      <c r="P56" s="79" t="s">
        <v>12</v>
      </c>
      <c r="Q56" s="274">
        <v>60</v>
      </c>
      <c r="R56" s="274">
        <f t="shared" si="17"/>
        <v>360</v>
      </c>
      <c r="S56" s="248" t="s">
        <v>219</v>
      </c>
      <c r="T56" s="273" t="s">
        <v>328</v>
      </c>
      <c r="U56" s="274" t="s">
        <v>556</v>
      </c>
      <c r="V56" s="274" t="s">
        <v>556</v>
      </c>
      <c r="W56" s="274" t="s">
        <v>556</v>
      </c>
      <c r="X56" s="347"/>
      <c r="Y56" s="275" t="s">
        <v>224</v>
      </c>
      <c r="Z56" s="293"/>
      <c r="AA56" s="293"/>
      <c r="AB56" s="293"/>
      <c r="AC56" s="248"/>
      <c r="AD56" s="248" t="s">
        <v>578</v>
      </c>
      <c r="AE56" s="293"/>
      <c r="AF56" s="272" t="s">
        <v>648</v>
      </c>
    </row>
    <row r="57" spans="1:32" s="279" customFormat="1" ht="135.75" customHeight="1" x14ac:dyDescent="0.25">
      <c r="A57" s="299" t="s">
        <v>238</v>
      </c>
      <c r="B57" s="299" t="s">
        <v>239</v>
      </c>
      <c r="C57" s="299" t="s">
        <v>347</v>
      </c>
      <c r="D57" s="299" t="s">
        <v>590</v>
      </c>
      <c r="E57" s="299" t="s">
        <v>244</v>
      </c>
      <c r="F57" s="300" t="s">
        <v>363</v>
      </c>
      <c r="G57" s="300" t="s">
        <v>285</v>
      </c>
      <c r="H57" s="300" t="s">
        <v>37</v>
      </c>
      <c r="I57" s="300" t="s">
        <v>657</v>
      </c>
      <c r="J57" s="248"/>
      <c r="K57" s="248"/>
      <c r="L57" s="248" t="s">
        <v>879</v>
      </c>
      <c r="M57" s="248">
        <v>2</v>
      </c>
      <c r="N57" s="248">
        <v>2</v>
      </c>
      <c r="O57" s="248">
        <f t="shared" si="0"/>
        <v>4</v>
      </c>
      <c r="P57" s="248" t="s">
        <v>252</v>
      </c>
      <c r="Q57" s="248">
        <v>10</v>
      </c>
      <c r="R57" s="248">
        <f t="shared" si="1"/>
        <v>40</v>
      </c>
      <c r="S57" s="248" t="s">
        <v>222</v>
      </c>
      <c r="T57" s="277" t="s">
        <v>229</v>
      </c>
      <c r="U57" s="274" t="s">
        <v>556</v>
      </c>
      <c r="V57" s="274" t="s">
        <v>556</v>
      </c>
      <c r="W57" s="274" t="s">
        <v>556</v>
      </c>
      <c r="X57" s="347"/>
      <c r="Y57" s="248" t="s">
        <v>251</v>
      </c>
      <c r="Z57" s="248" t="s">
        <v>244</v>
      </c>
      <c r="AA57" s="248"/>
      <c r="AB57" s="248"/>
      <c r="AC57" s="248"/>
      <c r="AD57" s="248" t="s">
        <v>591</v>
      </c>
      <c r="AE57" s="248"/>
      <c r="AF57" s="248" t="s">
        <v>716</v>
      </c>
    </row>
    <row r="58" spans="1:32" s="294" customFormat="1" ht="138.75" customHeight="1" x14ac:dyDescent="0.25">
      <c r="A58" s="299" t="s">
        <v>238</v>
      </c>
      <c r="B58" s="299" t="s">
        <v>239</v>
      </c>
      <c r="C58" s="299" t="s">
        <v>347</v>
      </c>
      <c r="D58" s="299" t="s">
        <v>590</v>
      </c>
      <c r="E58" s="299" t="s">
        <v>244</v>
      </c>
      <c r="F58" s="300" t="s">
        <v>365</v>
      </c>
      <c r="G58" s="300" t="s">
        <v>34</v>
      </c>
      <c r="H58" s="300" t="s">
        <v>296</v>
      </c>
      <c r="I58" s="300" t="s">
        <v>664</v>
      </c>
      <c r="J58" s="248"/>
      <c r="K58" s="248" t="s">
        <v>801</v>
      </c>
      <c r="L58" s="247"/>
      <c r="M58" s="248">
        <v>10</v>
      </c>
      <c r="N58" s="248">
        <v>3</v>
      </c>
      <c r="O58" s="248">
        <f t="shared" si="0"/>
        <v>30</v>
      </c>
      <c r="P58" s="81" t="s">
        <v>253</v>
      </c>
      <c r="Q58" s="248">
        <v>25</v>
      </c>
      <c r="R58" s="248">
        <f t="shared" si="1"/>
        <v>750</v>
      </c>
      <c r="S58" s="248" t="s">
        <v>216</v>
      </c>
      <c r="T58" s="273" t="s">
        <v>231</v>
      </c>
      <c r="U58" s="274" t="s">
        <v>556</v>
      </c>
      <c r="V58" s="274" t="s">
        <v>556</v>
      </c>
      <c r="W58" s="274" t="s">
        <v>556</v>
      </c>
      <c r="X58" s="347"/>
      <c r="Y58" s="275" t="s">
        <v>218</v>
      </c>
      <c r="Z58" s="248"/>
      <c r="AA58" s="248"/>
      <c r="AB58" s="248"/>
      <c r="AC58" s="248" t="s">
        <v>707</v>
      </c>
      <c r="AD58" s="248" t="s">
        <v>571</v>
      </c>
      <c r="AE58" s="293"/>
      <c r="AF58" s="272" t="s">
        <v>648</v>
      </c>
    </row>
    <row r="59" spans="1:32" s="294" customFormat="1" ht="74.25" customHeight="1" x14ac:dyDescent="0.25">
      <c r="A59" s="299" t="s">
        <v>238</v>
      </c>
      <c r="B59" s="299" t="s">
        <v>239</v>
      </c>
      <c r="C59" s="299" t="s">
        <v>347</v>
      </c>
      <c r="D59" s="299" t="s">
        <v>590</v>
      </c>
      <c r="E59" s="299" t="s">
        <v>244</v>
      </c>
      <c r="F59" s="299" t="s">
        <v>798</v>
      </c>
      <c r="G59" s="299" t="s">
        <v>35</v>
      </c>
      <c r="H59" s="299" t="s">
        <v>49</v>
      </c>
      <c r="I59" s="299" t="s">
        <v>654</v>
      </c>
      <c r="J59" s="247"/>
      <c r="K59" s="247"/>
      <c r="L59" s="247" t="s">
        <v>599</v>
      </c>
      <c r="M59" s="248">
        <v>2</v>
      </c>
      <c r="N59" s="248">
        <v>4</v>
      </c>
      <c r="O59" s="248">
        <f t="shared" si="0"/>
        <v>8</v>
      </c>
      <c r="P59" s="79" t="s">
        <v>12</v>
      </c>
      <c r="Q59" s="274">
        <v>60</v>
      </c>
      <c r="R59" s="274">
        <f t="shared" si="1"/>
        <v>480</v>
      </c>
      <c r="S59" s="248" t="s">
        <v>219</v>
      </c>
      <c r="T59" s="273" t="s">
        <v>233</v>
      </c>
      <c r="U59" s="274" t="s">
        <v>556</v>
      </c>
      <c r="V59" s="274" t="s">
        <v>556</v>
      </c>
      <c r="W59" s="274" t="s">
        <v>556</v>
      </c>
      <c r="X59" s="347"/>
      <c r="Y59" s="275" t="s">
        <v>221</v>
      </c>
      <c r="Z59" s="274" t="s">
        <v>244</v>
      </c>
      <c r="AA59" s="293"/>
      <c r="AB59" s="293"/>
      <c r="AC59" s="247" t="s">
        <v>553</v>
      </c>
      <c r="AD59" s="247" t="s">
        <v>552</v>
      </c>
      <c r="AE59" s="247" t="s">
        <v>725</v>
      </c>
      <c r="AF59" s="248" t="s">
        <v>727</v>
      </c>
    </row>
    <row r="60" spans="1:32" s="294" customFormat="1" ht="177" customHeight="1" x14ac:dyDescent="0.25">
      <c r="A60" s="299" t="s">
        <v>238</v>
      </c>
      <c r="B60" s="299" t="s">
        <v>239</v>
      </c>
      <c r="C60" s="299" t="s">
        <v>347</v>
      </c>
      <c r="D60" s="299" t="s">
        <v>590</v>
      </c>
      <c r="E60" s="299" t="s">
        <v>244</v>
      </c>
      <c r="F60" s="299" t="s">
        <v>574</v>
      </c>
      <c r="G60" s="299" t="s">
        <v>39</v>
      </c>
      <c r="H60" s="299" t="s">
        <v>585</v>
      </c>
      <c r="I60" s="299" t="s">
        <v>659</v>
      </c>
      <c r="J60" s="247"/>
      <c r="K60" s="247"/>
      <c r="L60" s="247" t="s">
        <v>575</v>
      </c>
      <c r="M60" s="248">
        <v>10</v>
      </c>
      <c r="N60" s="248">
        <v>1</v>
      </c>
      <c r="O60" s="248">
        <f t="shared" si="0"/>
        <v>10</v>
      </c>
      <c r="P60" s="82" t="s">
        <v>254</v>
      </c>
      <c r="Q60" s="274">
        <v>100</v>
      </c>
      <c r="R60" s="274">
        <f t="shared" si="1"/>
        <v>1000</v>
      </c>
      <c r="S60" s="248" t="s">
        <v>216</v>
      </c>
      <c r="T60" s="273" t="s">
        <v>231</v>
      </c>
      <c r="U60" s="274" t="s">
        <v>556</v>
      </c>
      <c r="V60" s="274" t="s">
        <v>556</v>
      </c>
      <c r="W60" s="274" t="s">
        <v>556</v>
      </c>
      <c r="X60" s="347"/>
      <c r="Y60" s="275" t="s">
        <v>218</v>
      </c>
      <c r="Z60" s="293"/>
      <c r="AA60" s="293"/>
      <c r="AB60" s="293"/>
      <c r="AC60" s="293"/>
      <c r="AD60" s="248" t="s">
        <v>346</v>
      </c>
      <c r="AE60" s="293"/>
      <c r="AF60" s="247" t="s">
        <v>699</v>
      </c>
    </row>
    <row r="61" spans="1:32" s="294" customFormat="1" ht="226.5" customHeight="1" x14ac:dyDescent="0.25">
      <c r="A61" s="299" t="s">
        <v>238</v>
      </c>
      <c r="B61" s="299" t="s">
        <v>239</v>
      </c>
      <c r="C61" s="299" t="s">
        <v>347</v>
      </c>
      <c r="D61" s="299" t="s">
        <v>590</v>
      </c>
      <c r="E61" s="299" t="s">
        <v>244</v>
      </c>
      <c r="F61" s="299" t="s">
        <v>700</v>
      </c>
      <c r="G61" s="299" t="s">
        <v>649</v>
      </c>
      <c r="H61" s="299" t="s">
        <v>425</v>
      </c>
      <c r="I61" s="299" t="s">
        <v>660</v>
      </c>
      <c r="J61" s="247" t="s">
        <v>602</v>
      </c>
      <c r="K61" s="247" t="s">
        <v>702</v>
      </c>
      <c r="L61" s="247"/>
      <c r="M61" s="248">
        <v>4</v>
      </c>
      <c r="N61" s="248">
        <v>2</v>
      </c>
      <c r="O61" s="248">
        <f t="shared" si="0"/>
        <v>8</v>
      </c>
      <c r="P61" s="82" t="s">
        <v>254</v>
      </c>
      <c r="Q61" s="274">
        <v>60</v>
      </c>
      <c r="R61" s="274">
        <f t="shared" si="1"/>
        <v>480</v>
      </c>
      <c r="S61" s="248" t="s">
        <v>219</v>
      </c>
      <c r="T61" s="273" t="s">
        <v>328</v>
      </c>
      <c r="U61" s="274" t="s">
        <v>556</v>
      </c>
      <c r="V61" s="274" t="s">
        <v>556</v>
      </c>
      <c r="W61" s="274" t="s">
        <v>556</v>
      </c>
      <c r="X61" s="344"/>
      <c r="Y61" s="275" t="s">
        <v>221</v>
      </c>
      <c r="Z61" s="291" t="s">
        <v>244</v>
      </c>
      <c r="AA61" s="293"/>
      <c r="AB61" s="293"/>
      <c r="AC61" s="293"/>
      <c r="AD61" s="248" t="s">
        <v>579</v>
      </c>
      <c r="AE61" s="272"/>
      <c r="AF61" s="272" t="s">
        <v>874</v>
      </c>
    </row>
    <row r="62" spans="1:32" s="88" customFormat="1" ht="102" customHeight="1" x14ac:dyDescent="0.25">
      <c r="A62" s="240" t="s">
        <v>238</v>
      </c>
      <c r="B62" s="240" t="s">
        <v>239</v>
      </c>
      <c r="C62" s="240" t="s">
        <v>592</v>
      </c>
      <c r="D62" s="240" t="s">
        <v>595</v>
      </c>
      <c r="E62" s="240" t="s">
        <v>244</v>
      </c>
      <c r="F62" s="241" t="s">
        <v>596</v>
      </c>
      <c r="G62" s="241" t="s">
        <v>431</v>
      </c>
      <c r="H62" s="241" t="s">
        <v>287</v>
      </c>
      <c r="I62" s="241" t="s">
        <v>653</v>
      </c>
      <c r="J62" s="290" t="s">
        <v>593</v>
      </c>
      <c r="K62" s="290"/>
      <c r="L62" s="247"/>
      <c r="M62" s="290">
        <v>6</v>
      </c>
      <c r="N62" s="216">
        <v>3</v>
      </c>
      <c r="O62" s="216">
        <f t="shared" si="0"/>
        <v>18</v>
      </c>
      <c r="P62" s="82" t="s">
        <v>254</v>
      </c>
      <c r="Q62" s="216">
        <v>25</v>
      </c>
      <c r="R62" s="216">
        <f t="shared" si="1"/>
        <v>450</v>
      </c>
      <c r="S62" s="216" t="s">
        <v>219</v>
      </c>
      <c r="T62" s="220" t="s">
        <v>233</v>
      </c>
      <c r="U62" s="72" t="s">
        <v>556</v>
      </c>
      <c r="V62" s="72" t="s">
        <v>556</v>
      </c>
      <c r="W62" s="72" t="s">
        <v>556</v>
      </c>
      <c r="X62" s="314">
        <v>28</v>
      </c>
      <c r="Y62" s="123" t="s">
        <v>221</v>
      </c>
      <c r="Z62" s="216" t="s">
        <v>244</v>
      </c>
      <c r="AA62" s="216"/>
      <c r="AB62" s="216"/>
      <c r="AC62" s="216"/>
      <c r="AD62" s="216" t="s">
        <v>594</v>
      </c>
      <c r="AE62" s="216"/>
      <c r="AF62" s="216" t="s">
        <v>715</v>
      </c>
    </row>
    <row r="63" spans="1:32" s="88" customFormat="1" ht="113.25" customHeight="1" x14ac:dyDescent="0.25">
      <c r="A63" s="240" t="s">
        <v>238</v>
      </c>
      <c r="B63" s="240" t="s">
        <v>239</v>
      </c>
      <c r="C63" s="240" t="s">
        <v>592</v>
      </c>
      <c r="D63" s="240" t="s">
        <v>595</v>
      </c>
      <c r="E63" s="240" t="s">
        <v>244</v>
      </c>
      <c r="F63" s="241" t="s">
        <v>365</v>
      </c>
      <c r="G63" s="241" t="s">
        <v>34</v>
      </c>
      <c r="H63" s="241" t="s">
        <v>296</v>
      </c>
      <c r="I63" s="241" t="s">
        <v>670</v>
      </c>
      <c r="J63" s="290"/>
      <c r="K63" s="290" t="s">
        <v>801</v>
      </c>
      <c r="L63" s="247"/>
      <c r="M63" s="290">
        <v>10</v>
      </c>
      <c r="N63" s="216">
        <v>3</v>
      </c>
      <c r="O63" s="216">
        <f t="shared" si="0"/>
        <v>30</v>
      </c>
      <c r="P63" s="81" t="s">
        <v>253</v>
      </c>
      <c r="Q63" s="216">
        <v>25</v>
      </c>
      <c r="R63" s="216">
        <f t="shared" si="1"/>
        <v>750</v>
      </c>
      <c r="S63" s="216" t="s">
        <v>216</v>
      </c>
      <c r="T63" s="220" t="s">
        <v>231</v>
      </c>
      <c r="U63" s="72" t="s">
        <v>556</v>
      </c>
      <c r="V63" s="72" t="s">
        <v>556</v>
      </c>
      <c r="W63" s="72" t="s">
        <v>556</v>
      </c>
      <c r="X63" s="315"/>
      <c r="Y63" s="123" t="s">
        <v>218</v>
      </c>
      <c r="Z63" s="216" t="s">
        <v>279</v>
      </c>
      <c r="AA63" s="216"/>
      <c r="AB63" s="216"/>
      <c r="AC63" s="216" t="s">
        <v>707</v>
      </c>
      <c r="AD63" s="216" t="s">
        <v>571</v>
      </c>
      <c r="AE63" s="216"/>
      <c r="AF63" s="216" t="s">
        <v>648</v>
      </c>
    </row>
    <row r="64" spans="1:32" s="88" customFormat="1" ht="99.75" customHeight="1" x14ac:dyDescent="0.25">
      <c r="A64" s="240" t="s">
        <v>238</v>
      </c>
      <c r="B64" s="240" t="s">
        <v>239</v>
      </c>
      <c r="C64" s="240" t="s">
        <v>592</v>
      </c>
      <c r="D64" s="240" t="s">
        <v>595</v>
      </c>
      <c r="E64" s="240" t="s">
        <v>244</v>
      </c>
      <c r="F64" s="241" t="s">
        <v>597</v>
      </c>
      <c r="G64" s="241" t="s">
        <v>242</v>
      </c>
      <c r="H64" s="241" t="s">
        <v>39</v>
      </c>
      <c r="I64" s="241" t="s">
        <v>671</v>
      </c>
      <c r="J64" s="290"/>
      <c r="K64" s="290"/>
      <c r="L64" s="247"/>
      <c r="M64" s="290">
        <v>2</v>
      </c>
      <c r="N64" s="216">
        <v>2</v>
      </c>
      <c r="O64" s="216">
        <f t="shared" si="0"/>
        <v>4</v>
      </c>
      <c r="P64" s="217" t="s">
        <v>252</v>
      </c>
      <c r="Q64" s="216">
        <v>60</v>
      </c>
      <c r="R64" s="216">
        <f t="shared" si="1"/>
        <v>240</v>
      </c>
      <c r="S64" s="216" t="s">
        <v>219</v>
      </c>
      <c r="T64" s="220" t="s">
        <v>233</v>
      </c>
      <c r="U64" s="72" t="s">
        <v>556</v>
      </c>
      <c r="V64" s="72" t="s">
        <v>556</v>
      </c>
      <c r="W64" s="72" t="s">
        <v>556</v>
      </c>
      <c r="X64" s="315"/>
      <c r="Y64" s="123" t="s">
        <v>221</v>
      </c>
      <c r="Z64" s="216" t="s">
        <v>279</v>
      </c>
      <c r="AA64" s="216"/>
      <c r="AB64" s="216"/>
      <c r="AC64" s="216"/>
      <c r="AD64" s="216" t="s">
        <v>709</v>
      </c>
      <c r="AE64" s="71"/>
      <c r="AF64" s="216" t="s">
        <v>717</v>
      </c>
    </row>
    <row r="65" spans="1:32" s="88" customFormat="1" ht="81.75" customHeight="1" x14ac:dyDescent="0.25">
      <c r="A65" s="240" t="s">
        <v>238</v>
      </c>
      <c r="B65" s="240" t="s">
        <v>239</v>
      </c>
      <c r="C65" s="240" t="s">
        <v>592</v>
      </c>
      <c r="D65" s="240" t="s">
        <v>595</v>
      </c>
      <c r="E65" s="240" t="s">
        <v>244</v>
      </c>
      <c r="F65" s="241" t="s">
        <v>319</v>
      </c>
      <c r="G65" s="241" t="s">
        <v>288</v>
      </c>
      <c r="H65" s="241" t="s">
        <v>39</v>
      </c>
      <c r="I65" s="241" t="s">
        <v>672</v>
      </c>
      <c r="J65" s="290"/>
      <c r="K65" s="304" t="s">
        <v>880</v>
      </c>
      <c r="L65" s="247"/>
      <c r="M65" s="290">
        <v>6</v>
      </c>
      <c r="N65" s="216">
        <v>3</v>
      </c>
      <c r="O65" s="216">
        <f t="shared" si="0"/>
        <v>18</v>
      </c>
      <c r="P65" s="82" t="s">
        <v>254</v>
      </c>
      <c r="Q65" s="216">
        <v>60</v>
      </c>
      <c r="R65" s="216">
        <f t="shared" si="1"/>
        <v>1080</v>
      </c>
      <c r="S65" s="216" t="s">
        <v>216</v>
      </c>
      <c r="T65" s="220" t="s">
        <v>231</v>
      </c>
      <c r="U65" s="72" t="s">
        <v>556</v>
      </c>
      <c r="V65" s="72" t="s">
        <v>556</v>
      </c>
      <c r="W65" s="72" t="s">
        <v>556</v>
      </c>
      <c r="X65" s="315"/>
      <c r="Y65" s="123" t="s">
        <v>218</v>
      </c>
      <c r="Z65" s="216" t="s">
        <v>279</v>
      </c>
      <c r="AA65" s="216"/>
      <c r="AB65" s="216"/>
      <c r="AC65" s="216"/>
      <c r="AD65" s="216" t="s">
        <v>718</v>
      </c>
      <c r="AE65" s="71"/>
      <c r="AF65" s="216" t="s">
        <v>780</v>
      </c>
    </row>
    <row r="66" spans="1:32" s="88" customFormat="1" ht="64.5" customHeight="1" x14ac:dyDescent="0.25">
      <c r="A66" s="240" t="s">
        <v>238</v>
      </c>
      <c r="B66" s="240" t="s">
        <v>239</v>
      </c>
      <c r="C66" s="240" t="s">
        <v>592</v>
      </c>
      <c r="D66" s="240" t="s">
        <v>595</v>
      </c>
      <c r="E66" s="240" t="s">
        <v>244</v>
      </c>
      <c r="F66" s="241" t="s">
        <v>320</v>
      </c>
      <c r="G66" s="241" t="s">
        <v>277</v>
      </c>
      <c r="H66" s="241" t="s">
        <v>39</v>
      </c>
      <c r="I66" s="241" t="s">
        <v>673</v>
      </c>
      <c r="J66" s="290"/>
      <c r="K66" s="305"/>
      <c r="L66" s="247"/>
      <c r="M66" s="290">
        <v>10</v>
      </c>
      <c r="N66" s="216">
        <v>3</v>
      </c>
      <c r="O66" s="216">
        <f t="shared" si="0"/>
        <v>30</v>
      </c>
      <c r="P66" s="81" t="s">
        <v>253</v>
      </c>
      <c r="Q66" s="216">
        <v>25</v>
      </c>
      <c r="R66" s="216">
        <f t="shared" si="1"/>
        <v>750</v>
      </c>
      <c r="S66" s="216" t="s">
        <v>216</v>
      </c>
      <c r="T66" s="220" t="s">
        <v>231</v>
      </c>
      <c r="U66" s="72" t="s">
        <v>556</v>
      </c>
      <c r="V66" s="72" t="s">
        <v>556</v>
      </c>
      <c r="W66" s="72" t="s">
        <v>556</v>
      </c>
      <c r="X66" s="315"/>
      <c r="Y66" s="123" t="s">
        <v>218</v>
      </c>
      <c r="Z66" s="216" t="s">
        <v>244</v>
      </c>
      <c r="AA66" s="216"/>
      <c r="AB66" s="216"/>
      <c r="AC66" s="216"/>
      <c r="AD66" s="216" t="s">
        <v>719</v>
      </c>
      <c r="AE66" s="71"/>
      <c r="AF66" s="216" t="s">
        <v>720</v>
      </c>
    </row>
    <row r="67" spans="1:32" ht="78" customHeight="1" x14ac:dyDescent="0.25">
      <c r="A67" s="240" t="s">
        <v>238</v>
      </c>
      <c r="B67" s="240" t="s">
        <v>239</v>
      </c>
      <c r="C67" s="240" t="s">
        <v>592</v>
      </c>
      <c r="D67" s="240" t="s">
        <v>595</v>
      </c>
      <c r="E67" s="254" t="s">
        <v>244</v>
      </c>
      <c r="F67" s="241" t="s">
        <v>353</v>
      </c>
      <c r="G67" s="240" t="s">
        <v>582</v>
      </c>
      <c r="H67" s="240" t="s">
        <v>354</v>
      </c>
      <c r="I67" s="240" t="s">
        <v>656</v>
      </c>
      <c r="J67" s="293"/>
      <c r="K67" s="293"/>
      <c r="L67" s="290" t="s">
        <v>807</v>
      </c>
      <c r="M67" s="290">
        <v>6</v>
      </c>
      <c r="N67" s="216">
        <v>4</v>
      </c>
      <c r="O67" s="216">
        <f t="shared" ref="O67:O69" si="18">+M67*N67</f>
        <v>24</v>
      </c>
      <c r="P67" s="81" t="s">
        <v>253</v>
      </c>
      <c r="Q67" s="72">
        <v>60</v>
      </c>
      <c r="R67" s="72">
        <f t="shared" ref="R67:R69" si="19">+O67*Q67</f>
        <v>1440</v>
      </c>
      <c r="S67" s="216" t="s">
        <v>216</v>
      </c>
      <c r="T67" s="85" t="s">
        <v>231</v>
      </c>
      <c r="U67" s="72" t="s">
        <v>556</v>
      </c>
      <c r="V67" s="72" t="s">
        <v>556</v>
      </c>
      <c r="W67" s="72" t="s">
        <v>556</v>
      </c>
      <c r="X67" s="315"/>
      <c r="Y67" s="123" t="s">
        <v>218</v>
      </c>
      <c r="Z67" s="213" t="s">
        <v>244</v>
      </c>
      <c r="AA67" s="1"/>
      <c r="AB67" s="1"/>
      <c r="AC67" s="1"/>
      <c r="AD67" s="71" t="s">
        <v>721</v>
      </c>
      <c r="AE67" s="71" t="s">
        <v>563</v>
      </c>
      <c r="AF67" s="71" t="s">
        <v>645</v>
      </c>
    </row>
    <row r="68" spans="1:32" s="88" customFormat="1" ht="85.5" customHeight="1" x14ac:dyDescent="0.25">
      <c r="A68" s="240" t="s">
        <v>238</v>
      </c>
      <c r="B68" s="240" t="s">
        <v>239</v>
      </c>
      <c r="C68" s="240" t="s">
        <v>592</v>
      </c>
      <c r="D68" s="241" t="s">
        <v>286</v>
      </c>
      <c r="E68" s="241" t="s">
        <v>244</v>
      </c>
      <c r="F68" s="241" t="s">
        <v>366</v>
      </c>
      <c r="G68" s="241" t="s">
        <v>304</v>
      </c>
      <c r="H68" s="241" t="s">
        <v>38</v>
      </c>
      <c r="I68" s="241" t="s">
        <v>653</v>
      </c>
      <c r="J68" s="290"/>
      <c r="K68" s="290"/>
      <c r="L68" s="247" t="s">
        <v>822</v>
      </c>
      <c r="M68" s="290">
        <v>10</v>
      </c>
      <c r="N68" s="231">
        <v>2</v>
      </c>
      <c r="O68" s="231">
        <f t="shared" si="18"/>
        <v>20</v>
      </c>
      <c r="P68" s="81" t="s">
        <v>253</v>
      </c>
      <c r="Q68" s="231">
        <v>25</v>
      </c>
      <c r="R68" s="231">
        <f t="shared" si="19"/>
        <v>500</v>
      </c>
      <c r="S68" s="231" t="s">
        <v>216</v>
      </c>
      <c r="T68" s="233" t="s">
        <v>231</v>
      </c>
      <c r="U68" s="72" t="s">
        <v>556</v>
      </c>
      <c r="V68" s="72" t="s">
        <v>556</v>
      </c>
      <c r="W68" s="72" t="s">
        <v>556</v>
      </c>
      <c r="X68" s="315"/>
      <c r="Y68" s="123" t="s">
        <v>218</v>
      </c>
      <c r="Z68" s="231" t="s">
        <v>244</v>
      </c>
      <c r="AA68" s="231"/>
      <c r="AB68" s="231"/>
      <c r="AC68" s="231"/>
      <c r="AD68" s="231" t="s">
        <v>598</v>
      </c>
      <c r="AE68" s="231"/>
      <c r="AF68" s="231" t="s">
        <v>724</v>
      </c>
    </row>
    <row r="69" spans="1:32" ht="80.25" customHeight="1" x14ac:dyDescent="0.25">
      <c r="A69" s="240" t="s">
        <v>238</v>
      </c>
      <c r="B69" s="240" t="s">
        <v>239</v>
      </c>
      <c r="C69" s="240" t="s">
        <v>592</v>
      </c>
      <c r="D69" s="240" t="s">
        <v>595</v>
      </c>
      <c r="E69" s="254" t="s">
        <v>244</v>
      </c>
      <c r="F69" s="241" t="s">
        <v>243</v>
      </c>
      <c r="G69" s="240" t="s">
        <v>40</v>
      </c>
      <c r="H69" s="240" t="s">
        <v>40</v>
      </c>
      <c r="I69" s="241" t="s">
        <v>668</v>
      </c>
      <c r="J69" s="290"/>
      <c r="K69" s="247" t="s">
        <v>669</v>
      </c>
      <c r="L69" s="290" t="s">
        <v>577</v>
      </c>
      <c r="M69" s="290">
        <v>2</v>
      </c>
      <c r="N69" s="226">
        <v>3</v>
      </c>
      <c r="O69" s="226">
        <f t="shared" si="18"/>
        <v>6</v>
      </c>
      <c r="P69" s="79" t="s">
        <v>12</v>
      </c>
      <c r="Q69" s="72">
        <v>60</v>
      </c>
      <c r="R69" s="72">
        <f t="shared" si="19"/>
        <v>360</v>
      </c>
      <c r="S69" s="226" t="s">
        <v>219</v>
      </c>
      <c r="T69" s="85" t="s">
        <v>328</v>
      </c>
      <c r="U69" s="72" t="s">
        <v>556</v>
      </c>
      <c r="V69" s="72" t="s">
        <v>556</v>
      </c>
      <c r="W69" s="72" t="s">
        <v>556</v>
      </c>
      <c r="X69" s="315"/>
      <c r="Y69" s="123" t="s">
        <v>224</v>
      </c>
      <c r="Z69" s="1"/>
      <c r="AA69" s="1"/>
      <c r="AB69" s="1"/>
      <c r="AC69" s="226"/>
      <c r="AD69" s="226" t="s">
        <v>578</v>
      </c>
      <c r="AE69" s="1"/>
      <c r="AF69" s="2" t="s">
        <v>648</v>
      </c>
    </row>
    <row r="70" spans="1:32" ht="146.25" customHeight="1" x14ac:dyDescent="0.25">
      <c r="A70" s="240" t="s">
        <v>238</v>
      </c>
      <c r="B70" s="240" t="s">
        <v>239</v>
      </c>
      <c r="C70" s="240" t="s">
        <v>592</v>
      </c>
      <c r="D70" s="241" t="s">
        <v>286</v>
      </c>
      <c r="E70" s="240" t="s">
        <v>244</v>
      </c>
      <c r="F70" s="240" t="s">
        <v>574</v>
      </c>
      <c r="G70" s="240" t="s">
        <v>39</v>
      </c>
      <c r="H70" s="240" t="s">
        <v>585</v>
      </c>
      <c r="I70" s="240" t="s">
        <v>659</v>
      </c>
      <c r="J70" s="247"/>
      <c r="K70" s="247"/>
      <c r="L70" s="247" t="s">
        <v>575</v>
      </c>
      <c r="M70" s="290">
        <v>10</v>
      </c>
      <c r="N70" s="231">
        <v>1</v>
      </c>
      <c r="O70" s="231">
        <f t="shared" ref="O70:O106" si="20">+M70*N70</f>
        <v>10</v>
      </c>
      <c r="P70" s="82" t="s">
        <v>254</v>
      </c>
      <c r="Q70" s="72">
        <v>100</v>
      </c>
      <c r="R70" s="72">
        <f t="shared" ref="R70:R106" si="21">+O70*Q70</f>
        <v>1000</v>
      </c>
      <c r="S70" s="231" t="s">
        <v>216</v>
      </c>
      <c r="T70" s="85" t="s">
        <v>231</v>
      </c>
      <c r="U70" s="72" t="s">
        <v>556</v>
      </c>
      <c r="V70" s="72" t="s">
        <v>556</v>
      </c>
      <c r="W70" s="72" t="s">
        <v>556</v>
      </c>
      <c r="X70" s="315"/>
      <c r="Y70" s="123" t="s">
        <v>218</v>
      </c>
      <c r="Z70" s="1"/>
      <c r="AA70" s="1"/>
      <c r="AB70" s="1"/>
      <c r="AC70" s="1"/>
      <c r="AD70" s="231" t="s">
        <v>346</v>
      </c>
      <c r="AE70" s="1"/>
      <c r="AF70" s="145" t="s">
        <v>699</v>
      </c>
    </row>
    <row r="71" spans="1:32" ht="126" customHeight="1" x14ac:dyDescent="0.25">
      <c r="A71" s="240" t="s">
        <v>238</v>
      </c>
      <c r="B71" s="240" t="s">
        <v>239</v>
      </c>
      <c r="C71" s="240" t="s">
        <v>592</v>
      </c>
      <c r="D71" s="241" t="s">
        <v>286</v>
      </c>
      <c r="E71" s="240" t="s">
        <v>244</v>
      </c>
      <c r="F71" s="240" t="s">
        <v>700</v>
      </c>
      <c r="G71" s="240" t="s">
        <v>649</v>
      </c>
      <c r="H71" s="240" t="s">
        <v>425</v>
      </c>
      <c r="I71" s="240" t="s">
        <v>660</v>
      </c>
      <c r="J71" s="247" t="s">
        <v>602</v>
      </c>
      <c r="K71" s="247" t="s">
        <v>702</v>
      </c>
      <c r="L71" s="247"/>
      <c r="M71" s="290">
        <v>4</v>
      </c>
      <c r="N71" s="231">
        <v>2</v>
      </c>
      <c r="O71" s="231">
        <f t="shared" si="20"/>
        <v>8</v>
      </c>
      <c r="P71" s="82" t="s">
        <v>254</v>
      </c>
      <c r="Q71" s="72">
        <v>60</v>
      </c>
      <c r="R71" s="72">
        <f t="shared" si="21"/>
        <v>480</v>
      </c>
      <c r="S71" s="231" t="s">
        <v>219</v>
      </c>
      <c r="T71" s="85" t="s">
        <v>328</v>
      </c>
      <c r="U71" s="72" t="s">
        <v>556</v>
      </c>
      <c r="V71" s="72" t="s">
        <v>556</v>
      </c>
      <c r="W71" s="72" t="s">
        <v>556</v>
      </c>
      <c r="X71" s="316"/>
      <c r="Y71" s="123" t="s">
        <v>221</v>
      </c>
      <c r="Z71" s="212" t="s">
        <v>244</v>
      </c>
      <c r="AA71" s="1"/>
      <c r="AB71" s="1"/>
      <c r="AC71" s="1"/>
      <c r="AD71" s="231" t="s">
        <v>579</v>
      </c>
      <c r="AE71" s="2"/>
      <c r="AF71" s="155" t="s">
        <v>874</v>
      </c>
    </row>
    <row r="72" spans="1:32" ht="74.25" customHeight="1" x14ac:dyDescent="0.25">
      <c r="A72" s="261" t="s">
        <v>238</v>
      </c>
      <c r="B72" s="261" t="s">
        <v>239</v>
      </c>
      <c r="C72" s="261" t="s">
        <v>348</v>
      </c>
      <c r="D72" s="261" t="s">
        <v>519</v>
      </c>
      <c r="E72" s="261" t="s">
        <v>244</v>
      </c>
      <c r="F72" s="262" t="s">
        <v>507</v>
      </c>
      <c r="G72" s="262" t="s">
        <v>35</v>
      </c>
      <c r="H72" s="262" t="s">
        <v>49</v>
      </c>
      <c r="I72" s="261" t="s">
        <v>654</v>
      </c>
      <c r="J72" s="216"/>
      <c r="K72" s="1"/>
      <c r="L72" s="216" t="s">
        <v>599</v>
      </c>
      <c r="M72" s="216">
        <v>2</v>
      </c>
      <c r="N72" s="216">
        <v>4</v>
      </c>
      <c r="O72" s="216">
        <f t="shared" si="20"/>
        <v>8</v>
      </c>
      <c r="P72" s="80" t="s">
        <v>12</v>
      </c>
      <c r="Q72" s="72">
        <v>60</v>
      </c>
      <c r="R72" s="72">
        <f t="shared" si="21"/>
        <v>480</v>
      </c>
      <c r="S72" s="216" t="s">
        <v>219</v>
      </c>
      <c r="T72" s="85" t="s">
        <v>233</v>
      </c>
      <c r="U72" s="72" t="s">
        <v>556</v>
      </c>
      <c r="V72" s="72" t="s">
        <v>556</v>
      </c>
      <c r="W72" s="72" t="s">
        <v>556</v>
      </c>
      <c r="X72" s="346">
        <v>10</v>
      </c>
      <c r="Y72" s="123" t="s">
        <v>221</v>
      </c>
      <c r="Z72" s="72" t="s">
        <v>244</v>
      </c>
      <c r="AA72" s="1"/>
      <c r="AB72" s="1"/>
      <c r="AC72" s="71" t="s">
        <v>553</v>
      </c>
      <c r="AD72" s="71" t="s">
        <v>552</v>
      </c>
      <c r="AE72" s="71" t="s">
        <v>725</v>
      </c>
      <c r="AF72" s="217" t="s">
        <v>727</v>
      </c>
    </row>
    <row r="73" spans="1:32" ht="92.25" customHeight="1" x14ac:dyDescent="0.25">
      <c r="A73" s="261" t="s">
        <v>238</v>
      </c>
      <c r="B73" s="261" t="s">
        <v>239</v>
      </c>
      <c r="C73" s="261" t="s">
        <v>348</v>
      </c>
      <c r="D73" s="261" t="s">
        <v>519</v>
      </c>
      <c r="E73" s="261" t="s">
        <v>244</v>
      </c>
      <c r="F73" s="262" t="s">
        <v>600</v>
      </c>
      <c r="G73" s="262" t="s">
        <v>39</v>
      </c>
      <c r="H73" s="262" t="s">
        <v>242</v>
      </c>
      <c r="I73" s="262" t="s">
        <v>671</v>
      </c>
      <c r="J73" s="1"/>
      <c r="K73" s="216"/>
      <c r="L73" s="216"/>
      <c r="M73" s="290">
        <v>2</v>
      </c>
      <c r="N73" s="242">
        <v>2</v>
      </c>
      <c r="O73" s="242">
        <f t="shared" si="20"/>
        <v>4</v>
      </c>
      <c r="P73" s="243" t="s">
        <v>252</v>
      </c>
      <c r="Q73" s="242">
        <v>60</v>
      </c>
      <c r="R73" s="242">
        <f t="shared" si="21"/>
        <v>240</v>
      </c>
      <c r="S73" s="242" t="s">
        <v>219</v>
      </c>
      <c r="T73" s="244" t="s">
        <v>233</v>
      </c>
      <c r="U73" s="72" t="s">
        <v>556</v>
      </c>
      <c r="V73" s="72" t="s">
        <v>556</v>
      </c>
      <c r="W73" s="72" t="s">
        <v>556</v>
      </c>
      <c r="X73" s="346"/>
      <c r="Y73" s="123" t="s">
        <v>218</v>
      </c>
      <c r="Z73" s="72" t="s">
        <v>244</v>
      </c>
      <c r="AA73" s="1"/>
      <c r="AB73" s="1"/>
      <c r="AC73" s="1"/>
      <c r="AD73" s="216" t="s">
        <v>726</v>
      </c>
      <c r="AE73" s="73"/>
      <c r="AF73" s="217" t="s">
        <v>728</v>
      </c>
    </row>
    <row r="74" spans="1:32" s="175" customFormat="1" ht="79.5" customHeight="1" x14ac:dyDescent="0.25">
      <c r="A74" s="261" t="s">
        <v>238</v>
      </c>
      <c r="B74" s="261" t="s">
        <v>239</v>
      </c>
      <c r="C74" s="261" t="s">
        <v>348</v>
      </c>
      <c r="D74" s="261" t="s">
        <v>519</v>
      </c>
      <c r="E74" s="261" t="s">
        <v>244</v>
      </c>
      <c r="F74" s="262" t="s">
        <v>369</v>
      </c>
      <c r="G74" s="262" t="s">
        <v>38</v>
      </c>
      <c r="H74" s="262" t="s">
        <v>802</v>
      </c>
      <c r="I74" s="262" t="s">
        <v>803</v>
      </c>
      <c r="J74" s="272"/>
      <c r="K74" s="290"/>
      <c r="L74" s="290" t="s">
        <v>667</v>
      </c>
      <c r="M74" s="290">
        <v>6</v>
      </c>
      <c r="N74" s="290">
        <v>3</v>
      </c>
      <c r="O74" s="290">
        <f t="shared" si="20"/>
        <v>18</v>
      </c>
      <c r="P74" s="81" t="s">
        <v>254</v>
      </c>
      <c r="Q74" s="290">
        <v>100</v>
      </c>
      <c r="R74" s="290">
        <f t="shared" si="21"/>
        <v>1800</v>
      </c>
      <c r="S74" s="290" t="s">
        <v>219</v>
      </c>
      <c r="T74" s="273" t="s">
        <v>233</v>
      </c>
      <c r="U74" s="274" t="s">
        <v>556</v>
      </c>
      <c r="V74" s="274" t="s">
        <v>556</v>
      </c>
      <c r="W74" s="274" t="s">
        <v>556</v>
      </c>
      <c r="X74" s="346"/>
      <c r="Y74" s="275" t="s">
        <v>221</v>
      </c>
      <c r="Z74" s="290" t="s">
        <v>244</v>
      </c>
      <c r="AA74" s="272"/>
      <c r="AB74" s="272"/>
      <c r="AC74" s="272"/>
      <c r="AD74" s="290" t="s">
        <v>589</v>
      </c>
      <c r="AE74" s="290"/>
      <c r="AF74" s="272" t="s">
        <v>715</v>
      </c>
    </row>
    <row r="75" spans="1:32" s="88" customFormat="1" ht="113.25" customHeight="1" x14ac:dyDescent="0.25">
      <c r="A75" s="261" t="s">
        <v>238</v>
      </c>
      <c r="B75" s="261" t="s">
        <v>239</v>
      </c>
      <c r="C75" s="261" t="s">
        <v>348</v>
      </c>
      <c r="D75" s="261" t="s">
        <v>519</v>
      </c>
      <c r="E75" s="261" t="s">
        <v>244</v>
      </c>
      <c r="F75" s="262" t="s">
        <v>365</v>
      </c>
      <c r="G75" s="262" t="s">
        <v>34</v>
      </c>
      <c r="H75" s="262" t="s">
        <v>296</v>
      </c>
      <c r="I75" s="262" t="s">
        <v>670</v>
      </c>
      <c r="J75" s="247"/>
      <c r="K75" s="290" t="s">
        <v>801</v>
      </c>
      <c r="L75" s="247"/>
      <c r="M75" s="290">
        <v>6</v>
      </c>
      <c r="N75" s="290">
        <v>3</v>
      </c>
      <c r="O75" s="290">
        <f t="shared" ref="O75" si="22">+M75*N75</f>
        <v>18</v>
      </c>
      <c r="P75" s="81" t="s">
        <v>254</v>
      </c>
      <c r="Q75" s="290">
        <v>100</v>
      </c>
      <c r="R75" s="290">
        <f t="shared" ref="R75" si="23">+O75*Q75</f>
        <v>1800</v>
      </c>
      <c r="S75" s="290" t="s">
        <v>219</v>
      </c>
      <c r="T75" s="273" t="s">
        <v>233</v>
      </c>
      <c r="U75" s="72" t="s">
        <v>556</v>
      </c>
      <c r="V75" s="72" t="s">
        <v>556</v>
      </c>
      <c r="W75" s="72" t="s">
        <v>556</v>
      </c>
      <c r="X75" s="346"/>
      <c r="Y75" s="123" t="s">
        <v>218</v>
      </c>
      <c r="Z75" s="231" t="s">
        <v>279</v>
      </c>
      <c r="AA75" s="231"/>
      <c r="AB75" s="231"/>
      <c r="AC75" s="231" t="s">
        <v>707</v>
      </c>
      <c r="AD75" s="231" t="s">
        <v>571</v>
      </c>
      <c r="AE75" s="231"/>
      <c r="AF75" s="231" t="s">
        <v>648</v>
      </c>
    </row>
    <row r="76" spans="1:32" s="88" customFormat="1" ht="68.25" customHeight="1" x14ac:dyDescent="0.25">
      <c r="A76" s="261" t="s">
        <v>238</v>
      </c>
      <c r="B76" s="261" t="s">
        <v>239</v>
      </c>
      <c r="C76" s="261" t="s">
        <v>348</v>
      </c>
      <c r="D76" s="261" t="s">
        <v>519</v>
      </c>
      <c r="E76" s="261" t="s">
        <v>244</v>
      </c>
      <c r="F76" s="262" t="s">
        <v>363</v>
      </c>
      <c r="G76" s="262" t="s">
        <v>285</v>
      </c>
      <c r="H76" s="262" t="s">
        <v>37</v>
      </c>
      <c r="I76" s="262" t="s">
        <v>657</v>
      </c>
      <c r="J76" s="290"/>
      <c r="K76" s="290"/>
      <c r="L76" s="290"/>
      <c r="M76" s="290">
        <v>2</v>
      </c>
      <c r="N76" s="290">
        <v>4</v>
      </c>
      <c r="O76" s="216">
        <f t="shared" si="20"/>
        <v>8</v>
      </c>
      <c r="P76" s="80" t="s">
        <v>12</v>
      </c>
      <c r="Q76" s="216">
        <v>10</v>
      </c>
      <c r="R76" s="216">
        <f t="shared" si="21"/>
        <v>80</v>
      </c>
      <c r="S76" s="216" t="s">
        <v>222</v>
      </c>
      <c r="T76" s="220" t="s">
        <v>229</v>
      </c>
      <c r="U76" s="72" t="s">
        <v>556</v>
      </c>
      <c r="V76" s="72" t="s">
        <v>556</v>
      </c>
      <c r="W76" s="72" t="s">
        <v>556</v>
      </c>
      <c r="X76" s="346"/>
      <c r="Y76" s="216" t="s">
        <v>224</v>
      </c>
      <c r="Z76" s="216"/>
      <c r="AA76" s="216"/>
      <c r="AB76" s="216"/>
      <c r="AC76" s="216"/>
      <c r="AD76" s="216" t="s">
        <v>601</v>
      </c>
      <c r="AE76" s="216"/>
      <c r="AF76" s="216" t="s">
        <v>716</v>
      </c>
    </row>
    <row r="77" spans="1:32" ht="80.25" customHeight="1" x14ac:dyDescent="0.25">
      <c r="A77" s="261" t="s">
        <v>238</v>
      </c>
      <c r="B77" s="261" t="s">
        <v>239</v>
      </c>
      <c r="C77" s="261" t="s">
        <v>348</v>
      </c>
      <c r="D77" s="261" t="s">
        <v>519</v>
      </c>
      <c r="E77" s="263" t="s">
        <v>244</v>
      </c>
      <c r="F77" s="262" t="s">
        <v>243</v>
      </c>
      <c r="G77" s="261" t="s">
        <v>40</v>
      </c>
      <c r="H77" s="261" t="s">
        <v>40</v>
      </c>
      <c r="I77" s="262" t="s">
        <v>668</v>
      </c>
      <c r="J77" s="290"/>
      <c r="K77" s="247" t="s">
        <v>669</v>
      </c>
      <c r="L77" s="290" t="s">
        <v>577</v>
      </c>
      <c r="M77" s="290">
        <v>2</v>
      </c>
      <c r="N77" s="290">
        <v>3</v>
      </c>
      <c r="O77" s="226">
        <f t="shared" si="20"/>
        <v>6</v>
      </c>
      <c r="P77" s="79" t="s">
        <v>12</v>
      </c>
      <c r="Q77" s="72">
        <v>60</v>
      </c>
      <c r="R77" s="72">
        <f t="shared" si="21"/>
        <v>360</v>
      </c>
      <c r="S77" s="226" t="s">
        <v>219</v>
      </c>
      <c r="T77" s="85" t="s">
        <v>328</v>
      </c>
      <c r="U77" s="72" t="s">
        <v>556</v>
      </c>
      <c r="V77" s="72" t="s">
        <v>556</v>
      </c>
      <c r="W77" s="72" t="s">
        <v>556</v>
      </c>
      <c r="X77" s="346"/>
      <c r="Y77" s="123" t="s">
        <v>224</v>
      </c>
      <c r="Z77" s="1"/>
      <c r="AA77" s="1"/>
      <c r="AB77" s="1"/>
      <c r="AC77" s="226"/>
      <c r="AD77" s="226" t="s">
        <v>578</v>
      </c>
      <c r="AE77" s="1"/>
      <c r="AF77" s="2" t="s">
        <v>648</v>
      </c>
    </row>
    <row r="78" spans="1:32" ht="146.25" customHeight="1" x14ac:dyDescent="0.25">
      <c r="A78" s="261" t="s">
        <v>238</v>
      </c>
      <c r="B78" s="261" t="s">
        <v>239</v>
      </c>
      <c r="C78" s="261" t="s">
        <v>348</v>
      </c>
      <c r="D78" s="261" t="s">
        <v>519</v>
      </c>
      <c r="E78" s="263" t="s">
        <v>244</v>
      </c>
      <c r="F78" s="262" t="s">
        <v>574</v>
      </c>
      <c r="G78" s="261" t="s">
        <v>39</v>
      </c>
      <c r="H78" s="261" t="s">
        <v>585</v>
      </c>
      <c r="I78" s="262" t="s">
        <v>659</v>
      </c>
      <c r="J78" s="247"/>
      <c r="K78" s="247"/>
      <c r="L78" s="247" t="s">
        <v>575</v>
      </c>
      <c r="M78" s="247">
        <v>10</v>
      </c>
      <c r="N78" s="290">
        <v>1</v>
      </c>
      <c r="O78" s="231">
        <f t="shared" ref="O78:O79" si="24">+M78*N78</f>
        <v>10</v>
      </c>
      <c r="P78" s="82" t="s">
        <v>254</v>
      </c>
      <c r="Q78" s="72">
        <v>100</v>
      </c>
      <c r="R78" s="72">
        <f t="shared" ref="R78:R79" si="25">+O78*Q78</f>
        <v>1000</v>
      </c>
      <c r="S78" s="231" t="s">
        <v>216</v>
      </c>
      <c r="T78" s="85" t="s">
        <v>231</v>
      </c>
      <c r="U78" s="72" t="s">
        <v>556</v>
      </c>
      <c r="V78" s="72" t="s">
        <v>556</v>
      </c>
      <c r="W78" s="72" t="s">
        <v>556</v>
      </c>
      <c r="X78" s="346"/>
      <c r="Y78" s="123" t="s">
        <v>218</v>
      </c>
      <c r="Z78" s="1"/>
      <c r="AA78" s="1"/>
      <c r="AB78" s="1"/>
      <c r="AC78" s="1"/>
      <c r="AD78" s="231" t="s">
        <v>346</v>
      </c>
      <c r="AE78" s="1"/>
      <c r="AF78" s="145" t="s">
        <v>699</v>
      </c>
    </row>
    <row r="79" spans="1:32" s="88" customFormat="1" ht="97.5" customHeight="1" x14ac:dyDescent="0.25">
      <c r="A79" s="261" t="s">
        <v>238</v>
      </c>
      <c r="B79" s="261" t="s">
        <v>239</v>
      </c>
      <c r="C79" s="261" t="s">
        <v>348</v>
      </c>
      <c r="D79" s="261" t="s">
        <v>519</v>
      </c>
      <c r="E79" s="261" t="s">
        <v>244</v>
      </c>
      <c r="F79" s="262" t="s">
        <v>827</v>
      </c>
      <c r="G79" s="262" t="s">
        <v>649</v>
      </c>
      <c r="H79" s="261" t="s">
        <v>649</v>
      </c>
      <c r="I79" s="262" t="s">
        <v>674</v>
      </c>
      <c r="J79" s="290" t="s">
        <v>881</v>
      </c>
      <c r="K79" s="290" t="s">
        <v>729</v>
      </c>
      <c r="L79" s="290"/>
      <c r="M79" s="290">
        <v>4</v>
      </c>
      <c r="N79" s="242">
        <v>2</v>
      </c>
      <c r="O79" s="242">
        <f t="shared" si="24"/>
        <v>8</v>
      </c>
      <c r="P79" s="82" t="s">
        <v>254</v>
      </c>
      <c r="Q79" s="72">
        <v>60</v>
      </c>
      <c r="R79" s="72">
        <f t="shared" si="25"/>
        <v>480</v>
      </c>
      <c r="S79" s="242" t="s">
        <v>219</v>
      </c>
      <c r="T79" s="85" t="s">
        <v>328</v>
      </c>
      <c r="U79" s="72" t="s">
        <v>556</v>
      </c>
      <c r="V79" s="72" t="s">
        <v>556</v>
      </c>
      <c r="W79" s="72" t="s">
        <v>556</v>
      </c>
      <c r="X79" s="346"/>
      <c r="Y79" s="216" t="s">
        <v>224</v>
      </c>
      <c r="Z79" s="216"/>
      <c r="AA79" s="216"/>
      <c r="AB79" s="216"/>
      <c r="AC79" s="216" t="s">
        <v>603</v>
      </c>
      <c r="AD79" s="216"/>
      <c r="AE79" s="216"/>
      <c r="AF79" s="155" t="s">
        <v>647</v>
      </c>
    </row>
    <row r="80" spans="1:32" s="88" customFormat="1" ht="98.25" customHeight="1" x14ac:dyDescent="0.25">
      <c r="A80" s="234" t="s">
        <v>238</v>
      </c>
      <c r="B80" s="234" t="s">
        <v>239</v>
      </c>
      <c r="C80" s="234" t="s">
        <v>302</v>
      </c>
      <c r="D80" s="234" t="s">
        <v>313</v>
      </c>
      <c r="E80" s="234" t="s">
        <v>244</v>
      </c>
      <c r="F80" s="235" t="s">
        <v>508</v>
      </c>
      <c r="G80" s="234" t="s">
        <v>277</v>
      </c>
      <c r="H80" s="234" t="s">
        <v>39</v>
      </c>
      <c r="I80" s="235" t="s">
        <v>675</v>
      </c>
      <c r="J80" s="290" t="s">
        <v>247</v>
      </c>
      <c r="K80" s="290"/>
      <c r="L80" s="247" t="s">
        <v>804</v>
      </c>
      <c r="M80" s="216">
        <v>10</v>
      </c>
      <c r="N80" s="216">
        <v>4</v>
      </c>
      <c r="O80" s="216">
        <f t="shared" si="20"/>
        <v>40</v>
      </c>
      <c r="P80" s="81" t="s">
        <v>253</v>
      </c>
      <c r="Q80" s="216">
        <v>60</v>
      </c>
      <c r="R80" s="216">
        <f t="shared" si="21"/>
        <v>2400</v>
      </c>
      <c r="S80" s="216" t="s">
        <v>216</v>
      </c>
      <c r="T80" s="220" t="s">
        <v>231</v>
      </c>
      <c r="U80" s="216" t="s">
        <v>267</v>
      </c>
      <c r="V80" s="216" t="s">
        <v>267</v>
      </c>
      <c r="W80" s="216" t="s">
        <v>267</v>
      </c>
      <c r="X80" s="314">
        <v>55</v>
      </c>
      <c r="Y80" s="123" t="s">
        <v>218</v>
      </c>
      <c r="Z80" s="216" t="s">
        <v>244</v>
      </c>
      <c r="AA80" s="216"/>
      <c r="AB80" s="216"/>
      <c r="AC80" s="216"/>
      <c r="AD80" s="216" t="s">
        <v>726</v>
      </c>
      <c r="AE80" s="216"/>
      <c r="AF80" s="216" t="s">
        <v>730</v>
      </c>
    </row>
    <row r="81" spans="1:32" s="88" customFormat="1" ht="74.25" customHeight="1" x14ac:dyDescent="0.25">
      <c r="A81" s="234" t="s">
        <v>238</v>
      </c>
      <c r="B81" s="234" t="s">
        <v>239</v>
      </c>
      <c r="C81" s="234" t="s">
        <v>302</v>
      </c>
      <c r="D81" s="234" t="s">
        <v>313</v>
      </c>
      <c r="E81" s="234" t="s">
        <v>244</v>
      </c>
      <c r="F81" s="235" t="s">
        <v>509</v>
      </c>
      <c r="G81" s="234" t="s">
        <v>277</v>
      </c>
      <c r="H81" s="234" t="s">
        <v>39</v>
      </c>
      <c r="I81" s="235" t="s">
        <v>676</v>
      </c>
      <c r="J81" s="290"/>
      <c r="K81" s="290"/>
      <c r="L81" s="247" t="s">
        <v>808</v>
      </c>
      <c r="M81" s="216">
        <v>6</v>
      </c>
      <c r="N81" s="216">
        <v>4</v>
      </c>
      <c r="O81" s="216">
        <f t="shared" ref="O81" si="26">+M81*N81</f>
        <v>24</v>
      </c>
      <c r="P81" s="81" t="s">
        <v>253</v>
      </c>
      <c r="Q81" s="216">
        <v>60</v>
      </c>
      <c r="R81" s="216">
        <f t="shared" ref="R81" si="27">+O81*Q81</f>
        <v>1440</v>
      </c>
      <c r="S81" s="216" t="s">
        <v>216</v>
      </c>
      <c r="T81" s="220" t="s">
        <v>231</v>
      </c>
      <c r="U81" s="216" t="s">
        <v>267</v>
      </c>
      <c r="V81" s="216" t="s">
        <v>267</v>
      </c>
      <c r="W81" s="216" t="s">
        <v>267</v>
      </c>
      <c r="X81" s="315"/>
      <c r="Y81" s="123" t="s">
        <v>218</v>
      </c>
      <c r="Z81" s="216" t="s">
        <v>244</v>
      </c>
      <c r="AA81" s="216"/>
      <c r="AB81" s="216"/>
      <c r="AC81" s="216" t="s">
        <v>731</v>
      </c>
      <c r="AD81" s="216" t="s">
        <v>726</v>
      </c>
      <c r="AE81" s="216"/>
      <c r="AF81" s="216" t="s">
        <v>732</v>
      </c>
    </row>
    <row r="82" spans="1:32" s="88" customFormat="1" ht="81.75" customHeight="1" x14ac:dyDescent="0.25">
      <c r="A82" s="234" t="s">
        <v>238</v>
      </c>
      <c r="B82" s="234" t="s">
        <v>239</v>
      </c>
      <c r="C82" s="234" t="s">
        <v>302</v>
      </c>
      <c r="D82" s="234" t="s">
        <v>313</v>
      </c>
      <c r="E82" s="234" t="s">
        <v>244</v>
      </c>
      <c r="F82" s="235" t="s">
        <v>307</v>
      </c>
      <c r="G82" s="234" t="s">
        <v>277</v>
      </c>
      <c r="H82" s="234" t="s">
        <v>39</v>
      </c>
      <c r="I82" s="235" t="s">
        <v>677</v>
      </c>
      <c r="J82" s="290"/>
      <c r="K82" s="290"/>
      <c r="L82" s="247" t="s">
        <v>605</v>
      </c>
      <c r="M82" s="216">
        <v>2</v>
      </c>
      <c r="N82" s="216">
        <v>4</v>
      </c>
      <c r="O82" s="216">
        <f t="shared" si="20"/>
        <v>8</v>
      </c>
      <c r="P82" s="80" t="s">
        <v>12</v>
      </c>
      <c r="Q82" s="216">
        <v>25</v>
      </c>
      <c r="R82" s="216">
        <f t="shared" si="21"/>
        <v>200</v>
      </c>
      <c r="S82" s="216" t="s">
        <v>219</v>
      </c>
      <c r="T82" s="220" t="s">
        <v>233</v>
      </c>
      <c r="U82" s="216" t="s">
        <v>267</v>
      </c>
      <c r="V82" s="216" t="s">
        <v>267</v>
      </c>
      <c r="W82" s="216" t="s">
        <v>267</v>
      </c>
      <c r="X82" s="315"/>
      <c r="Y82" s="123" t="s">
        <v>221</v>
      </c>
      <c r="Z82" s="216" t="s">
        <v>244</v>
      </c>
      <c r="AA82" s="216"/>
      <c r="AB82" s="216"/>
      <c r="AC82" s="216"/>
      <c r="AD82" s="216" t="s">
        <v>726</v>
      </c>
      <c r="AE82" s="216"/>
      <c r="AF82" s="216" t="s">
        <v>730</v>
      </c>
    </row>
    <row r="83" spans="1:32" ht="68.25" customHeight="1" x14ac:dyDescent="0.25">
      <c r="A83" s="234" t="s">
        <v>238</v>
      </c>
      <c r="B83" s="234" t="s">
        <v>239</v>
      </c>
      <c r="C83" s="234" t="s">
        <v>302</v>
      </c>
      <c r="D83" s="234" t="s">
        <v>313</v>
      </c>
      <c r="E83" s="236" t="s">
        <v>244</v>
      </c>
      <c r="F83" s="235" t="s">
        <v>353</v>
      </c>
      <c r="G83" s="234" t="s">
        <v>582</v>
      </c>
      <c r="H83" s="234" t="s">
        <v>354</v>
      </c>
      <c r="I83" s="234" t="s">
        <v>656</v>
      </c>
      <c r="J83" s="293"/>
      <c r="K83" s="293"/>
      <c r="L83" s="290" t="s">
        <v>807</v>
      </c>
      <c r="M83" s="216">
        <v>6</v>
      </c>
      <c r="N83" s="216">
        <v>4</v>
      </c>
      <c r="O83" s="216">
        <f t="shared" si="20"/>
        <v>24</v>
      </c>
      <c r="P83" s="81" t="s">
        <v>253</v>
      </c>
      <c r="Q83" s="72">
        <v>60</v>
      </c>
      <c r="R83" s="72">
        <f t="shared" si="21"/>
        <v>1440</v>
      </c>
      <c r="S83" s="216" t="s">
        <v>216</v>
      </c>
      <c r="T83" s="85" t="s">
        <v>231</v>
      </c>
      <c r="U83" s="72" t="s">
        <v>556</v>
      </c>
      <c r="V83" s="72" t="s">
        <v>556</v>
      </c>
      <c r="W83" s="72" t="s">
        <v>556</v>
      </c>
      <c r="X83" s="315"/>
      <c r="Y83" s="123" t="s">
        <v>218</v>
      </c>
      <c r="Z83" s="213" t="s">
        <v>244</v>
      </c>
      <c r="AA83" s="1"/>
      <c r="AB83" s="1"/>
      <c r="AC83" s="1"/>
      <c r="AD83" s="71" t="s">
        <v>721</v>
      </c>
      <c r="AE83" s="71" t="s">
        <v>563</v>
      </c>
      <c r="AF83" s="217" t="s">
        <v>733</v>
      </c>
    </row>
    <row r="84" spans="1:32" ht="77.25" customHeight="1" x14ac:dyDescent="0.25">
      <c r="A84" s="234" t="s">
        <v>238</v>
      </c>
      <c r="B84" s="234" t="s">
        <v>239</v>
      </c>
      <c r="C84" s="234" t="s">
        <v>302</v>
      </c>
      <c r="D84" s="234" t="s">
        <v>313</v>
      </c>
      <c r="E84" s="236" t="s">
        <v>244</v>
      </c>
      <c r="F84" s="235" t="s">
        <v>243</v>
      </c>
      <c r="G84" s="234" t="s">
        <v>40</v>
      </c>
      <c r="H84" s="234" t="s">
        <v>40</v>
      </c>
      <c r="I84" s="235" t="s">
        <v>668</v>
      </c>
      <c r="J84" s="290"/>
      <c r="K84" s="247" t="s">
        <v>669</v>
      </c>
      <c r="L84" s="290" t="s">
        <v>577</v>
      </c>
      <c r="M84" s="226">
        <v>2</v>
      </c>
      <c r="N84" s="226">
        <v>3</v>
      </c>
      <c r="O84" s="226">
        <f t="shared" ref="O84" si="28">+M84*N84</f>
        <v>6</v>
      </c>
      <c r="P84" s="79" t="s">
        <v>12</v>
      </c>
      <c r="Q84" s="72">
        <v>60</v>
      </c>
      <c r="R84" s="72">
        <f t="shared" ref="R84" si="29">+O84*Q84</f>
        <v>360</v>
      </c>
      <c r="S84" s="226" t="s">
        <v>219</v>
      </c>
      <c r="T84" s="85" t="s">
        <v>328</v>
      </c>
      <c r="U84" s="72" t="s">
        <v>556</v>
      </c>
      <c r="V84" s="72" t="s">
        <v>556</v>
      </c>
      <c r="W84" s="72" t="s">
        <v>556</v>
      </c>
      <c r="X84" s="315"/>
      <c r="Y84" s="123" t="s">
        <v>224</v>
      </c>
      <c r="Z84" s="1"/>
      <c r="AA84" s="1"/>
      <c r="AB84" s="1"/>
      <c r="AC84" s="226"/>
      <c r="AD84" s="226" t="s">
        <v>578</v>
      </c>
      <c r="AE84" s="1"/>
      <c r="AF84" s="2" t="s">
        <v>648</v>
      </c>
    </row>
    <row r="85" spans="1:32" s="88" customFormat="1" ht="75" customHeight="1" x14ac:dyDescent="0.25">
      <c r="A85" s="234" t="s">
        <v>238</v>
      </c>
      <c r="B85" s="234" t="s">
        <v>239</v>
      </c>
      <c r="C85" s="234" t="s">
        <v>302</v>
      </c>
      <c r="D85" s="234" t="s">
        <v>313</v>
      </c>
      <c r="E85" s="234" t="s">
        <v>244</v>
      </c>
      <c r="F85" s="235" t="s">
        <v>296</v>
      </c>
      <c r="G85" s="235" t="s">
        <v>34</v>
      </c>
      <c r="H85" s="235" t="s">
        <v>34</v>
      </c>
      <c r="I85" s="235" t="s">
        <v>678</v>
      </c>
      <c r="J85" s="290"/>
      <c r="K85" s="290" t="s">
        <v>882</v>
      </c>
      <c r="L85" s="247" t="s">
        <v>805</v>
      </c>
      <c r="M85" s="216">
        <v>6</v>
      </c>
      <c r="N85" s="216">
        <v>3</v>
      </c>
      <c r="O85" s="216">
        <f t="shared" si="20"/>
        <v>18</v>
      </c>
      <c r="P85" s="82" t="s">
        <v>254</v>
      </c>
      <c r="Q85" s="216">
        <v>25</v>
      </c>
      <c r="R85" s="216">
        <f t="shared" si="21"/>
        <v>450</v>
      </c>
      <c r="S85" s="216" t="s">
        <v>219</v>
      </c>
      <c r="T85" s="220" t="s">
        <v>233</v>
      </c>
      <c r="U85" s="72" t="s">
        <v>556</v>
      </c>
      <c r="V85" s="72" t="s">
        <v>556</v>
      </c>
      <c r="W85" s="72" t="s">
        <v>556</v>
      </c>
      <c r="X85" s="315"/>
      <c r="Y85" s="123" t="s">
        <v>221</v>
      </c>
      <c r="Z85" s="216" t="s">
        <v>279</v>
      </c>
      <c r="AA85" s="216"/>
      <c r="AB85" s="216"/>
      <c r="AC85" s="216" t="s">
        <v>707</v>
      </c>
      <c r="AD85" s="216" t="s">
        <v>734</v>
      </c>
      <c r="AE85" s="216"/>
      <c r="AF85" s="216" t="s">
        <v>648</v>
      </c>
    </row>
    <row r="86" spans="1:32" s="88" customFormat="1" ht="80.25" customHeight="1" x14ac:dyDescent="0.25">
      <c r="A86" s="234" t="s">
        <v>238</v>
      </c>
      <c r="B86" s="234" t="s">
        <v>239</v>
      </c>
      <c r="C86" s="234" t="s">
        <v>302</v>
      </c>
      <c r="D86" s="234" t="s">
        <v>313</v>
      </c>
      <c r="E86" s="234" t="s">
        <v>244</v>
      </c>
      <c r="F86" s="235" t="s">
        <v>606</v>
      </c>
      <c r="G86" s="235" t="s">
        <v>305</v>
      </c>
      <c r="H86" s="235" t="s">
        <v>38</v>
      </c>
      <c r="I86" s="235" t="s">
        <v>653</v>
      </c>
      <c r="J86" s="290"/>
      <c r="K86" s="290"/>
      <c r="L86" s="247" t="s">
        <v>883</v>
      </c>
      <c r="M86" s="216">
        <v>10</v>
      </c>
      <c r="N86" s="216">
        <v>4</v>
      </c>
      <c r="O86" s="216">
        <f t="shared" si="20"/>
        <v>40</v>
      </c>
      <c r="P86" s="81" t="s">
        <v>253</v>
      </c>
      <c r="Q86" s="216">
        <v>25</v>
      </c>
      <c r="R86" s="216">
        <f t="shared" si="21"/>
        <v>1000</v>
      </c>
      <c r="S86" s="216" t="s">
        <v>216</v>
      </c>
      <c r="T86" s="85" t="s">
        <v>231</v>
      </c>
      <c r="U86" s="216" t="s">
        <v>267</v>
      </c>
      <c r="V86" s="216" t="s">
        <v>267</v>
      </c>
      <c r="W86" s="216" t="s">
        <v>267</v>
      </c>
      <c r="X86" s="315"/>
      <c r="Y86" s="123" t="s">
        <v>218</v>
      </c>
      <c r="Z86" s="216" t="s">
        <v>244</v>
      </c>
      <c r="AA86" s="216"/>
      <c r="AB86" s="216"/>
      <c r="AC86" s="216"/>
      <c r="AD86" s="216" t="s">
        <v>601</v>
      </c>
      <c r="AE86" s="216"/>
      <c r="AF86" s="216" t="s">
        <v>735</v>
      </c>
    </row>
    <row r="87" spans="1:32" s="88" customFormat="1" ht="60" customHeight="1" x14ac:dyDescent="0.25">
      <c r="A87" s="234" t="s">
        <v>238</v>
      </c>
      <c r="B87" s="234" t="s">
        <v>239</v>
      </c>
      <c r="C87" s="234" t="s">
        <v>302</v>
      </c>
      <c r="D87" s="234" t="s">
        <v>313</v>
      </c>
      <c r="E87" s="234" t="s">
        <v>244</v>
      </c>
      <c r="F87" s="235" t="s">
        <v>607</v>
      </c>
      <c r="G87" s="235" t="s">
        <v>39</v>
      </c>
      <c r="H87" s="235" t="s">
        <v>303</v>
      </c>
      <c r="I87" s="235" t="s">
        <v>671</v>
      </c>
      <c r="J87" s="290"/>
      <c r="K87" s="290"/>
      <c r="L87" s="247" t="s">
        <v>806</v>
      </c>
      <c r="M87" s="216">
        <v>6</v>
      </c>
      <c r="N87" s="216">
        <v>4</v>
      </c>
      <c r="O87" s="216">
        <f t="shared" si="20"/>
        <v>24</v>
      </c>
      <c r="P87" s="81" t="s">
        <v>253</v>
      </c>
      <c r="Q87" s="216">
        <v>25</v>
      </c>
      <c r="R87" s="216">
        <f t="shared" si="21"/>
        <v>600</v>
      </c>
      <c r="S87" s="216" t="s">
        <v>216</v>
      </c>
      <c r="T87" s="220" t="s">
        <v>231</v>
      </c>
      <c r="U87" s="216" t="s">
        <v>267</v>
      </c>
      <c r="V87" s="216" t="s">
        <v>267</v>
      </c>
      <c r="W87" s="216" t="s">
        <v>267</v>
      </c>
      <c r="X87" s="315"/>
      <c r="Y87" s="123" t="s">
        <v>218</v>
      </c>
      <c r="Z87" s="216"/>
      <c r="AA87" s="216"/>
      <c r="AB87" s="216"/>
      <c r="AC87" s="216"/>
      <c r="AD87" s="216" t="s">
        <v>608</v>
      </c>
      <c r="AE87" s="216"/>
      <c r="AF87" s="216" t="s">
        <v>652</v>
      </c>
    </row>
    <row r="88" spans="1:32" ht="146.25" customHeight="1" x14ac:dyDescent="0.25">
      <c r="A88" s="234" t="s">
        <v>238</v>
      </c>
      <c r="B88" s="234" t="s">
        <v>239</v>
      </c>
      <c r="C88" s="234" t="s">
        <v>302</v>
      </c>
      <c r="D88" s="234" t="s">
        <v>313</v>
      </c>
      <c r="E88" s="234" t="s">
        <v>244</v>
      </c>
      <c r="F88" s="235" t="s">
        <v>574</v>
      </c>
      <c r="G88" s="235" t="s">
        <v>39</v>
      </c>
      <c r="H88" s="235" t="s">
        <v>585</v>
      </c>
      <c r="I88" s="235" t="s">
        <v>659</v>
      </c>
      <c r="J88" s="290"/>
      <c r="K88" s="290"/>
      <c r="L88" s="247" t="s">
        <v>575</v>
      </c>
      <c r="M88" s="71">
        <v>10</v>
      </c>
      <c r="N88" s="231">
        <v>1</v>
      </c>
      <c r="O88" s="231">
        <f t="shared" si="20"/>
        <v>10</v>
      </c>
      <c r="P88" s="82" t="s">
        <v>254</v>
      </c>
      <c r="Q88" s="72">
        <v>100</v>
      </c>
      <c r="R88" s="72">
        <f t="shared" si="21"/>
        <v>1000</v>
      </c>
      <c r="S88" s="231" t="s">
        <v>216</v>
      </c>
      <c r="T88" s="85" t="s">
        <v>231</v>
      </c>
      <c r="U88" s="72" t="s">
        <v>556</v>
      </c>
      <c r="V88" s="72" t="s">
        <v>556</v>
      </c>
      <c r="W88" s="72" t="s">
        <v>556</v>
      </c>
      <c r="X88" s="315"/>
      <c r="Y88" s="123" t="s">
        <v>218</v>
      </c>
      <c r="Z88" s="1"/>
      <c r="AA88" s="1"/>
      <c r="AB88" s="1"/>
      <c r="AC88" s="1"/>
      <c r="AD88" s="231" t="s">
        <v>346</v>
      </c>
      <c r="AE88" s="1"/>
      <c r="AF88" s="145" t="s">
        <v>699</v>
      </c>
    </row>
    <row r="89" spans="1:32" s="88" customFormat="1" ht="97.5" customHeight="1" x14ac:dyDescent="0.25">
      <c r="A89" s="234" t="s">
        <v>238</v>
      </c>
      <c r="B89" s="234" t="s">
        <v>239</v>
      </c>
      <c r="C89" s="234" t="s">
        <v>302</v>
      </c>
      <c r="D89" s="234" t="s">
        <v>313</v>
      </c>
      <c r="E89" s="234" t="s">
        <v>244</v>
      </c>
      <c r="F89" s="235" t="s">
        <v>827</v>
      </c>
      <c r="G89" s="235" t="s">
        <v>649</v>
      </c>
      <c r="H89" s="235" t="s">
        <v>649</v>
      </c>
      <c r="I89" s="235" t="s">
        <v>674</v>
      </c>
      <c r="J89" s="290" t="s">
        <v>602</v>
      </c>
      <c r="K89" s="290" t="s">
        <v>729</v>
      </c>
      <c r="L89" s="247"/>
      <c r="M89" s="71">
        <v>2</v>
      </c>
      <c r="N89" s="231">
        <v>4</v>
      </c>
      <c r="O89" s="231">
        <f t="shared" ref="O89" si="30">+M89*N89</f>
        <v>8</v>
      </c>
      <c r="P89" s="80" t="s">
        <v>12</v>
      </c>
      <c r="Q89" s="231">
        <v>10</v>
      </c>
      <c r="R89" s="231">
        <f t="shared" ref="R89" si="31">+O89*Q89</f>
        <v>80</v>
      </c>
      <c r="S89" s="231" t="s">
        <v>222</v>
      </c>
      <c r="T89" s="233" t="s">
        <v>229</v>
      </c>
      <c r="U89" s="72" t="s">
        <v>556</v>
      </c>
      <c r="V89" s="72" t="s">
        <v>556</v>
      </c>
      <c r="W89" s="72" t="s">
        <v>556</v>
      </c>
      <c r="X89" s="316"/>
      <c r="Y89" s="231" t="s">
        <v>224</v>
      </c>
      <c r="Z89" s="231"/>
      <c r="AA89" s="231"/>
      <c r="AB89" s="231"/>
      <c r="AC89" s="231" t="s">
        <v>603</v>
      </c>
      <c r="AD89" s="231"/>
      <c r="AE89" s="231"/>
      <c r="AF89" s="155" t="s">
        <v>647</v>
      </c>
    </row>
    <row r="90" spans="1:32" s="88" customFormat="1" ht="51.75" customHeight="1" x14ac:dyDescent="0.25">
      <c r="A90" s="266" t="s">
        <v>238</v>
      </c>
      <c r="B90" s="266" t="s">
        <v>239</v>
      </c>
      <c r="C90" s="266" t="s">
        <v>302</v>
      </c>
      <c r="D90" s="266" t="s">
        <v>314</v>
      </c>
      <c r="E90" s="266" t="s">
        <v>279</v>
      </c>
      <c r="F90" s="267" t="s">
        <v>363</v>
      </c>
      <c r="G90" s="267" t="s">
        <v>334</v>
      </c>
      <c r="H90" s="267" t="s">
        <v>37</v>
      </c>
      <c r="I90" s="267" t="s">
        <v>657</v>
      </c>
      <c r="J90" s="290"/>
      <c r="K90" s="290"/>
      <c r="L90" s="290" t="s">
        <v>879</v>
      </c>
      <c r="M90" s="216">
        <v>2</v>
      </c>
      <c r="N90" s="216">
        <v>4</v>
      </c>
      <c r="O90" s="216">
        <f t="shared" si="20"/>
        <v>8</v>
      </c>
      <c r="P90" s="80" t="s">
        <v>12</v>
      </c>
      <c r="Q90" s="216">
        <v>25</v>
      </c>
      <c r="R90" s="216">
        <f t="shared" si="21"/>
        <v>200</v>
      </c>
      <c r="S90" s="216" t="s">
        <v>219</v>
      </c>
      <c r="T90" s="220" t="s">
        <v>233</v>
      </c>
      <c r="U90" s="216" t="s">
        <v>267</v>
      </c>
      <c r="V90" s="216" t="s">
        <v>267</v>
      </c>
      <c r="W90" s="216" t="s">
        <v>267</v>
      </c>
      <c r="X90" s="314">
        <v>2</v>
      </c>
      <c r="Y90" s="123" t="s">
        <v>221</v>
      </c>
      <c r="Z90" s="216"/>
      <c r="AA90" s="216"/>
      <c r="AB90" s="216"/>
      <c r="AC90" s="216"/>
      <c r="AD90" s="216" t="s">
        <v>601</v>
      </c>
      <c r="AE90" s="216"/>
      <c r="AF90" s="216" t="s">
        <v>716</v>
      </c>
    </row>
    <row r="91" spans="1:32" ht="92.25" customHeight="1" x14ac:dyDescent="0.25">
      <c r="A91" s="266" t="s">
        <v>238</v>
      </c>
      <c r="B91" s="266" t="s">
        <v>239</v>
      </c>
      <c r="C91" s="266" t="s">
        <v>302</v>
      </c>
      <c r="D91" s="266" t="s">
        <v>314</v>
      </c>
      <c r="E91" s="268" t="s">
        <v>244</v>
      </c>
      <c r="F91" s="267" t="s">
        <v>243</v>
      </c>
      <c r="G91" s="266" t="s">
        <v>40</v>
      </c>
      <c r="H91" s="266" t="s">
        <v>40</v>
      </c>
      <c r="I91" s="267" t="s">
        <v>668</v>
      </c>
      <c r="J91" s="290"/>
      <c r="K91" s="247" t="s">
        <v>669</v>
      </c>
      <c r="L91" s="290" t="s">
        <v>577</v>
      </c>
      <c r="M91" s="226">
        <v>2</v>
      </c>
      <c r="N91" s="226">
        <v>3</v>
      </c>
      <c r="O91" s="226">
        <f t="shared" ref="O91:O101" si="32">+M91*N91</f>
        <v>6</v>
      </c>
      <c r="P91" s="79" t="s">
        <v>12</v>
      </c>
      <c r="Q91" s="72">
        <v>60</v>
      </c>
      <c r="R91" s="72">
        <f t="shared" ref="R91:R101" si="33">+O91*Q91</f>
        <v>360</v>
      </c>
      <c r="S91" s="226" t="s">
        <v>219</v>
      </c>
      <c r="T91" s="85" t="s">
        <v>328</v>
      </c>
      <c r="U91" s="72" t="s">
        <v>556</v>
      </c>
      <c r="V91" s="72" t="s">
        <v>556</v>
      </c>
      <c r="W91" s="72" t="s">
        <v>556</v>
      </c>
      <c r="X91" s="315"/>
      <c r="Y91" s="123" t="s">
        <v>224</v>
      </c>
      <c r="Z91" s="1"/>
      <c r="AA91" s="1"/>
      <c r="AB91" s="1"/>
      <c r="AC91" s="226"/>
      <c r="AD91" s="226" t="s">
        <v>578</v>
      </c>
      <c r="AE91" s="1"/>
      <c r="AF91" s="2" t="s">
        <v>648</v>
      </c>
    </row>
    <row r="92" spans="1:32" ht="54.75" customHeight="1" x14ac:dyDescent="0.25">
      <c r="A92" s="266" t="s">
        <v>238</v>
      </c>
      <c r="B92" s="266" t="s">
        <v>239</v>
      </c>
      <c r="C92" s="266" t="s">
        <v>302</v>
      </c>
      <c r="D92" s="266" t="s">
        <v>314</v>
      </c>
      <c r="E92" s="268" t="s">
        <v>244</v>
      </c>
      <c r="F92" s="267" t="s">
        <v>353</v>
      </c>
      <c r="G92" s="266" t="s">
        <v>582</v>
      </c>
      <c r="H92" s="266" t="s">
        <v>354</v>
      </c>
      <c r="I92" s="266" t="s">
        <v>656</v>
      </c>
      <c r="J92" s="293"/>
      <c r="K92" s="293"/>
      <c r="L92" s="290" t="s">
        <v>807</v>
      </c>
      <c r="M92" s="226">
        <v>6</v>
      </c>
      <c r="N92" s="226">
        <v>4</v>
      </c>
      <c r="O92" s="226">
        <f t="shared" si="32"/>
        <v>24</v>
      </c>
      <c r="P92" s="81" t="s">
        <v>253</v>
      </c>
      <c r="Q92" s="72">
        <v>60</v>
      </c>
      <c r="R92" s="72">
        <f t="shared" si="33"/>
        <v>1440</v>
      </c>
      <c r="S92" s="226" t="s">
        <v>216</v>
      </c>
      <c r="T92" s="85" t="s">
        <v>231</v>
      </c>
      <c r="U92" s="72" t="s">
        <v>556</v>
      </c>
      <c r="V92" s="72" t="s">
        <v>556</v>
      </c>
      <c r="W92" s="72" t="s">
        <v>556</v>
      </c>
      <c r="X92" s="315"/>
      <c r="Y92" s="123" t="s">
        <v>218</v>
      </c>
      <c r="Z92" s="213" t="s">
        <v>244</v>
      </c>
      <c r="AA92" s="1"/>
      <c r="AB92" s="1"/>
      <c r="AC92" s="1"/>
      <c r="AD92" s="71" t="s">
        <v>721</v>
      </c>
      <c r="AE92" s="71" t="s">
        <v>563</v>
      </c>
      <c r="AF92" s="227" t="s">
        <v>733</v>
      </c>
    </row>
    <row r="93" spans="1:32" s="88" customFormat="1" ht="74.25" customHeight="1" x14ac:dyDescent="0.25">
      <c r="A93" s="266" t="s">
        <v>238</v>
      </c>
      <c r="B93" s="266" t="s">
        <v>239</v>
      </c>
      <c r="C93" s="266" t="s">
        <v>302</v>
      </c>
      <c r="D93" s="266" t="s">
        <v>314</v>
      </c>
      <c r="E93" s="266" t="s">
        <v>244</v>
      </c>
      <c r="F93" s="267" t="s">
        <v>811</v>
      </c>
      <c r="G93" s="266" t="s">
        <v>277</v>
      </c>
      <c r="H93" s="266" t="s">
        <v>39</v>
      </c>
      <c r="I93" s="267" t="s">
        <v>676</v>
      </c>
      <c r="J93" s="290"/>
      <c r="K93" s="290"/>
      <c r="L93" s="247" t="s">
        <v>884</v>
      </c>
      <c r="M93" s="231">
        <v>6</v>
      </c>
      <c r="N93" s="231">
        <v>4</v>
      </c>
      <c r="O93" s="231">
        <f t="shared" si="32"/>
        <v>24</v>
      </c>
      <c r="P93" s="81" t="s">
        <v>253</v>
      </c>
      <c r="Q93" s="231">
        <v>60</v>
      </c>
      <c r="R93" s="231">
        <f t="shared" si="33"/>
        <v>1440</v>
      </c>
      <c r="S93" s="231" t="s">
        <v>216</v>
      </c>
      <c r="T93" s="233" t="s">
        <v>231</v>
      </c>
      <c r="U93" s="231" t="s">
        <v>267</v>
      </c>
      <c r="V93" s="231" t="s">
        <v>267</v>
      </c>
      <c r="W93" s="231" t="s">
        <v>267</v>
      </c>
      <c r="X93" s="315"/>
      <c r="Y93" s="123" t="s">
        <v>218</v>
      </c>
      <c r="Z93" s="231" t="s">
        <v>244</v>
      </c>
      <c r="AA93" s="231"/>
      <c r="AB93" s="231"/>
      <c r="AC93" s="231"/>
      <c r="AD93" s="231" t="s">
        <v>886</v>
      </c>
      <c r="AE93" s="247" t="s">
        <v>885</v>
      </c>
      <c r="AF93" s="231" t="s">
        <v>732</v>
      </c>
    </row>
    <row r="94" spans="1:32" ht="177.75" customHeight="1" x14ac:dyDescent="0.25">
      <c r="A94" s="266" t="s">
        <v>238</v>
      </c>
      <c r="B94" s="266" t="s">
        <v>239</v>
      </c>
      <c r="C94" s="266" t="s">
        <v>302</v>
      </c>
      <c r="D94" s="266" t="s">
        <v>314</v>
      </c>
      <c r="E94" s="266" t="s">
        <v>244</v>
      </c>
      <c r="F94" s="266" t="s">
        <v>812</v>
      </c>
      <c r="G94" s="266" t="s">
        <v>583</v>
      </c>
      <c r="H94" s="266" t="s">
        <v>356</v>
      </c>
      <c r="I94" s="266" t="s">
        <v>564</v>
      </c>
      <c r="J94" s="247" t="s">
        <v>565</v>
      </c>
      <c r="K94" s="247" t="s">
        <v>795</v>
      </c>
      <c r="L94" s="247" t="s">
        <v>796</v>
      </c>
      <c r="M94" s="231">
        <v>6</v>
      </c>
      <c r="N94" s="231">
        <v>2</v>
      </c>
      <c r="O94" s="231">
        <f t="shared" si="32"/>
        <v>12</v>
      </c>
      <c r="P94" s="82" t="s">
        <v>254</v>
      </c>
      <c r="Q94" s="72">
        <v>25</v>
      </c>
      <c r="R94" s="72">
        <f t="shared" si="33"/>
        <v>300</v>
      </c>
      <c r="S94" s="231" t="s">
        <v>219</v>
      </c>
      <c r="T94" s="85" t="s">
        <v>233</v>
      </c>
      <c r="U94" s="72" t="s">
        <v>556</v>
      </c>
      <c r="V94" s="72" t="s">
        <v>556</v>
      </c>
      <c r="W94" s="72" t="s">
        <v>556</v>
      </c>
      <c r="X94" s="315"/>
      <c r="Y94" s="123" t="s">
        <v>221</v>
      </c>
      <c r="Z94" s="214" t="s">
        <v>244</v>
      </c>
      <c r="AA94" s="1"/>
      <c r="AB94" s="1"/>
      <c r="AC94" s="71" t="s">
        <v>566</v>
      </c>
      <c r="AD94" s="71" t="s">
        <v>694</v>
      </c>
      <c r="AE94" s="71"/>
      <c r="AF94" s="71" t="s">
        <v>876</v>
      </c>
    </row>
    <row r="95" spans="1:32" s="88" customFormat="1" ht="75" customHeight="1" x14ac:dyDescent="0.25">
      <c r="A95" s="266" t="s">
        <v>238</v>
      </c>
      <c r="B95" s="266" t="s">
        <v>239</v>
      </c>
      <c r="C95" s="266" t="s">
        <v>302</v>
      </c>
      <c r="D95" s="266" t="s">
        <v>314</v>
      </c>
      <c r="E95" s="266" t="s">
        <v>244</v>
      </c>
      <c r="F95" s="266" t="s">
        <v>296</v>
      </c>
      <c r="G95" s="266" t="s">
        <v>34</v>
      </c>
      <c r="H95" s="266" t="s">
        <v>34</v>
      </c>
      <c r="I95" s="266" t="s">
        <v>687</v>
      </c>
      <c r="J95" s="247"/>
      <c r="K95" s="247"/>
      <c r="L95" s="247" t="s">
        <v>810</v>
      </c>
      <c r="M95" s="231">
        <v>6</v>
      </c>
      <c r="N95" s="231">
        <v>3</v>
      </c>
      <c r="O95" s="231">
        <f t="shared" si="32"/>
        <v>18</v>
      </c>
      <c r="P95" s="82" t="s">
        <v>254</v>
      </c>
      <c r="Q95" s="231">
        <v>25</v>
      </c>
      <c r="R95" s="231">
        <f t="shared" si="33"/>
        <v>450</v>
      </c>
      <c r="S95" s="231" t="s">
        <v>219</v>
      </c>
      <c r="T95" s="233" t="s">
        <v>233</v>
      </c>
      <c r="U95" s="72" t="s">
        <v>556</v>
      </c>
      <c r="V95" s="72" t="s">
        <v>556</v>
      </c>
      <c r="W95" s="72" t="s">
        <v>556</v>
      </c>
      <c r="X95" s="315"/>
      <c r="Y95" s="123" t="s">
        <v>221</v>
      </c>
      <c r="Z95" s="231" t="s">
        <v>279</v>
      </c>
      <c r="AA95" s="231"/>
      <c r="AB95" s="231"/>
      <c r="AC95" s="231" t="s">
        <v>707</v>
      </c>
      <c r="AD95" s="231" t="s">
        <v>734</v>
      </c>
      <c r="AE95" s="231"/>
      <c r="AF95" s="231" t="s">
        <v>648</v>
      </c>
    </row>
    <row r="96" spans="1:32" ht="74.25" customHeight="1" x14ac:dyDescent="0.25">
      <c r="A96" s="266" t="s">
        <v>238</v>
      </c>
      <c r="B96" s="266" t="s">
        <v>239</v>
      </c>
      <c r="C96" s="266" t="s">
        <v>302</v>
      </c>
      <c r="D96" s="266" t="s">
        <v>314</v>
      </c>
      <c r="E96" s="266" t="s">
        <v>244</v>
      </c>
      <c r="F96" s="266" t="s">
        <v>507</v>
      </c>
      <c r="G96" s="266" t="s">
        <v>35</v>
      </c>
      <c r="H96" s="266" t="s">
        <v>49</v>
      </c>
      <c r="I96" s="266" t="s">
        <v>654</v>
      </c>
      <c r="J96" s="247"/>
      <c r="K96" s="247"/>
      <c r="L96" s="290" t="s">
        <v>887</v>
      </c>
      <c r="M96" s="231">
        <v>2</v>
      </c>
      <c r="N96" s="231">
        <v>4</v>
      </c>
      <c r="O96" s="231">
        <f t="shared" si="32"/>
        <v>8</v>
      </c>
      <c r="P96" s="80" t="s">
        <v>12</v>
      </c>
      <c r="Q96" s="72">
        <v>60</v>
      </c>
      <c r="R96" s="72">
        <f t="shared" si="33"/>
        <v>480</v>
      </c>
      <c r="S96" s="231" t="s">
        <v>219</v>
      </c>
      <c r="T96" s="85" t="s">
        <v>233</v>
      </c>
      <c r="U96" s="72" t="s">
        <v>556</v>
      </c>
      <c r="V96" s="72" t="s">
        <v>556</v>
      </c>
      <c r="W96" s="72" t="s">
        <v>556</v>
      </c>
      <c r="X96" s="315"/>
      <c r="Y96" s="123" t="s">
        <v>221</v>
      </c>
      <c r="Z96" s="72" t="s">
        <v>244</v>
      </c>
      <c r="AA96" s="1"/>
      <c r="AB96" s="1"/>
      <c r="AC96" s="71" t="s">
        <v>553</v>
      </c>
      <c r="AD96" s="71" t="s">
        <v>552</v>
      </c>
      <c r="AE96" s="71" t="s">
        <v>725</v>
      </c>
      <c r="AF96" s="232" t="s">
        <v>727</v>
      </c>
    </row>
    <row r="97" spans="1:32" s="88" customFormat="1" ht="81.75" customHeight="1" x14ac:dyDescent="0.25">
      <c r="A97" s="266" t="s">
        <v>238</v>
      </c>
      <c r="B97" s="266" t="s">
        <v>239</v>
      </c>
      <c r="C97" s="266" t="s">
        <v>302</v>
      </c>
      <c r="D97" s="266" t="s">
        <v>314</v>
      </c>
      <c r="E97" s="266" t="s">
        <v>244</v>
      </c>
      <c r="F97" s="267" t="s">
        <v>307</v>
      </c>
      <c r="G97" s="266" t="s">
        <v>277</v>
      </c>
      <c r="H97" s="266" t="s">
        <v>39</v>
      </c>
      <c r="I97" s="267" t="s">
        <v>677</v>
      </c>
      <c r="J97" s="290"/>
      <c r="K97" s="290"/>
      <c r="L97" s="247" t="s">
        <v>813</v>
      </c>
      <c r="M97" s="231">
        <v>2</v>
      </c>
      <c r="N97" s="231">
        <v>4</v>
      </c>
      <c r="O97" s="231">
        <f t="shared" si="32"/>
        <v>8</v>
      </c>
      <c r="P97" s="80" t="s">
        <v>12</v>
      </c>
      <c r="Q97" s="231">
        <v>25</v>
      </c>
      <c r="R97" s="231">
        <f t="shared" si="33"/>
        <v>200</v>
      </c>
      <c r="S97" s="231" t="s">
        <v>219</v>
      </c>
      <c r="T97" s="233" t="s">
        <v>233</v>
      </c>
      <c r="U97" s="231" t="s">
        <v>267</v>
      </c>
      <c r="V97" s="231" t="s">
        <v>267</v>
      </c>
      <c r="W97" s="231" t="s">
        <v>267</v>
      </c>
      <c r="X97" s="315"/>
      <c r="Y97" s="123" t="s">
        <v>221</v>
      </c>
      <c r="Z97" s="231" t="s">
        <v>244</v>
      </c>
      <c r="AA97" s="231"/>
      <c r="AB97" s="231"/>
      <c r="AC97" s="231"/>
      <c r="AD97" s="231" t="s">
        <v>726</v>
      </c>
      <c r="AE97" s="231"/>
      <c r="AF97" s="231" t="s">
        <v>730</v>
      </c>
    </row>
    <row r="98" spans="1:32" s="276" customFormat="1" ht="79.5" customHeight="1" x14ac:dyDescent="0.25">
      <c r="A98" s="266" t="s">
        <v>238</v>
      </c>
      <c r="B98" s="266" t="s">
        <v>239</v>
      </c>
      <c r="C98" s="266" t="s">
        <v>302</v>
      </c>
      <c r="D98" s="266" t="s">
        <v>314</v>
      </c>
      <c r="E98" s="266" t="s">
        <v>244</v>
      </c>
      <c r="F98" s="267" t="s">
        <v>369</v>
      </c>
      <c r="G98" s="267" t="s">
        <v>38</v>
      </c>
      <c r="H98" s="267" t="s">
        <v>802</v>
      </c>
      <c r="I98" s="267" t="s">
        <v>803</v>
      </c>
      <c r="J98" s="272"/>
      <c r="K98" s="290"/>
      <c r="L98" s="290" t="s">
        <v>667</v>
      </c>
      <c r="M98" s="248">
        <v>6</v>
      </c>
      <c r="N98" s="248">
        <v>3</v>
      </c>
      <c r="O98" s="248">
        <f t="shared" si="32"/>
        <v>18</v>
      </c>
      <c r="P98" s="82" t="s">
        <v>254</v>
      </c>
      <c r="Q98" s="248">
        <v>100</v>
      </c>
      <c r="R98" s="248">
        <f t="shared" si="33"/>
        <v>1800</v>
      </c>
      <c r="S98" s="248" t="s">
        <v>219</v>
      </c>
      <c r="T98" s="273" t="s">
        <v>233</v>
      </c>
      <c r="U98" s="274" t="s">
        <v>556</v>
      </c>
      <c r="V98" s="274" t="s">
        <v>556</v>
      </c>
      <c r="W98" s="274" t="s">
        <v>556</v>
      </c>
      <c r="X98" s="315"/>
      <c r="Y98" s="275" t="s">
        <v>221</v>
      </c>
      <c r="Z98" s="248" t="s">
        <v>244</v>
      </c>
      <c r="AA98" s="272"/>
      <c r="AB98" s="272"/>
      <c r="AC98" s="272"/>
      <c r="AD98" s="248" t="s">
        <v>589</v>
      </c>
      <c r="AE98" s="248"/>
      <c r="AF98" s="272" t="s">
        <v>715</v>
      </c>
    </row>
    <row r="99" spans="1:32" s="88" customFormat="1" ht="60" customHeight="1" x14ac:dyDescent="0.25">
      <c r="A99" s="266" t="s">
        <v>238</v>
      </c>
      <c r="B99" s="266" t="s">
        <v>239</v>
      </c>
      <c r="C99" s="266" t="s">
        <v>302</v>
      </c>
      <c r="D99" s="266" t="s">
        <v>314</v>
      </c>
      <c r="E99" s="266" t="s">
        <v>244</v>
      </c>
      <c r="F99" s="267" t="s">
        <v>830</v>
      </c>
      <c r="G99" s="267" t="s">
        <v>39</v>
      </c>
      <c r="H99" s="267" t="s">
        <v>303</v>
      </c>
      <c r="I99" s="267" t="s">
        <v>831</v>
      </c>
      <c r="J99" s="290"/>
      <c r="K99" s="290" t="s">
        <v>832</v>
      </c>
      <c r="L99" s="247"/>
      <c r="M99" s="231">
        <v>6</v>
      </c>
      <c r="N99" s="231">
        <v>4</v>
      </c>
      <c r="O99" s="231">
        <f t="shared" si="32"/>
        <v>24</v>
      </c>
      <c r="P99" s="80" t="s">
        <v>12</v>
      </c>
      <c r="Q99" s="231">
        <v>25</v>
      </c>
      <c r="R99" s="231">
        <f t="shared" ref="R99" si="34">+O99*Q99</f>
        <v>600</v>
      </c>
      <c r="S99" s="231" t="s">
        <v>219</v>
      </c>
      <c r="T99" s="273" t="s">
        <v>233</v>
      </c>
      <c r="U99" s="231" t="s">
        <v>267</v>
      </c>
      <c r="V99" s="231" t="s">
        <v>267</v>
      </c>
      <c r="W99" s="231" t="s">
        <v>267</v>
      </c>
      <c r="X99" s="315"/>
      <c r="Y99" s="275" t="s">
        <v>221</v>
      </c>
      <c r="Z99" s="231"/>
      <c r="AA99" s="231"/>
      <c r="AB99" s="231"/>
      <c r="AC99" s="231"/>
      <c r="AD99" s="231" t="s">
        <v>608</v>
      </c>
      <c r="AE99" s="231"/>
      <c r="AF99" s="231" t="s">
        <v>652</v>
      </c>
    </row>
    <row r="100" spans="1:32" ht="146.25" customHeight="1" x14ac:dyDescent="0.25">
      <c r="A100" s="266" t="s">
        <v>238</v>
      </c>
      <c r="B100" s="266" t="s">
        <v>239</v>
      </c>
      <c r="C100" s="266" t="s">
        <v>302</v>
      </c>
      <c r="D100" s="266" t="s">
        <v>314</v>
      </c>
      <c r="E100" s="266" t="s">
        <v>244</v>
      </c>
      <c r="F100" s="267" t="s">
        <v>574</v>
      </c>
      <c r="G100" s="266" t="s">
        <v>39</v>
      </c>
      <c r="H100" s="266" t="s">
        <v>585</v>
      </c>
      <c r="I100" s="267" t="s">
        <v>659</v>
      </c>
      <c r="J100" s="290"/>
      <c r="K100" s="290"/>
      <c r="L100" s="247" t="s">
        <v>575</v>
      </c>
      <c r="M100" s="71">
        <v>10</v>
      </c>
      <c r="N100" s="231">
        <v>1</v>
      </c>
      <c r="O100" s="231">
        <f t="shared" si="32"/>
        <v>10</v>
      </c>
      <c r="P100" s="82" t="s">
        <v>254</v>
      </c>
      <c r="Q100" s="72">
        <v>100</v>
      </c>
      <c r="R100" s="72">
        <f t="shared" si="33"/>
        <v>1000</v>
      </c>
      <c r="S100" s="231" t="s">
        <v>216</v>
      </c>
      <c r="T100" s="85" t="s">
        <v>231</v>
      </c>
      <c r="U100" s="72" t="s">
        <v>556</v>
      </c>
      <c r="V100" s="72" t="s">
        <v>556</v>
      </c>
      <c r="W100" s="72" t="s">
        <v>556</v>
      </c>
      <c r="X100" s="315"/>
      <c r="Y100" s="123" t="s">
        <v>218</v>
      </c>
      <c r="Z100" s="1"/>
      <c r="AA100" s="1"/>
      <c r="AB100" s="1"/>
      <c r="AC100" s="1"/>
      <c r="AD100" s="231" t="s">
        <v>346</v>
      </c>
      <c r="AE100" s="1"/>
      <c r="AF100" s="145" t="s">
        <v>699</v>
      </c>
    </row>
    <row r="101" spans="1:32" s="88" customFormat="1" ht="97.5" customHeight="1" x14ac:dyDescent="0.25">
      <c r="A101" s="266" t="s">
        <v>238</v>
      </c>
      <c r="B101" s="266" t="s">
        <v>239</v>
      </c>
      <c r="C101" s="266" t="s">
        <v>302</v>
      </c>
      <c r="D101" s="266" t="s">
        <v>314</v>
      </c>
      <c r="E101" s="266" t="s">
        <v>244</v>
      </c>
      <c r="F101" s="267" t="s">
        <v>827</v>
      </c>
      <c r="G101" s="266" t="s">
        <v>649</v>
      </c>
      <c r="H101" s="266" t="s">
        <v>649</v>
      </c>
      <c r="I101" s="267" t="s">
        <v>674</v>
      </c>
      <c r="J101" s="290" t="s">
        <v>602</v>
      </c>
      <c r="K101" s="290" t="s">
        <v>729</v>
      </c>
      <c r="L101" s="247"/>
      <c r="M101" s="71">
        <v>2</v>
      </c>
      <c r="N101" s="231">
        <v>4</v>
      </c>
      <c r="O101" s="231">
        <f t="shared" si="32"/>
        <v>8</v>
      </c>
      <c r="P101" s="80" t="s">
        <v>12</v>
      </c>
      <c r="Q101" s="231">
        <v>10</v>
      </c>
      <c r="R101" s="231">
        <f t="shared" si="33"/>
        <v>80</v>
      </c>
      <c r="S101" s="231" t="s">
        <v>222</v>
      </c>
      <c r="T101" s="233" t="s">
        <v>229</v>
      </c>
      <c r="U101" s="72" t="s">
        <v>556</v>
      </c>
      <c r="V101" s="72" t="s">
        <v>556</v>
      </c>
      <c r="W101" s="72" t="s">
        <v>556</v>
      </c>
      <c r="X101" s="316"/>
      <c r="Y101" s="231" t="s">
        <v>224</v>
      </c>
      <c r="Z101" s="231"/>
      <c r="AA101" s="231"/>
      <c r="AB101" s="231"/>
      <c r="AC101" s="231" t="s">
        <v>603</v>
      </c>
      <c r="AD101" s="231"/>
      <c r="AE101" s="231"/>
      <c r="AF101" s="155" t="s">
        <v>647</v>
      </c>
    </row>
    <row r="102" spans="1:32" s="88" customFormat="1" ht="68.25" customHeight="1" x14ac:dyDescent="0.25">
      <c r="A102" s="237" t="s">
        <v>238</v>
      </c>
      <c r="B102" s="237" t="s">
        <v>239</v>
      </c>
      <c r="C102" s="237" t="s">
        <v>814</v>
      </c>
      <c r="D102" s="237" t="s">
        <v>815</v>
      </c>
      <c r="E102" s="237" t="s">
        <v>244</v>
      </c>
      <c r="F102" s="238" t="s">
        <v>509</v>
      </c>
      <c r="G102" s="238" t="s">
        <v>39</v>
      </c>
      <c r="H102" s="238" t="s">
        <v>242</v>
      </c>
      <c r="I102" s="238" t="s">
        <v>676</v>
      </c>
      <c r="J102" s="290"/>
      <c r="K102" s="290"/>
      <c r="L102" s="290" t="s">
        <v>809</v>
      </c>
      <c r="M102" s="216">
        <v>10</v>
      </c>
      <c r="N102" s="216">
        <v>4</v>
      </c>
      <c r="O102" s="216">
        <f t="shared" si="20"/>
        <v>40</v>
      </c>
      <c r="P102" s="81" t="s">
        <v>253</v>
      </c>
      <c r="Q102" s="216">
        <v>60</v>
      </c>
      <c r="R102" s="216">
        <f t="shared" si="21"/>
        <v>2400</v>
      </c>
      <c r="S102" s="216" t="s">
        <v>216</v>
      </c>
      <c r="T102" s="220" t="s">
        <v>231</v>
      </c>
      <c r="U102" s="216" t="s">
        <v>267</v>
      </c>
      <c r="V102" s="216" t="s">
        <v>267</v>
      </c>
      <c r="W102" s="216" t="s">
        <v>267</v>
      </c>
      <c r="X102" s="314">
        <v>4</v>
      </c>
      <c r="Y102" s="123" t="s">
        <v>218</v>
      </c>
      <c r="Z102" s="216"/>
      <c r="AA102" s="216"/>
      <c r="AB102" s="216"/>
      <c r="AC102" s="216"/>
      <c r="AD102" s="216" t="s">
        <v>604</v>
      </c>
      <c r="AE102" s="216"/>
      <c r="AF102" s="216" t="s">
        <v>762</v>
      </c>
    </row>
    <row r="103" spans="1:32" s="88" customFormat="1" ht="72" customHeight="1" x14ac:dyDescent="0.25">
      <c r="A103" s="237" t="s">
        <v>238</v>
      </c>
      <c r="B103" s="237" t="s">
        <v>239</v>
      </c>
      <c r="C103" s="237" t="s">
        <v>814</v>
      </c>
      <c r="D103" s="237" t="s">
        <v>815</v>
      </c>
      <c r="E103" s="237" t="s">
        <v>244</v>
      </c>
      <c r="F103" s="238" t="s">
        <v>296</v>
      </c>
      <c r="G103" s="238" t="s">
        <v>34</v>
      </c>
      <c r="H103" s="238" t="s">
        <v>34</v>
      </c>
      <c r="I103" s="238" t="s">
        <v>680</v>
      </c>
      <c r="J103" s="290"/>
      <c r="K103" s="290"/>
      <c r="L103" s="290" t="s">
        <v>810</v>
      </c>
      <c r="M103" s="216">
        <v>6</v>
      </c>
      <c r="N103" s="216">
        <v>3</v>
      </c>
      <c r="O103" s="216">
        <f t="shared" ref="O103" si="35">+M103*N103</f>
        <v>18</v>
      </c>
      <c r="P103" s="82" t="s">
        <v>254</v>
      </c>
      <c r="Q103" s="216">
        <v>25</v>
      </c>
      <c r="R103" s="216">
        <f t="shared" ref="R103" si="36">+O103*Q103</f>
        <v>450</v>
      </c>
      <c r="S103" s="216" t="s">
        <v>219</v>
      </c>
      <c r="T103" s="220" t="s">
        <v>233</v>
      </c>
      <c r="U103" s="216" t="s">
        <v>267</v>
      </c>
      <c r="V103" s="216" t="s">
        <v>267</v>
      </c>
      <c r="W103" s="216" t="s">
        <v>267</v>
      </c>
      <c r="X103" s="315"/>
      <c r="Y103" s="123" t="s">
        <v>221</v>
      </c>
      <c r="Z103" s="216"/>
      <c r="AA103" s="216"/>
      <c r="AB103" s="216"/>
      <c r="AC103" s="216" t="s">
        <v>707</v>
      </c>
      <c r="AD103" s="216" t="s">
        <v>760</v>
      </c>
      <c r="AE103" s="216"/>
      <c r="AF103" s="216" t="s">
        <v>761</v>
      </c>
    </row>
    <row r="104" spans="1:32" ht="72" customHeight="1" x14ac:dyDescent="0.25">
      <c r="A104" s="237" t="s">
        <v>238</v>
      </c>
      <c r="B104" s="237" t="s">
        <v>239</v>
      </c>
      <c r="C104" s="237" t="s">
        <v>814</v>
      </c>
      <c r="D104" s="237" t="s">
        <v>815</v>
      </c>
      <c r="E104" s="237" t="s">
        <v>244</v>
      </c>
      <c r="F104" s="238" t="s">
        <v>507</v>
      </c>
      <c r="G104" s="239" t="s">
        <v>49</v>
      </c>
      <c r="H104" s="238" t="s">
        <v>35</v>
      </c>
      <c r="I104" s="237" t="s">
        <v>654</v>
      </c>
      <c r="J104" s="290"/>
      <c r="K104" s="293"/>
      <c r="L104" s="290" t="s">
        <v>609</v>
      </c>
      <c r="M104" s="216">
        <v>2</v>
      </c>
      <c r="N104" s="216">
        <v>4</v>
      </c>
      <c r="O104" s="216">
        <f t="shared" si="20"/>
        <v>8</v>
      </c>
      <c r="P104" s="80" t="s">
        <v>12</v>
      </c>
      <c r="Q104" s="72">
        <v>60</v>
      </c>
      <c r="R104" s="72">
        <f t="shared" si="21"/>
        <v>480</v>
      </c>
      <c r="S104" s="216" t="s">
        <v>219</v>
      </c>
      <c r="T104" s="85" t="s">
        <v>233</v>
      </c>
      <c r="U104" s="72" t="s">
        <v>267</v>
      </c>
      <c r="V104" s="72" t="s">
        <v>267</v>
      </c>
      <c r="W104" s="72" t="s">
        <v>267</v>
      </c>
      <c r="X104" s="315"/>
      <c r="Y104" s="123" t="s">
        <v>221</v>
      </c>
      <c r="Z104" s="72" t="s">
        <v>244</v>
      </c>
      <c r="AA104" s="1"/>
      <c r="AB104" s="1"/>
      <c r="AC104" s="71" t="s">
        <v>553</v>
      </c>
      <c r="AD104" s="71" t="s">
        <v>552</v>
      </c>
      <c r="AE104" s="71" t="s">
        <v>759</v>
      </c>
      <c r="AF104" s="155" t="s">
        <v>755</v>
      </c>
    </row>
    <row r="105" spans="1:32" ht="62.25" customHeight="1" x14ac:dyDescent="0.25">
      <c r="A105" s="237" t="s">
        <v>238</v>
      </c>
      <c r="B105" s="237" t="s">
        <v>239</v>
      </c>
      <c r="C105" s="237" t="s">
        <v>814</v>
      </c>
      <c r="D105" s="237" t="s">
        <v>815</v>
      </c>
      <c r="E105" s="246" t="s">
        <v>244</v>
      </c>
      <c r="F105" s="238" t="s">
        <v>353</v>
      </c>
      <c r="G105" s="238" t="s">
        <v>582</v>
      </c>
      <c r="H105" s="237" t="s">
        <v>354</v>
      </c>
      <c r="I105" s="237" t="s">
        <v>656</v>
      </c>
      <c r="J105" s="293"/>
      <c r="K105" s="293"/>
      <c r="L105" s="290" t="s">
        <v>562</v>
      </c>
      <c r="M105" s="226">
        <v>6</v>
      </c>
      <c r="N105" s="226">
        <v>4</v>
      </c>
      <c r="O105" s="226">
        <f t="shared" ref="O105" si="37">+M105*N105</f>
        <v>24</v>
      </c>
      <c r="P105" s="81" t="s">
        <v>253</v>
      </c>
      <c r="Q105" s="72">
        <v>60</v>
      </c>
      <c r="R105" s="72">
        <f t="shared" ref="R105" si="38">+O105*Q105</f>
        <v>1440</v>
      </c>
      <c r="S105" s="226" t="s">
        <v>216</v>
      </c>
      <c r="T105" s="85" t="s">
        <v>231</v>
      </c>
      <c r="U105" s="72" t="s">
        <v>556</v>
      </c>
      <c r="V105" s="72" t="s">
        <v>556</v>
      </c>
      <c r="W105" s="72" t="s">
        <v>556</v>
      </c>
      <c r="X105" s="315"/>
      <c r="Y105" s="123" t="s">
        <v>218</v>
      </c>
      <c r="Z105" s="213" t="s">
        <v>244</v>
      </c>
      <c r="AA105" s="1"/>
      <c r="AB105" s="1"/>
      <c r="AC105" s="1"/>
      <c r="AD105" s="71" t="s">
        <v>721</v>
      </c>
      <c r="AE105" s="71" t="s">
        <v>563</v>
      </c>
      <c r="AF105" s="227" t="s">
        <v>733</v>
      </c>
    </row>
    <row r="106" spans="1:32" ht="81.75" customHeight="1" x14ac:dyDescent="0.25">
      <c r="A106" s="237" t="s">
        <v>238</v>
      </c>
      <c r="B106" s="237" t="s">
        <v>239</v>
      </c>
      <c r="C106" s="237" t="s">
        <v>814</v>
      </c>
      <c r="D106" s="237" t="s">
        <v>815</v>
      </c>
      <c r="E106" s="246" t="s">
        <v>244</v>
      </c>
      <c r="F106" s="238" t="s">
        <v>243</v>
      </c>
      <c r="G106" s="237" t="s">
        <v>40</v>
      </c>
      <c r="H106" s="237" t="s">
        <v>40</v>
      </c>
      <c r="I106" s="238" t="s">
        <v>668</v>
      </c>
      <c r="J106" s="290"/>
      <c r="K106" s="247" t="s">
        <v>669</v>
      </c>
      <c r="L106" s="290" t="s">
        <v>577</v>
      </c>
      <c r="M106" s="226">
        <v>2</v>
      </c>
      <c r="N106" s="226">
        <v>3</v>
      </c>
      <c r="O106" s="226">
        <f t="shared" si="20"/>
        <v>6</v>
      </c>
      <c r="P106" s="79" t="s">
        <v>12</v>
      </c>
      <c r="Q106" s="72">
        <v>60</v>
      </c>
      <c r="R106" s="72">
        <f t="shared" si="21"/>
        <v>360</v>
      </c>
      <c r="S106" s="226" t="s">
        <v>219</v>
      </c>
      <c r="T106" s="85" t="s">
        <v>328</v>
      </c>
      <c r="U106" s="72" t="s">
        <v>556</v>
      </c>
      <c r="V106" s="72" t="s">
        <v>556</v>
      </c>
      <c r="W106" s="72" t="s">
        <v>556</v>
      </c>
      <c r="X106" s="315"/>
      <c r="Y106" s="123" t="s">
        <v>224</v>
      </c>
      <c r="Z106" s="1"/>
      <c r="AA106" s="1"/>
      <c r="AB106" s="1"/>
      <c r="AC106" s="226"/>
      <c r="AD106" s="226" t="s">
        <v>578</v>
      </c>
      <c r="AE106" s="1"/>
      <c r="AF106" s="2" t="s">
        <v>648</v>
      </c>
    </row>
    <row r="107" spans="1:32" s="88" customFormat="1" ht="65.25" customHeight="1" x14ac:dyDescent="0.25">
      <c r="A107" s="237" t="s">
        <v>238</v>
      </c>
      <c r="B107" s="237" t="s">
        <v>239</v>
      </c>
      <c r="C107" s="237" t="s">
        <v>814</v>
      </c>
      <c r="D107" s="237" t="s">
        <v>815</v>
      </c>
      <c r="E107" s="237" t="s">
        <v>244</v>
      </c>
      <c r="F107" s="238" t="s">
        <v>295</v>
      </c>
      <c r="G107" s="238" t="s">
        <v>39</v>
      </c>
      <c r="H107" s="238" t="s">
        <v>242</v>
      </c>
      <c r="I107" s="238" t="s">
        <v>681</v>
      </c>
      <c r="J107" s="290"/>
      <c r="K107" s="290"/>
      <c r="L107" s="247" t="s">
        <v>888</v>
      </c>
      <c r="M107" s="216">
        <v>6</v>
      </c>
      <c r="N107" s="216">
        <v>3</v>
      </c>
      <c r="O107" s="216">
        <f t="shared" ref="O107:O119" si="39">+M107*N107</f>
        <v>18</v>
      </c>
      <c r="P107" s="82" t="s">
        <v>254</v>
      </c>
      <c r="Q107" s="216">
        <v>25</v>
      </c>
      <c r="R107" s="216">
        <f t="shared" ref="R107:R119" si="40">+O107*Q107</f>
        <v>450</v>
      </c>
      <c r="S107" s="216" t="s">
        <v>219</v>
      </c>
      <c r="T107" s="220" t="s">
        <v>233</v>
      </c>
      <c r="U107" s="216" t="s">
        <v>267</v>
      </c>
      <c r="V107" s="216" t="s">
        <v>267</v>
      </c>
      <c r="W107" s="216" t="s">
        <v>267</v>
      </c>
      <c r="X107" s="315"/>
      <c r="Y107" s="123" t="s">
        <v>221</v>
      </c>
      <c r="Z107" s="216" t="s">
        <v>244</v>
      </c>
      <c r="AA107" s="216"/>
      <c r="AB107" s="216"/>
      <c r="AC107" s="216"/>
      <c r="AD107" s="216" t="s">
        <v>610</v>
      </c>
      <c r="AE107" s="247" t="s">
        <v>888</v>
      </c>
      <c r="AF107" s="216" t="s">
        <v>758</v>
      </c>
    </row>
    <row r="108" spans="1:32" s="279" customFormat="1" ht="82.5" customHeight="1" x14ac:dyDescent="0.25">
      <c r="A108" s="237" t="s">
        <v>238</v>
      </c>
      <c r="B108" s="237" t="s">
        <v>239</v>
      </c>
      <c r="C108" s="237" t="s">
        <v>814</v>
      </c>
      <c r="D108" s="237" t="s">
        <v>815</v>
      </c>
      <c r="E108" s="237" t="s">
        <v>244</v>
      </c>
      <c r="F108" s="238" t="s">
        <v>816</v>
      </c>
      <c r="G108" s="238" t="s">
        <v>39</v>
      </c>
      <c r="H108" s="238" t="s">
        <v>242</v>
      </c>
      <c r="I108" s="237" t="s">
        <v>818</v>
      </c>
      <c r="J108" s="290"/>
      <c r="K108" s="290"/>
      <c r="L108" s="290" t="s">
        <v>817</v>
      </c>
      <c r="M108" s="248">
        <v>10</v>
      </c>
      <c r="N108" s="248">
        <v>4</v>
      </c>
      <c r="O108" s="248">
        <f>+M108*N108</f>
        <v>40</v>
      </c>
      <c r="P108" s="82" t="s">
        <v>254</v>
      </c>
      <c r="Q108" s="248">
        <v>100</v>
      </c>
      <c r="R108" s="248">
        <f t="shared" ref="R108:R111" si="41">+O108*Q108</f>
        <v>4000</v>
      </c>
      <c r="S108" s="248" t="s">
        <v>219</v>
      </c>
      <c r="T108" s="273" t="s">
        <v>233</v>
      </c>
      <c r="U108" s="274" t="s">
        <v>556</v>
      </c>
      <c r="V108" s="274" t="s">
        <v>556</v>
      </c>
      <c r="W108" s="274" t="s">
        <v>556</v>
      </c>
      <c r="X108" s="315"/>
      <c r="Y108" s="275" t="s">
        <v>218</v>
      </c>
      <c r="Z108" s="278" t="s">
        <v>244</v>
      </c>
      <c r="AA108" s="248"/>
      <c r="AB108" s="248"/>
      <c r="AC108" s="248"/>
      <c r="AD108" s="247" t="s">
        <v>713</v>
      </c>
      <c r="AE108" s="248"/>
      <c r="AF108" s="248" t="s">
        <v>714</v>
      </c>
    </row>
    <row r="109" spans="1:32" s="88" customFormat="1" ht="80.25" customHeight="1" x14ac:dyDescent="0.25">
      <c r="A109" s="237" t="s">
        <v>238</v>
      </c>
      <c r="B109" s="237" t="s">
        <v>239</v>
      </c>
      <c r="C109" s="237" t="s">
        <v>814</v>
      </c>
      <c r="D109" s="237" t="s">
        <v>815</v>
      </c>
      <c r="E109" s="237" t="s">
        <v>244</v>
      </c>
      <c r="F109" s="245" t="s">
        <v>834</v>
      </c>
      <c r="G109" s="245" t="s">
        <v>305</v>
      </c>
      <c r="H109" s="245" t="s">
        <v>38</v>
      </c>
      <c r="I109" s="245" t="s">
        <v>653</v>
      </c>
      <c r="J109" s="290"/>
      <c r="K109" s="290"/>
      <c r="L109" s="247" t="s">
        <v>889</v>
      </c>
      <c r="M109" s="231">
        <v>10</v>
      </c>
      <c r="N109" s="231">
        <v>4</v>
      </c>
      <c r="O109" s="231">
        <f t="shared" ref="O109" si="42">+M109*N109</f>
        <v>40</v>
      </c>
      <c r="P109" s="81" t="s">
        <v>253</v>
      </c>
      <c r="Q109" s="231">
        <v>25</v>
      </c>
      <c r="R109" s="231">
        <f t="shared" si="41"/>
        <v>1000</v>
      </c>
      <c r="S109" s="231" t="s">
        <v>216</v>
      </c>
      <c r="T109" s="85" t="s">
        <v>231</v>
      </c>
      <c r="U109" s="231" t="s">
        <v>267</v>
      </c>
      <c r="V109" s="231" t="s">
        <v>267</v>
      </c>
      <c r="W109" s="231" t="s">
        <v>267</v>
      </c>
      <c r="X109" s="315"/>
      <c r="Y109" s="123" t="s">
        <v>218</v>
      </c>
      <c r="Z109" s="231" t="s">
        <v>244</v>
      </c>
      <c r="AA109" s="231"/>
      <c r="AB109" s="231"/>
      <c r="AC109" s="231"/>
      <c r="AD109" s="231" t="s">
        <v>601</v>
      </c>
      <c r="AE109" s="231"/>
      <c r="AF109" s="231" t="s">
        <v>735</v>
      </c>
    </row>
    <row r="110" spans="1:32" ht="121.5" customHeight="1" x14ac:dyDescent="0.25">
      <c r="A110" s="237" t="s">
        <v>238</v>
      </c>
      <c r="B110" s="237" t="s">
        <v>239</v>
      </c>
      <c r="C110" s="237" t="s">
        <v>814</v>
      </c>
      <c r="D110" s="237" t="s">
        <v>815</v>
      </c>
      <c r="E110" s="237" t="s">
        <v>244</v>
      </c>
      <c r="F110" s="238" t="s">
        <v>574</v>
      </c>
      <c r="G110" s="238" t="s">
        <v>39</v>
      </c>
      <c r="H110" s="238" t="s">
        <v>585</v>
      </c>
      <c r="I110" s="237" t="s">
        <v>659</v>
      </c>
      <c r="J110" s="290"/>
      <c r="K110" s="290"/>
      <c r="L110" s="290" t="s">
        <v>575</v>
      </c>
      <c r="M110" s="71">
        <v>10</v>
      </c>
      <c r="N110" s="231">
        <v>1</v>
      </c>
      <c r="O110" s="231">
        <f t="shared" ref="O110:O111" si="43">+M110*N110</f>
        <v>10</v>
      </c>
      <c r="P110" s="82" t="s">
        <v>254</v>
      </c>
      <c r="Q110" s="72">
        <v>100</v>
      </c>
      <c r="R110" s="72">
        <f t="shared" si="41"/>
        <v>1000</v>
      </c>
      <c r="S110" s="231" t="s">
        <v>216</v>
      </c>
      <c r="T110" s="85" t="s">
        <v>231</v>
      </c>
      <c r="U110" s="72" t="s">
        <v>556</v>
      </c>
      <c r="V110" s="72" t="s">
        <v>556</v>
      </c>
      <c r="W110" s="72" t="s">
        <v>556</v>
      </c>
      <c r="X110" s="315"/>
      <c r="Y110" s="123" t="s">
        <v>218</v>
      </c>
      <c r="Z110" s="1"/>
      <c r="AA110" s="1"/>
      <c r="AB110" s="1"/>
      <c r="AC110" s="1"/>
      <c r="AD110" s="231" t="s">
        <v>346</v>
      </c>
      <c r="AE110" s="1"/>
      <c r="AF110" s="145" t="s">
        <v>699</v>
      </c>
    </row>
    <row r="111" spans="1:32" s="88" customFormat="1" ht="97.5" customHeight="1" x14ac:dyDescent="0.25">
      <c r="A111" s="237" t="s">
        <v>238</v>
      </c>
      <c r="B111" s="237" t="s">
        <v>239</v>
      </c>
      <c r="C111" s="237" t="s">
        <v>814</v>
      </c>
      <c r="D111" s="237" t="s">
        <v>815</v>
      </c>
      <c r="E111" s="237" t="s">
        <v>244</v>
      </c>
      <c r="F111" s="238" t="s">
        <v>827</v>
      </c>
      <c r="G111" s="238" t="s">
        <v>649</v>
      </c>
      <c r="H111" s="238" t="s">
        <v>649</v>
      </c>
      <c r="I111" s="237" t="s">
        <v>674</v>
      </c>
      <c r="J111" s="290" t="s">
        <v>602</v>
      </c>
      <c r="K111" s="290" t="s">
        <v>729</v>
      </c>
      <c r="L111" s="290"/>
      <c r="M111" s="71">
        <v>2</v>
      </c>
      <c r="N111" s="231">
        <v>4</v>
      </c>
      <c r="O111" s="231">
        <f t="shared" si="43"/>
        <v>8</v>
      </c>
      <c r="P111" s="80" t="s">
        <v>12</v>
      </c>
      <c r="Q111" s="231">
        <v>10</v>
      </c>
      <c r="R111" s="231">
        <f t="shared" si="41"/>
        <v>80</v>
      </c>
      <c r="S111" s="231" t="s">
        <v>222</v>
      </c>
      <c r="T111" s="233" t="s">
        <v>229</v>
      </c>
      <c r="U111" s="72" t="s">
        <v>556</v>
      </c>
      <c r="V111" s="72" t="s">
        <v>556</v>
      </c>
      <c r="W111" s="72" t="s">
        <v>556</v>
      </c>
      <c r="X111" s="316"/>
      <c r="Y111" s="231" t="s">
        <v>224</v>
      </c>
      <c r="Z111" s="231"/>
      <c r="AA111" s="231"/>
      <c r="AB111" s="231"/>
      <c r="AC111" s="231" t="s">
        <v>603</v>
      </c>
      <c r="AD111" s="231"/>
      <c r="AE111" s="231"/>
      <c r="AF111" s="155" t="s">
        <v>647</v>
      </c>
    </row>
    <row r="112" spans="1:32" ht="147.75" customHeight="1" x14ac:dyDescent="0.25">
      <c r="A112" s="269" t="s">
        <v>238</v>
      </c>
      <c r="B112" s="269" t="s">
        <v>239</v>
      </c>
      <c r="C112" s="269" t="s">
        <v>820</v>
      </c>
      <c r="D112" s="269" t="s">
        <v>819</v>
      </c>
      <c r="E112" s="269" t="s">
        <v>244</v>
      </c>
      <c r="F112" s="270" t="s">
        <v>373</v>
      </c>
      <c r="G112" s="270" t="s">
        <v>277</v>
      </c>
      <c r="H112" s="270" t="s">
        <v>39</v>
      </c>
      <c r="I112" s="270" t="s">
        <v>671</v>
      </c>
      <c r="J112" s="293"/>
      <c r="K112" s="290" t="s">
        <v>612</v>
      </c>
      <c r="L112" s="290"/>
      <c r="M112" s="216">
        <v>6</v>
      </c>
      <c r="N112" s="216">
        <v>3</v>
      </c>
      <c r="O112" s="216">
        <f t="shared" si="39"/>
        <v>18</v>
      </c>
      <c r="P112" s="82" t="s">
        <v>254</v>
      </c>
      <c r="Q112" s="72">
        <v>100</v>
      </c>
      <c r="R112" s="72">
        <f t="shared" si="40"/>
        <v>1800</v>
      </c>
      <c r="S112" s="216" t="s">
        <v>219</v>
      </c>
      <c r="T112" s="85" t="s">
        <v>328</v>
      </c>
      <c r="U112" s="72" t="s">
        <v>267</v>
      </c>
      <c r="V112" s="72" t="s">
        <v>267</v>
      </c>
      <c r="W112" s="72" t="s">
        <v>267</v>
      </c>
      <c r="X112" s="314">
        <v>10</v>
      </c>
      <c r="Y112" s="123" t="s">
        <v>221</v>
      </c>
      <c r="Z112" s="72" t="s">
        <v>244</v>
      </c>
      <c r="AA112" s="1"/>
      <c r="AB112" s="1"/>
      <c r="AC112" s="1"/>
      <c r="AD112" s="216" t="s">
        <v>756</v>
      </c>
      <c r="AE112" s="73"/>
      <c r="AF112" s="155" t="s">
        <v>757</v>
      </c>
    </row>
    <row r="113" spans="1:32" ht="113.25" customHeight="1" x14ac:dyDescent="0.25">
      <c r="A113" s="269" t="s">
        <v>238</v>
      </c>
      <c r="B113" s="269" t="s">
        <v>239</v>
      </c>
      <c r="C113" s="269" t="s">
        <v>820</v>
      </c>
      <c r="D113" s="269" t="s">
        <v>819</v>
      </c>
      <c r="E113" s="269" t="s">
        <v>244</v>
      </c>
      <c r="F113" s="270" t="s">
        <v>507</v>
      </c>
      <c r="G113" s="286" t="s">
        <v>49</v>
      </c>
      <c r="H113" s="270" t="s">
        <v>35</v>
      </c>
      <c r="I113" s="269" t="s">
        <v>654</v>
      </c>
      <c r="J113" s="290"/>
      <c r="K113" s="293"/>
      <c r="L113" s="290" t="s">
        <v>613</v>
      </c>
      <c r="M113" s="216">
        <v>2</v>
      </c>
      <c r="N113" s="216">
        <v>4</v>
      </c>
      <c r="O113" s="216">
        <f t="shared" si="39"/>
        <v>8</v>
      </c>
      <c r="P113" s="80" t="s">
        <v>12</v>
      </c>
      <c r="Q113" s="72">
        <v>60</v>
      </c>
      <c r="R113" s="72">
        <f t="shared" si="40"/>
        <v>480</v>
      </c>
      <c r="S113" s="216" t="s">
        <v>219</v>
      </c>
      <c r="T113" s="85" t="s">
        <v>233</v>
      </c>
      <c r="U113" s="72" t="s">
        <v>267</v>
      </c>
      <c r="V113" s="72" t="s">
        <v>267</v>
      </c>
      <c r="W113" s="72" t="s">
        <v>267</v>
      </c>
      <c r="X113" s="315"/>
      <c r="Y113" s="123" t="s">
        <v>221</v>
      </c>
      <c r="Z113" s="1" t="s">
        <v>244</v>
      </c>
      <c r="AA113" s="1"/>
      <c r="AB113" s="1"/>
      <c r="AC113" s="71" t="s">
        <v>553</v>
      </c>
      <c r="AD113" s="71" t="s">
        <v>552</v>
      </c>
      <c r="AE113" s="71" t="s">
        <v>736</v>
      </c>
      <c r="AF113" s="155" t="s">
        <v>755</v>
      </c>
    </row>
    <row r="114" spans="1:32" ht="68.25" customHeight="1" x14ac:dyDescent="0.25">
      <c r="A114" s="269" t="s">
        <v>238</v>
      </c>
      <c r="B114" s="269" t="s">
        <v>239</v>
      </c>
      <c r="C114" s="269" t="s">
        <v>820</v>
      </c>
      <c r="D114" s="269" t="s">
        <v>819</v>
      </c>
      <c r="E114" s="269" t="s">
        <v>279</v>
      </c>
      <c r="F114" s="270" t="s">
        <v>358</v>
      </c>
      <c r="G114" s="270" t="s">
        <v>357</v>
      </c>
      <c r="H114" s="269" t="s">
        <v>39</v>
      </c>
      <c r="I114" s="270" t="s">
        <v>682</v>
      </c>
      <c r="K114" s="290" t="s">
        <v>570</v>
      </c>
      <c r="L114" s="247" t="s">
        <v>890</v>
      </c>
      <c r="M114" s="226">
        <v>10</v>
      </c>
      <c r="N114" s="226">
        <v>2</v>
      </c>
      <c r="O114" s="226">
        <f t="shared" si="39"/>
        <v>20</v>
      </c>
      <c r="P114" s="82" t="s">
        <v>254</v>
      </c>
      <c r="Q114" s="72">
        <v>100</v>
      </c>
      <c r="R114" s="72">
        <f t="shared" si="40"/>
        <v>2000</v>
      </c>
      <c r="S114" s="226" t="s">
        <v>216</v>
      </c>
      <c r="T114" s="85" t="s">
        <v>231</v>
      </c>
      <c r="U114" s="72" t="s">
        <v>267</v>
      </c>
      <c r="V114" s="72" t="s">
        <v>267</v>
      </c>
      <c r="W114" s="72" t="s">
        <v>267</v>
      </c>
      <c r="X114" s="315"/>
      <c r="Y114" s="123" t="s">
        <v>218</v>
      </c>
      <c r="Z114" s="213" t="s">
        <v>244</v>
      </c>
      <c r="AA114" s="1"/>
      <c r="AB114" s="1"/>
      <c r="AC114" s="226"/>
      <c r="AD114" s="226" t="s">
        <v>891</v>
      </c>
      <c r="AE114" s="1"/>
      <c r="AF114" s="155" t="s">
        <v>648</v>
      </c>
    </row>
    <row r="115" spans="1:32" ht="141.75" customHeight="1" x14ac:dyDescent="0.25">
      <c r="A115" s="269" t="s">
        <v>238</v>
      </c>
      <c r="B115" s="269" t="s">
        <v>239</v>
      </c>
      <c r="C115" s="269" t="s">
        <v>820</v>
      </c>
      <c r="D115" s="269" t="s">
        <v>819</v>
      </c>
      <c r="E115" s="271" t="s">
        <v>244</v>
      </c>
      <c r="F115" s="270" t="s">
        <v>243</v>
      </c>
      <c r="G115" s="269" t="s">
        <v>40</v>
      </c>
      <c r="H115" s="269" t="s">
        <v>40</v>
      </c>
      <c r="I115" s="270" t="s">
        <v>668</v>
      </c>
      <c r="J115" s="290"/>
      <c r="K115" s="247" t="s">
        <v>669</v>
      </c>
      <c r="L115" s="290" t="s">
        <v>577</v>
      </c>
      <c r="M115" s="226">
        <v>2</v>
      </c>
      <c r="N115" s="226">
        <v>3</v>
      </c>
      <c r="O115" s="226">
        <f t="shared" si="39"/>
        <v>6</v>
      </c>
      <c r="P115" s="79" t="s">
        <v>12</v>
      </c>
      <c r="Q115" s="72">
        <v>60</v>
      </c>
      <c r="R115" s="72">
        <f t="shared" si="40"/>
        <v>360</v>
      </c>
      <c r="S115" s="226" t="s">
        <v>219</v>
      </c>
      <c r="T115" s="85" t="s">
        <v>328</v>
      </c>
      <c r="U115" s="72" t="s">
        <v>556</v>
      </c>
      <c r="V115" s="72" t="s">
        <v>556</v>
      </c>
      <c r="W115" s="72" t="s">
        <v>556</v>
      </c>
      <c r="X115" s="315"/>
      <c r="Y115" s="123" t="s">
        <v>224</v>
      </c>
      <c r="Z115" s="1"/>
      <c r="AA115" s="1"/>
      <c r="AB115" s="1"/>
      <c r="AC115" s="226"/>
      <c r="AD115" s="226" t="s">
        <v>578</v>
      </c>
      <c r="AE115" s="1"/>
      <c r="AF115" s="2" t="s">
        <v>648</v>
      </c>
    </row>
    <row r="116" spans="1:32" ht="136.5" customHeight="1" x14ac:dyDescent="0.25">
      <c r="A116" s="269" t="s">
        <v>238</v>
      </c>
      <c r="B116" s="269" t="s">
        <v>239</v>
      </c>
      <c r="C116" s="269" t="s">
        <v>820</v>
      </c>
      <c r="D116" s="269" t="s">
        <v>819</v>
      </c>
      <c r="E116" s="271" t="s">
        <v>244</v>
      </c>
      <c r="F116" s="270" t="s">
        <v>353</v>
      </c>
      <c r="G116" s="269" t="s">
        <v>582</v>
      </c>
      <c r="H116" s="269" t="s">
        <v>354</v>
      </c>
      <c r="I116" s="269" t="s">
        <v>656</v>
      </c>
      <c r="J116" s="293"/>
      <c r="K116" s="293"/>
      <c r="L116" s="290" t="s">
        <v>807</v>
      </c>
      <c r="M116" s="226">
        <v>6</v>
      </c>
      <c r="N116" s="226">
        <v>4</v>
      </c>
      <c r="O116" s="226">
        <f t="shared" si="39"/>
        <v>24</v>
      </c>
      <c r="P116" s="81" t="s">
        <v>253</v>
      </c>
      <c r="Q116" s="72">
        <v>60</v>
      </c>
      <c r="R116" s="72">
        <f t="shared" si="40"/>
        <v>1440</v>
      </c>
      <c r="S116" s="226" t="s">
        <v>216</v>
      </c>
      <c r="T116" s="85" t="s">
        <v>231</v>
      </c>
      <c r="U116" s="72" t="s">
        <v>556</v>
      </c>
      <c r="V116" s="72" t="s">
        <v>556</v>
      </c>
      <c r="W116" s="72" t="s">
        <v>556</v>
      </c>
      <c r="X116" s="315"/>
      <c r="Y116" s="123" t="s">
        <v>218</v>
      </c>
      <c r="Z116" s="213" t="s">
        <v>244</v>
      </c>
      <c r="AA116" s="1"/>
      <c r="AB116" s="1"/>
      <c r="AC116" s="1"/>
      <c r="AD116" s="71" t="s">
        <v>721</v>
      </c>
      <c r="AE116" s="71" t="s">
        <v>563</v>
      </c>
      <c r="AF116" s="227" t="s">
        <v>733</v>
      </c>
    </row>
    <row r="117" spans="1:32" s="88" customFormat="1" ht="97.5" customHeight="1" x14ac:dyDescent="0.25">
      <c r="A117" s="269" t="s">
        <v>238</v>
      </c>
      <c r="B117" s="269" t="s">
        <v>239</v>
      </c>
      <c r="C117" s="269" t="s">
        <v>820</v>
      </c>
      <c r="D117" s="269" t="s">
        <v>819</v>
      </c>
      <c r="E117" s="269" t="s">
        <v>244</v>
      </c>
      <c r="F117" s="270" t="s">
        <v>363</v>
      </c>
      <c r="G117" s="270" t="s">
        <v>285</v>
      </c>
      <c r="H117" s="270" t="s">
        <v>37</v>
      </c>
      <c r="I117" s="270" t="s">
        <v>657</v>
      </c>
      <c r="J117" s="290"/>
      <c r="K117" s="290"/>
      <c r="L117" s="290" t="s">
        <v>879</v>
      </c>
      <c r="M117" s="216">
        <v>6</v>
      </c>
      <c r="N117" s="216">
        <v>2</v>
      </c>
      <c r="O117" s="216">
        <f t="shared" si="39"/>
        <v>12</v>
      </c>
      <c r="P117" s="82" t="s">
        <v>254</v>
      </c>
      <c r="Q117" s="216">
        <v>10</v>
      </c>
      <c r="R117" s="216">
        <f t="shared" si="40"/>
        <v>120</v>
      </c>
      <c r="S117" s="216" t="s">
        <v>222</v>
      </c>
      <c r="T117" s="220" t="s">
        <v>229</v>
      </c>
      <c r="U117" s="216" t="s">
        <v>267</v>
      </c>
      <c r="V117" s="216" t="s">
        <v>267</v>
      </c>
      <c r="W117" s="216" t="s">
        <v>267</v>
      </c>
      <c r="X117" s="315"/>
      <c r="Y117" s="216" t="s">
        <v>224</v>
      </c>
      <c r="Z117" s="216"/>
      <c r="AA117" s="216"/>
      <c r="AB117" s="216"/>
      <c r="AC117" s="216"/>
      <c r="AD117" s="216" t="s">
        <v>601</v>
      </c>
      <c r="AE117" s="216"/>
      <c r="AF117" s="216" t="s">
        <v>716</v>
      </c>
    </row>
    <row r="118" spans="1:32" s="276" customFormat="1" ht="79.5" customHeight="1" x14ac:dyDescent="0.25">
      <c r="A118" s="269" t="s">
        <v>238</v>
      </c>
      <c r="B118" s="269" t="s">
        <v>239</v>
      </c>
      <c r="C118" s="269" t="s">
        <v>820</v>
      </c>
      <c r="D118" s="269" t="s">
        <v>819</v>
      </c>
      <c r="E118" s="269" t="s">
        <v>244</v>
      </c>
      <c r="F118" s="270" t="s">
        <v>369</v>
      </c>
      <c r="G118" s="270" t="s">
        <v>38</v>
      </c>
      <c r="H118" s="270" t="s">
        <v>802</v>
      </c>
      <c r="I118" s="270" t="s">
        <v>803</v>
      </c>
      <c r="J118" s="290"/>
      <c r="K118" s="290"/>
      <c r="L118" s="290" t="s">
        <v>667</v>
      </c>
      <c r="M118" s="248">
        <v>6</v>
      </c>
      <c r="N118" s="248">
        <v>3</v>
      </c>
      <c r="O118" s="248">
        <f t="shared" si="39"/>
        <v>18</v>
      </c>
      <c r="P118" s="82" t="s">
        <v>254</v>
      </c>
      <c r="Q118" s="248">
        <v>100</v>
      </c>
      <c r="R118" s="248">
        <f t="shared" si="40"/>
        <v>1800</v>
      </c>
      <c r="S118" s="248" t="s">
        <v>219</v>
      </c>
      <c r="T118" s="273" t="s">
        <v>233</v>
      </c>
      <c r="U118" s="274" t="s">
        <v>556</v>
      </c>
      <c r="V118" s="274" t="s">
        <v>556</v>
      </c>
      <c r="W118" s="274" t="s">
        <v>556</v>
      </c>
      <c r="X118" s="315"/>
      <c r="Y118" s="275" t="s">
        <v>221</v>
      </c>
      <c r="Z118" s="248" t="s">
        <v>244</v>
      </c>
      <c r="AA118" s="272"/>
      <c r="AB118" s="272"/>
      <c r="AC118" s="272"/>
      <c r="AD118" s="248" t="s">
        <v>589</v>
      </c>
      <c r="AE118" s="248"/>
      <c r="AF118" s="272" t="s">
        <v>715</v>
      </c>
    </row>
    <row r="119" spans="1:32" ht="121.5" customHeight="1" x14ac:dyDescent="0.25">
      <c r="A119" s="269" t="s">
        <v>238</v>
      </c>
      <c r="B119" s="269" t="s">
        <v>239</v>
      </c>
      <c r="C119" s="269" t="s">
        <v>820</v>
      </c>
      <c r="D119" s="269" t="s">
        <v>819</v>
      </c>
      <c r="E119" s="269" t="s">
        <v>244</v>
      </c>
      <c r="F119" s="270" t="s">
        <v>574</v>
      </c>
      <c r="G119" s="270" t="s">
        <v>39</v>
      </c>
      <c r="H119" s="270" t="s">
        <v>585</v>
      </c>
      <c r="I119" s="270" t="s">
        <v>659</v>
      </c>
      <c r="J119" s="290"/>
      <c r="K119" s="290"/>
      <c r="L119" s="290" t="s">
        <v>575</v>
      </c>
      <c r="M119" s="71">
        <v>10</v>
      </c>
      <c r="N119" s="231">
        <v>1</v>
      </c>
      <c r="O119" s="231">
        <f t="shared" si="39"/>
        <v>10</v>
      </c>
      <c r="P119" s="82" t="s">
        <v>254</v>
      </c>
      <c r="Q119" s="72">
        <v>100</v>
      </c>
      <c r="R119" s="72">
        <f t="shared" si="40"/>
        <v>1000</v>
      </c>
      <c r="S119" s="231" t="s">
        <v>216</v>
      </c>
      <c r="T119" s="85" t="s">
        <v>231</v>
      </c>
      <c r="U119" s="72" t="s">
        <v>556</v>
      </c>
      <c r="V119" s="72" t="s">
        <v>556</v>
      </c>
      <c r="W119" s="72" t="s">
        <v>556</v>
      </c>
      <c r="X119" s="315"/>
      <c r="Y119" s="123" t="s">
        <v>218</v>
      </c>
      <c r="Z119" s="1"/>
      <c r="AA119" s="1"/>
      <c r="AB119" s="1"/>
      <c r="AC119" s="1"/>
      <c r="AD119" s="231" t="s">
        <v>346</v>
      </c>
      <c r="AE119" s="1"/>
      <c r="AF119" s="145" t="s">
        <v>699</v>
      </c>
    </row>
    <row r="120" spans="1:32" s="88" customFormat="1" ht="105" customHeight="1" x14ac:dyDescent="0.25">
      <c r="A120" s="269" t="s">
        <v>238</v>
      </c>
      <c r="B120" s="269" t="s">
        <v>239</v>
      </c>
      <c r="C120" s="269" t="s">
        <v>820</v>
      </c>
      <c r="D120" s="269" t="s">
        <v>819</v>
      </c>
      <c r="E120" s="269" t="s">
        <v>244</v>
      </c>
      <c r="F120" s="270" t="s">
        <v>827</v>
      </c>
      <c r="G120" s="270" t="s">
        <v>649</v>
      </c>
      <c r="H120" s="269" t="s">
        <v>649</v>
      </c>
      <c r="I120" s="270" t="s">
        <v>679</v>
      </c>
      <c r="J120" s="290" t="s">
        <v>602</v>
      </c>
      <c r="K120" s="290" t="s">
        <v>316</v>
      </c>
      <c r="L120" s="290"/>
      <c r="M120" s="216">
        <v>2</v>
      </c>
      <c r="N120" s="216">
        <v>2</v>
      </c>
      <c r="O120" s="216">
        <f t="shared" ref="O120" si="44">+M120*N120</f>
        <v>4</v>
      </c>
      <c r="P120" s="216" t="s">
        <v>252</v>
      </c>
      <c r="Q120" s="216">
        <v>10</v>
      </c>
      <c r="R120" s="216">
        <f t="shared" ref="R120" si="45">+O120*Q120</f>
        <v>40</v>
      </c>
      <c r="S120" s="216" t="s">
        <v>222</v>
      </c>
      <c r="T120" s="220" t="s">
        <v>229</v>
      </c>
      <c r="U120" s="216" t="s">
        <v>267</v>
      </c>
      <c r="V120" s="216" t="s">
        <v>267</v>
      </c>
      <c r="W120" s="216" t="s">
        <v>267</v>
      </c>
      <c r="X120" s="316"/>
      <c r="Y120" s="216" t="s">
        <v>224</v>
      </c>
      <c r="Z120" s="216"/>
      <c r="AA120" s="216"/>
      <c r="AB120" s="216"/>
      <c r="AC120" s="216"/>
      <c r="AD120" s="216" t="s">
        <v>317</v>
      </c>
      <c r="AE120" s="216"/>
      <c r="AF120" s="155" t="s">
        <v>647</v>
      </c>
    </row>
    <row r="121" spans="1:32" ht="63" customHeight="1" x14ac:dyDescent="0.25">
      <c r="A121" s="280" t="s">
        <v>238</v>
      </c>
      <c r="B121" s="280" t="s">
        <v>239</v>
      </c>
      <c r="C121" s="280" t="s">
        <v>614</v>
      </c>
      <c r="D121" s="280" t="s">
        <v>376</v>
      </c>
      <c r="E121" s="280" t="s">
        <v>279</v>
      </c>
      <c r="F121" s="281" t="s">
        <v>358</v>
      </c>
      <c r="G121" s="281" t="s">
        <v>357</v>
      </c>
      <c r="H121" s="280" t="s">
        <v>39</v>
      </c>
      <c r="I121" s="281" t="s">
        <v>682</v>
      </c>
      <c r="J121" s="290" t="s">
        <v>570</v>
      </c>
      <c r="K121" s="291"/>
      <c r="L121" s="247"/>
      <c r="M121" s="216">
        <v>10</v>
      </c>
      <c r="N121" s="216">
        <v>2</v>
      </c>
      <c r="O121" s="216">
        <f t="shared" ref="O121:O122" si="46">+M121*N121</f>
        <v>20</v>
      </c>
      <c r="P121" s="82" t="s">
        <v>254</v>
      </c>
      <c r="Q121" s="72">
        <v>100</v>
      </c>
      <c r="R121" s="72">
        <f t="shared" ref="R121:R122" si="47">+O121*Q121</f>
        <v>2000</v>
      </c>
      <c r="S121" s="216" t="s">
        <v>216</v>
      </c>
      <c r="T121" s="85" t="s">
        <v>231</v>
      </c>
      <c r="U121" s="72" t="s">
        <v>267</v>
      </c>
      <c r="V121" s="72" t="s">
        <v>267</v>
      </c>
      <c r="W121" s="72" t="s">
        <v>267</v>
      </c>
      <c r="X121" s="314">
        <v>10</v>
      </c>
      <c r="Y121" s="123" t="s">
        <v>218</v>
      </c>
      <c r="Z121" s="213" t="s">
        <v>244</v>
      </c>
      <c r="AA121" s="1"/>
      <c r="AB121" s="1"/>
      <c r="AC121" s="216"/>
      <c r="AD121" s="216" t="s">
        <v>615</v>
      </c>
      <c r="AE121" s="1"/>
      <c r="AF121" s="155" t="s">
        <v>648</v>
      </c>
    </row>
    <row r="122" spans="1:32" ht="74.25" customHeight="1" x14ac:dyDescent="0.25">
      <c r="A122" s="280" t="s">
        <v>238</v>
      </c>
      <c r="B122" s="280" t="s">
        <v>239</v>
      </c>
      <c r="C122" s="280" t="s">
        <v>614</v>
      </c>
      <c r="D122" s="280" t="s">
        <v>376</v>
      </c>
      <c r="E122" s="280" t="s">
        <v>279</v>
      </c>
      <c r="F122" s="281" t="s">
        <v>360</v>
      </c>
      <c r="G122" s="281" t="s">
        <v>359</v>
      </c>
      <c r="H122" s="280" t="s">
        <v>39</v>
      </c>
      <c r="I122" s="280" t="s">
        <v>683</v>
      </c>
      <c r="J122" s="293"/>
      <c r="K122" s="293"/>
      <c r="L122" s="290" t="s">
        <v>575</v>
      </c>
      <c r="M122" s="216">
        <v>10</v>
      </c>
      <c r="N122" s="216">
        <v>1</v>
      </c>
      <c r="O122" s="216">
        <f t="shared" si="46"/>
        <v>10</v>
      </c>
      <c r="P122" s="82" t="s">
        <v>254</v>
      </c>
      <c r="Q122" s="72">
        <v>100</v>
      </c>
      <c r="R122" s="72">
        <f t="shared" si="47"/>
        <v>1000</v>
      </c>
      <c r="S122" s="216" t="s">
        <v>216</v>
      </c>
      <c r="T122" s="85" t="s">
        <v>231</v>
      </c>
      <c r="U122" s="72" t="s">
        <v>267</v>
      </c>
      <c r="V122" s="72" t="s">
        <v>267</v>
      </c>
      <c r="W122" s="72" t="s">
        <v>267</v>
      </c>
      <c r="X122" s="315"/>
      <c r="Y122" s="123" t="s">
        <v>218</v>
      </c>
      <c r="Z122" s="1"/>
      <c r="AA122" s="1"/>
      <c r="AB122" s="1"/>
      <c r="AC122" s="1"/>
      <c r="AD122" s="216" t="s">
        <v>616</v>
      </c>
      <c r="AE122" s="1"/>
      <c r="AF122" s="1"/>
    </row>
    <row r="123" spans="1:32" ht="75.75" customHeight="1" x14ac:dyDescent="0.25">
      <c r="A123" s="280" t="s">
        <v>238</v>
      </c>
      <c r="B123" s="280" t="s">
        <v>239</v>
      </c>
      <c r="C123" s="280" t="s">
        <v>614</v>
      </c>
      <c r="D123" s="280" t="s">
        <v>376</v>
      </c>
      <c r="E123" s="280" t="s">
        <v>279</v>
      </c>
      <c r="F123" s="281" t="s">
        <v>353</v>
      </c>
      <c r="G123" s="280" t="s">
        <v>354</v>
      </c>
      <c r="H123" s="281" t="s">
        <v>35</v>
      </c>
      <c r="I123" s="280" t="s">
        <v>656</v>
      </c>
      <c r="J123" s="293"/>
      <c r="K123" s="293"/>
      <c r="L123" s="290" t="s">
        <v>807</v>
      </c>
      <c r="M123" s="216">
        <v>6</v>
      </c>
      <c r="N123" s="216">
        <v>2</v>
      </c>
      <c r="O123" s="216">
        <f t="shared" ref="O123:O125" si="48">+M123*N123</f>
        <v>12</v>
      </c>
      <c r="P123" s="82" t="s">
        <v>254</v>
      </c>
      <c r="Q123" s="72">
        <v>60</v>
      </c>
      <c r="R123" s="72">
        <f t="shared" ref="R123:R125" si="49">+O123*Q123</f>
        <v>720</v>
      </c>
      <c r="S123" s="216" t="s">
        <v>216</v>
      </c>
      <c r="T123" s="85" t="s">
        <v>231</v>
      </c>
      <c r="U123" s="72" t="s">
        <v>267</v>
      </c>
      <c r="V123" s="72" t="s">
        <v>267</v>
      </c>
      <c r="W123" s="72" t="s">
        <v>267</v>
      </c>
      <c r="X123" s="315"/>
      <c r="Y123" s="123" t="s">
        <v>218</v>
      </c>
      <c r="Z123" s="1"/>
      <c r="AA123" s="1"/>
      <c r="AB123" s="1"/>
      <c r="AC123" s="1"/>
      <c r="AD123" s="71" t="s">
        <v>746</v>
      </c>
      <c r="AE123" s="71"/>
      <c r="AF123" s="2" t="s">
        <v>733</v>
      </c>
    </row>
    <row r="124" spans="1:32" ht="80.25" customHeight="1" x14ac:dyDescent="0.25">
      <c r="A124" s="280" t="s">
        <v>238</v>
      </c>
      <c r="B124" s="280" t="s">
        <v>239</v>
      </c>
      <c r="C124" s="280" t="s">
        <v>614</v>
      </c>
      <c r="D124" s="280" t="s">
        <v>376</v>
      </c>
      <c r="E124" s="280" t="s">
        <v>279</v>
      </c>
      <c r="F124" s="281" t="s">
        <v>243</v>
      </c>
      <c r="G124" s="280" t="s">
        <v>40</v>
      </c>
      <c r="H124" s="280" t="s">
        <v>40</v>
      </c>
      <c r="I124" s="281" t="s">
        <v>684</v>
      </c>
      <c r="J124" s="290"/>
      <c r="K124" s="293"/>
      <c r="L124" s="290"/>
      <c r="M124" s="216">
        <v>2</v>
      </c>
      <c r="N124" s="216">
        <v>3</v>
      </c>
      <c r="O124" s="216">
        <f t="shared" si="48"/>
        <v>6</v>
      </c>
      <c r="P124" s="79" t="s">
        <v>12</v>
      </c>
      <c r="Q124" s="72">
        <v>60</v>
      </c>
      <c r="R124" s="72">
        <f t="shared" si="49"/>
        <v>360</v>
      </c>
      <c r="S124" s="216" t="s">
        <v>219</v>
      </c>
      <c r="T124" s="85" t="s">
        <v>328</v>
      </c>
      <c r="U124" s="72" t="s">
        <v>267</v>
      </c>
      <c r="V124" s="72" t="s">
        <v>267</v>
      </c>
      <c r="W124" s="72" t="s">
        <v>267</v>
      </c>
      <c r="X124" s="315"/>
      <c r="Y124" s="123" t="s">
        <v>224</v>
      </c>
      <c r="Z124" s="1"/>
      <c r="AA124" s="1"/>
      <c r="AB124" s="1"/>
      <c r="AC124" s="216"/>
      <c r="AD124" s="216" t="s">
        <v>615</v>
      </c>
      <c r="AE124" s="1"/>
      <c r="AF124" s="155" t="s">
        <v>648</v>
      </c>
    </row>
    <row r="125" spans="1:32" s="88" customFormat="1" ht="63" customHeight="1" x14ac:dyDescent="0.25">
      <c r="A125" s="280" t="s">
        <v>238</v>
      </c>
      <c r="B125" s="280" t="s">
        <v>239</v>
      </c>
      <c r="C125" s="280" t="s">
        <v>614</v>
      </c>
      <c r="D125" s="280" t="s">
        <v>376</v>
      </c>
      <c r="E125" s="280" t="s">
        <v>279</v>
      </c>
      <c r="F125" s="281" t="s">
        <v>365</v>
      </c>
      <c r="G125" s="281" t="s">
        <v>296</v>
      </c>
      <c r="H125" s="281" t="s">
        <v>34</v>
      </c>
      <c r="I125" s="281" t="s">
        <v>680</v>
      </c>
      <c r="J125" s="290"/>
      <c r="K125" s="290"/>
      <c r="L125" s="290" t="s">
        <v>617</v>
      </c>
      <c r="M125" s="216">
        <v>6</v>
      </c>
      <c r="N125" s="216">
        <v>2</v>
      </c>
      <c r="O125" s="216">
        <f t="shared" si="48"/>
        <v>12</v>
      </c>
      <c r="P125" s="82" t="s">
        <v>254</v>
      </c>
      <c r="Q125" s="216">
        <v>25</v>
      </c>
      <c r="R125" s="216">
        <f t="shared" si="49"/>
        <v>300</v>
      </c>
      <c r="S125" s="216" t="s">
        <v>219</v>
      </c>
      <c r="T125" s="220" t="s">
        <v>233</v>
      </c>
      <c r="U125" s="216" t="s">
        <v>267</v>
      </c>
      <c r="V125" s="216" t="s">
        <v>267</v>
      </c>
      <c r="W125" s="216" t="s">
        <v>267</v>
      </c>
      <c r="X125" s="315"/>
      <c r="Y125" s="123" t="s">
        <v>221</v>
      </c>
      <c r="Z125" s="216"/>
      <c r="AA125" s="216"/>
      <c r="AB125" s="216"/>
      <c r="AC125" s="216" t="s">
        <v>707</v>
      </c>
      <c r="AD125" s="216" t="s">
        <v>618</v>
      </c>
      <c r="AE125" s="216"/>
      <c r="AF125" s="155" t="s">
        <v>648</v>
      </c>
    </row>
    <row r="126" spans="1:32" ht="60" customHeight="1" x14ac:dyDescent="0.25">
      <c r="A126" s="280" t="s">
        <v>238</v>
      </c>
      <c r="B126" s="280" t="s">
        <v>239</v>
      </c>
      <c r="C126" s="280" t="s">
        <v>614</v>
      </c>
      <c r="D126" s="280" t="s">
        <v>376</v>
      </c>
      <c r="E126" s="280" t="s">
        <v>279</v>
      </c>
      <c r="F126" s="281" t="s">
        <v>512</v>
      </c>
      <c r="G126" s="282" t="s">
        <v>49</v>
      </c>
      <c r="H126" s="281" t="s">
        <v>35</v>
      </c>
      <c r="I126" s="280" t="s">
        <v>619</v>
      </c>
      <c r="J126" s="290" t="s">
        <v>249</v>
      </c>
      <c r="K126" s="293"/>
      <c r="L126" s="290"/>
      <c r="M126" s="216">
        <v>2</v>
      </c>
      <c r="N126" s="216">
        <v>4</v>
      </c>
      <c r="O126" s="216">
        <f t="shared" ref="O126:O171" si="50">+M126*N126</f>
        <v>8</v>
      </c>
      <c r="P126" s="80" t="s">
        <v>12</v>
      </c>
      <c r="Q126" s="72">
        <v>60</v>
      </c>
      <c r="R126" s="72">
        <f t="shared" ref="R126:R128" si="51">+O126*Q126</f>
        <v>480</v>
      </c>
      <c r="S126" s="216" t="s">
        <v>219</v>
      </c>
      <c r="T126" s="85" t="s">
        <v>377</v>
      </c>
      <c r="U126" s="72" t="s">
        <v>267</v>
      </c>
      <c r="V126" s="72" t="s">
        <v>267</v>
      </c>
      <c r="W126" s="72" t="s">
        <v>267</v>
      </c>
      <c r="X126" s="315"/>
      <c r="Y126" s="123" t="s">
        <v>224</v>
      </c>
      <c r="Z126" s="1"/>
      <c r="AA126" s="1"/>
      <c r="AB126" s="1"/>
      <c r="AC126" s="71" t="s">
        <v>553</v>
      </c>
      <c r="AD126" s="71"/>
      <c r="AE126" s="71" t="s">
        <v>620</v>
      </c>
      <c r="AF126" s="2" t="s">
        <v>754</v>
      </c>
    </row>
    <row r="127" spans="1:32" s="294" customFormat="1" ht="105" customHeight="1" x14ac:dyDescent="0.25">
      <c r="A127" s="280" t="s">
        <v>238</v>
      </c>
      <c r="B127" s="280" t="s">
        <v>239</v>
      </c>
      <c r="C127" s="280" t="s">
        <v>614</v>
      </c>
      <c r="D127" s="280" t="s">
        <v>376</v>
      </c>
      <c r="E127" s="280" t="s">
        <v>279</v>
      </c>
      <c r="F127" s="280" t="s">
        <v>358</v>
      </c>
      <c r="G127" s="280" t="s">
        <v>39</v>
      </c>
      <c r="H127" s="280" t="s">
        <v>584</v>
      </c>
      <c r="I127" s="280" t="s">
        <v>658</v>
      </c>
      <c r="J127" s="247" t="s">
        <v>570</v>
      </c>
      <c r="K127" s="293"/>
      <c r="L127" s="290" t="s">
        <v>617</v>
      </c>
      <c r="M127" s="290">
        <v>2</v>
      </c>
      <c r="N127" s="290">
        <v>3</v>
      </c>
      <c r="O127" s="290">
        <f t="shared" si="50"/>
        <v>6</v>
      </c>
      <c r="P127" s="79" t="s">
        <v>12</v>
      </c>
      <c r="Q127" s="274">
        <v>60</v>
      </c>
      <c r="R127" s="274">
        <f t="shared" si="51"/>
        <v>360</v>
      </c>
      <c r="S127" s="290" t="s">
        <v>219</v>
      </c>
      <c r="T127" s="273" t="s">
        <v>328</v>
      </c>
      <c r="U127" s="274" t="s">
        <v>556</v>
      </c>
      <c r="V127" s="274" t="s">
        <v>556</v>
      </c>
      <c r="W127" s="274" t="s">
        <v>556</v>
      </c>
      <c r="X127" s="315"/>
      <c r="Y127" s="275" t="s">
        <v>218</v>
      </c>
      <c r="Z127" s="291" t="s">
        <v>244</v>
      </c>
      <c r="AA127" s="293"/>
      <c r="AB127" s="293"/>
      <c r="AC127" s="290" t="s">
        <v>573</v>
      </c>
      <c r="AD127" s="297" t="s">
        <v>572</v>
      </c>
      <c r="AE127" s="293"/>
      <c r="AF127" s="272" t="s">
        <v>722</v>
      </c>
    </row>
    <row r="128" spans="1:32" s="88" customFormat="1" ht="60" customHeight="1" x14ac:dyDescent="0.25">
      <c r="A128" s="280" t="s">
        <v>238</v>
      </c>
      <c r="B128" s="280" t="s">
        <v>239</v>
      </c>
      <c r="C128" s="280" t="s">
        <v>614</v>
      </c>
      <c r="D128" s="280" t="s">
        <v>611</v>
      </c>
      <c r="E128" s="280" t="s">
        <v>244</v>
      </c>
      <c r="F128" s="281" t="s">
        <v>315</v>
      </c>
      <c r="G128" s="281" t="s">
        <v>649</v>
      </c>
      <c r="H128" s="280" t="s">
        <v>649</v>
      </c>
      <c r="I128" s="281" t="s">
        <v>679</v>
      </c>
      <c r="J128" s="290" t="s">
        <v>602</v>
      </c>
      <c r="K128" s="290" t="s">
        <v>316</v>
      </c>
      <c r="L128" s="290"/>
      <c r="M128" s="226">
        <v>2</v>
      </c>
      <c r="N128" s="226">
        <v>2</v>
      </c>
      <c r="O128" s="226">
        <f t="shared" si="50"/>
        <v>4</v>
      </c>
      <c r="P128" s="226" t="s">
        <v>252</v>
      </c>
      <c r="Q128" s="226">
        <v>10</v>
      </c>
      <c r="R128" s="226">
        <f t="shared" si="51"/>
        <v>40</v>
      </c>
      <c r="S128" s="226" t="s">
        <v>222</v>
      </c>
      <c r="T128" s="228" t="s">
        <v>229</v>
      </c>
      <c r="U128" s="226" t="s">
        <v>267</v>
      </c>
      <c r="V128" s="226" t="s">
        <v>267</v>
      </c>
      <c r="W128" s="226" t="s">
        <v>267</v>
      </c>
      <c r="X128" s="316"/>
      <c r="Y128" s="226" t="s">
        <v>224</v>
      </c>
      <c r="Z128" s="226"/>
      <c r="AA128" s="226"/>
      <c r="AB128" s="226"/>
      <c r="AC128" s="226"/>
      <c r="AD128" s="226" t="s">
        <v>317</v>
      </c>
      <c r="AE128" s="226"/>
      <c r="AF128" s="155" t="s">
        <v>647</v>
      </c>
    </row>
    <row r="129" spans="1:39" ht="70.5" customHeight="1" x14ac:dyDescent="0.25">
      <c r="A129" s="255" t="s">
        <v>380</v>
      </c>
      <c r="B129" s="255" t="s">
        <v>381</v>
      </c>
      <c r="C129" s="255" t="s">
        <v>382</v>
      </c>
      <c r="D129" s="255" t="s">
        <v>383</v>
      </c>
      <c r="E129" s="255" t="s">
        <v>244</v>
      </c>
      <c r="F129" s="256" t="s">
        <v>384</v>
      </c>
      <c r="G129" s="256" t="s">
        <v>39</v>
      </c>
      <c r="H129" s="256" t="s">
        <v>242</v>
      </c>
      <c r="I129" s="256" t="s">
        <v>686</v>
      </c>
      <c r="J129" s="290"/>
      <c r="K129" s="290"/>
      <c r="L129" s="290" t="s">
        <v>821</v>
      </c>
      <c r="M129" s="217">
        <v>6</v>
      </c>
      <c r="N129" s="217">
        <v>4</v>
      </c>
      <c r="O129" s="217">
        <f t="shared" si="50"/>
        <v>24</v>
      </c>
      <c r="P129" s="81" t="s">
        <v>253</v>
      </c>
      <c r="Q129" s="217">
        <v>25</v>
      </c>
      <c r="R129" s="217">
        <f t="shared" ref="R129:R171" si="52">+Q129*O129</f>
        <v>600</v>
      </c>
      <c r="S129" s="217" t="s">
        <v>216</v>
      </c>
      <c r="T129" s="136" t="s">
        <v>386</v>
      </c>
      <c r="U129" s="217" t="s">
        <v>267</v>
      </c>
      <c r="V129" s="217" t="s">
        <v>267</v>
      </c>
      <c r="W129" s="217" t="s">
        <v>267</v>
      </c>
      <c r="X129" s="311">
        <v>36</v>
      </c>
      <c r="Y129" s="123" t="s">
        <v>218</v>
      </c>
      <c r="Z129" s="217" t="s">
        <v>244</v>
      </c>
      <c r="AA129" s="137"/>
      <c r="AB129" s="137"/>
      <c r="AC129" s="137"/>
      <c r="AD129" s="217" t="s">
        <v>726</v>
      </c>
      <c r="AE129" s="217"/>
      <c r="AF129" s="137" t="s">
        <v>752</v>
      </c>
      <c r="AG129" s="141"/>
      <c r="AH129" s="141"/>
      <c r="AI129" s="141"/>
      <c r="AJ129" s="141"/>
      <c r="AK129" s="141"/>
      <c r="AL129" s="141"/>
      <c r="AM129" s="141"/>
    </row>
    <row r="130" spans="1:39" ht="72.75" customHeight="1" x14ac:dyDescent="0.25">
      <c r="A130" s="255" t="s">
        <v>380</v>
      </c>
      <c r="B130" s="255" t="s">
        <v>381</v>
      </c>
      <c r="C130" s="255" t="s">
        <v>382</v>
      </c>
      <c r="D130" s="255" t="s">
        <v>383</v>
      </c>
      <c r="E130" s="255" t="s">
        <v>244</v>
      </c>
      <c r="F130" s="256" t="s">
        <v>388</v>
      </c>
      <c r="G130" s="256" t="s">
        <v>829</v>
      </c>
      <c r="H130" s="256" t="s">
        <v>38</v>
      </c>
      <c r="I130" s="256" t="s">
        <v>685</v>
      </c>
      <c r="J130" s="306"/>
      <c r="K130" s="290"/>
      <c r="L130" s="306" t="s">
        <v>822</v>
      </c>
      <c r="M130" s="217">
        <v>6</v>
      </c>
      <c r="N130" s="217">
        <v>4</v>
      </c>
      <c r="O130" s="217">
        <f t="shared" si="50"/>
        <v>24</v>
      </c>
      <c r="P130" s="81" t="s">
        <v>253</v>
      </c>
      <c r="Q130" s="217">
        <v>25</v>
      </c>
      <c r="R130" s="217">
        <f t="shared" si="52"/>
        <v>600</v>
      </c>
      <c r="S130" s="217" t="s">
        <v>216</v>
      </c>
      <c r="T130" s="136" t="s">
        <v>386</v>
      </c>
      <c r="U130" s="217" t="s">
        <v>267</v>
      </c>
      <c r="V130" s="217" t="s">
        <v>267</v>
      </c>
      <c r="W130" s="217" t="s">
        <v>267</v>
      </c>
      <c r="X130" s="312"/>
      <c r="Y130" s="123" t="s">
        <v>218</v>
      </c>
      <c r="Z130" s="123"/>
      <c r="AA130" s="123"/>
      <c r="AB130" s="123"/>
      <c r="AC130" s="137"/>
      <c r="AD130" s="217" t="s">
        <v>823</v>
      </c>
      <c r="AE130" s="217"/>
      <c r="AF130" s="216" t="s">
        <v>716</v>
      </c>
      <c r="AG130" s="141"/>
      <c r="AH130" s="141"/>
      <c r="AI130" s="141"/>
      <c r="AJ130" s="141"/>
      <c r="AK130" s="141"/>
      <c r="AL130" s="141"/>
      <c r="AM130" s="141"/>
    </row>
    <row r="131" spans="1:39" ht="72" customHeight="1" x14ac:dyDescent="0.25">
      <c r="A131" s="255" t="s">
        <v>380</v>
      </c>
      <c r="B131" s="255" t="s">
        <v>381</v>
      </c>
      <c r="C131" s="255" t="s">
        <v>382</v>
      </c>
      <c r="D131" s="255" t="s">
        <v>383</v>
      </c>
      <c r="E131" s="255" t="s">
        <v>244</v>
      </c>
      <c r="F131" s="256" t="s">
        <v>391</v>
      </c>
      <c r="G131" s="256" t="s">
        <v>303</v>
      </c>
      <c r="H131" s="256" t="s">
        <v>39</v>
      </c>
      <c r="I131" s="256" t="s">
        <v>686</v>
      </c>
      <c r="J131" s="306"/>
      <c r="K131" s="290" t="s">
        <v>824</v>
      </c>
      <c r="L131" s="290"/>
      <c r="M131" s="217">
        <v>2</v>
      </c>
      <c r="N131" s="217">
        <v>4</v>
      </c>
      <c r="O131" s="217">
        <f t="shared" si="50"/>
        <v>8</v>
      </c>
      <c r="P131" s="80" t="s">
        <v>12</v>
      </c>
      <c r="Q131" s="217">
        <v>25</v>
      </c>
      <c r="R131" s="217">
        <f t="shared" si="52"/>
        <v>200</v>
      </c>
      <c r="S131" s="217" t="s">
        <v>219</v>
      </c>
      <c r="T131" s="136" t="s">
        <v>328</v>
      </c>
      <c r="U131" s="217" t="s">
        <v>267</v>
      </c>
      <c r="V131" s="217" t="s">
        <v>267</v>
      </c>
      <c r="W131" s="217" t="s">
        <v>267</v>
      </c>
      <c r="X131" s="312"/>
      <c r="Y131" s="123" t="s">
        <v>221</v>
      </c>
      <c r="Z131" s="217" t="s">
        <v>279</v>
      </c>
      <c r="AA131" s="137"/>
      <c r="AB131" s="137"/>
      <c r="AC131" s="137"/>
      <c r="AD131" s="217" t="s">
        <v>726</v>
      </c>
      <c r="AE131" s="217"/>
      <c r="AF131" s="137" t="s">
        <v>752</v>
      </c>
      <c r="AG131" s="141"/>
      <c r="AH131" s="141"/>
      <c r="AI131" s="141"/>
      <c r="AJ131" s="141"/>
      <c r="AK131" s="141"/>
      <c r="AL131" s="141"/>
      <c r="AM131" s="141"/>
    </row>
    <row r="132" spans="1:39" ht="62.25" customHeight="1" x14ac:dyDescent="0.25">
      <c r="A132" s="255" t="s">
        <v>380</v>
      </c>
      <c r="B132" s="255" t="s">
        <v>381</v>
      </c>
      <c r="C132" s="255" t="s">
        <v>382</v>
      </c>
      <c r="D132" s="255" t="s">
        <v>383</v>
      </c>
      <c r="E132" s="255" t="s">
        <v>244</v>
      </c>
      <c r="F132" s="256" t="s">
        <v>365</v>
      </c>
      <c r="G132" s="256" t="s">
        <v>296</v>
      </c>
      <c r="H132" s="256" t="s">
        <v>34</v>
      </c>
      <c r="I132" s="256" t="s">
        <v>687</v>
      </c>
      <c r="J132" s="306"/>
      <c r="K132" s="290" t="s">
        <v>825</v>
      </c>
      <c r="L132" s="290" t="s">
        <v>618</v>
      </c>
      <c r="M132" s="217">
        <v>6</v>
      </c>
      <c r="N132" s="217">
        <v>4</v>
      </c>
      <c r="O132" s="217">
        <f t="shared" si="50"/>
        <v>24</v>
      </c>
      <c r="P132" s="81" t="s">
        <v>253</v>
      </c>
      <c r="Q132" s="217">
        <v>10</v>
      </c>
      <c r="R132" s="217">
        <f t="shared" si="52"/>
        <v>240</v>
      </c>
      <c r="S132" s="217" t="s">
        <v>219</v>
      </c>
      <c r="T132" s="136" t="s">
        <v>328</v>
      </c>
      <c r="U132" s="217" t="s">
        <v>267</v>
      </c>
      <c r="V132" s="217" t="s">
        <v>267</v>
      </c>
      <c r="W132" s="217" t="s">
        <v>267</v>
      </c>
      <c r="X132" s="312"/>
      <c r="Y132" s="123" t="s">
        <v>221</v>
      </c>
      <c r="Z132" s="217" t="s">
        <v>279</v>
      </c>
      <c r="AA132" s="137"/>
      <c r="AB132" s="137"/>
      <c r="AC132" s="216" t="s">
        <v>707</v>
      </c>
      <c r="AD132" s="216" t="s">
        <v>571</v>
      </c>
      <c r="AE132" s="216"/>
      <c r="AF132" s="216" t="s">
        <v>648</v>
      </c>
      <c r="AG132" s="141"/>
      <c r="AH132" s="141"/>
      <c r="AI132" s="141"/>
      <c r="AJ132" s="141"/>
      <c r="AK132" s="141"/>
      <c r="AL132" s="141"/>
      <c r="AM132" s="141"/>
    </row>
    <row r="133" spans="1:39" ht="85.5" customHeight="1" x14ac:dyDescent="0.25">
      <c r="A133" s="255" t="s">
        <v>380</v>
      </c>
      <c r="B133" s="255" t="s">
        <v>381</v>
      </c>
      <c r="C133" s="255" t="s">
        <v>382</v>
      </c>
      <c r="D133" s="255" t="s">
        <v>383</v>
      </c>
      <c r="E133" s="255" t="s">
        <v>244</v>
      </c>
      <c r="F133" s="256" t="s">
        <v>353</v>
      </c>
      <c r="G133" s="256" t="s">
        <v>397</v>
      </c>
      <c r="H133" s="256" t="s">
        <v>35</v>
      </c>
      <c r="I133" s="256" t="s">
        <v>656</v>
      </c>
      <c r="J133" s="306"/>
      <c r="K133" s="290"/>
      <c r="L133" s="290" t="s">
        <v>807</v>
      </c>
      <c r="M133" s="217">
        <v>2</v>
      </c>
      <c r="N133" s="217">
        <v>4</v>
      </c>
      <c r="O133" s="217">
        <f t="shared" si="50"/>
        <v>8</v>
      </c>
      <c r="P133" s="80" t="s">
        <v>12</v>
      </c>
      <c r="Q133" s="217">
        <v>60</v>
      </c>
      <c r="R133" s="217">
        <f t="shared" si="52"/>
        <v>480</v>
      </c>
      <c r="S133" s="217" t="s">
        <v>219</v>
      </c>
      <c r="T133" s="136" t="s">
        <v>328</v>
      </c>
      <c r="U133" s="217" t="s">
        <v>267</v>
      </c>
      <c r="V133" s="217" t="s">
        <v>267</v>
      </c>
      <c r="W133" s="217" t="s">
        <v>267</v>
      </c>
      <c r="X133" s="312"/>
      <c r="Y133" s="123" t="s">
        <v>221</v>
      </c>
      <c r="Z133" s="217" t="s">
        <v>244</v>
      </c>
      <c r="AA133" s="137"/>
      <c r="AB133" s="137"/>
      <c r="AC133" s="137"/>
      <c r="AD133" s="217" t="s">
        <v>621</v>
      </c>
      <c r="AE133" s="217"/>
      <c r="AF133" s="216" t="s">
        <v>747</v>
      </c>
      <c r="AG133" s="141"/>
      <c r="AH133" s="141"/>
      <c r="AI133" s="141"/>
      <c r="AJ133" s="141"/>
      <c r="AK133" s="141"/>
      <c r="AL133" s="141"/>
      <c r="AM133" s="141"/>
    </row>
    <row r="134" spans="1:39" ht="57.75" customHeight="1" x14ac:dyDescent="0.25">
      <c r="A134" s="255" t="s">
        <v>380</v>
      </c>
      <c r="B134" s="255" t="s">
        <v>381</v>
      </c>
      <c r="C134" s="255" t="s">
        <v>382</v>
      </c>
      <c r="D134" s="255" t="s">
        <v>383</v>
      </c>
      <c r="E134" s="255" t="s">
        <v>244</v>
      </c>
      <c r="F134" s="256" t="s">
        <v>828</v>
      </c>
      <c r="G134" s="256" t="s">
        <v>285</v>
      </c>
      <c r="H134" s="256" t="s">
        <v>37</v>
      </c>
      <c r="I134" s="256" t="s">
        <v>657</v>
      </c>
      <c r="J134" s="306"/>
      <c r="K134" s="290"/>
      <c r="L134" s="290"/>
      <c r="M134" s="217">
        <v>2</v>
      </c>
      <c r="N134" s="217">
        <v>2</v>
      </c>
      <c r="O134" s="217">
        <f t="shared" si="50"/>
        <v>4</v>
      </c>
      <c r="P134" s="217" t="s">
        <v>252</v>
      </c>
      <c r="Q134" s="217">
        <v>10</v>
      </c>
      <c r="R134" s="217">
        <f t="shared" si="52"/>
        <v>40</v>
      </c>
      <c r="S134" s="217" t="s">
        <v>222</v>
      </c>
      <c r="T134" s="136" t="s">
        <v>229</v>
      </c>
      <c r="U134" s="217" t="s">
        <v>267</v>
      </c>
      <c r="V134" s="217" t="s">
        <v>267</v>
      </c>
      <c r="W134" s="217" t="s">
        <v>267</v>
      </c>
      <c r="X134" s="312"/>
      <c r="Y134" s="123" t="s">
        <v>224</v>
      </c>
      <c r="Z134" s="217" t="s">
        <v>244</v>
      </c>
      <c r="AA134" s="137"/>
      <c r="AB134" s="137"/>
      <c r="AC134" s="137"/>
      <c r="AD134" s="216" t="s">
        <v>601</v>
      </c>
      <c r="AE134" s="216"/>
      <c r="AF134" s="216" t="s">
        <v>716</v>
      </c>
      <c r="AG134" s="141"/>
      <c r="AH134" s="141"/>
      <c r="AI134" s="141"/>
      <c r="AJ134" s="141"/>
      <c r="AK134" s="141"/>
      <c r="AL134" s="141"/>
      <c r="AM134" s="141"/>
    </row>
    <row r="135" spans="1:39" ht="66.75" customHeight="1" x14ac:dyDescent="0.25">
      <c r="A135" s="255" t="s">
        <v>380</v>
      </c>
      <c r="B135" s="255" t="s">
        <v>381</v>
      </c>
      <c r="C135" s="255" t="s">
        <v>382</v>
      </c>
      <c r="D135" s="255" t="s">
        <v>383</v>
      </c>
      <c r="E135" s="255" t="s">
        <v>244</v>
      </c>
      <c r="F135" s="256" t="s">
        <v>243</v>
      </c>
      <c r="G135" s="255" t="s">
        <v>40</v>
      </c>
      <c r="H135" s="255" t="s">
        <v>40</v>
      </c>
      <c r="I135" s="256" t="s">
        <v>684</v>
      </c>
      <c r="J135" s="306"/>
      <c r="K135" s="290"/>
      <c r="L135" s="290" t="s">
        <v>622</v>
      </c>
      <c r="M135" s="217">
        <v>2</v>
      </c>
      <c r="N135" s="217">
        <v>2</v>
      </c>
      <c r="O135" s="217">
        <f t="shared" si="50"/>
        <v>4</v>
      </c>
      <c r="P135" s="217" t="s">
        <v>252</v>
      </c>
      <c r="Q135" s="217">
        <v>25</v>
      </c>
      <c r="R135" s="217">
        <f t="shared" si="52"/>
        <v>100</v>
      </c>
      <c r="S135" s="217" t="s">
        <v>222</v>
      </c>
      <c r="T135" s="136" t="s">
        <v>229</v>
      </c>
      <c r="U135" s="217" t="s">
        <v>267</v>
      </c>
      <c r="V135" s="217" t="s">
        <v>267</v>
      </c>
      <c r="W135" s="217" t="s">
        <v>267</v>
      </c>
      <c r="X135" s="312"/>
      <c r="Y135" s="123" t="s">
        <v>224</v>
      </c>
      <c r="Z135" s="217" t="s">
        <v>244</v>
      </c>
      <c r="AA135" s="137"/>
      <c r="AB135" s="137"/>
      <c r="AC135" s="137"/>
      <c r="AD135" s="217" t="s">
        <v>622</v>
      </c>
      <c r="AE135" s="217"/>
      <c r="AF135" s="137" t="s">
        <v>648</v>
      </c>
      <c r="AG135" s="141"/>
      <c r="AH135" s="141"/>
      <c r="AI135" s="141"/>
      <c r="AJ135" s="141"/>
      <c r="AK135" s="141"/>
      <c r="AL135" s="141"/>
      <c r="AM135" s="141"/>
    </row>
    <row r="136" spans="1:39" ht="121.5" customHeight="1" x14ac:dyDescent="0.25">
      <c r="A136" s="255" t="s">
        <v>238</v>
      </c>
      <c r="B136" s="255" t="s">
        <v>239</v>
      </c>
      <c r="C136" s="255" t="s">
        <v>382</v>
      </c>
      <c r="D136" s="255" t="s">
        <v>383</v>
      </c>
      <c r="E136" s="255" t="s">
        <v>244</v>
      </c>
      <c r="F136" s="256" t="s">
        <v>574</v>
      </c>
      <c r="G136" s="256" t="s">
        <v>39</v>
      </c>
      <c r="H136" s="256" t="s">
        <v>585</v>
      </c>
      <c r="I136" s="256" t="s">
        <v>659</v>
      </c>
      <c r="J136" s="290"/>
      <c r="K136" s="290"/>
      <c r="L136" s="290" t="s">
        <v>575</v>
      </c>
      <c r="M136" s="71">
        <v>10</v>
      </c>
      <c r="N136" s="231">
        <v>1</v>
      </c>
      <c r="O136" s="231">
        <f t="shared" si="50"/>
        <v>10</v>
      </c>
      <c r="P136" s="82" t="s">
        <v>254</v>
      </c>
      <c r="Q136" s="72">
        <v>100</v>
      </c>
      <c r="R136" s="72">
        <f t="shared" ref="R136:R137" si="53">+O136*Q136</f>
        <v>1000</v>
      </c>
      <c r="S136" s="231" t="s">
        <v>216</v>
      </c>
      <c r="T136" s="85" t="s">
        <v>231</v>
      </c>
      <c r="U136" s="72" t="s">
        <v>556</v>
      </c>
      <c r="V136" s="72" t="s">
        <v>556</v>
      </c>
      <c r="W136" s="72" t="s">
        <v>556</v>
      </c>
      <c r="X136" s="312"/>
      <c r="Y136" s="123" t="s">
        <v>218</v>
      </c>
      <c r="Z136" s="1"/>
      <c r="AA136" s="1"/>
      <c r="AB136" s="1"/>
      <c r="AC136" s="1"/>
      <c r="AD136" s="231" t="s">
        <v>346</v>
      </c>
      <c r="AE136" s="1"/>
      <c r="AF136" s="145" t="s">
        <v>699</v>
      </c>
    </row>
    <row r="137" spans="1:39" s="88" customFormat="1" ht="105" customHeight="1" x14ac:dyDescent="0.25">
      <c r="A137" s="255" t="s">
        <v>238</v>
      </c>
      <c r="B137" s="255" t="s">
        <v>239</v>
      </c>
      <c r="C137" s="255" t="s">
        <v>382</v>
      </c>
      <c r="D137" s="255" t="s">
        <v>383</v>
      </c>
      <c r="E137" s="255" t="s">
        <v>244</v>
      </c>
      <c r="F137" s="256" t="s">
        <v>826</v>
      </c>
      <c r="G137" s="256" t="s">
        <v>649</v>
      </c>
      <c r="H137" s="255" t="s">
        <v>649</v>
      </c>
      <c r="I137" s="256" t="s">
        <v>679</v>
      </c>
      <c r="J137" s="290" t="s">
        <v>602</v>
      </c>
      <c r="K137" s="290" t="s">
        <v>316</v>
      </c>
      <c r="L137" s="290"/>
      <c r="M137" s="231">
        <v>2</v>
      </c>
      <c r="N137" s="231">
        <v>2</v>
      </c>
      <c r="O137" s="231">
        <f t="shared" si="50"/>
        <v>4</v>
      </c>
      <c r="P137" s="231" t="s">
        <v>252</v>
      </c>
      <c r="Q137" s="231">
        <v>10</v>
      </c>
      <c r="R137" s="231">
        <f t="shared" si="53"/>
        <v>40</v>
      </c>
      <c r="S137" s="231" t="s">
        <v>222</v>
      </c>
      <c r="T137" s="233" t="s">
        <v>229</v>
      </c>
      <c r="U137" s="231" t="s">
        <v>267</v>
      </c>
      <c r="V137" s="231" t="s">
        <v>267</v>
      </c>
      <c r="W137" s="231" t="s">
        <v>267</v>
      </c>
      <c r="X137" s="313"/>
      <c r="Y137" s="231" t="s">
        <v>224</v>
      </c>
      <c r="Z137" s="231"/>
      <c r="AA137" s="231"/>
      <c r="AB137" s="231"/>
      <c r="AC137" s="231"/>
      <c r="AD137" s="231" t="s">
        <v>317</v>
      </c>
      <c r="AE137" s="231"/>
      <c r="AF137" s="155" t="s">
        <v>647</v>
      </c>
    </row>
    <row r="138" spans="1:39" ht="50.25" customHeight="1" x14ac:dyDescent="0.25">
      <c r="A138" s="284" t="s">
        <v>380</v>
      </c>
      <c r="B138" s="284" t="s">
        <v>381</v>
      </c>
      <c r="C138" s="284" t="s">
        <v>382</v>
      </c>
      <c r="D138" s="284" t="s">
        <v>623</v>
      </c>
      <c r="E138" s="284" t="s">
        <v>244</v>
      </c>
      <c r="F138" s="285" t="s">
        <v>391</v>
      </c>
      <c r="G138" s="285" t="s">
        <v>39</v>
      </c>
      <c r="H138" s="285" t="s">
        <v>303</v>
      </c>
      <c r="I138" s="285" t="s">
        <v>672</v>
      </c>
      <c r="J138" s="306"/>
      <c r="K138" s="290" t="s">
        <v>833</v>
      </c>
      <c r="L138" s="290"/>
      <c r="M138" s="217">
        <v>2</v>
      </c>
      <c r="N138" s="217">
        <v>4</v>
      </c>
      <c r="O138" s="217">
        <f t="shared" si="50"/>
        <v>8</v>
      </c>
      <c r="P138" s="80" t="s">
        <v>12</v>
      </c>
      <c r="Q138" s="217">
        <v>25</v>
      </c>
      <c r="R138" s="217">
        <f t="shared" si="52"/>
        <v>200</v>
      </c>
      <c r="S138" s="217" t="s">
        <v>219</v>
      </c>
      <c r="T138" s="136" t="s">
        <v>328</v>
      </c>
      <c r="U138" s="217" t="s">
        <v>267</v>
      </c>
      <c r="V138" s="217" t="s">
        <v>267</v>
      </c>
      <c r="W138" s="217" t="s">
        <v>267</v>
      </c>
      <c r="X138" s="311">
        <v>36</v>
      </c>
      <c r="Y138" s="123" t="s">
        <v>221</v>
      </c>
      <c r="Z138" s="217" t="s">
        <v>279</v>
      </c>
      <c r="AA138" s="137"/>
      <c r="AB138" s="137"/>
      <c r="AC138" s="137"/>
      <c r="AD138" s="217" t="s">
        <v>726</v>
      </c>
      <c r="AE138" s="217"/>
      <c r="AF138" s="137" t="s">
        <v>752</v>
      </c>
      <c r="AG138" s="141"/>
      <c r="AH138" s="141"/>
      <c r="AI138" s="141"/>
      <c r="AJ138" s="141"/>
      <c r="AK138" s="141"/>
      <c r="AL138" s="141"/>
      <c r="AM138" s="141"/>
    </row>
    <row r="139" spans="1:39" ht="57.75" customHeight="1" x14ac:dyDescent="0.25">
      <c r="A139" s="284" t="s">
        <v>380</v>
      </c>
      <c r="B139" s="284" t="s">
        <v>381</v>
      </c>
      <c r="C139" s="284" t="s">
        <v>382</v>
      </c>
      <c r="D139" s="284" t="s">
        <v>623</v>
      </c>
      <c r="E139" s="284" t="s">
        <v>244</v>
      </c>
      <c r="F139" s="285" t="s">
        <v>365</v>
      </c>
      <c r="G139" s="285" t="s">
        <v>296</v>
      </c>
      <c r="H139" s="285" t="s">
        <v>34</v>
      </c>
      <c r="I139" s="285" t="s">
        <v>687</v>
      </c>
      <c r="J139" s="306"/>
      <c r="K139" s="290" t="s">
        <v>825</v>
      </c>
      <c r="L139" s="290" t="s">
        <v>618</v>
      </c>
      <c r="M139" s="217">
        <v>6</v>
      </c>
      <c r="N139" s="217">
        <v>4</v>
      </c>
      <c r="O139" s="217">
        <f t="shared" si="50"/>
        <v>24</v>
      </c>
      <c r="P139" s="81" t="s">
        <v>253</v>
      </c>
      <c r="Q139" s="217">
        <v>10</v>
      </c>
      <c r="R139" s="217">
        <f t="shared" si="52"/>
        <v>240</v>
      </c>
      <c r="S139" s="217" t="s">
        <v>219</v>
      </c>
      <c r="T139" s="136" t="s">
        <v>328</v>
      </c>
      <c r="U139" s="217" t="s">
        <v>267</v>
      </c>
      <c r="V139" s="217" t="s">
        <v>267</v>
      </c>
      <c r="W139" s="217" t="s">
        <v>267</v>
      </c>
      <c r="X139" s="312"/>
      <c r="Y139" s="123" t="s">
        <v>221</v>
      </c>
      <c r="Z139" s="217" t="s">
        <v>279</v>
      </c>
      <c r="AA139" s="137"/>
      <c r="AB139" s="137"/>
      <c r="AC139" s="216" t="s">
        <v>707</v>
      </c>
      <c r="AD139" s="216" t="s">
        <v>571</v>
      </c>
      <c r="AE139" s="216"/>
      <c r="AF139" s="216" t="s">
        <v>648</v>
      </c>
      <c r="AG139" s="141"/>
      <c r="AH139" s="141"/>
      <c r="AI139" s="141"/>
      <c r="AJ139" s="141"/>
      <c r="AK139" s="141"/>
      <c r="AL139" s="141"/>
      <c r="AM139" s="141"/>
    </row>
    <row r="140" spans="1:39" ht="66.75" customHeight="1" x14ac:dyDescent="0.25">
      <c r="A140" s="284" t="s">
        <v>380</v>
      </c>
      <c r="B140" s="284" t="s">
        <v>381</v>
      </c>
      <c r="C140" s="284" t="s">
        <v>382</v>
      </c>
      <c r="D140" s="284" t="s">
        <v>623</v>
      </c>
      <c r="E140" s="284" t="s">
        <v>244</v>
      </c>
      <c r="F140" s="285" t="s">
        <v>353</v>
      </c>
      <c r="G140" s="285" t="s">
        <v>397</v>
      </c>
      <c r="H140" s="285" t="s">
        <v>35</v>
      </c>
      <c r="I140" s="285" t="s">
        <v>656</v>
      </c>
      <c r="J140" s="306"/>
      <c r="K140" s="290"/>
      <c r="L140" s="290" t="s">
        <v>807</v>
      </c>
      <c r="M140" s="217">
        <v>2</v>
      </c>
      <c r="N140" s="217">
        <v>4</v>
      </c>
      <c r="O140" s="217">
        <f t="shared" si="50"/>
        <v>8</v>
      </c>
      <c r="P140" s="80" t="s">
        <v>12</v>
      </c>
      <c r="Q140" s="217">
        <v>60</v>
      </c>
      <c r="R140" s="217">
        <f t="shared" si="52"/>
        <v>480</v>
      </c>
      <c r="S140" s="217" t="s">
        <v>219</v>
      </c>
      <c r="T140" s="136" t="s">
        <v>328</v>
      </c>
      <c r="U140" s="217" t="s">
        <v>267</v>
      </c>
      <c r="V140" s="217" t="s">
        <v>267</v>
      </c>
      <c r="W140" s="217" t="s">
        <v>267</v>
      </c>
      <c r="X140" s="312"/>
      <c r="Y140" s="123" t="s">
        <v>221</v>
      </c>
      <c r="Z140" s="217" t="s">
        <v>244</v>
      </c>
      <c r="AA140" s="137"/>
      <c r="AB140" s="137"/>
      <c r="AC140" s="137"/>
      <c r="AD140" s="217" t="s">
        <v>621</v>
      </c>
      <c r="AE140" s="217"/>
      <c r="AF140" s="216" t="s">
        <v>747</v>
      </c>
      <c r="AG140" s="141"/>
      <c r="AH140" s="141"/>
      <c r="AI140" s="141"/>
      <c r="AJ140" s="141"/>
      <c r="AK140" s="141"/>
      <c r="AL140" s="141"/>
      <c r="AM140" s="141"/>
    </row>
    <row r="141" spans="1:39" ht="80.25" customHeight="1" x14ac:dyDescent="0.25">
      <c r="A141" s="284" t="s">
        <v>380</v>
      </c>
      <c r="B141" s="284" t="s">
        <v>381</v>
      </c>
      <c r="C141" s="284" t="s">
        <v>382</v>
      </c>
      <c r="D141" s="284" t="s">
        <v>623</v>
      </c>
      <c r="E141" s="284" t="s">
        <v>244</v>
      </c>
      <c r="F141" s="285" t="s">
        <v>828</v>
      </c>
      <c r="G141" s="285" t="s">
        <v>285</v>
      </c>
      <c r="H141" s="285" t="s">
        <v>37</v>
      </c>
      <c r="I141" s="285" t="s">
        <v>657</v>
      </c>
      <c r="J141" s="306"/>
      <c r="K141" s="290"/>
      <c r="L141" s="290" t="s">
        <v>879</v>
      </c>
      <c r="M141" s="217">
        <v>2</v>
      </c>
      <c r="N141" s="217">
        <v>2</v>
      </c>
      <c r="O141" s="217">
        <f t="shared" si="50"/>
        <v>4</v>
      </c>
      <c r="P141" s="217" t="s">
        <v>252</v>
      </c>
      <c r="Q141" s="217">
        <v>10</v>
      </c>
      <c r="R141" s="217">
        <f t="shared" si="52"/>
        <v>40</v>
      </c>
      <c r="S141" s="217" t="s">
        <v>222</v>
      </c>
      <c r="T141" s="136" t="s">
        <v>229</v>
      </c>
      <c r="U141" s="217" t="s">
        <v>267</v>
      </c>
      <c r="V141" s="217" t="s">
        <v>267</v>
      </c>
      <c r="W141" s="217" t="s">
        <v>267</v>
      </c>
      <c r="X141" s="312"/>
      <c r="Y141" s="123" t="s">
        <v>224</v>
      </c>
      <c r="Z141" s="217" t="s">
        <v>244</v>
      </c>
      <c r="AA141" s="137"/>
      <c r="AB141" s="137"/>
      <c r="AC141" s="137"/>
      <c r="AD141" s="216" t="s">
        <v>601</v>
      </c>
      <c r="AE141" s="216"/>
      <c r="AF141" s="216" t="s">
        <v>716</v>
      </c>
      <c r="AG141" s="141"/>
      <c r="AH141" s="141"/>
      <c r="AI141" s="141"/>
      <c r="AJ141" s="141"/>
      <c r="AK141" s="141"/>
      <c r="AL141" s="141"/>
      <c r="AM141" s="141"/>
    </row>
    <row r="142" spans="1:39" ht="72" customHeight="1" x14ac:dyDescent="0.25">
      <c r="A142" s="284" t="s">
        <v>380</v>
      </c>
      <c r="B142" s="284" t="s">
        <v>381</v>
      </c>
      <c r="C142" s="284" t="s">
        <v>382</v>
      </c>
      <c r="D142" s="284" t="s">
        <v>623</v>
      </c>
      <c r="E142" s="284" t="s">
        <v>244</v>
      </c>
      <c r="F142" s="285" t="s">
        <v>243</v>
      </c>
      <c r="G142" s="284" t="s">
        <v>40</v>
      </c>
      <c r="H142" s="284" t="s">
        <v>40</v>
      </c>
      <c r="I142" s="285" t="s">
        <v>684</v>
      </c>
      <c r="J142" s="306"/>
      <c r="K142" s="290"/>
      <c r="L142" s="290" t="s">
        <v>622</v>
      </c>
      <c r="M142" s="217">
        <v>2</v>
      </c>
      <c r="N142" s="217">
        <v>2</v>
      </c>
      <c r="O142" s="217">
        <f t="shared" si="50"/>
        <v>4</v>
      </c>
      <c r="P142" s="217" t="s">
        <v>252</v>
      </c>
      <c r="Q142" s="217">
        <v>25</v>
      </c>
      <c r="R142" s="217">
        <f t="shared" si="52"/>
        <v>100</v>
      </c>
      <c r="S142" s="217" t="s">
        <v>222</v>
      </c>
      <c r="T142" s="136" t="s">
        <v>229</v>
      </c>
      <c r="U142" s="217" t="s">
        <v>267</v>
      </c>
      <c r="V142" s="217" t="s">
        <v>267</v>
      </c>
      <c r="W142" s="217" t="s">
        <v>267</v>
      </c>
      <c r="X142" s="312"/>
      <c r="Y142" s="123" t="s">
        <v>224</v>
      </c>
      <c r="Z142" s="217" t="s">
        <v>244</v>
      </c>
      <c r="AA142" s="137"/>
      <c r="AB142" s="137"/>
      <c r="AC142" s="137"/>
      <c r="AD142" s="217" t="s">
        <v>622</v>
      </c>
      <c r="AE142" s="217"/>
      <c r="AF142" s="137" t="s">
        <v>646</v>
      </c>
      <c r="AG142" s="141"/>
      <c r="AH142" s="141"/>
      <c r="AI142" s="141"/>
      <c r="AJ142" s="141"/>
      <c r="AK142" s="141"/>
      <c r="AL142" s="141"/>
      <c r="AM142" s="141"/>
    </row>
    <row r="143" spans="1:39" ht="75.75" customHeight="1" x14ac:dyDescent="0.25">
      <c r="A143" s="284" t="s">
        <v>380</v>
      </c>
      <c r="B143" s="284" t="s">
        <v>381</v>
      </c>
      <c r="C143" s="284" t="s">
        <v>382</v>
      </c>
      <c r="D143" s="284" t="s">
        <v>623</v>
      </c>
      <c r="E143" s="284" t="s">
        <v>244</v>
      </c>
      <c r="F143" s="285" t="s">
        <v>384</v>
      </c>
      <c r="G143" s="285" t="s">
        <v>277</v>
      </c>
      <c r="H143" s="285" t="s">
        <v>39</v>
      </c>
      <c r="I143" s="285" t="s">
        <v>686</v>
      </c>
      <c r="J143" s="290"/>
      <c r="K143" s="290"/>
      <c r="L143" s="290" t="s">
        <v>821</v>
      </c>
      <c r="M143" s="217">
        <v>6</v>
      </c>
      <c r="N143" s="217">
        <v>4</v>
      </c>
      <c r="O143" s="217">
        <f t="shared" si="50"/>
        <v>24</v>
      </c>
      <c r="P143" s="81" t="s">
        <v>253</v>
      </c>
      <c r="Q143" s="217">
        <v>25</v>
      </c>
      <c r="R143" s="217">
        <f t="shared" si="52"/>
        <v>600</v>
      </c>
      <c r="S143" s="217" t="s">
        <v>216</v>
      </c>
      <c r="T143" s="136" t="s">
        <v>386</v>
      </c>
      <c r="U143" s="217" t="s">
        <v>267</v>
      </c>
      <c r="V143" s="217" t="s">
        <v>267</v>
      </c>
      <c r="W143" s="217" t="s">
        <v>267</v>
      </c>
      <c r="X143" s="312"/>
      <c r="Y143" s="123" t="s">
        <v>218</v>
      </c>
      <c r="Z143" s="217" t="s">
        <v>244</v>
      </c>
      <c r="AA143" s="137"/>
      <c r="AB143" s="137"/>
      <c r="AC143" s="137"/>
      <c r="AD143" s="217" t="s">
        <v>726</v>
      </c>
      <c r="AE143" s="217"/>
      <c r="AF143" s="137" t="s">
        <v>752</v>
      </c>
      <c r="AG143" s="141"/>
      <c r="AH143" s="141"/>
      <c r="AI143" s="141"/>
      <c r="AJ143" s="141"/>
      <c r="AK143" s="141"/>
      <c r="AL143" s="141"/>
      <c r="AM143" s="141"/>
    </row>
    <row r="144" spans="1:39" ht="66.75" customHeight="1" x14ac:dyDescent="0.25">
      <c r="A144" s="284" t="s">
        <v>380</v>
      </c>
      <c r="B144" s="284" t="s">
        <v>381</v>
      </c>
      <c r="C144" s="284" t="s">
        <v>382</v>
      </c>
      <c r="D144" s="284" t="s">
        <v>623</v>
      </c>
      <c r="E144" s="284" t="s">
        <v>244</v>
      </c>
      <c r="F144" s="285" t="s">
        <v>624</v>
      </c>
      <c r="G144" s="285" t="s">
        <v>389</v>
      </c>
      <c r="H144" s="285" t="s">
        <v>38</v>
      </c>
      <c r="I144" s="285" t="s">
        <v>666</v>
      </c>
      <c r="J144" s="306"/>
      <c r="K144" s="290"/>
      <c r="L144" s="306" t="s">
        <v>822</v>
      </c>
      <c r="M144" s="217">
        <v>6</v>
      </c>
      <c r="N144" s="217">
        <v>4</v>
      </c>
      <c r="O144" s="217">
        <f t="shared" si="50"/>
        <v>24</v>
      </c>
      <c r="P144" s="81" t="s">
        <v>253</v>
      </c>
      <c r="Q144" s="217">
        <v>25</v>
      </c>
      <c r="R144" s="217">
        <f t="shared" si="52"/>
        <v>600</v>
      </c>
      <c r="S144" s="217" t="s">
        <v>216</v>
      </c>
      <c r="T144" s="136" t="s">
        <v>386</v>
      </c>
      <c r="U144" s="217" t="s">
        <v>267</v>
      </c>
      <c r="V144" s="217" t="s">
        <v>267</v>
      </c>
      <c r="W144" s="217" t="s">
        <v>267</v>
      </c>
      <c r="X144" s="312"/>
      <c r="Y144" s="123" t="s">
        <v>218</v>
      </c>
      <c r="Z144" s="123"/>
      <c r="AA144" s="123"/>
      <c r="AB144" s="123"/>
      <c r="AC144" s="137"/>
      <c r="AD144" s="217" t="s">
        <v>601</v>
      </c>
      <c r="AE144" s="217"/>
      <c r="AF144" s="216" t="s">
        <v>716</v>
      </c>
      <c r="AG144" s="141"/>
      <c r="AH144" s="141"/>
      <c r="AI144" s="141"/>
      <c r="AJ144" s="141"/>
      <c r="AK144" s="141"/>
      <c r="AL144" s="141"/>
      <c r="AM144" s="141"/>
    </row>
    <row r="145" spans="1:39" ht="121.5" customHeight="1" x14ac:dyDescent="0.25">
      <c r="A145" s="284" t="s">
        <v>380</v>
      </c>
      <c r="B145" s="284" t="s">
        <v>381</v>
      </c>
      <c r="C145" s="284" t="s">
        <v>382</v>
      </c>
      <c r="D145" s="284" t="s">
        <v>623</v>
      </c>
      <c r="E145" s="284" t="s">
        <v>244</v>
      </c>
      <c r="F145" s="285" t="s">
        <v>574</v>
      </c>
      <c r="G145" s="285" t="s">
        <v>39</v>
      </c>
      <c r="H145" s="285" t="s">
        <v>585</v>
      </c>
      <c r="I145" s="285" t="s">
        <v>659</v>
      </c>
      <c r="J145" s="290"/>
      <c r="K145" s="290"/>
      <c r="L145" s="290" t="s">
        <v>575</v>
      </c>
      <c r="M145" s="71">
        <v>10</v>
      </c>
      <c r="N145" s="231">
        <v>1</v>
      </c>
      <c r="O145" s="231">
        <f t="shared" ref="O145:O146" si="54">+M145*N145</f>
        <v>10</v>
      </c>
      <c r="P145" s="82" t="s">
        <v>254</v>
      </c>
      <c r="Q145" s="72">
        <v>100</v>
      </c>
      <c r="R145" s="72">
        <f t="shared" ref="R145:R146" si="55">+O145*Q145</f>
        <v>1000</v>
      </c>
      <c r="S145" s="231" t="s">
        <v>216</v>
      </c>
      <c r="T145" s="85" t="s">
        <v>231</v>
      </c>
      <c r="U145" s="72" t="s">
        <v>556</v>
      </c>
      <c r="V145" s="72" t="s">
        <v>556</v>
      </c>
      <c r="W145" s="72" t="s">
        <v>556</v>
      </c>
      <c r="X145" s="312"/>
      <c r="Y145" s="123" t="s">
        <v>218</v>
      </c>
      <c r="Z145" s="1"/>
      <c r="AA145" s="1"/>
      <c r="AB145" s="1"/>
      <c r="AC145" s="1"/>
      <c r="AD145" s="231" t="s">
        <v>346</v>
      </c>
      <c r="AE145" s="1"/>
      <c r="AF145" s="145" t="s">
        <v>699</v>
      </c>
    </row>
    <row r="146" spans="1:39" s="88" customFormat="1" ht="105" customHeight="1" x14ac:dyDescent="0.25">
      <c r="A146" s="284" t="s">
        <v>380</v>
      </c>
      <c r="B146" s="284" t="s">
        <v>381</v>
      </c>
      <c r="C146" s="284" t="s">
        <v>382</v>
      </c>
      <c r="D146" s="284" t="s">
        <v>623</v>
      </c>
      <c r="E146" s="284" t="s">
        <v>244</v>
      </c>
      <c r="F146" s="285" t="s">
        <v>826</v>
      </c>
      <c r="G146" s="285" t="s">
        <v>649</v>
      </c>
      <c r="H146" s="284" t="s">
        <v>649</v>
      </c>
      <c r="I146" s="285" t="s">
        <v>679</v>
      </c>
      <c r="J146" s="290" t="s">
        <v>602</v>
      </c>
      <c r="K146" s="290" t="s">
        <v>316</v>
      </c>
      <c r="L146" s="290"/>
      <c r="M146" s="231">
        <v>2</v>
      </c>
      <c r="N146" s="231">
        <v>2</v>
      </c>
      <c r="O146" s="231">
        <f t="shared" si="54"/>
        <v>4</v>
      </c>
      <c r="P146" s="231" t="s">
        <v>252</v>
      </c>
      <c r="Q146" s="231">
        <v>10</v>
      </c>
      <c r="R146" s="231">
        <f t="shared" si="55"/>
        <v>40</v>
      </c>
      <c r="S146" s="231" t="s">
        <v>222</v>
      </c>
      <c r="T146" s="233" t="s">
        <v>229</v>
      </c>
      <c r="U146" s="231" t="s">
        <v>267</v>
      </c>
      <c r="V146" s="231" t="s">
        <v>267</v>
      </c>
      <c r="W146" s="231" t="s">
        <v>267</v>
      </c>
      <c r="X146" s="313"/>
      <c r="Y146" s="231" t="s">
        <v>224</v>
      </c>
      <c r="Z146" s="231"/>
      <c r="AA146" s="231"/>
      <c r="AB146" s="231"/>
      <c r="AC146" s="231"/>
      <c r="AD146" s="231" t="s">
        <v>317</v>
      </c>
      <c r="AE146" s="231"/>
      <c r="AF146" s="155" t="s">
        <v>647</v>
      </c>
    </row>
    <row r="147" spans="1:39" ht="80.25" customHeight="1" x14ac:dyDescent="0.25">
      <c r="A147" s="269" t="s">
        <v>380</v>
      </c>
      <c r="B147" s="269" t="s">
        <v>381</v>
      </c>
      <c r="C147" s="269" t="s">
        <v>382</v>
      </c>
      <c r="D147" s="269" t="s">
        <v>403</v>
      </c>
      <c r="E147" s="269" t="s">
        <v>244</v>
      </c>
      <c r="F147" s="270" t="s">
        <v>365</v>
      </c>
      <c r="G147" s="270" t="s">
        <v>296</v>
      </c>
      <c r="H147" s="270" t="s">
        <v>34</v>
      </c>
      <c r="I147" s="270" t="s">
        <v>687</v>
      </c>
      <c r="J147" s="306"/>
      <c r="K147" s="290" t="s">
        <v>825</v>
      </c>
      <c r="L147" s="290" t="s">
        <v>618</v>
      </c>
      <c r="M147" s="217">
        <v>6</v>
      </c>
      <c r="N147" s="217">
        <v>4</v>
      </c>
      <c r="O147" s="217">
        <f t="shared" si="50"/>
        <v>24</v>
      </c>
      <c r="P147" s="81" t="s">
        <v>253</v>
      </c>
      <c r="Q147" s="217">
        <v>10</v>
      </c>
      <c r="R147" s="217">
        <f t="shared" si="52"/>
        <v>240</v>
      </c>
      <c r="S147" s="217" t="s">
        <v>219</v>
      </c>
      <c r="T147" s="136" t="s">
        <v>328</v>
      </c>
      <c r="U147" s="217" t="s">
        <v>267</v>
      </c>
      <c r="V147" s="217" t="s">
        <v>267</v>
      </c>
      <c r="W147" s="217" t="s">
        <v>267</v>
      </c>
      <c r="X147" s="311">
        <v>36</v>
      </c>
      <c r="Y147" s="123" t="s">
        <v>221</v>
      </c>
      <c r="Z147" s="217" t="s">
        <v>279</v>
      </c>
      <c r="AA147" s="137"/>
      <c r="AB147" s="137"/>
      <c r="AC147" s="216" t="s">
        <v>707</v>
      </c>
      <c r="AD147" s="216" t="s">
        <v>571</v>
      </c>
      <c r="AE147" s="216"/>
      <c r="AF147" s="216" t="s">
        <v>648</v>
      </c>
      <c r="AG147" s="141"/>
      <c r="AH147" s="141"/>
      <c r="AI147" s="141"/>
      <c r="AJ147" s="141"/>
      <c r="AK147" s="141"/>
      <c r="AL147" s="141"/>
      <c r="AM147" s="141"/>
    </row>
    <row r="148" spans="1:39" ht="72" customHeight="1" x14ac:dyDescent="0.25">
      <c r="A148" s="269" t="s">
        <v>380</v>
      </c>
      <c r="B148" s="269" t="s">
        <v>381</v>
      </c>
      <c r="C148" s="269" t="s">
        <v>382</v>
      </c>
      <c r="D148" s="269" t="s">
        <v>403</v>
      </c>
      <c r="E148" s="269" t="s">
        <v>244</v>
      </c>
      <c r="F148" s="270" t="s">
        <v>353</v>
      </c>
      <c r="G148" s="270" t="s">
        <v>397</v>
      </c>
      <c r="H148" s="270" t="s">
        <v>35</v>
      </c>
      <c r="I148" s="270" t="s">
        <v>656</v>
      </c>
      <c r="J148" s="306"/>
      <c r="K148" s="290"/>
      <c r="L148" s="290" t="s">
        <v>807</v>
      </c>
      <c r="M148" s="217">
        <v>2</v>
      </c>
      <c r="N148" s="217">
        <v>4</v>
      </c>
      <c r="O148" s="217">
        <f t="shared" si="50"/>
        <v>8</v>
      </c>
      <c r="P148" s="80" t="s">
        <v>12</v>
      </c>
      <c r="Q148" s="217">
        <v>60</v>
      </c>
      <c r="R148" s="217">
        <f t="shared" si="52"/>
        <v>480</v>
      </c>
      <c r="S148" s="217" t="s">
        <v>219</v>
      </c>
      <c r="T148" s="136" t="s">
        <v>328</v>
      </c>
      <c r="U148" s="217" t="s">
        <v>267</v>
      </c>
      <c r="V148" s="217" t="s">
        <v>267</v>
      </c>
      <c r="W148" s="217" t="s">
        <v>267</v>
      </c>
      <c r="X148" s="312"/>
      <c r="Y148" s="123" t="s">
        <v>221</v>
      </c>
      <c r="Z148" s="217" t="s">
        <v>244</v>
      </c>
      <c r="AA148" s="137"/>
      <c r="AB148" s="137"/>
      <c r="AC148" s="137"/>
      <c r="AD148" s="217" t="s">
        <v>621</v>
      </c>
      <c r="AE148" s="217"/>
      <c r="AF148" s="216" t="s">
        <v>747</v>
      </c>
      <c r="AG148" s="141"/>
      <c r="AH148" s="141"/>
      <c r="AI148" s="141"/>
      <c r="AJ148" s="141"/>
      <c r="AK148" s="141"/>
      <c r="AL148" s="141"/>
      <c r="AM148" s="141"/>
    </row>
    <row r="149" spans="1:39" ht="78" customHeight="1" x14ac:dyDescent="0.25">
      <c r="A149" s="269" t="s">
        <v>380</v>
      </c>
      <c r="B149" s="269" t="s">
        <v>381</v>
      </c>
      <c r="C149" s="269" t="s">
        <v>382</v>
      </c>
      <c r="D149" s="269" t="s">
        <v>403</v>
      </c>
      <c r="E149" s="269" t="s">
        <v>244</v>
      </c>
      <c r="F149" s="270" t="s">
        <v>828</v>
      </c>
      <c r="G149" s="270" t="s">
        <v>285</v>
      </c>
      <c r="H149" s="270" t="s">
        <v>37</v>
      </c>
      <c r="I149" s="270" t="s">
        <v>657</v>
      </c>
      <c r="J149" s="306"/>
      <c r="K149" s="290"/>
      <c r="L149" s="290"/>
      <c r="M149" s="217">
        <v>2</v>
      </c>
      <c r="N149" s="217">
        <v>2</v>
      </c>
      <c r="O149" s="217">
        <f t="shared" si="50"/>
        <v>4</v>
      </c>
      <c r="P149" s="217" t="s">
        <v>252</v>
      </c>
      <c r="Q149" s="217">
        <v>10</v>
      </c>
      <c r="R149" s="217">
        <f t="shared" si="52"/>
        <v>40</v>
      </c>
      <c r="S149" s="217" t="s">
        <v>222</v>
      </c>
      <c r="T149" s="136" t="s">
        <v>229</v>
      </c>
      <c r="U149" s="217" t="s">
        <v>267</v>
      </c>
      <c r="V149" s="217" t="s">
        <v>267</v>
      </c>
      <c r="W149" s="217" t="s">
        <v>267</v>
      </c>
      <c r="X149" s="312"/>
      <c r="Y149" s="123" t="s">
        <v>224</v>
      </c>
      <c r="Z149" s="217" t="s">
        <v>244</v>
      </c>
      <c r="AA149" s="137"/>
      <c r="AB149" s="137"/>
      <c r="AC149" s="137"/>
      <c r="AD149" s="216" t="s">
        <v>601</v>
      </c>
      <c r="AE149" s="216"/>
      <c r="AF149" s="216" t="s">
        <v>716</v>
      </c>
      <c r="AG149" s="141"/>
      <c r="AH149" s="141"/>
      <c r="AI149" s="141"/>
      <c r="AJ149" s="141"/>
      <c r="AK149" s="141"/>
      <c r="AL149" s="141"/>
      <c r="AM149" s="141"/>
    </row>
    <row r="150" spans="1:39" s="88" customFormat="1" ht="80.25" customHeight="1" x14ac:dyDescent="0.25">
      <c r="A150" s="269" t="s">
        <v>380</v>
      </c>
      <c r="B150" s="269" t="s">
        <v>381</v>
      </c>
      <c r="C150" s="269" t="s">
        <v>382</v>
      </c>
      <c r="D150" s="269" t="s">
        <v>403</v>
      </c>
      <c r="E150" s="269" t="s">
        <v>244</v>
      </c>
      <c r="F150" s="270" t="s">
        <v>835</v>
      </c>
      <c r="G150" s="270" t="s">
        <v>305</v>
      </c>
      <c r="H150" s="270" t="s">
        <v>38</v>
      </c>
      <c r="I150" s="270" t="s">
        <v>653</v>
      </c>
      <c r="J150" s="290"/>
      <c r="K150" s="290"/>
      <c r="L150" s="247" t="s">
        <v>836</v>
      </c>
      <c r="M150" s="231">
        <v>10</v>
      </c>
      <c r="N150" s="231">
        <v>4</v>
      </c>
      <c r="O150" s="231">
        <f t="shared" si="50"/>
        <v>40</v>
      </c>
      <c r="P150" s="80" t="s">
        <v>12</v>
      </c>
      <c r="Q150" s="232">
        <v>25</v>
      </c>
      <c r="R150" s="232">
        <f t="shared" si="52"/>
        <v>1000</v>
      </c>
      <c r="S150" s="232" t="s">
        <v>219</v>
      </c>
      <c r="T150" s="136" t="s">
        <v>328</v>
      </c>
      <c r="U150" s="231" t="s">
        <v>267</v>
      </c>
      <c r="V150" s="231" t="s">
        <v>267</v>
      </c>
      <c r="W150" s="231" t="s">
        <v>267</v>
      </c>
      <c r="X150" s="312"/>
      <c r="Y150" s="123" t="s">
        <v>218</v>
      </c>
      <c r="Z150" s="231" t="s">
        <v>244</v>
      </c>
      <c r="AA150" s="231"/>
      <c r="AB150" s="231"/>
      <c r="AC150" s="231"/>
      <c r="AD150" s="231" t="s">
        <v>601</v>
      </c>
      <c r="AE150" s="231"/>
      <c r="AF150" s="231" t="s">
        <v>735</v>
      </c>
    </row>
    <row r="151" spans="1:39" ht="72" customHeight="1" x14ac:dyDescent="0.25">
      <c r="A151" s="269" t="s">
        <v>380</v>
      </c>
      <c r="B151" s="269" t="s">
        <v>381</v>
      </c>
      <c r="C151" s="269" t="s">
        <v>382</v>
      </c>
      <c r="D151" s="269" t="s">
        <v>403</v>
      </c>
      <c r="E151" s="269" t="s">
        <v>244</v>
      </c>
      <c r="F151" s="270" t="s">
        <v>243</v>
      </c>
      <c r="G151" s="269" t="s">
        <v>40</v>
      </c>
      <c r="H151" s="269" t="s">
        <v>40</v>
      </c>
      <c r="I151" s="270" t="s">
        <v>684</v>
      </c>
      <c r="J151" s="306"/>
      <c r="K151" s="290"/>
      <c r="L151" s="290" t="s">
        <v>622</v>
      </c>
      <c r="M151" s="217">
        <v>2</v>
      </c>
      <c r="N151" s="217">
        <v>2</v>
      </c>
      <c r="O151" s="217">
        <f t="shared" si="50"/>
        <v>4</v>
      </c>
      <c r="P151" s="217" t="s">
        <v>252</v>
      </c>
      <c r="Q151" s="217">
        <v>25</v>
      </c>
      <c r="R151" s="217">
        <f t="shared" si="52"/>
        <v>100</v>
      </c>
      <c r="S151" s="217" t="s">
        <v>222</v>
      </c>
      <c r="T151" s="136" t="s">
        <v>229</v>
      </c>
      <c r="U151" s="217" t="s">
        <v>267</v>
      </c>
      <c r="V151" s="217" t="s">
        <v>267</v>
      </c>
      <c r="W151" s="217" t="s">
        <v>267</v>
      </c>
      <c r="X151" s="312"/>
      <c r="Y151" s="123" t="s">
        <v>224</v>
      </c>
      <c r="Z151" s="217" t="s">
        <v>244</v>
      </c>
      <c r="AA151" s="137"/>
      <c r="AB151" s="137"/>
      <c r="AC151" s="137"/>
      <c r="AD151" s="217" t="s">
        <v>622</v>
      </c>
      <c r="AE151" s="217"/>
      <c r="AF151" s="137" t="s">
        <v>646</v>
      </c>
      <c r="AG151" s="141"/>
      <c r="AH151" s="141"/>
      <c r="AI151" s="141"/>
      <c r="AJ151" s="141"/>
      <c r="AK151" s="141"/>
      <c r="AL151" s="141"/>
      <c r="AM151" s="141"/>
    </row>
    <row r="152" spans="1:39" ht="50.25" customHeight="1" x14ac:dyDescent="0.25">
      <c r="A152" s="269" t="s">
        <v>380</v>
      </c>
      <c r="B152" s="269" t="s">
        <v>381</v>
      </c>
      <c r="C152" s="269" t="s">
        <v>382</v>
      </c>
      <c r="D152" s="269" t="s">
        <v>403</v>
      </c>
      <c r="E152" s="269" t="s">
        <v>244</v>
      </c>
      <c r="F152" s="270" t="s">
        <v>391</v>
      </c>
      <c r="G152" s="270" t="s">
        <v>39</v>
      </c>
      <c r="H152" s="270" t="s">
        <v>303</v>
      </c>
      <c r="I152" s="270" t="s">
        <v>672</v>
      </c>
      <c r="J152" s="306"/>
      <c r="K152" s="290" t="s">
        <v>833</v>
      </c>
      <c r="L152" s="290"/>
      <c r="M152" s="232">
        <v>2</v>
      </c>
      <c r="N152" s="232">
        <v>4</v>
      </c>
      <c r="O152" s="232">
        <f t="shared" ref="O152:O154" si="56">+M152*N152</f>
        <v>8</v>
      </c>
      <c r="P152" s="80" t="s">
        <v>12</v>
      </c>
      <c r="Q152" s="232">
        <v>25</v>
      </c>
      <c r="R152" s="232">
        <f t="shared" ref="R152" si="57">+Q152*O152</f>
        <v>200</v>
      </c>
      <c r="S152" s="232" t="s">
        <v>219</v>
      </c>
      <c r="T152" s="136" t="s">
        <v>328</v>
      </c>
      <c r="U152" s="232" t="s">
        <v>267</v>
      </c>
      <c r="V152" s="232" t="s">
        <v>267</v>
      </c>
      <c r="W152" s="232" t="s">
        <v>267</v>
      </c>
      <c r="X152" s="312"/>
      <c r="Y152" s="123" t="s">
        <v>221</v>
      </c>
      <c r="Z152" s="232" t="s">
        <v>279</v>
      </c>
      <c r="AA152" s="137"/>
      <c r="AB152" s="137"/>
      <c r="AC152" s="137"/>
      <c r="AD152" s="232" t="s">
        <v>726</v>
      </c>
      <c r="AE152" s="232"/>
      <c r="AF152" s="137" t="s">
        <v>752</v>
      </c>
      <c r="AG152" s="141"/>
      <c r="AH152" s="141"/>
      <c r="AI152" s="141"/>
      <c r="AJ152" s="141"/>
      <c r="AK152" s="141"/>
      <c r="AL152" s="141"/>
      <c r="AM152" s="141"/>
    </row>
    <row r="153" spans="1:39" ht="121.5" customHeight="1" x14ac:dyDescent="0.25">
      <c r="A153" s="269" t="s">
        <v>380</v>
      </c>
      <c r="B153" s="269" t="s">
        <v>381</v>
      </c>
      <c r="C153" s="269" t="s">
        <v>382</v>
      </c>
      <c r="D153" s="269" t="s">
        <v>403</v>
      </c>
      <c r="E153" s="269" t="s">
        <v>244</v>
      </c>
      <c r="F153" s="270" t="s">
        <v>574</v>
      </c>
      <c r="G153" s="270" t="s">
        <v>39</v>
      </c>
      <c r="H153" s="270" t="s">
        <v>585</v>
      </c>
      <c r="I153" s="270" t="s">
        <v>659</v>
      </c>
      <c r="J153" s="290"/>
      <c r="K153" s="290"/>
      <c r="L153" s="290" t="s">
        <v>575</v>
      </c>
      <c r="M153" s="71">
        <v>10</v>
      </c>
      <c r="N153" s="231">
        <v>1</v>
      </c>
      <c r="O153" s="231">
        <f t="shared" si="56"/>
        <v>10</v>
      </c>
      <c r="P153" s="82" t="s">
        <v>254</v>
      </c>
      <c r="Q153" s="72">
        <v>100</v>
      </c>
      <c r="R153" s="72">
        <f t="shared" ref="R153:R154" si="58">+O153*Q153</f>
        <v>1000</v>
      </c>
      <c r="S153" s="231" t="s">
        <v>216</v>
      </c>
      <c r="T153" s="85" t="s">
        <v>231</v>
      </c>
      <c r="U153" s="72" t="s">
        <v>556</v>
      </c>
      <c r="V153" s="72" t="s">
        <v>556</v>
      </c>
      <c r="W153" s="72" t="s">
        <v>556</v>
      </c>
      <c r="X153" s="312"/>
      <c r="Y153" s="123" t="s">
        <v>218</v>
      </c>
      <c r="Z153" s="1"/>
      <c r="AA153" s="1"/>
      <c r="AB153" s="1"/>
      <c r="AC153" s="1"/>
      <c r="AD153" s="231" t="s">
        <v>346</v>
      </c>
      <c r="AE153" s="1"/>
      <c r="AF153" s="145" t="s">
        <v>699</v>
      </c>
    </row>
    <row r="154" spans="1:39" s="88" customFormat="1" ht="105" customHeight="1" x14ac:dyDescent="0.25">
      <c r="A154" s="269" t="s">
        <v>380</v>
      </c>
      <c r="B154" s="269" t="s">
        <v>381</v>
      </c>
      <c r="C154" s="269" t="s">
        <v>382</v>
      </c>
      <c r="D154" s="269" t="s">
        <v>403</v>
      </c>
      <c r="E154" s="269" t="s">
        <v>244</v>
      </c>
      <c r="F154" s="270" t="s">
        <v>826</v>
      </c>
      <c r="G154" s="270" t="s">
        <v>649</v>
      </c>
      <c r="H154" s="269" t="s">
        <v>649</v>
      </c>
      <c r="I154" s="270" t="s">
        <v>679</v>
      </c>
      <c r="J154" s="290" t="s">
        <v>602</v>
      </c>
      <c r="K154" s="290" t="s">
        <v>316</v>
      </c>
      <c r="L154" s="290"/>
      <c r="M154" s="231">
        <v>2</v>
      </c>
      <c r="N154" s="231">
        <v>2</v>
      </c>
      <c r="O154" s="231">
        <f t="shared" si="56"/>
        <v>4</v>
      </c>
      <c r="P154" s="231" t="s">
        <v>252</v>
      </c>
      <c r="Q154" s="231">
        <v>10</v>
      </c>
      <c r="R154" s="231">
        <f t="shared" si="58"/>
        <v>40</v>
      </c>
      <c r="S154" s="231" t="s">
        <v>222</v>
      </c>
      <c r="T154" s="233" t="s">
        <v>229</v>
      </c>
      <c r="U154" s="231" t="s">
        <v>267</v>
      </c>
      <c r="V154" s="231" t="s">
        <v>267</v>
      </c>
      <c r="W154" s="231" t="s">
        <v>267</v>
      </c>
      <c r="X154" s="313"/>
      <c r="Y154" s="231" t="s">
        <v>224</v>
      </c>
      <c r="Z154" s="231"/>
      <c r="AA154" s="231"/>
      <c r="AB154" s="231"/>
      <c r="AC154" s="231"/>
      <c r="AD154" s="231" t="s">
        <v>317</v>
      </c>
      <c r="AE154" s="231"/>
      <c r="AF154" s="155" t="s">
        <v>647</v>
      </c>
    </row>
    <row r="155" spans="1:39" ht="82.5" customHeight="1" x14ac:dyDescent="0.25">
      <c r="A155" s="264" t="s">
        <v>380</v>
      </c>
      <c r="B155" s="264" t="s">
        <v>381</v>
      </c>
      <c r="C155" s="264" t="s">
        <v>406</v>
      </c>
      <c r="D155" s="264" t="s">
        <v>626</v>
      </c>
      <c r="E155" s="264" t="s">
        <v>244</v>
      </c>
      <c r="F155" s="265" t="s">
        <v>689</v>
      </c>
      <c r="G155" s="265" t="s">
        <v>409</v>
      </c>
      <c r="H155" s="265" t="s">
        <v>36</v>
      </c>
      <c r="I155" s="265" t="s">
        <v>678</v>
      </c>
      <c r="J155" s="306" t="s">
        <v>878</v>
      </c>
      <c r="K155" s="290" t="s">
        <v>839</v>
      </c>
      <c r="L155" s="290" t="s">
        <v>840</v>
      </c>
      <c r="M155" s="217">
        <v>6</v>
      </c>
      <c r="N155" s="217">
        <v>3</v>
      </c>
      <c r="O155" s="217">
        <f>+M155*N155</f>
        <v>18</v>
      </c>
      <c r="P155" s="82" t="s">
        <v>254</v>
      </c>
      <c r="Q155" s="217">
        <v>25</v>
      </c>
      <c r="R155" s="217">
        <f>+Q155*O155</f>
        <v>450</v>
      </c>
      <c r="S155" s="217" t="s">
        <v>219</v>
      </c>
      <c r="T155" s="136" t="s">
        <v>328</v>
      </c>
      <c r="U155" s="217" t="s">
        <v>267</v>
      </c>
      <c r="V155" s="217" t="s">
        <v>267</v>
      </c>
      <c r="W155" s="217" t="s">
        <v>267</v>
      </c>
      <c r="X155" s="311">
        <v>36</v>
      </c>
      <c r="Y155" s="123" t="s">
        <v>221</v>
      </c>
      <c r="Z155" s="123"/>
      <c r="AA155" s="123"/>
      <c r="AB155" s="123"/>
      <c r="AC155" s="71"/>
      <c r="AD155" s="71" t="s">
        <v>892</v>
      </c>
      <c r="AE155" s="290" t="s">
        <v>840</v>
      </c>
      <c r="AF155" s="71" t="s">
        <v>876</v>
      </c>
      <c r="AG155" s="141"/>
      <c r="AH155" s="141"/>
      <c r="AI155" s="141"/>
      <c r="AJ155" s="141"/>
      <c r="AK155" s="141"/>
      <c r="AL155" s="141"/>
      <c r="AM155" s="141"/>
    </row>
    <row r="156" spans="1:39" ht="68.25" customHeight="1" x14ac:dyDescent="0.25">
      <c r="A156" s="264" t="s">
        <v>380</v>
      </c>
      <c r="B156" s="264" t="s">
        <v>381</v>
      </c>
      <c r="C156" s="264" t="s">
        <v>406</v>
      </c>
      <c r="D156" s="264" t="s">
        <v>626</v>
      </c>
      <c r="E156" s="264" t="s">
        <v>244</v>
      </c>
      <c r="F156" s="265" t="s">
        <v>412</v>
      </c>
      <c r="G156" s="265" t="s">
        <v>837</v>
      </c>
      <c r="H156" s="265" t="s">
        <v>38</v>
      </c>
      <c r="I156" s="265" t="s">
        <v>893</v>
      </c>
      <c r="J156" s="306"/>
      <c r="K156" s="290"/>
      <c r="L156" s="306" t="s">
        <v>894</v>
      </c>
      <c r="M156" s="217">
        <v>6</v>
      </c>
      <c r="N156" s="217">
        <v>4</v>
      </c>
      <c r="O156" s="217">
        <f t="shared" si="50"/>
        <v>24</v>
      </c>
      <c r="P156" s="81" t="s">
        <v>253</v>
      </c>
      <c r="Q156" s="217">
        <v>25</v>
      </c>
      <c r="R156" s="217">
        <f t="shared" si="52"/>
        <v>600</v>
      </c>
      <c r="S156" s="217" t="s">
        <v>216</v>
      </c>
      <c r="T156" s="136" t="s">
        <v>386</v>
      </c>
      <c r="U156" s="217" t="s">
        <v>267</v>
      </c>
      <c r="V156" s="217" t="s">
        <v>267</v>
      </c>
      <c r="W156" s="217" t="s">
        <v>267</v>
      </c>
      <c r="X156" s="312"/>
      <c r="Y156" s="123" t="s">
        <v>218</v>
      </c>
      <c r="Z156" s="123"/>
      <c r="AA156" s="123"/>
      <c r="AB156" s="123"/>
      <c r="AC156" s="137"/>
      <c r="AD156" s="217" t="s">
        <v>601</v>
      </c>
      <c r="AE156" s="217"/>
      <c r="AF156" s="216" t="s">
        <v>716</v>
      </c>
      <c r="AG156" s="141"/>
      <c r="AH156" s="141"/>
      <c r="AI156" s="141"/>
      <c r="AJ156" s="141"/>
      <c r="AK156" s="141"/>
      <c r="AL156" s="141"/>
      <c r="AM156" s="141"/>
    </row>
    <row r="157" spans="1:39" ht="66.75" customHeight="1" x14ac:dyDescent="0.25">
      <c r="A157" s="264" t="s">
        <v>380</v>
      </c>
      <c r="B157" s="264" t="s">
        <v>381</v>
      </c>
      <c r="C157" s="264" t="s">
        <v>406</v>
      </c>
      <c r="D157" s="264" t="s">
        <v>626</v>
      </c>
      <c r="E157" s="264" t="s">
        <v>244</v>
      </c>
      <c r="F157" s="265" t="s">
        <v>391</v>
      </c>
      <c r="G157" s="265" t="s">
        <v>39</v>
      </c>
      <c r="H157" s="265" t="s">
        <v>303</v>
      </c>
      <c r="I157" s="265" t="s">
        <v>688</v>
      </c>
      <c r="J157" s="306"/>
      <c r="K157" s="290" t="s">
        <v>833</v>
      </c>
      <c r="L157" s="290"/>
      <c r="M157" s="217">
        <v>2</v>
      </c>
      <c r="N157" s="217">
        <v>4</v>
      </c>
      <c r="O157" s="217">
        <f t="shared" si="50"/>
        <v>8</v>
      </c>
      <c r="P157" s="80" t="s">
        <v>12</v>
      </c>
      <c r="Q157" s="217">
        <v>25</v>
      </c>
      <c r="R157" s="217">
        <f t="shared" si="52"/>
        <v>200</v>
      </c>
      <c r="S157" s="217" t="s">
        <v>219</v>
      </c>
      <c r="T157" s="136" t="s">
        <v>328</v>
      </c>
      <c r="U157" s="217" t="s">
        <v>267</v>
      </c>
      <c r="V157" s="217" t="s">
        <v>267</v>
      </c>
      <c r="W157" s="217" t="s">
        <v>267</v>
      </c>
      <c r="X157" s="312"/>
      <c r="Y157" s="123" t="s">
        <v>221</v>
      </c>
      <c r="Z157" s="217" t="s">
        <v>279</v>
      </c>
      <c r="AA157" s="137"/>
      <c r="AB157" s="137"/>
      <c r="AC157" s="137"/>
      <c r="AD157" s="217" t="s">
        <v>726</v>
      </c>
      <c r="AE157" s="217"/>
      <c r="AF157" s="137" t="s">
        <v>752</v>
      </c>
      <c r="AG157" s="141"/>
      <c r="AH157" s="141"/>
      <c r="AI157" s="141"/>
      <c r="AJ157" s="141"/>
      <c r="AK157" s="141"/>
      <c r="AL157" s="141"/>
      <c r="AM157" s="141"/>
    </row>
    <row r="158" spans="1:39" ht="78" customHeight="1" x14ac:dyDescent="0.25">
      <c r="A158" s="264" t="s">
        <v>380</v>
      </c>
      <c r="B158" s="264" t="s">
        <v>381</v>
      </c>
      <c r="C158" s="264" t="s">
        <v>406</v>
      </c>
      <c r="D158" s="264" t="s">
        <v>626</v>
      </c>
      <c r="E158" s="264" t="s">
        <v>244</v>
      </c>
      <c r="F158" s="265" t="s">
        <v>365</v>
      </c>
      <c r="G158" s="265" t="s">
        <v>296</v>
      </c>
      <c r="H158" s="265" t="s">
        <v>34</v>
      </c>
      <c r="I158" s="265" t="s">
        <v>687</v>
      </c>
      <c r="J158" s="306"/>
      <c r="K158" s="290" t="s">
        <v>825</v>
      </c>
      <c r="L158" s="290" t="s">
        <v>618</v>
      </c>
      <c r="M158" s="217">
        <v>6</v>
      </c>
      <c r="N158" s="217">
        <v>4</v>
      </c>
      <c r="O158" s="217">
        <f t="shared" si="50"/>
        <v>24</v>
      </c>
      <c r="P158" s="81" t="s">
        <v>253</v>
      </c>
      <c r="Q158" s="217">
        <v>10</v>
      </c>
      <c r="R158" s="217">
        <f t="shared" si="52"/>
        <v>240</v>
      </c>
      <c r="S158" s="217" t="s">
        <v>219</v>
      </c>
      <c r="T158" s="136" t="s">
        <v>328</v>
      </c>
      <c r="U158" s="217" t="s">
        <v>267</v>
      </c>
      <c r="V158" s="217" t="s">
        <v>267</v>
      </c>
      <c r="W158" s="217" t="s">
        <v>267</v>
      </c>
      <c r="X158" s="312"/>
      <c r="Y158" s="123" t="s">
        <v>221</v>
      </c>
      <c r="Z158" s="217" t="s">
        <v>279</v>
      </c>
      <c r="AA158" s="137"/>
      <c r="AB158" s="137"/>
      <c r="AC158" s="216" t="s">
        <v>707</v>
      </c>
      <c r="AD158" s="216" t="s">
        <v>571</v>
      </c>
      <c r="AE158" s="216"/>
      <c r="AF158" s="216" t="s">
        <v>648</v>
      </c>
      <c r="AG158" s="141"/>
      <c r="AH158" s="141"/>
      <c r="AI158" s="141"/>
      <c r="AJ158" s="141"/>
      <c r="AK158" s="141"/>
      <c r="AL158" s="141"/>
      <c r="AM158" s="141"/>
    </row>
    <row r="159" spans="1:39" ht="80.25" customHeight="1" x14ac:dyDescent="0.25">
      <c r="A159" s="264" t="s">
        <v>380</v>
      </c>
      <c r="B159" s="264" t="s">
        <v>381</v>
      </c>
      <c r="C159" s="264" t="s">
        <v>406</v>
      </c>
      <c r="D159" s="264" t="s">
        <v>626</v>
      </c>
      <c r="E159" s="264" t="s">
        <v>244</v>
      </c>
      <c r="F159" s="265" t="s">
        <v>414</v>
      </c>
      <c r="G159" s="265" t="s">
        <v>277</v>
      </c>
      <c r="H159" s="265" t="s">
        <v>39</v>
      </c>
      <c r="I159" s="265" t="s">
        <v>838</v>
      </c>
      <c r="J159" s="306"/>
      <c r="K159" s="290"/>
      <c r="L159" s="306"/>
      <c r="M159" s="232">
        <v>2</v>
      </c>
      <c r="N159" s="232">
        <v>2</v>
      </c>
      <c r="O159" s="232">
        <f t="shared" ref="O159" si="59">+M159*N159</f>
        <v>4</v>
      </c>
      <c r="P159" s="232" t="s">
        <v>252</v>
      </c>
      <c r="Q159" s="232">
        <v>10</v>
      </c>
      <c r="R159" s="232">
        <f t="shared" ref="R159" si="60">+Q159*O159</f>
        <v>40</v>
      </c>
      <c r="S159" s="232" t="s">
        <v>222</v>
      </c>
      <c r="T159" s="136" t="s">
        <v>229</v>
      </c>
      <c r="U159" s="217" t="s">
        <v>267</v>
      </c>
      <c r="V159" s="217" t="s">
        <v>267</v>
      </c>
      <c r="W159" s="217" t="s">
        <v>267</v>
      </c>
      <c r="X159" s="312"/>
      <c r="Y159" s="123" t="s">
        <v>224</v>
      </c>
      <c r="Z159" s="217" t="s">
        <v>279</v>
      </c>
      <c r="AA159" s="137"/>
      <c r="AB159" s="137"/>
      <c r="AC159" s="137"/>
      <c r="AD159" s="217" t="s">
        <v>625</v>
      </c>
      <c r="AE159" s="217"/>
      <c r="AF159" s="137" t="s">
        <v>752</v>
      </c>
      <c r="AG159" s="141"/>
      <c r="AH159" s="141"/>
      <c r="AI159" s="141"/>
      <c r="AJ159" s="141"/>
      <c r="AK159" s="141"/>
      <c r="AL159" s="141"/>
      <c r="AM159" s="141"/>
    </row>
    <row r="160" spans="1:39" ht="78" customHeight="1" x14ac:dyDescent="0.25">
      <c r="A160" s="264" t="s">
        <v>380</v>
      </c>
      <c r="B160" s="264" t="s">
        <v>381</v>
      </c>
      <c r="C160" s="264" t="s">
        <v>406</v>
      </c>
      <c r="D160" s="264" t="s">
        <v>626</v>
      </c>
      <c r="E160" s="264" t="s">
        <v>244</v>
      </c>
      <c r="F160" s="265" t="s">
        <v>353</v>
      </c>
      <c r="G160" s="265" t="s">
        <v>397</v>
      </c>
      <c r="H160" s="265" t="s">
        <v>35</v>
      </c>
      <c r="I160" s="265" t="s">
        <v>656</v>
      </c>
      <c r="J160" s="306"/>
      <c r="K160" s="290"/>
      <c r="L160" s="290" t="s">
        <v>807</v>
      </c>
      <c r="M160" s="217">
        <v>2</v>
      </c>
      <c r="N160" s="217">
        <v>4</v>
      </c>
      <c r="O160" s="217">
        <f t="shared" si="50"/>
        <v>8</v>
      </c>
      <c r="P160" s="80" t="s">
        <v>12</v>
      </c>
      <c r="Q160" s="217">
        <v>60</v>
      </c>
      <c r="R160" s="217">
        <f t="shared" si="52"/>
        <v>480</v>
      </c>
      <c r="S160" s="217" t="s">
        <v>219</v>
      </c>
      <c r="T160" s="136" t="s">
        <v>328</v>
      </c>
      <c r="U160" s="217" t="s">
        <v>267</v>
      </c>
      <c r="V160" s="217" t="s">
        <v>267</v>
      </c>
      <c r="W160" s="217" t="s">
        <v>267</v>
      </c>
      <c r="X160" s="312"/>
      <c r="Y160" s="123" t="s">
        <v>221</v>
      </c>
      <c r="Z160" s="217" t="s">
        <v>244</v>
      </c>
      <c r="AA160" s="137"/>
      <c r="AB160" s="137"/>
      <c r="AC160" s="137"/>
      <c r="AD160" s="217" t="s">
        <v>621</v>
      </c>
      <c r="AE160" s="217"/>
      <c r="AF160" s="216" t="s">
        <v>747</v>
      </c>
      <c r="AG160" s="141"/>
      <c r="AH160" s="141"/>
      <c r="AI160" s="141"/>
      <c r="AJ160" s="141"/>
      <c r="AK160" s="141"/>
      <c r="AL160" s="141"/>
      <c r="AM160" s="141"/>
    </row>
    <row r="161" spans="1:375" ht="80.25" customHeight="1" x14ac:dyDescent="0.25">
      <c r="A161" s="264" t="s">
        <v>380</v>
      </c>
      <c r="B161" s="264" t="s">
        <v>381</v>
      </c>
      <c r="C161" s="264" t="s">
        <v>406</v>
      </c>
      <c r="D161" s="264" t="s">
        <v>626</v>
      </c>
      <c r="E161" s="264" t="s">
        <v>244</v>
      </c>
      <c r="F161" s="265" t="s">
        <v>828</v>
      </c>
      <c r="G161" s="265" t="s">
        <v>285</v>
      </c>
      <c r="H161" s="265" t="s">
        <v>37</v>
      </c>
      <c r="I161" s="265" t="s">
        <v>657</v>
      </c>
      <c r="J161" s="306"/>
      <c r="K161" s="290"/>
      <c r="L161" s="306" t="s">
        <v>879</v>
      </c>
      <c r="M161" s="217">
        <v>2</v>
      </c>
      <c r="N161" s="217">
        <v>2</v>
      </c>
      <c r="O161" s="217">
        <f t="shared" si="50"/>
        <v>4</v>
      </c>
      <c r="P161" s="217" t="s">
        <v>252</v>
      </c>
      <c r="Q161" s="217">
        <v>10</v>
      </c>
      <c r="R161" s="217">
        <f t="shared" si="52"/>
        <v>40</v>
      </c>
      <c r="S161" s="217" t="s">
        <v>222</v>
      </c>
      <c r="T161" s="136" t="s">
        <v>229</v>
      </c>
      <c r="U161" s="217" t="s">
        <v>267</v>
      </c>
      <c r="V161" s="217" t="s">
        <v>267</v>
      </c>
      <c r="W161" s="217" t="s">
        <v>267</v>
      </c>
      <c r="X161" s="312"/>
      <c r="Y161" s="123" t="s">
        <v>224</v>
      </c>
      <c r="Z161" s="217" t="s">
        <v>244</v>
      </c>
      <c r="AA161" s="137"/>
      <c r="AB161" s="137"/>
      <c r="AC161" s="137"/>
      <c r="AD161" s="216" t="s">
        <v>601</v>
      </c>
      <c r="AE161" s="216"/>
      <c r="AF161" s="216" t="s">
        <v>716</v>
      </c>
      <c r="AG161" s="141"/>
      <c r="AH161" s="141"/>
      <c r="AI161" s="141"/>
      <c r="AJ161" s="141"/>
      <c r="AK161" s="141"/>
      <c r="AL161" s="141"/>
      <c r="AM161" s="141"/>
    </row>
    <row r="162" spans="1:375" ht="72.75" customHeight="1" x14ac:dyDescent="0.25">
      <c r="A162" s="264" t="s">
        <v>380</v>
      </c>
      <c r="B162" s="264" t="s">
        <v>381</v>
      </c>
      <c r="C162" s="264" t="s">
        <v>406</v>
      </c>
      <c r="D162" s="264" t="s">
        <v>626</v>
      </c>
      <c r="E162" s="264" t="s">
        <v>244</v>
      </c>
      <c r="F162" s="265" t="s">
        <v>243</v>
      </c>
      <c r="G162" s="264" t="s">
        <v>40</v>
      </c>
      <c r="H162" s="264" t="s">
        <v>40</v>
      </c>
      <c r="I162" s="265" t="s">
        <v>684</v>
      </c>
      <c r="J162" s="306"/>
      <c r="K162" s="290"/>
      <c r="L162" s="290" t="s">
        <v>622</v>
      </c>
      <c r="M162" s="217">
        <v>2</v>
      </c>
      <c r="N162" s="217">
        <v>2</v>
      </c>
      <c r="O162" s="217">
        <f t="shared" si="50"/>
        <v>4</v>
      </c>
      <c r="P162" s="217" t="s">
        <v>252</v>
      </c>
      <c r="Q162" s="217">
        <v>25</v>
      </c>
      <c r="R162" s="217">
        <f t="shared" si="52"/>
        <v>100</v>
      </c>
      <c r="S162" s="217" t="s">
        <v>222</v>
      </c>
      <c r="T162" s="136" t="s">
        <v>229</v>
      </c>
      <c r="U162" s="217" t="s">
        <v>267</v>
      </c>
      <c r="V162" s="217" t="s">
        <v>267</v>
      </c>
      <c r="W162" s="217" t="s">
        <v>267</v>
      </c>
      <c r="X162" s="312"/>
      <c r="Y162" s="123" t="s">
        <v>224</v>
      </c>
      <c r="Z162" s="217" t="s">
        <v>244</v>
      </c>
      <c r="AA162" s="137"/>
      <c r="AB162" s="137"/>
      <c r="AC162" s="137"/>
      <c r="AD162" s="217" t="s">
        <v>622</v>
      </c>
      <c r="AE162" s="217"/>
      <c r="AF162" s="137" t="s">
        <v>753</v>
      </c>
      <c r="AG162" s="141"/>
      <c r="AH162" s="141"/>
      <c r="AI162" s="141"/>
      <c r="AJ162" s="141"/>
      <c r="AK162" s="141"/>
      <c r="AL162" s="141"/>
      <c r="AM162" s="141"/>
    </row>
    <row r="163" spans="1:375" ht="121.5" customHeight="1" x14ac:dyDescent="0.25">
      <c r="A163" s="264" t="s">
        <v>380</v>
      </c>
      <c r="B163" s="264" t="s">
        <v>381</v>
      </c>
      <c r="C163" s="264" t="s">
        <v>406</v>
      </c>
      <c r="D163" s="264" t="s">
        <v>626</v>
      </c>
      <c r="E163" s="264" t="s">
        <v>244</v>
      </c>
      <c r="F163" s="265" t="s">
        <v>574</v>
      </c>
      <c r="G163" s="265" t="s">
        <v>39</v>
      </c>
      <c r="H163" s="265" t="s">
        <v>585</v>
      </c>
      <c r="I163" s="265" t="s">
        <v>659</v>
      </c>
      <c r="J163" s="290"/>
      <c r="K163" s="290"/>
      <c r="L163" s="290" t="s">
        <v>575</v>
      </c>
      <c r="M163" s="71">
        <v>10</v>
      </c>
      <c r="N163" s="231">
        <v>1</v>
      </c>
      <c r="O163" s="231">
        <f t="shared" si="50"/>
        <v>10</v>
      </c>
      <c r="P163" s="82" t="s">
        <v>254</v>
      </c>
      <c r="Q163" s="72">
        <v>100</v>
      </c>
      <c r="R163" s="72">
        <f t="shared" ref="R163:R164" si="61">+O163*Q163</f>
        <v>1000</v>
      </c>
      <c r="S163" s="231" t="s">
        <v>216</v>
      </c>
      <c r="T163" s="85" t="s">
        <v>231</v>
      </c>
      <c r="U163" s="72" t="s">
        <v>556</v>
      </c>
      <c r="V163" s="72" t="s">
        <v>556</v>
      </c>
      <c r="W163" s="72" t="s">
        <v>556</v>
      </c>
      <c r="X163" s="312"/>
      <c r="Y163" s="123" t="s">
        <v>218</v>
      </c>
      <c r="Z163" s="1"/>
      <c r="AA163" s="1"/>
      <c r="AB163" s="1"/>
      <c r="AC163" s="1"/>
      <c r="AD163" s="231" t="s">
        <v>346</v>
      </c>
      <c r="AE163" s="1"/>
      <c r="AF163" s="145" t="s">
        <v>699</v>
      </c>
    </row>
    <row r="164" spans="1:375" s="88" customFormat="1" ht="105" customHeight="1" x14ac:dyDescent="0.25">
      <c r="A164" s="264" t="s">
        <v>380</v>
      </c>
      <c r="B164" s="264" t="s">
        <v>381</v>
      </c>
      <c r="C164" s="264" t="s">
        <v>406</v>
      </c>
      <c r="D164" s="264" t="s">
        <v>626</v>
      </c>
      <c r="E164" s="264" t="s">
        <v>244</v>
      </c>
      <c r="F164" s="265" t="s">
        <v>826</v>
      </c>
      <c r="G164" s="265" t="s">
        <v>649</v>
      </c>
      <c r="H164" s="264" t="s">
        <v>649</v>
      </c>
      <c r="I164" s="265" t="s">
        <v>679</v>
      </c>
      <c r="J164" s="290" t="s">
        <v>602</v>
      </c>
      <c r="K164" s="290" t="s">
        <v>316</v>
      </c>
      <c r="L164" s="290"/>
      <c r="M164" s="231">
        <v>2</v>
      </c>
      <c r="N164" s="231">
        <v>2</v>
      </c>
      <c r="O164" s="231">
        <f t="shared" si="50"/>
        <v>4</v>
      </c>
      <c r="P164" s="231" t="s">
        <v>252</v>
      </c>
      <c r="Q164" s="231">
        <v>10</v>
      </c>
      <c r="R164" s="231">
        <f t="shared" si="61"/>
        <v>40</v>
      </c>
      <c r="S164" s="231" t="s">
        <v>222</v>
      </c>
      <c r="T164" s="233" t="s">
        <v>229</v>
      </c>
      <c r="U164" s="231" t="s">
        <v>267</v>
      </c>
      <c r="V164" s="231" t="s">
        <v>267</v>
      </c>
      <c r="W164" s="231" t="s">
        <v>267</v>
      </c>
      <c r="X164" s="313"/>
      <c r="Y164" s="231" t="s">
        <v>224</v>
      </c>
      <c r="Z164" s="231"/>
      <c r="AA164" s="231"/>
      <c r="AB164" s="231"/>
      <c r="AC164" s="231"/>
      <c r="AD164" s="231" t="s">
        <v>317</v>
      </c>
      <c r="AE164" s="231"/>
      <c r="AF164" s="155" t="s">
        <v>647</v>
      </c>
    </row>
    <row r="165" spans="1:375" s="88" customFormat="1" ht="78" customHeight="1" x14ac:dyDescent="0.25">
      <c r="A165" s="280" t="s">
        <v>380</v>
      </c>
      <c r="B165" s="280" t="s">
        <v>381</v>
      </c>
      <c r="C165" s="280" t="s">
        <v>418</v>
      </c>
      <c r="D165" s="280" t="s">
        <v>843</v>
      </c>
      <c r="E165" s="280" t="s">
        <v>244</v>
      </c>
      <c r="F165" s="281" t="s">
        <v>420</v>
      </c>
      <c r="G165" s="281" t="s">
        <v>242</v>
      </c>
      <c r="H165" s="281" t="s">
        <v>39</v>
      </c>
      <c r="I165" s="281" t="s">
        <v>844</v>
      </c>
      <c r="J165" s="290"/>
      <c r="K165" s="290"/>
      <c r="L165" s="290" t="s">
        <v>845</v>
      </c>
      <c r="M165" s="217">
        <v>6</v>
      </c>
      <c r="N165" s="217">
        <v>4</v>
      </c>
      <c r="O165" s="217">
        <f t="shared" si="50"/>
        <v>24</v>
      </c>
      <c r="P165" s="81" t="s">
        <v>253</v>
      </c>
      <c r="Q165" s="217">
        <v>25</v>
      </c>
      <c r="R165" s="217">
        <f t="shared" si="52"/>
        <v>600</v>
      </c>
      <c r="S165" s="217" t="s">
        <v>216</v>
      </c>
      <c r="T165" s="136" t="s">
        <v>386</v>
      </c>
      <c r="U165" s="217" t="s">
        <v>267</v>
      </c>
      <c r="V165" s="217" t="s">
        <v>267</v>
      </c>
      <c r="W165" s="217" t="s">
        <v>267</v>
      </c>
      <c r="X165" s="311">
        <v>11</v>
      </c>
      <c r="Y165" s="123" t="s">
        <v>218</v>
      </c>
      <c r="Z165" s="217" t="s">
        <v>244</v>
      </c>
      <c r="AA165" s="137"/>
      <c r="AB165" s="137"/>
      <c r="AC165" s="137"/>
      <c r="AD165" s="217" t="s">
        <v>726</v>
      </c>
      <c r="AE165" s="217"/>
      <c r="AF165" s="137" t="s">
        <v>752</v>
      </c>
      <c r="AG165" s="144"/>
      <c r="AH165" s="144"/>
      <c r="AI165" s="144"/>
      <c r="AJ165" s="144"/>
      <c r="AK165" s="144"/>
      <c r="AL165" s="144"/>
      <c r="AM165" s="144"/>
    </row>
    <row r="166" spans="1:375" ht="75" customHeight="1" x14ac:dyDescent="0.25">
      <c r="A166" s="280" t="s">
        <v>380</v>
      </c>
      <c r="B166" s="280" t="s">
        <v>381</v>
      </c>
      <c r="C166" s="280" t="s">
        <v>418</v>
      </c>
      <c r="D166" s="280" t="s">
        <v>843</v>
      </c>
      <c r="E166" s="280" t="s">
        <v>244</v>
      </c>
      <c r="F166" s="281" t="s">
        <v>353</v>
      </c>
      <c r="G166" s="281" t="s">
        <v>397</v>
      </c>
      <c r="H166" s="281" t="s">
        <v>35</v>
      </c>
      <c r="I166" s="281" t="s">
        <v>656</v>
      </c>
      <c r="J166" s="306"/>
      <c r="K166" s="290"/>
      <c r="L166" s="290" t="s">
        <v>807</v>
      </c>
      <c r="M166" s="217">
        <v>2</v>
      </c>
      <c r="N166" s="217">
        <v>4</v>
      </c>
      <c r="O166" s="217">
        <f t="shared" si="50"/>
        <v>8</v>
      </c>
      <c r="P166" s="80" t="s">
        <v>12</v>
      </c>
      <c r="Q166" s="217">
        <v>60</v>
      </c>
      <c r="R166" s="217">
        <f t="shared" si="52"/>
        <v>480</v>
      </c>
      <c r="S166" s="217" t="s">
        <v>219</v>
      </c>
      <c r="T166" s="136" t="s">
        <v>328</v>
      </c>
      <c r="U166" s="217" t="s">
        <v>267</v>
      </c>
      <c r="V166" s="217" t="s">
        <v>267</v>
      </c>
      <c r="W166" s="217" t="s">
        <v>267</v>
      </c>
      <c r="X166" s="312"/>
      <c r="Y166" s="123" t="s">
        <v>221</v>
      </c>
      <c r="Z166" s="217" t="s">
        <v>244</v>
      </c>
      <c r="AA166" s="137"/>
      <c r="AB166" s="137"/>
      <c r="AC166" s="137"/>
      <c r="AD166" s="217" t="s">
        <v>621</v>
      </c>
      <c r="AE166" s="217"/>
      <c r="AF166" s="216" t="s">
        <v>747</v>
      </c>
      <c r="AG166" s="141"/>
      <c r="AH166" s="141"/>
      <c r="AI166" s="141"/>
      <c r="AJ166" s="141"/>
      <c r="AK166" s="141"/>
      <c r="AL166" s="141"/>
      <c r="AM166" s="141"/>
    </row>
    <row r="167" spans="1:375" ht="67.5" customHeight="1" x14ac:dyDescent="0.25">
      <c r="A167" s="280" t="s">
        <v>380</v>
      </c>
      <c r="B167" s="280" t="s">
        <v>381</v>
      </c>
      <c r="C167" s="280" t="s">
        <v>418</v>
      </c>
      <c r="D167" s="280" t="s">
        <v>843</v>
      </c>
      <c r="E167" s="280" t="s">
        <v>244</v>
      </c>
      <c r="F167" s="281" t="s">
        <v>828</v>
      </c>
      <c r="G167" s="281" t="s">
        <v>285</v>
      </c>
      <c r="H167" s="281" t="s">
        <v>37</v>
      </c>
      <c r="I167" s="281" t="s">
        <v>657</v>
      </c>
      <c r="J167" s="306"/>
      <c r="K167" s="290"/>
      <c r="L167" s="306" t="s">
        <v>879</v>
      </c>
      <c r="M167" s="217">
        <v>2</v>
      </c>
      <c r="N167" s="217">
        <v>2</v>
      </c>
      <c r="O167" s="217">
        <f t="shared" si="50"/>
        <v>4</v>
      </c>
      <c r="P167" s="217" t="s">
        <v>252</v>
      </c>
      <c r="Q167" s="217">
        <v>10</v>
      </c>
      <c r="R167" s="217">
        <f t="shared" si="52"/>
        <v>40</v>
      </c>
      <c r="S167" s="217" t="s">
        <v>222</v>
      </c>
      <c r="T167" s="136" t="s">
        <v>229</v>
      </c>
      <c r="U167" s="217" t="s">
        <v>267</v>
      </c>
      <c r="V167" s="217" t="s">
        <v>267</v>
      </c>
      <c r="W167" s="217" t="s">
        <v>267</v>
      </c>
      <c r="X167" s="312"/>
      <c r="Y167" s="123" t="s">
        <v>224</v>
      </c>
      <c r="Z167" s="217" t="s">
        <v>244</v>
      </c>
      <c r="AA167" s="137"/>
      <c r="AB167" s="137"/>
      <c r="AC167" s="137"/>
      <c r="AD167" s="216" t="s">
        <v>601</v>
      </c>
      <c r="AE167" s="216"/>
      <c r="AF167" s="216" t="s">
        <v>716</v>
      </c>
      <c r="AG167" s="141"/>
      <c r="AH167" s="141"/>
      <c r="AI167" s="141"/>
      <c r="AJ167" s="141"/>
      <c r="AK167" s="141"/>
      <c r="AL167" s="141"/>
      <c r="AM167" s="141"/>
    </row>
    <row r="168" spans="1:375" ht="72" customHeight="1" x14ac:dyDescent="0.25">
      <c r="A168" s="280" t="s">
        <v>380</v>
      </c>
      <c r="B168" s="280" t="s">
        <v>381</v>
      </c>
      <c r="C168" s="280" t="s">
        <v>418</v>
      </c>
      <c r="D168" s="280" t="s">
        <v>843</v>
      </c>
      <c r="E168" s="280" t="s">
        <v>244</v>
      </c>
      <c r="F168" s="281" t="s">
        <v>243</v>
      </c>
      <c r="G168" s="280" t="s">
        <v>40</v>
      </c>
      <c r="H168" s="280" t="s">
        <v>40</v>
      </c>
      <c r="I168" s="281" t="s">
        <v>684</v>
      </c>
      <c r="J168" s="306"/>
      <c r="K168" s="290"/>
      <c r="L168" s="290" t="s">
        <v>622</v>
      </c>
      <c r="M168" s="217">
        <v>2</v>
      </c>
      <c r="N168" s="217">
        <v>2</v>
      </c>
      <c r="O168" s="217">
        <f t="shared" si="50"/>
        <v>4</v>
      </c>
      <c r="P168" s="217" t="s">
        <v>252</v>
      </c>
      <c r="Q168" s="217">
        <v>25</v>
      </c>
      <c r="R168" s="217">
        <f t="shared" si="52"/>
        <v>100</v>
      </c>
      <c r="S168" s="217" t="s">
        <v>222</v>
      </c>
      <c r="T168" s="136" t="s">
        <v>229</v>
      </c>
      <c r="U168" s="217" t="s">
        <v>267</v>
      </c>
      <c r="V168" s="217" t="s">
        <v>267</v>
      </c>
      <c r="W168" s="217" t="s">
        <v>267</v>
      </c>
      <c r="X168" s="312"/>
      <c r="Y168" s="123" t="s">
        <v>224</v>
      </c>
      <c r="Z168" s="217" t="s">
        <v>244</v>
      </c>
      <c r="AA168" s="137"/>
      <c r="AB168" s="137"/>
      <c r="AC168" s="137"/>
      <c r="AD168" s="217" t="s">
        <v>622</v>
      </c>
      <c r="AE168" s="217"/>
      <c r="AF168" s="137" t="s">
        <v>646</v>
      </c>
      <c r="AG168" s="141"/>
      <c r="AH168" s="141"/>
      <c r="AI168" s="141"/>
      <c r="AJ168" s="141"/>
      <c r="AK168" s="141"/>
      <c r="AL168" s="141"/>
      <c r="AM168" s="141"/>
    </row>
    <row r="169" spans="1:375" ht="65.25" customHeight="1" x14ac:dyDescent="0.25">
      <c r="A169" s="280" t="s">
        <v>380</v>
      </c>
      <c r="B169" s="280" t="s">
        <v>381</v>
      </c>
      <c r="C169" s="280" t="s">
        <v>418</v>
      </c>
      <c r="D169" s="280" t="s">
        <v>843</v>
      </c>
      <c r="E169" s="280" t="s">
        <v>244</v>
      </c>
      <c r="F169" s="281" t="s">
        <v>842</v>
      </c>
      <c r="G169" s="281" t="s">
        <v>841</v>
      </c>
      <c r="H169" s="281" t="s">
        <v>38</v>
      </c>
      <c r="I169" s="281" t="s">
        <v>895</v>
      </c>
      <c r="J169" s="306"/>
      <c r="K169" s="290"/>
      <c r="L169" s="306" t="s">
        <v>836</v>
      </c>
      <c r="M169" s="217">
        <v>6</v>
      </c>
      <c r="N169" s="217">
        <v>4</v>
      </c>
      <c r="O169" s="217">
        <f t="shared" si="50"/>
        <v>24</v>
      </c>
      <c r="P169" s="81" t="s">
        <v>253</v>
      </c>
      <c r="Q169" s="217">
        <v>25</v>
      </c>
      <c r="R169" s="217">
        <f t="shared" si="52"/>
        <v>600</v>
      </c>
      <c r="S169" s="217" t="s">
        <v>216</v>
      </c>
      <c r="T169" s="136" t="s">
        <v>386</v>
      </c>
      <c r="U169" s="217" t="s">
        <v>267</v>
      </c>
      <c r="V169" s="217" t="s">
        <v>267</v>
      </c>
      <c r="W169" s="217" t="s">
        <v>267</v>
      </c>
      <c r="X169" s="312"/>
      <c r="Y169" s="123" t="s">
        <v>218</v>
      </c>
      <c r="Z169" s="123"/>
      <c r="AA169" s="123"/>
      <c r="AB169" s="123"/>
      <c r="AC169" s="137"/>
      <c r="AD169" s="217" t="s">
        <v>601</v>
      </c>
      <c r="AE169" s="217"/>
      <c r="AF169" s="155" t="s">
        <v>739</v>
      </c>
      <c r="AG169" s="141"/>
      <c r="AH169" s="141"/>
      <c r="AI169" s="141"/>
      <c r="AJ169" s="141"/>
      <c r="AK169" s="141"/>
      <c r="AL169" s="141"/>
      <c r="AM169" s="141"/>
    </row>
    <row r="170" spans="1:375" ht="87.75" customHeight="1" x14ac:dyDescent="0.25">
      <c r="A170" s="280" t="s">
        <v>380</v>
      </c>
      <c r="B170" s="280" t="s">
        <v>381</v>
      </c>
      <c r="C170" s="280" t="s">
        <v>418</v>
      </c>
      <c r="D170" s="280" t="s">
        <v>843</v>
      </c>
      <c r="E170" s="280" t="s">
        <v>244</v>
      </c>
      <c r="F170" s="281" t="s">
        <v>391</v>
      </c>
      <c r="G170" s="281" t="s">
        <v>303</v>
      </c>
      <c r="H170" s="281" t="s">
        <v>39</v>
      </c>
      <c r="I170" s="281" t="s">
        <v>672</v>
      </c>
      <c r="J170" s="306"/>
      <c r="K170" s="290" t="s">
        <v>846</v>
      </c>
      <c r="L170" s="290"/>
      <c r="M170" s="217">
        <v>2</v>
      </c>
      <c r="N170" s="217">
        <v>4</v>
      </c>
      <c r="O170" s="217">
        <f t="shared" si="50"/>
        <v>8</v>
      </c>
      <c r="P170" s="80" t="s">
        <v>12</v>
      </c>
      <c r="Q170" s="217">
        <v>25</v>
      </c>
      <c r="R170" s="217">
        <f t="shared" si="52"/>
        <v>200</v>
      </c>
      <c r="S170" s="217" t="s">
        <v>219</v>
      </c>
      <c r="T170" s="136" t="s">
        <v>328</v>
      </c>
      <c r="U170" s="217" t="s">
        <v>267</v>
      </c>
      <c r="V170" s="217" t="s">
        <v>267</v>
      </c>
      <c r="W170" s="217" t="s">
        <v>267</v>
      </c>
      <c r="X170" s="312"/>
      <c r="Y170" s="123" t="s">
        <v>221</v>
      </c>
      <c r="Z170" s="217" t="s">
        <v>279</v>
      </c>
      <c r="AA170" s="137"/>
      <c r="AB170" s="137"/>
      <c r="AC170" s="137"/>
      <c r="AD170" s="217" t="s">
        <v>726</v>
      </c>
      <c r="AE170" s="217"/>
      <c r="AF170" s="137" t="s">
        <v>752</v>
      </c>
      <c r="AG170" s="141"/>
      <c r="AH170" s="141"/>
      <c r="AI170" s="141"/>
      <c r="AJ170" s="141"/>
      <c r="AK170" s="141"/>
      <c r="AL170" s="141"/>
      <c r="AM170" s="141"/>
    </row>
    <row r="171" spans="1:375" ht="81.75" customHeight="1" x14ac:dyDescent="0.25">
      <c r="A171" s="280" t="s">
        <v>380</v>
      </c>
      <c r="B171" s="280" t="s">
        <v>381</v>
      </c>
      <c r="C171" s="280" t="s">
        <v>418</v>
      </c>
      <c r="D171" s="280" t="s">
        <v>843</v>
      </c>
      <c r="E171" s="280" t="s">
        <v>244</v>
      </c>
      <c r="F171" s="281" t="s">
        <v>365</v>
      </c>
      <c r="G171" s="281" t="s">
        <v>296</v>
      </c>
      <c r="H171" s="281" t="s">
        <v>34</v>
      </c>
      <c r="I171" s="281" t="s">
        <v>687</v>
      </c>
      <c r="J171" s="306"/>
      <c r="K171" s="290" t="s">
        <v>825</v>
      </c>
      <c r="L171" s="290" t="s">
        <v>618</v>
      </c>
      <c r="M171" s="217">
        <v>6</v>
      </c>
      <c r="N171" s="217">
        <v>4</v>
      </c>
      <c r="O171" s="217">
        <f t="shared" si="50"/>
        <v>24</v>
      </c>
      <c r="P171" s="81" t="s">
        <v>253</v>
      </c>
      <c r="Q171" s="217">
        <v>10</v>
      </c>
      <c r="R171" s="217">
        <f t="shared" si="52"/>
        <v>240</v>
      </c>
      <c r="S171" s="217" t="s">
        <v>219</v>
      </c>
      <c r="T171" s="136" t="s">
        <v>328</v>
      </c>
      <c r="U171" s="217" t="s">
        <v>267</v>
      </c>
      <c r="V171" s="217" t="s">
        <v>267</v>
      </c>
      <c r="W171" s="217" t="s">
        <v>267</v>
      </c>
      <c r="X171" s="312"/>
      <c r="Y171" s="123" t="s">
        <v>221</v>
      </c>
      <c r="Z171" s="217" t="s">
        <v>279</v>
      </c>
      <c r="AA171" s="137"/>
      <c r="AB171" s="137"/>
      <c r="AC171" s="216" t="s">
        <v>707</v>
      </c>
      <c r="AD171" s="216" t="s">
        <v>571</v>
      </c>
      <c r="AE171" s="216"/>
      <c r="AF171" s="216" t="s">
        <v>648</v>
      </c>
      <c r="AG171" s="141"/>
      <c r="AH171" s="141"/>
      <c r="AI171" s="141"/>
      <c r="AJ171" s="141"/>
      <c r="AK171" s="141"/>
      <c r="AL171" s="141"/>
      <c r="AM171" s="141"/>
    </row>
    <row r="172" spans="1:375" s="88" customFormat="1" ht="92.25" customHeight="1" x14ac:dyDescent="0.25">
      <c r="A172" s="280" t="s">
        <v>380</v>
      </c>
      <c r="B172" s="280" t="s">
        <v>381</v>
      </c>
      <c r="C172" s="280" t="s">
        <v>418</v>
      </c>
      <c r="D172" s="280" t="s">
        <v>843</v>
      </c>
      <c r="E172" s="280" t="s">
        <v>244</v>
      </c>
      <c r="F172" s="281" t="s">
        <v>627</v>
      </c>
      <c r="G172" s="281" t="s">
        <v>49</v>
      </c>
      <c r="H172" s="281" t="s">
        <v>582</v>
      </c>
      <c r="I172" s="281" t="s">
        <v>654</v>
      </c>
      <c r="J172" s="306"/>
      <c r="K172" s="306"/>
      <c r="L172" s="290" t="s">
        <v>628</v>
      </c>
      <c r="M172" s="232">
        <v>2</v>
      </c>
      <c r="N172" s="232">
        <v>4</v>
      </c>
      <c r="O172" s="232">
        <f t="shared" ref="O172:O174" si="62">+M172*N172</f>
        <v>8</v>
      </c>
      <c r="P172" s="80" t="s">
        <v>12</v>
      </c>
      <c r="Q172" s="232">
        <v>25</v>
      </c>
      <c r="R172" s="232">
        <f t="shared" ref="R172" si="63">+Q172*O172</f>
        <v>200</v>
      </c>
      <c r="S172" s="232" t="s">
        <v>219</v>
      </c>
      <c r="T172" s="136" t="s">
        <v>328</v>
      </c>
      <c r="U172" s="72" t="s">
        <v>556</v>
      </c>
      <c r="V172" s="72" t="s">
        <v>556</v>
      </c>
      <c r="W172" s="72" t="s">
        <v>556</v>
      </c>
      <c r="X172" s="312"/>
      <c r="Y172" s="123" t="s">
        <v>221</v>
      </c>
      <c r="Z172" s="218" t="s">
        <v>244</v>
      </c>
      <c r="AA172" s="123"/>
      <c r="AB172" s="123"/>
      <c r="AC172" s="71" t="s">
        <v>553</v>
      </c>
      <c r="AD172" s="71" t="s">
        <v>559</v>
      </c>
      <c r="AE172" s="71" t="s">
        <v>750</v>
      </c>
      <c r="AF172" s="217" t="s">
        <v>751</v>
      </c>
      <c r="AG172" s="144"/>
      <c r="AH172" s="144"/>
      <c r="AI172" s="144"/>
      <c r="AJ172" s="144"/>
      <c r="AK172" s="144"/>
      <c r="AL172" s="144"/>
      <c r="AM172" s="144"/>
    </row>
    <row r="173" spans="1:375" ht="121.5" customHeight="1" x14ac:dyDescent="0.25">
      <c r="A173" s="280" t="s">
        <v>380</v>
      </c>
      <c r="B173" s="280" t="s">
        <v>381</v>
      </c>
      <c r="C173" s="280" t="s">
        <v>418</v>
      </c>
      <c r="D173" s="280" t="s">
        <v>843</v>
      </c>
      <c r="E173" s="280" t="s">
        <v>244</v>
      </c>
      <c r="F173" s="281" t="s">
        <v>574</v>
      </c>
      <c r="G173" s="281" t="s">
        <v>39</v>
      </c>
      <c r="H173" s="281" t="s">
        <v>585</v>
      </c>
      <c r="I173" s="281" t="s">
        <v>659</v>
      </c>
      <c r="J173" s="290"/>
      <c r="K173" s="290"/>
      <c r="L173" s="290" t="s">
        <v>575</v>
      </c>
      <c r="M173" s="71">
        <v>10</v>
      </c>
      <c r="N173" s="231">
        <v>1</v>
      </c>
      <c r="O173" s="231">
        <f t="shared" si="62"/>
        <v>10</v>
      </c>
      <c r="P173" s="82" t="s">
        <v>254</v>
      </c>
      <c r="Q173" s="72">
        <v>100</v>
      </c>
      <c r="R173" s="72">
        <f t="shared" ref="R173:R174" si="64">+O173*Q173</f>
        <v>1000</v>
      </c>
      <c r="S173" s="231" t="s">
        <v>216</v>
      </c>
      <c r="T173" s="85" t="s">
        <v>231</v>
      </c>
      <c r="U173" s="72" t="s">
        <v>556</v>
      </c>
      <c r="V173" s="72" t="s">
        <v>556</v>
      </c>
      <c r="W173" s="72" t="s">
        <v>556</v>
      </c>
      <c r="X173" s="312"/>
      <c r="Y173" s="123" t="s">
        <v>218</v>
      </c>
      <c r="Z173" s="1"/>
      <c r="AA173" s="1"/>
      <c r="AB173" s="1"/>
      <c r="AC173" s="1"/>
      <c r="AD173" s="231" t="s">
        <v>346</v>
      </c>
      <c r="AE173" s="1"/>
      <c r="AF173" s="145" t="s">
        <v>699</v>
      </c>
    </row>
    <row r="174" spans="1:375" s="88" customFormat="1" ht="105" customHeight="1" x14ac:dyDescent="0.25">
      <c r="A174" s="280" t="s">
        <v>380</v>
      </c>
      <c r="B174" s="280" t="s">
        <v>381</v>
      </c>
      <c r="C174" s="280" t="s">
        <v>418</v>
      </c>
      <c r="D174" s="280" t="s">
        <v>843</v>
      </c>
      <c r="E174" s="280" t="s">
        <v>244</v>
      </c>
      <c r="F174" s="281" t="s">
        <v>826</v>
      </c>
      <c r="G174" s="281" t="s">
        <v>649</v>
      </c>
      <c r="H174" s="280" t="s">
        <v>649</v>
      </c>
      <c r="I174" s="281" t="s">
        <v>679</v>
      </c>
      <c r="J174" s="290" t="s">
        <v>602</v>
      </c>
      <c r="K174" s="290" t="s">
        <v>316</v>
      </c>
      <c r="L174" s="290"/>
      <c r="M174" s="231">
        <v>2</v>
      </c>
      <c r="N174" s="231">
        <v>2</v>
      </c>
      <c r="O174" s="231">
        <f t="shared" si="62"/>
        <v>4</v>
      </c>
      <c r="P174" s="231" t="s">
        <v>252</v>
      </c>
      <c r="Q174" s="231">
        <v>10</v>
      </c>
      <c r="R174" s="231">
        <f t="shared" si="64"/>
        <v>40</v>
      </c>
      <c r="S174" s="231" t="s">
        <v>222</v>
      </c>
      <c r="T174" s="233" t="s">
        <v>229</v>
      </c>
      <c r="U174" s="231" t="s">
        <v>267</v>
      </c>
      <c r="V174" s="231" t="s">
        <v>267</v>
      </c>
      <c r="W174" s="231" t="s">
        <v>267</v>
      </c>
      <c r="X174" s="313"/>
      <c r="Y174" s="231" t="s">
        <v>224</v>
      </c>
      <c r="Z174" s="231"/>
      <c r="AA174" s="231"/>
      <c r="AB174" s="231"/>
      <c r="AC174" s="231"/>
      <c r="AD174" s="231" t="s">
        <v>317</v>
      </c>
      <c r="AE174" s="231"/>
      <c r="AF174" s="155" t="s">
        <v>647</v>
      </c>
    </row>
    <row r="175" spans="1:375" s="1" customFormat="1" ht="90" customHeight="1" x14ac:dyDescent="0.25">
      <c r="A175" s="269" t="s">
        <v>238</v>
      </c>
      <c r="B175" s="269" t="s">
        <v>423</v>
      </c>
      <c r="C175" s="269" t="s">
        <v>418</v>
      </c>
      <c r="D175" s="269" t="s">
        <v>437</v>
      </c>
      <c r="E175" s="271" t="s">
        <v>244</v>
      </c>
      <c r="F175" s="270" t="s">
        <v>528</v>
      </c>
      <c r="G175" s="270" t="s">
        <v>303</v>
      </c>
      <c r="H175" s="270" t="s">
        <v>39</v>
      </c>
      <c r="I175" s="270" t="s">
        <v>848</v>
      </c>
      <c r="J175" s="290"/>
      <c r="K175" s="290" t="s">
        <v>833</v>
      </c>
      <c r="L175" s="293"/>
      <c r="M175" s="217">
        <v>6</v>
      </c>
      <c r="N175" s="217">
        <v>4</v>
      </c>
      <c r="O175" s="217">
        <f t="shared" ref="O175:O191" si="65">+N175*M175</f>
        <v>24</v>
      </c>
      <c r="P175" s="81" t="s">
        <v>253</v>
      </c>
      <c r="Q175" s="217">
        <v>25</v>
      </c>
      <c r="R175" s="217">
        <f t="shared" ref="R175:R243" si="66">+O175*Q175</f>
        <v>600</v>
      </c>
      <c r="S175" s="217" t="s">
        <v>427</v>
      </c>
      <c r="T175" s="136" t="s">
        <v>386</v>
      </c>
      <c r="U175" s="217" t="s">
        <v>267</v>
      </c>
      <c r="V175" s="217" t="s">
        <v>267</v>
      </c>
      <c r="W175" s="217" t="s">
        <v>267</v>
      </c>
      <c r="X175" s="311">
        <v>20</v>
      </c>
      <c r="Y175" s="123" t="s">
        <v>218</v>
      </c>
      <c r="Z175" s="217"/>
      <c r="AA175" s="217"/>
      <c r="AB175" s="217"/>
      <c r="AC175" s="217"/>
      <c r="AD175" s="217" t="s">
        <v>629</v>
      </c>
      <c r="AE175" s="217"/>
      <c r="AF175" s="2" t="s">
        <v>749</v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</row>
    <row r="176" spans="1:375" s="1" customFormat="1" ht="80.25" customHeight="1" x14ac:dyDescent="0.25">
      <c r="A176" s="269" t="s">
        <v>238</v>
      </c>
      <c r="B176" s="269" t="s">
        <v>423</v>
      </c>
      <c r="C176" s="269" t="s">
        <v>418</v>
      </c>
      <c r="D176" s="269" t="s">
        <v>437</v>
      </c>
      <c r="E176" s="271" t="s">
        <v>244</v>
      </c>
      <c r="F176" s="270" t="s">
        <v>365</v>
      </c>
      <c r="G176" s="270" t="s">
        <v>296</v>
      </c>
      <c r="H176" s="270" t="s">
        <v>34</v>
      </c>
      <c r="I176" s="270" t="s">
        <v>687</v>
      </c>
      <c r="J176" s="306"/>
      <c r="K176" s="290" t="s">
        <v>825</v>
      </c>
      <c r="L176" s="290" t="s">
        <v>618</v>
      </c>
      <c r="M176" s="216">
        <v>6</v>
      </c>
      <c r="N176" s="216">
        <v>4</v>
      </c>
      <c r="O176" s="217">
        <f t="shared" si="65"/>
        <v>24</v>
      </c>
      <c r="P176" s="81" t="s">
        <v>253</v>
      </c>
      <c r="Q176" s="72">
        <v>10</v>
      </c>
      <c r="R176" s="72">
        <f t="shared" si="66"/>
        <v>240</v>
      </c>
      <c r="S176" s="216" t="s">
        <v>219</v>
      </c>
      <c r="T176" s="85" t="s">
        <v>328</v>
      </c>
      <c r="U176" s="72" t="s">
        <v>267</v>
      </c>
      <c r="V176" s="72" t="s">
        <v>267</v>
      </c>
      <c r="W176" s="72" t="s">
        <v>267</v>
      </c>
      <c r="X176" s="312"/>
      <c r="Y176" s="123" t="s">
        <v>221</v>
      </c>
      <c r="AC176" s="216" t="s">
        <v>707</v>
      </c>
      <c r="AD176" s="216" t="s">
        <v>571</v>
      </c>
      <c r="AE176" s="216"/>
      <c r="AF176" s="216" t="s">
        <v>648</v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</row>
    <row r="177" spans="1:375" s="1" customFormat="1" ht="75.75" customHeight="1" x14ac:dyDescent="0.25">
      <c r="A177" s="269" t="s">
        <v>238</v>
      </c>
      <c r="B177" s="269" t="s">
        <v>423</v>
      </c>
      <c r="C177" s="269" t="s">
        <v>418</v>
      </c>
      <c r="D177" s="269" t="s">
        <v>437</v>
      </c>
      <c r="E177" s="271" t="s">
        <v>244</v>
      </c>
      <c r="F177" s="270" t="s">
        <v>445</v>
      </c>
      <c r="G177" s="270" t="s">
        <v>446</v>
      </c>
      <c r="H177" s="269" t="s">
        <v>38</v>
      </c>
      <c r="I177" s="269" t="s">
        <v>432</v>
      </c>
      <c r="J177" s="290"/>
      <c r="K177" s="290"/>
      <c r="L177" s="290" t="s">
        <v>822</v>
      </c>
      <c r="M177" s="216">
        <v>2</v>
      </c>
      <c r="N177" s="216">
        <v>4</v>
      </c>
      <c r="O177" s="217">
        <f t="shared" si="65"/>
        <v>8</v>
      </c>
      <c r="P177" s="80" t="s">
        <v>12</v>
      </c>
      <c r="Q177" s="72">
        <v>25</v>
      </c>
      <c r="R177" s="72">
        <f t="shared" si="66"/>
        <v>200</v>
      </c>
      <c r="S177" s="216" t="s">
        <v>219</v>
      </c>
      <c r="T177" s="85" t="s">
        <v>328</v>
      </c>
      <c r="U177" s="72" t="s">
        <v>267</v>
      </c>
      <c r="V177" s="72" t="s">
        <v>267</v>
      </c>
      <c r="W177" s="72" t="s">
        <v>267</v>
      </c>
      <c r="X177" s="312"/>
      <c r="Y177" s="123" t="s">
        <v>221</v>
      </c>
      <c r="AC177" s="216"/>
      <c r="AD177" s="145" t="s">
        <v>601</v>
      </c>
      <c r="AE177" s="217"/>
      <c r="AF177" s="155" t="s">
        <v>739</v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</row>
    <row r="178" spans="1:375" s="1" customFormat="1" ht="59.25" customHeight="1" x14ac:dyDescent="0.25">
      <c r="A178" s="269" t="s">
        <v>238</v>
      </c>
      <c r="B178" s="269" t="s">
        <v>423</v>
      </c>
      <c r="C178" s="269" t="s">
        <v>418</v>
      </c>
      <c r="D178" s="269" t="s">
        <v>437</v>
      </c>
      <c r="E178" s="271" t="s">
        <v>244</v>
      </c>
      <c r="F178" s="270" t="s">
        <v>849</v>
      </c>
      <c r="G178" s="270" t="s">
        <v>277</v>
      </c>
      <c r="H178" s="270" t="s">
        <v>39</v>
      </c>
      <c r="I178" s="270" t="s">
        <v>850</v>
      </c>
      <c r="J178" s="290" t="s">
        <v>630</v>
      </c>
      <c r="K178" s="247"/>
      <c r="L178" s="290" t="s">
        <v>847</v>
      </c>
      <c r="M178" s="217">
        <v>2</v>
      </c>
      <c r="N178" s="217">
        <v>4</v>
      </c>
      <c r="O178" s="217">
        <f t="shared" si="65"/>
        <v>8</v>
      </c>
      <c r="P178" s="80" t="s">
        <v>12</v>
      </c>
      <c r="Q178" s="217">
        <v>25</v>
      </c>
      <c r="R178" s="217">
        <f t="shared" si="66"/>
        <v>200</v>
      </c>
      <c r="S178" s="217" t="s">
        <v>219</v>
      </c>
      <c r="T178" s="136" t="s">
        <v>328</v>
      </c>
      <c r="U178" s="217" t="s">
        <v>267</v>
      </c>
      <c r="V178" s="217" t="s">
        <v>267</v>
      </c>
      <c r="W178" s="217" t="s">
        <v>267</v>
      </c>
      <c r="X178" s="312"/>
      <c r="Y178" s="123" t="s">
        <v>221</v>
      </c>
      <c r="Z178" s="217"/>
      <c r="AA178" s="217"/>
      <c r="AB178" s="217"/>
      <c r="AD178" s="217" t="s">
        <v>726</v>
      </c>
      <c r="AE178" s="217"/>
      <c r="AF178" s="2" t="s">
        <v>728</v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</row>
    <row r="179" spans="1:375" ht="72" customHeight="1" x14ac:dyDescent="0.25">
      <c r="A179" s="269" t="s">
        <v>238</v>
      </c>
      <c r="B179" s="269" t="s">
        <v>423</v>
      </c>
      <c r="C179" s="269" t="s">
        <v>418</v>
      </c>
      <c r="D179" s="269" t="s">
        <v>437</v>
      </c>
      <c r="E179" s="269" t="s">
        <v>244</v>
      </c>
      <c r="F179" s="270" t="s">
        <v>243</v>
      </c>
      <c r="G179" s="269" t="s">
        <v>40</v>
      </c>
      <c r="H179" s="269" t="s">
        <v>40</v>
      </c>
      <c r="I179" s="270" t="s">
        <v>684</v>
      </c>
      <c r="J179" s="306"/>
      <c r="K179" s="290"/>
      <c r="L179" s="290" t="s">
        <v>622</v>
      </c>
      <c r="M179" s="232">
        <v>2</v>
      </c>
      <c r="N179" s="232">
        <v>2</v>
      </c>
      <c r="O179" s="232">
        <f t="shared" ref="O179" si="67">+M179*N179</f>
        <v>4</v>
      </c>
      <c r="P179" s="232" t="s">
        <v>252</v>
      </c>
      <c r="Q179" s="232">
        <v>25</v>
      </c>
      <c r="R179" s="232">
        <f t="shared" ref="R179" si="68">+Q179*O179</f>
        <v>100</v>
      </c>
      <c r="S179" s="232" t="s">
        <v>222</v>
      </c>
      <c r="T179" s="136" t="s">
        <v>229</v>
      </c>
      <c r="U179" s="232" t="s">
        <v>267</v>
      </c>
      <c r="V179" s="232" t="s">
        <v>267</v>
      </c>
      <c r="W179" s="232" t="s">
        <v>267</v>
      </c>
      <c r="X179" s="312"/>
      <c r="Y179" s="123" t="s">
        <v>224</v>
      </c>
      <c r="Z179" s="232" t="s">
        <v>244</v>
      </c>
      <c r="AA179" s="137"/>
      <c r="AB179" s="137"/>
      <c r="AC179" s="137"/>
      <c r="AD179" s="232" t="s">
        <v>622</v>
      </c>
      <c r="AE179" s="232"/>
      <c r="AF179" s="137" t="s">
        <v>646</v>
      </c>
      <c r="AG179" s="141"/>
      <c r="AH179" s="141"/>
      <c r="AI179" s="141"/>
      <c r="AJ179" s="141"/>
      <c r="AK179" s="141"/>
      <c r="AL179" s="141"/>
      <c r="AM179" s="141"/>
    </row>
    <row r="180" spans="1:375" s="1" customFormat="1" ht="59.25" customHeight="1" x14ac:dyDescent="0.25">
      <c r="A180" s="269" t="s">
        <v>238</v>
      </c>
      <c r="B180" s="269" t="s">
        <v>423</v>
      </c>
      <c r="C180" s="269" t="s">
        <v>418</v>
      </c>
      <c r="D180" s="269" t="s">
        <v>852</v>
      </c>
      <c r="E180" s="271" t="s">
        <v>244</v>
      </c>
      <c r="F180" s="270" t="s">
        <v>849</v>
      </c>
      <c r="G180" s="270" t="s">
        <v>277</v>
      </c>
      <c r="H180" s="270" t="s">
        <v>39</v>
      </c>
      <c r="I180" s="270" t="s">
        <v>851</v>
      </c>
      <c r="J180" s="290"/>
      <c r="K180" s="247"/>
      <c r="L180" s="290" t="s">
        <v>854</v>
      </c>
      <c r="M180" s="232">
        <v>2</v>
      </c>
      <c r="N180" s="232">
        <v>4</v>
      </c>
      <c r="O180" s="232">
        <f t="shared" ref="O180:O181" si="69">+N180*M180</f>
        <v>8</v>
      </c>
      <c r="P180" s="80" t="s">
        <v>12</v>
      </c>
      <c r="Q180" s="232">
        <v>25</v>
      </c>
      <c r="R180" s="232">
        <f t="shared" ref="R180:R183" si="70">+O180*Q180</f>
        <v>200</v>
      </c>
      <c r="S180" s="232" t="s">
        <v>219</v>
      </c>
      <c r="T180" s="136" t="s">
        <v>328</v>
      </c>
      <c r="U180" s="232" t="s">
        <v>267</v>
      </c>
      <c r="V180" s="232" t="s">
        <v>267</v>
      </c>
      <c r="W180" s="232" t="s">
        <v>267</v>
      </c>
      <c r="X180" s="312"/>
      <c r="Y180" s="123" t="s">
        <v>221</v>
      </c>
      <c r="Z180" s="232"/>
      <c r="AA180" s="232"/>
      <c r="AB180" s="232"/>
      <c r="AD180" s="232" t="s">
        <v>726</v>
      </c>
      <c r="AE180" s="232"/>
      <c r="AF180" s="2" t="s">
        <v>728</v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</row>
    <row r="181" spans="1:375" s="88" customFormat="1" ht="105" customHeight="1" x14ac:dyDescent="0.25">
      <c r="A181" s="269" t="s">
        <v>238</v>
      </c>
      <c r="B181" s="269" t="s">
        <v>423</v>
      </c>
      <c r="C181" s="269" t="s">
        <v>418</v>
      </c>
      <c r="D181" s="269" t="s">
        <v>437</v>
      </c>
      <c r="E181" s="269" t="s">
        <v>244</v>
      </c>
      <c r="F181" s="270" t="s">
        <v>855</v>
      </c>
      <c r="G181" s="270" t="s">
        <v>649</v>
      </c>
      <c r="H181" s="269" t="s">
        <v>649</v>
      </c>
      <c r="I181" s="270" t="s">
        <v>857</v>
      </c>
      <c r="J181" s="290"/>
      <c r="K181" s="290" t="s">
        <v>856</v>
      </c>
      <c r="L181" s="290"/>
      <c r="M181" s="231">
        <v>2</v>
      </c>
      <c r="N181" s="231">
        <v>4</v>
      </c>
      <c r="O181" s="232">
        <f t="shared" si="69"/>
        <v>8</v>
      </c>
      <c r="P181" s="80" t="s">
        <v>12</v>
      </c>
      <c r="Q181" s="72">
        <v>25</v>
      </c>
      <c r="R181" s="72">
        <f t="shared" si="70"/>
        <v>200</v>
      </c>
      <c r="S181" s="231" t="s">
        <v>219</v>
      </c>
      <c r="T181" s="85" t="s">
        <v>328</v>
      </c>
      <c r="U181" s="231" t="s">
        <v>267</v>
      </c>
      <c r="V181" s="231" t="s">
        <v>267</v>
      </c>
      <c r="W181" s="231" t="s">
        <v>267</v>
      </c>
      <c r="X181" s="312"/>
      <c r="Y181" s="231" t="s">
        <v>224</v>
      </c>
      <c r="Z181" s="231"/>
      <c r="AA181" s="231"/>
      <c r="AB181" s="231"/>
      <c r="AC181" s="231"/>
      <c r="AD181" s="231" t="s">
        <v>317</v>
      </c>
      <c r="AE181" s="231"/>
      <c r="AF181" s="155" t="s">
        <v>647</v>
      </c>
    </row>
    <row r="182" spans="1:375" ht="121.5" customHeight="1" x14ac:dyDescent="0.25">
      <c r="A182" s="269" t="s">
        <v>238</v>
      </c>
      <c r="B182" s="269" t="s">
        <v>423</v>
      </c>
      <c r="C182" s="269" t="s">
        <v>418</v>
      </c>
      <c r="D182" s="269" t="s">
        <v>437</v>
      </c>
      <c r="E182" s="269" t="s">
        <v>244</v>
      </c>
      <c r="F182" s="270" t="s">
        <v>574</v>
      </c>
      <c r="G182" s="270" t="s">
        <v>39</v>
      </c>
      <c r="H182" s="270" t="s">
        <v>585</v>
      </c>
      <c r="I182" s="270" t="s">
        <v>659</v>
      </c>
      <c r="J182" s="290"/>
      <c r="K182" s="290"/>
      <c r="L182" s="290" t="s">
        <v>575</v>
      </c>
      <c r="M182" s="71">
        <v>10</v>
      </c>
      <c r="N182" s="231">
        <v>1</v>
      </c>
      <c r="O182" s="231">
        <f t="shared" ref="O182:O183" si="71">+M182*N182</f>
        <v>10</v>
      </c>
      <c r="P182" s="82" t="s">
        <v>254</v>
      </c>
      <c r="Q182" s="72">
        <v>100</v>
      </c>
      <c r="R182" s="72">
        <f t="shared" si="70"/>
        <v>1000</v>
      </c>
      <c r="S182" s="231" t="s">
        <v>216</v>
      </c>
      <c r="T182" s="85" t="s">
        <v>231</v>
      </c>
      <c r="U182" s="72" t="s">
        <v>556</v>
      </c>
      <c r="V182" s="72" t="s">
        <v>556</v>
      </c>
      <c r="W182" s="72" t="s">
        <v>556</v>
      </c>
      <c r="X182" s="312"/>
      <c r="Y182" s="123" t="s">
        <v>218</v>
      </c>
      <c r="Z182" s="1"/>
      <c r="AA182" s="1"/>
      <c r="AB182" s="1"/>
      <c r="AC182" s="1"/>
      <c r="AD182" s="231" t="s">
        <v>346</v>
      </c>
      <c r="AE182" s="1"/>
      <c r="AF182" s="145" t="s">
        <v>699</v>
      </c>
    </row>
    <row r="183" spans="1:375" s="88" customFormat="1" ht="105" customHeight="1" x14ac:dyDescent="0.25">
      <c r="A183" s="269" t="s">
        <v>238</v>
      </c>
      <c r="B183" s="269" t="s">
        <v>423</v>
      </c>
      <c r="C183" s="269" t="s">
        <v>418</v>
      </c>
      <c r="D183" s="269" t="s">
        <v>437</v>
      </c>
      <c r="E183" s="269" t="s">
        <v>244</v>
      </c>
      <c r="F183" s="270" t="s">
        <v>826</v>
      </c>
      <c r="G183" s="270" t="s">
        <v>649</v>
      </c>
      <c r="H183" s="269" t="s">
        <v>649</v>
      </c>
      <c r="I183" s="270" t="s">
        <v>679</v>
      </c>
      <c r="J183" s="290" t="s">
        <v>602</v>
      </c>
      <c r="K183" s="290" t="s">
        <v>316</v>
      </c>
      <c r="L183" s="290"/>
      <c r="M183" s="231">
        <v>2</v>
      </c>
      <c r="N183" s="231">
        <v>2</v>
      </c>
      <c r="O183" s="231">
        <f t="shared" si="71"/>
        <v>4</v>
      </c>
      <c r="P183" s="231" t="s">
        <v>252</v>
      </c>
      <c r="Q183" s="231">
        <v>10</v>
      </c>
      <c r="R183" s="231">
        <f t="shared" si="70"/>
        <v>40</v>
      </c>
      <c r="S183" s="231" t="s">
        <v>222</v>
      </c>
      <c r="T183" s="233" t="s">
        <v>229</v>
      </c>
      <c r="U183" s="231" t="s">
        <v>267</v>
      </c>
      <c r="V183" s="231" t="s">
        <v>267</v>
      </c>
      <c r="W183" s="231" t="s">
        <v>267</v>
      </c>
      <c r="X183" s="313"/>
      <c r="Y183" s="231" t="s">
        <v>224</v>
      </c>
      <c r="Z183" s="231"/>
      <c r="AA183" s="231"/>
      <c r="AB183" s="231"/>
      <c r="AC183" s="231"/>
      <c r="AD183" s="231" t="s">
        <v>317</v>
      </c>
      <c r="AE183" s="231"/>
      <c r="AF183" s="155" t="s">
        <v>647</v>
      </c>
    </row>
    <row r="184" spans="1:375" s="1" customFormat="1" ht="102.75" customHeight="1" x14ac:dyDescent="0.25">
      <c r="A184" s="280" t="s">
        <v>238</v>
      </c>
      <c r="B184" s="280" t="s">
        <v>423</v>
      </c>
      <c r="C184" s="280" t="s">
        <v>418</v>
      </c>
      <c r="D184" s="280" t="s">
        <v>690</v>
      </c>
      <c r="E184" s="283" t="s">
        <v>244</v>
      </c>
      <c r="F184" s="281" t="s">
        <v>250</v>
      </c>
      <c r="G184" s="281" t="s">
        <v>250</v>
      </c>
      <c r="H184" s="281" t="s">
        <v>250</v>
      </c>
      <c r="I184" s="280" t="s">
        <v>453</v>
      </c>
      <c r="J184" s="290"/>
      <c r="K184" s="247"/>
      <c r="L184" s="290" t="s">
        <v>858</v>
      </c>
      <c r="M184" s="217">
        <v>6</v>
      </c>
      <c r="N184" s="217">
        <v>4</v>
      </c>
      <c r="O184" s="217">
        <f t="shared" si="65"/>
        <v>24</v>
      </c>
      <c r="P184" s="81" t="s">
        <v>253</v>
      </c>
      <c r="Q184" s="217">
        <v>60</v>
      </c>
      <c r="R184" s="217">
        <f t="shared" si="66"/>
        <v>1440</v>
      </c>
      <c r="S184" s="217" t="s">
        <v>216</v>
      </c>
      <c r="T184" s="136" t="s">
        <v>386</v>
      </c>
      <c r="U184" s="217" t="s">
        <v>267</v>
      </c>
      <c r="V184" s="217" t="s">
        <v>267</v>
      </c>
      <c r="W184" s="217" t="s">
        <v>267</v>
      </c>
      <c r="X184" s="311">
        <v>15</v>
      </c>
      <c r="Y184" s="123" t="s">
        <v>218</v>
      </c>
      <c r="Z184" s="217" t="s">
        <v>244</v>
      </c>
      <c r="AA184" s="217"/>
      <c r="AB184" s="217"/>
      <c r="AC184" s="217"/>
      <c r="AD184" s="217" t="s">
        <v>853</v>
      </c>
      <c r="AE184" s="217" t="s">
        <v>631</v>
      </c>
      <c r="AF184" s="2" t="s">
        <v>748</v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</row>
    <row r="185" spans="1:375" s="1" customFormat="1" ht="77.25" customHeight="1" x14ac:dyDescent="0.25">
      <c r="A185" s="280" t="s">
        <v>238</v>
      </c>
      <c r="B185" s="280" t="s">
        <v>423</v>
      </c>
      <c r="C185" s="280" t="s">
        <v>418</v>
      </c>
      <c r="D185" s="280" t="s">
        <v>690</v>
      </c>
      <c r="E185" s="283" t="s">
        <v>244</v>
      </c>
      <c r="F185" s="281" t="s">
        <v>447</v>
      </c>
      <c r="G185" s="281" t="s">
        <v>277</v>
      </c>
      <c r="H185" s="281" t="s">
        <v>39</v>
      </c>
      <c r="I185" s="280" t="s">
        <v>448</v>
      </c>
      <c r="J185" s="290" t="s">
        <v>630</v>
      </c>
      <c r="K185" s="247"/>
      <c r="L185" s="290" t="s">
        <v>859</v>
      </c>
      <c r="M185" s="217">
        <v>6</v>
      </c>
      <c r="N185" s="217">
        <v>4</v>
      </c>
      <c r="O185" s="217">
        <f t="shared" si="65"/>
        <v>24</v>
      </c>
      <c r="P185" s="81" t="s">
        <v>253</v>
      </c>
      <c r="Q185" s="217">
        <v>25</v>
      </c>
      <c r="R185" s="217">
        <f t="shared" si="66"/>
        <v>600</v>
      </c>
      <c r="S185" s="217" t="s">
        <v>216</v>
      </c>
      <c r="T185" s="136" t="s">
        <v>386</v>
      </c>
      <c r="U185" s="217" t="s">
        <v>267</v>
      </c>
      <c r="V185" s="217" t="s">
        <v>267</v>
      </c>
      <c r="W185" s="217" t="s">
        <v>267</v>
      </c>
      <c r="X185" s="312"/>
      <c r="Y185" s="123" t="s">
        <v>218</v>
      </c>
      <c r="Z185" s="217"/>
      <c r="AA185" s="217"/>
      <c r="AB185" s="217"/>
      <c r="AC185" s="217"/>
      <c r="AD185" s="217" t="s">
        <v>726</v>
      </c>
      <c r="AE185" s="217"/>
      <c r="AF185" s="2" t="s">
        <v>728</v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</row>
    <row r="186" spans="1:375" s="1" customFormat="1" ht="75.75" customHeight="1" x14ac:dyDescent="0.25">
      <c r="A186" s="280" t="s">
        <v>238</v>
      </c>
      <c r="B186" s="280" t="s">
        <v>423</v>
      </c>
      <c r="C186" s="280" t="s">
        <v>418</v>
      </c>
      <c r="D186" s="280" t="s">
        <v>690</v>
      </c>
      <c r="E186" s="283" t="s">
        <v>244</v>
      </c>
      <c r="F186" s="281" t="s">
        <v>860</v>
      </c>
      <c r="G186" s="281" t="s">
        <v>861</v>
      </c>
      <c r="H186" s="280" t="s">
        <v>38</v>
      </c>
      <c r="I186" s="280" t="s">
        <v>862</v>
      </c>
      <c r="J186" s="290"/>
      <c r="K186" s="290"/>
      <c r="L186" s="290" t="s">
        <v>822</v>
      </c>
      <c r="M186" s="231">
        <v>2</v>
      </c>
      <c r="N186" s="231">
        <v>4</v>
      </c>
      <c r="O186" s="232">
        <f t="shared" ref="O186:O187" si="72">+N186*M186</f>
        <v>8</v>
      </c>
      <c r="P186" s="80" t="s">
        <v>12</v>
      </c>
      <c r="Q186" s="72">
        <v>25</v>
      </c>
      <c r="R186" s="72">
        <f t="shared" ref="R186:R187" si="73">+O186*Q186</f>
        <v>200</v>
      </c>
      <c r="S186" s="231" t="s">
        <v>219</v>
      </c>
      <c r="T186" s="85" t="s">
        <v>328</v>
      </c>
      <c r="U186" s="72" t="s">
        <v>267</v>
      </c>
      <c r="V186" s="72" t="s">
        <v>267</v>
      </c>
      <c r="W186" s="72" t="s">
        <v>267</v>
      </c>
      <c r="X186" s="312"/>
      <c r="Y186" s="123" t="s">
        <v>221</v>
      </c>
      <c r="AC186" s="231"/>
      <c r="AD186" s="145" t="s">
        <v>601</v>
      </c>
      <c r="AE186" s="232"/>
      <c r="AF186" s="155" t="s">
        <v>739</v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</row>
    <row r="187" spans="1:375" s="1" customFormat="1" ht="80.25" customHeight="1" x14ac:dyDescent="0.25">
      <c r="A187" s="280" t="s">
        <v>238</v>
      </c>
      <c r="B187" s="280" t="s">
        <v>423</v>
      </c>
      <c r="C187" s="280" t="s">
        <v>418</v>
      </c>
      <c r="D187" s="280" t="s">
        <v>690</v>
      </c>
      <c r="E187" s="283" t="s">
        <v>244</v>
      </c>
      <c r="F187" s="281" t="s">
        <v>365</v>
      </c>
      <c r="G187" s="281" t="s">
        <v>296</v>
      </c>
      <c r="H187" s="281" t="s">
        <v>34</v>
      </c>
      <c r="I187" s="281" t="s">
        <v>687</v>
      </c>
      <c r="J187" s="306"/>
      <c r="K187" s="290" t="s">
        <v>825</v>
      </c>
      <c r="L187" s="290" t="s">
        <v>618</v>
      </c>
      <c r="M187" s="231">
        <v>6</v>
      </c>
      <c r="N187" s="231">
        <v>4</v>
      </c>
      <c r="O187" s="232">
        <f t="shared" si="72"/>
        <v>24</v>
      </c>
      <c r="P187" s="81" t="s">
        <v>253</v>
      </c>
      <c r="Q187" s="72">
        <v>10</v>
      </c>
      <c r="R187" s="72">
        <f t="shared" si="73"/>
        <v>240</v>
      </c>
      <c r="S187" s="231" t="s">
        <v>219</v>
      </c>
      <c r="T187" s="85" t="s">
        <v>328</v>
      </c>
      <c r="U187" s="72" t="s">
        <v>267</v>
      </c>
      <c r="V187" s="72" t="s">
        <v>267</v>
      </c>
      <c r="W187" s="72" t="s">
        <v>267</v>
      </c>
      <c r="X187" s="312"/>
      <c r="Y187" s="123" t="s">
        <v>221</v>
      </c>
      <c r="AC187" s="231" t="s">
        <v>707</v>
      </c>
      <c r="AD187" s="231" t="s">
        <v>571</v>
      </c>
      <c r="AE187" s="231"/>
      <c r="AF187" s="231" t="s">
        <v>648</v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/>
      <c r="NH187" s="3"/>
      <c r="NI187" s="3"/>
      <c r="NJ187" s="3"/>
      <c r="NK187" s="3"/>
    </row>
    <row r="188" spans="1:375" ht="72" customHeight="1" x14ac:dyDescent="0.25">
      <c r="A188" s="280" t="s">
        <v>238</v>
      </c>
      <c r="B188" s="280" t="s">
        <v>423</v>
      </c>
      <c r="C188" s="280" t="s">
        <v>418</v>
      </c>
      <c r="D188" s="280" t="s">
        <v>690</v>
      </c>
      <c r="E188" s="280" t="s">
        <v>244</v>
      </c>
      <c r="F188" s="281" t="s">
        <v>243</v>
      </c>
      <c r="G188" s="280" t="s">
        <v>40</v>
      </c>
      <c r="H188" s="280" t="s">
        <v>40</v>
      </c>
      <c r="I188" s="281" t="s">
        <v>684</v>
      </c>
      <c r="J188" s="306"/>
      <c r="K188" s="290"/>
      <c r="L188" s="290" t="s">
        <v>622</v>
      </c>
      <c r="M188" s="232">
        <v>2</v>
      </c>
      <c r="N188" s="232">
        <v>2</v>
      </c>
      <c r="O188" s="232">
        <f t="shared" ref="O188:O190" si="74">+M188*N188</f>
        <v>4</v>
      </c>
      <c r="P188" s="232" t="s">
        <v>252</v>
      </c>
      <c r="Q188" s="232">
        <v>25</v>
      </c>
      <c r="R188" s="232">
        <f t="shared" ref="R188" si="75">+Q188*O188</f>
        <v>100</v>
      </c>
      <c r="S188" s="232" t="s">
        <v>222</v>
      </c>
      <c r="T188" s="136" t="s">
        <v>229</v>
      </c>
      <c r="U188" s="232" t="s">
        <v>267</v>
      </c>
      <c r="V188" s="232" t="s">
        <v>267</v>
      </c>
      <c r="W188" s="232" t="s">
        <v>267</v>
      </c>
      <c r="X188" s="312"/>
      <c r="Y188" s="123" t="s">
        <v>224</v>
      </c>
      <c r="Z188" s="232" t="s">
        <v>244</v>
      </c>
      <c r="AA188" s="137"/>
      <c r="AB188" s="137"/>
      <c r="AC188" s="137"/>
      <c r="AD188" s="232" t="s">
        <v>622</v>
      </c>
      <c r="AE188" s="232"/>
      <c r="AF188" s="137" t="s">
        <v>646</v>
      </c>
      <c r="AG188" s="141"/>
      <c r="AH188" s="141"/>
      <c r="AI188" s="141"/>
      <c r="AJ188" s="141"/>
      <c r="AK188" s="141"/>
      <c r="AL188" s="141"/>
      <c r="AM188" s="141"/>
    </row>
    <row r="189" spans="1:375" ht="121.5" customHeight="1" x14ac:dyDescent="0.25">
      <c r="A189" s="280" t="s">
        <v>238</v>
      </c>
      <c r="B189" s="280" t="s">
        <v>423</v>
      </c>
      <c r="C189" s="280" t="s">
        <v>418</v>
      </c>
      <c r="D189" s="280" t="s">
        <v>690</v>
      </c>
      <c r="E189" s="280" t="s">
        <v>244</v>
      </c>
      <c r="F189" s="281" t="s">
        <v>574</v>
      </c>
      <c r="G189" s="281" t="s">
        <v>39</v>
      </c>
      <c r="H189" s="281" t="s">
        <v>585</v>
      </c>
      <c r="I189" s="281" t="s">
        <v>659</v>
      </c>
      <c r="J189" s="290"/>
      <c r="K189" s="290"/>
      <c r="L189" s="290" t="s">
        <v>575</v>
      </c>
      <c r="M189" s="71">
        <v>10</v>
      </c>
      <c r="N189" s="231">
        <v>1</v>
      </c>
      <c r="O189" s="231">
        <f t="shared" si="74"/>
        <v>10</v>
      </c>
      <c r="P189" s="82" t="s">
        <v>254</v>
      </c>
      <c r="Q189" s="72">
        <v>100</v>
      </c>
      <c r="R189" s="72">
        <f t="shared" ref="R189:R190" si="76">+O189*Q189</f>
        <v>1000</v>
      </c>
      <c r="S189" s="231" t="s">
        <v>216</v>
      </c>
      <c r="T189" s="85" t="s">
        <v>231</v>
      </c>
      <c r="U189" s="72" t="s">
        <v>556</v>
      </c>
      <c r="V189" s="72" t="s">
        <v>556</v>
      </c>
      <c r="W189" s="72" t="s">
        <v>556</v>
      </c>
      <c r="X189" s="312"/>
      <c r="Y189" s="123" t="s">
        <v>218</v>
      </c>
      <c r="Z189" s="1"/>
      <c r="AA189" s="1"/>
      <c r="AB189" s="1"/>
      <c r="AC189" s="1"/>
      <c r="AD189" s="231" t="s">
        <v>346</v>
      </c>
      <c r="AE189" s="1"/>
      <c r="AF189" s="145" t="s">
        <v>699</v>
      </c>
    </row>
    <row r="190" spans="1:375" s="88" customFormat="1" ht="105" customHeight="1" x14ac:dyDescent="0.25">
      <c r="A190" s="280" t="s">
        <v>238</v>
      </c>
      <c r="B190" s="280" t="s">
        <v>423</v>
      </c>
      <c r="C190" s="280" t="s">
        <v>418</v>
      </c>
      <c r="D190" s="280" t="s">
        <v>690</v>
      </c>
      <c r="E190" s="280" t="s">
        <v>244</v>
      </c>
      <c r="F190" s="281" t="s">
        <v>826</v>
      </c>
      <c r="G190" s="281" t="s">
        <v>649</v>
      </c>
      <c r="H190" s="280" t="s">
        <v>649</v>
      </c>
      <c r="I190" s="281" t="s">
        <v>679</v>
      </c>
      <c r="J190" s="290" t="s">
        <v>602</v>
      </c>
      <c r="K190" s="290" t="s">
        <v>316</v>
      </c>
      <c r="L190" s="290"/>
      <c r="M190" s="231">
        <v>2</v>
      </c>
      <c r="N190" s="231">
        <v>2</v>
      </c>
      <c r="O190" s="231">
        <f t="shared" si="74"/>
        <v>4</v>
      </c>
      <c r="P190" s="231" t="s">
        <v>252</v>
      </c>
      <c r="Q190" s="231">
        <v>10</v>
      </c>
      <c r="R190" s="231">
        <f t="shared" si="76"/>
        <v>40</v>
      </c>
      <c r="S190" s="231" t="s">
        <v>222</v>
      </c>
      <c r="T190" s="233" t="s">
        <v>229</v>
      </c>
      <c r="U190" s="231" t="s">
        <v>267</v>
      </c>
      <c r="V190" s="231" t="s">
        <v>267</v>
      </c>
      <c r="W190" s="231" t="s">
        <v>267</v>
      </c>
      <c r="X190" s="313"/>
      <c r="Y190" s="231" t="s">
        <v>224</v>
      </c>
      <c r="Z190" s="231"/>
      <c r="AA190" s="231"/>
      <c r="AB190" s="231"/>
      <c r="AC190" s="231"/>
      <c r="AD190" s="231" t="s">
        <v>317</v>
      </c>
      <c r="AE190" s="231"/>
      <c r="AF190" s="155" t="s">
        <v>647</v>
      </c>
    </row>
    <row r="191" spans="1:375" s="1" customFormat="1" ht="81.75" customHeight="1" x14ac:dyDescent="0.25">
      <c r="A191" s="258" t="s">
        <v>238</v>
      </c>
      <c r="B191" s="258" t="s">
        <v>423</v>
      </c>
      <c r="C191" s="258" t="s">
        <v>418</v>
      </c>
      <c r="D191" s="258" t="s">
        <v>691</v>
      </c>
      <c r="E191" s="287" t="s">
        <v>244</v>
      </c>
      <c r="F191" s="259" t="s">
        <v>447</v>
      </c>
      <c r="G191" s="259" t="s">
        <v>277</v>
      </c>
      <c r="H191" s="259" t="s">
        <v>39</v>
      </c>
      <c r="I191" s="258" t="s">
        <v>457</v>
      </c>
      <c r="J191" s="290" t="s">
        <v>630</v>
      </c>
      <c r="K191" s="247"/>
      <c r="L191" s="290"/>
      <c r="M191" s="217">
        <v>6</v>
      </c>
      <c r="N191" s="217">
        <v>4</v>
      </c>
      <c r="O191" s="217">
        <f t="shared" si="65"/>
        <v>24</v>
      </c>
      <c r="P191" s="81" t="s">
        <v>253</v>
      </c>
      <c r="Q191" s="217">
        <v>60</v>
      </c>
      <c r="R191" s="217">
        <f t="shared" si="66"/>
        <v>1440</v>
      </c>
      <c r="S191" s="217" t="s">
        <v>216</v>
      </c>
      <c r="T191" s="136" t="s">
        <v>386</v>
      </c>
      <c r="U191" s="217" t="s">
        <v>267</v>
      </c>
      <c r="V191" s="217" t="s">
        <v>267</v>
      </c>
      <c r="W191" s="217" t="s">
        <v>267</v>
      </c>
      <c r="X191" s="311">
        <v>20</v>
      </c>
      <c r="Y191" s="123" t="s">
        <v>218</v>
      </c>
      <c r="Z191" s="217"/>
      <c r="AA191" s="217"/>
      <c r="AB191" s="217"/>
      <c r="AC191" s="217"/>
      <c r="AD191" s="217" t="s">
        <v>726</v>
      </c>
      <c r="AE191" s="217"/>
      <c r="AF191" s="2" t="s">
        <v>728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</row>
    <row r="192" spans="1:375" s="1" customFormat="1" ht="99.75" customHeight="1" x14ac:dyDescent="0.25">
      <c r="A192" s="258" t="s">
        <v>238</v>
      </c>
      <c r="B192" s="258" t="s">
        <v>423</v>
      </c>
      <c r="C192" s="258" t="s">
        <v>418</v>
      </c>
      <c r="D192" s="258" t="s">
        <v>691</v>
      </c>
      <c r="E192" s="287" t="s">
        <v>244</v>
      </c>
      <c r="F192" s="259" t="s">
        <v>365</v>
      </c>
      <c r="G192" s="259" t="s">
        <v>296</v>
      </c>
      <c r="H192" s="259" t="s">
        <v>34</v>
      </c>
      <c r="I192" s="259" t="s">
        <v>687</v>
      </c>
      <c r="J192" s="306"/>
      <c r="K192" s="290" t="s">
        <v>825</v>
      </c>
      <c r="L192" s="290" t="s">
        <v>618</v>
      </c>
      <c r="M192" s="216">
        <v>6</v>
      </c>
      <c r="N192" s="216">
        <v>4</v>
      </c>
      <c r="O192" s="217">
        <f>+N192*M192</f>
        <v>24</v>
      </c>
      <c r="P192" s="81" t="s">
        <v>253</v>
      </c>
      <c r="Q192" s="72">
        <v>10</v>
      </c>
      <c r="R192" s="72">
        <f t="shared" si="66"/>
        <v>240</v>
      </c>
      <c r="S192" s="216" t="s">
        <v>219</v>
      </c>
      <c r="T192" s="85" t="s">
        <v>328</v>
      </c>
      <c r="U192" s="72" t="s">
        <v>267</v>
      </c>
      <c r="V192" s="72" t="s">
        <v>267</v>
      </c>
      <c r="W192" s="72" t="s">
        <v>267</v>
      </c>
      <c r="X192" s="312"/>
      <c r="Y192" s="123" t="s">
        <v>221</v>
      </c>
      <c r="AC192" s="216" t="s">
        <v>707</v>
      </c>
      <c r="AD192" s="216" t="s">
        <v>571</v>
      </c>
      <c r="AE192" s="216"/>
      <c r="AF192" s="216" t="s">
        <v>648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</row>
    <row r="193" spans="1:375" s="1" customFormat="1" ht="70.5" customHeight="1" x14ac:dyDescent="0.25">
      <c r="A193" s="258" t="s">
        <v>238</v>
      </c>
      <c r="B193" s="258" t="s">
        <v>423</v>
      </c>
      <c r="C193" s="258" t="s">
        <v>418</v>
      </c>
      <c r="D193" s="258" t="s">
        <v>691</v>
      </c>
      <c r="E193" s="287" t="s">
        <v>244</v>
      </c>
      <c r="F193" s="259" t="s">
        <v>459</v>
      </c>
      <c r="G193" s="259" t="s">
        <v>446</v>
      </c>
      <c r="H193" s="258" t="s">
        <v>38</v>
      </c>
      <c r="I193" s="258" t="s">
        <v>432</v>
      </c>
      <c r="J193" s="290"/>
      <c r="K193" s="290"/>
      <c r="L193" s="290" t="s">
        <v>822</v>
      </c>
      <c r="M193" s="216">
        <v>2</v>
      </c>
      <c r="N193" s="216">
        <v>4</v>
      </c>
      <c r="O193" s="217">
        <f>+N193*M193</f>
        <v>8</v>
      </c>
      <c r="P193" s="80" t="s">
        <v>12</v>
      </c>
      <c r="Q193" s="72">
        <v>25</v>
      </c>
      <c r="R193" s="72">
        <f t="shared" si="66"/>
        <v>200</v>
      </c>
      <c r="S193" s="216" t="s">
        <v>219</v>
      </c>
      <c r="T193" s="85" t="s">
        <v>328</v>
      </c>
      <c r="U193" s="72" t="s">
        <v>267</v>
      </c>
      <c r="V193" s="72" t="s">
        <v>267</v>
      </c>
      <c r="W193" s="72" t="s">
        <v>267</v>
      </c>
      <c r="X193" s="312"/>
      <c r="Y193" s="123" t="s">
        <v>221</v>
      </c>
      <c r="AC193" s="216"/>
      <c r="AD193" s="145" t="s">
        <v>601</v>
      </c>
      <c r="AE193" s="217"/>
      <c r="AF193" s="155" t="s">
        <v>739</v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/>
      <c r="NG193" s="3"/>
      <c r="NH193" s="3"/>
      <c r="NI193" s="3"/>
      <c r="NJ193" s="3"/>
      <c r="NK193" s="3"/>
    </row>
    <row r="194" spans="1:375" ht="72" customHeight="1" x14ac:dyDescent="0.25">
      <c r="A194" s="258" t="s">
        <v>238</v>
      </c>
      <c r="B194" s="258" t="s">
        <v>423</v>
      </c>
      <c r="C194" s="258" t="s">
        <v>418</v>
      </c>
      <c r="D194" s="258" t="s">
        <v>691</v>
      </c>
      <c r="E194" s="258" t="s">
        <v>244</v>
      </c>
      <c r="F194" s="259" t="s">
        <v>243</v>
      </c>
      <c r="G194" s="258" t="s">
        <v>40</v>
      </c>
      <c r="H194" s="258" t="s">
        <v>40</v>
      </c>
      <c r="I194" s="259" t="s">
        <v>684</v>
      </c>
      <c r="J194" s="306"/>
      <c r="K194" s="290"/>
      <c r="L194" s="290" t="s">
        <v>622</v>
      </c>
      <c r="M194" s="232">
        <v>2</v>
      </c>
      <c r="N194" s="232">
        <v>2</v>
      </c>
      <c r="O194" s="232">
        <f t="shared" ref="O194:O196" si="77">+M194*N194</f>
        <v>4</v>
      </c>
      <c r="P194" s="232" t="s">
        <v>252</v>
      </c>
      <c r="Q194" s="232">
        <v>25</v>
      </c>
      <c r="R194" s="232">
        <f t="shared" ref="R194" si="78">+Q194*O194</f>
        <v>100</v>
      </c>
      <c r="S194" s="232" t="s">
        <v>222</v>
      </c>
      <c r="T194" s="136" t="s">
        <v>229</v>
      </c>
      <c r="U194" s="232" t="s">
        <v>267</v>
      </c>
      <c r="V194" s="232" t="s">
        <v>267</v>
      </c>
      <c r="W194" s="232" t="s">
        <v>267</v>
      </c>
      <c r="X194" s="312"/>
      <c r="Y194" s="123" t="s">
        <v>224</v>
      </c>
      <c r="Z194" s="232" t="s">
        <v>244</v>
      </c>
      <c r="AA194" s="137"/>
      <c r="AB194" s="137"/>
      <c r="AC194" s="137"/>
      <c r="AD194" s="232" t="s">
        <v>622</v>
      </c>
      <c r="AE194" s="232"/>
      <c r="AF194" s="137" t="s">
        <v>646</v>
      </c>
      <c r="AG194" s="141"/>
      <c r="AH194" s="141"/>
      <c r="AI194" s="141"/>
      <c r="AJ194" s="141"/>
      <c r="AK194" s="141"/>
      <c r="AL194" s="141"/>
      <c r="AM194" s="141"/>
    </row>
    <row r="195" spans="1:375" ht="121.5" customHeight="1" x14ac:dyDescent="0.25">
      <c r="A195" s="258" t="s">
        <v>238</v>
      </c>
      <c r="B195" s="258" t="s">
        <v>423</v>
      </c>
      <c r="C195" s="258" t="s">
        <v>418</v>
      </c>
      <c r="D195" s="258" t="s">
        <v>691</v>
      </c>
      <c r="E195" s="258" t="s">
        <v>244</v>
      </c>
      <c r="F195" s="259" t="s">
        <v>574</v>
      </c>
      <c r="G195" s="259" t="s">
        <v>39</v>
      </c>
      <c r="H195" s="259" t="s">
        <v>585</v>
      </c>
      <c r="I195" s="259" t="s">
        <v>659</v>
      </c>
      <c r="J195" s="290"/>
      <c r="K195" s="290"/>
      <c r="L195" s="290" t="s">
        <v>575</v>
      </c>
      <c r="M195" s="71">
        <v>10</v>
      </c>
      <c r="N195" s="231">
        <v>1</v>
      </c>
      <c r="O195" s="231">
        <f t="shared" si="77"/>
        <v>10</v>
      </c>
      <c r="P195" s="82" t="s">
        <v>254</v>
      </c>
      <c r="Q195" s="72">
        <v>100</v>
      </c>
      <c r="R195" s="72">
        <f t="shared" ref="R195:R196" si="79">+O195*Q195</f>
        <v>1000</v>
      </c>
      <c r="S195" s="231" t="s">
        <v>216</v>
      </c>
      <c r="T195" s="85" t="s">
        <v>231</v>
      </c>
      <c r="U195" s="72" t="s">
        <v>556</v>
      </c>
      <c r="V195" s="72" t="s">
        <v>556</v>
      </c>
      <c r="W195" s="72" t="s">
        <v>556</v>
      </c>
      <c r="X195" s="312"/>
      <c r="Y195" s="123" t="s">
        <v>218</v>
      </c>
      <c r="Z195" s="1"/>
      <c r="AA195" s="1"/>
      <c r="AB195" s="1"/>
      <c r="AC195" s="1"/>
      <c r="AD195" s="231" t="s">
        <v>346</v>
      </c>
      <c r="AE195" s="1"/>
      <c r="AF195" s="145" t="s">
        <v>699</v>
      </c>
    </row>
    <row r="196" spans="1:375" s="88" customFormat="1" ht="105" customHeight="1" x14ac:dyDescent="0.25">
      <c r="A196" s="258" t="s">
        <v>238</v>
      </c>
      <c r="B196" s="258" t="s">
        <v>423</v>
      </c>
      <c r="C196" s="258" t="s">
        <v>418</v>
      </c>
      <c r="D196" s="258" t="s">
        <v>691</v>
      </c>
      <c r="E196" s="258" t="s">
        <v>244</v>
      </c>
      <c r="F196" s="259" t="s">
        <v>864</v>
      </c>
      <c r="G196" s="259" t="s">
        <v>649</v>
      </c>
      <c r="H196" s="258" t="s">
        <v>649</v>
      </c>
      <c r="I196" s="259" t="s">
        <v>679</v>
      </c>
      <c r="J196" s="290" t="s">
        <v>602</v>
      </c>
      <c r="K196" s="290" t="s">
        <v>863</v>
      </c>
      <c r="L196" s="290"/>
      <c r="M196" s="231">
        <v>2</v>
      </c>
      <c r="N196" s="231">
        <v>2</v>
      </c>
      <c r="O196" s="231">
        <f t="shared" si="77"/>
        <v>4</v>
      </c>
      <c r="P196" s="231" t="s">
        <v>252</v>
      </c>
      <c r="Q196" s="231">
        <v>10</v>
      </c>
      <c r="R196" s="231">
        <f t="shared" si="79"/>
        <v>40</v>
      </c>
      <c r="S196" s="231" t="s">
        <v>222</v>
      </c>
      <c r="T196" s="233" t="s">
        <v>229</v>
      </c>
      <c r="U196" s="231" t="s">
        <v>267</v>
      </c>
      <c r="V196" s="231" t="s">
        <v>267</v>
      </c>
      <c r="W196" s="231" t="s">
        <v>267</v>
      </c>
      <c r="X196" s="312"/>
      <c r="Y196" s="231" t="s">
        <v>224</v>
      </c>
      <c r="Z196" s="231"/>
      <c r="AA196" s="231"/>
      <c r="AB196" s="231"/>
      <c r="AC196" s="231"/>
      <c r="AD196" s="231" t="s">
        <v>317</v>
      </c>
      <c r="AE196" s="231"/>
      <c r="AF196" s="155" t="s">
        <v>647</v>
      </c>
    </row>
    <row r="197" spans="1:375" s="1" customFormat="1" ht="72" customHeight="1" x14ac:dyDescent="0.25">
      <c r="A197" s="258" t="s">
        <v>238</v>
      </c>
      <c r="B197" s="258" t="s">
        <v>423</v>
      </c>
      <c r="C197" s="258" t="s">
        <v>418</v>
      </c>
      <c r="D197" s="258" t="s">
        <v>691</v>
      </c>
      <c r="E197" s="287" t="s">
        <v>244</v>
      </c>
      <c r="F197" s="259" t="s">
        <v>574</v>
      </c>
      <c r="G197" s="259" t="s">
        <v>39</v>
      </c>
      <c r="H197" s="259" t="s">
        <v>585</v>
      </c>
      <c r="I197" s="259" t="s">
        <v>659</v>
      </c>
      <c r="J197" s="290"/>
      <c r="K197" s="290"/>
      <c r="L197" s="290" t="s">
        <v>575</v>
      </c>
      <c r="M197" s="216">
        <v>10</v>
      </c>
      <c r="N197" s="216">
        <v>1</v>
      </c>
      <c r="O197" s="217">
        <f>+N197*M197</f>
        <v>10</v>
      </c>
      <c r="P197" s="82" t="s">
        <v>254</v>
      </c>
      <c r="Q197" s="72">
        <v>100</v>
      </c>
      <c r="R197" s="72">
        <f>+O197*Q197</f>
        <v>1000</v>
      </c>
      <c r="S197" s="216" t="s">
        <v>216</v>
      </c>
      <c r="T197" s="85" t="s">
        <v>231</v>
      </c>
      <c r="U197" s="72" t="s">
        <v>267</v>
      </c>
      <c r="V197" s="72" t="s">
        <v>267</v>
      </c>
      <c r="W197" s="72" t="s">
        <v>267</v>
      </c>
      <c r="X197" s="313"/>
      <c r="Y197" s="123" t="s">
        <v>218</v>
      </c>
      <c r="AC197" s="216" t="s">
        <v>436</v>
      </c>
      <c r="AD197" s="148"/>
      <c r="AE197" s="217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  <c r="IX197" s="3"/>
      <c r="IY197" s="3"/>
      <c r="IZ197" s="3"/>
      <c r="JA197" s="3"/>
      <c r="JB197" s="3"/>
      <c r="JC197" s="3"/>
      <c r="JD197" s="3"/>
      <c r="JE197" s="3"/>
      <c r="JF197" s="3"/>
      <c r="JG197" s="3"/>
      <c r="JH197" s="3"/>
      <c r="JI197" s="3"/>
      <c r="JJ197" s="3"/>
      <c r="JK197" s="3"/>
      <c r="JL197" s="3"/>
      <c r="JM197" s="3"/>
      <c r="JN197" s="3"/>
      <c r="JO197" s="3"/>
      <c r="JP197" s="3"/>
      <c r="JQ197" s="3"/>
      <c r="JR197" s="3"/>
      <c r="JS197" s="3"/>
      <c r="JT197" s="3"/>
      <c r="JU197" s="3"/>
      <c r="JV197" s="3"/>
      <c r="JW197" s="3"/>
      <c r="JX197" s="3"/>
      <c r="JY197" s="3"/>
      <c r="JZ197" s="3"/>
      <c r="KA197" s="3"/>
      <c r="KB197" s="3"/>
      <c r="KC197" s="3"/>
      <c r="KD197" s="3"/>
      <c r="KE197" s="3"/>
      <c r="KF197" s="3"/>
      <c r="KG197" s="3"/>
      <c r="KH197" s="3"/>
      <c r="KI197" s="3"/>
      <c r="KJ197" s="3"/>
      <c r="KK197" s="3"/>
      <c r="KL197" s="3"/>
      <c r="KM197" s="3"/>
      <c r="KN197" s="3"/>
      <c r="KO197" s="3"/>
      <c r="KP197" s="3"/>
      <c r="KQ197" s="3"/>
      <c r="KR197" s="3"/>
      <c r="KS197" s="3"/>
      <c r="KT197" s="3"/>
      <c r="KU197" s="3"/>
      <c r="KV197" s="3"/>
      <c r="KW197" s="3"/>
      <c r="KX197" s="3"/>
      <c r="KY197" s="3"/>
      <c r="KZ197" s="3"/>
      <c r="LA197" s="3"/>
      <c r="LB197" s="3"/>
      <c r="LC197" s="3"/>
      <c r="LD197" s="3"/>
      <c r="LE197" s="3"/>
      <c r="LF197" s="3"/>
      <c r="LG197" s="3"/>
      <c r="LH197" s="3"/>
      <c r="LI197" s="3"/>
      <c r="LJ197" s="3"/>
      <c r="LK197" s="3"/>
      <c r="LL197" s="3"/>
      <c r="LM197" s="3"/>
      <c r="LN197" s="3"/>
      <c r="LO197" s="3"/>
      <c r="LP197" s="3"/>
      <c r="LQ197" s="3"/>
      <c r="LR197" s="3"/>
      <c r="LS197" s="3"/>
      <c r="LT197" s="3"/>
      <c r="LU197" s="3"/>
      <c r="LV197" s="3"/>
      <c r="LW197" s="3"/>
      <c r="LX197" s="3"/>
      <c r="LY197" s="3"/>
      <c r="LZ197" s="3"/>
      <c r="MA197" s="3"/>
      <c r="MB197" s="3"/>
      <c r="MC197" s="3"/>
      <c r="MD197" s="3"/>
      <c r="ME197" s="3"/>
      <c r="MF197" s="3"/>
      <c r="MG197" s="3"/>
      <c r="MH197" s="3"/>
      <c r="MI197" s="3"/>
      <c r="MJ197" s="3"/>
      <c r="MK197" s="3"/>
      <c r="ML197" s="3"/>
      <c r="MM197" s="3"/>
      <c r="MN197" s="3"/>
      <c r="MO197" s="3"/>
      <c r="MP197" s="3"/>
      <c r="MQ197" s="3"/>
      <c r="MR197" s="3"/>
      <c r="MS197" s="3"/>
      <c r="MT197" s="3"/>
      <c r="MU197" s="3"/>
      <c r="MV197" s="3"/>
      <c r="MW197" s="3"/>
      <c r="MX197" s="3"/>
      <c r="MY197" s="3"/>
      <c r="MZ197" s="3"/>
      <c r="NA197" s="3"/>
      <c r="NB197" s="3"/>
      <c r="NC197" s="3"/>
      <c r="ND197" s="3"/>
      <c r="NE197" s="3"/>
      <c r="NF197" s="3"/>
      <c r="NG197" s="3"/>
      <c r="NH197" s="3"/>
      <c r="NI197" s="3"/>
      <c r="NJ197" s="3"/>
      <c r="NK197" s="3"/>
    </row>
    <row r="198" spans="1:375" s="147" customFormat="1" ht="67.5" customHeight="1" x14ac:dyDescent="0.25">
      <c r="A198" s="240" t="s">
        <v>460</v>
      </c>
      <c r="B198" s="240" t="s">
        <v>783</v>
      </c>
      <c r="C198" s="240" t="s">
        <v>462</v>
      </c>
      <c r="D198" s="240" t="s">
        <v>533</v>
      </c>
      <c r="E198" s="254" t="s">
        <v>244</v>
      </c>
      <c r="F198" s="241" t="s">
        <v>463</v>
      </c>
      <c r="G198" s="241" t="s">
        <v>464</v>
      </c>
      <c r="H198" s="240" t="s">
        <v>37</v>
      </c>
      <c r="I198" s="240" t="s">
        <v>399</v>
      </c>
      <c r="J198" s="293"/>
      <c r="K198" s="272"/>
      <c r="L198" s="290"/>
      <c r="M198" s="217">
        <v>2</v>
      </c>
      <c r="N198" s="217">
        <v>4</v>
      </c>
      <c r="O198" s="217">
        <f t="shared" ref="O198:O239" si="80">+N198*M198</f>
        <v>8</v>
      </c>
      <c r="P198" s="80" t="s">
        <v>12</v>
      </c>
      <c r="Q198" s="217">
        <v>25</v>
      </c>
      <c r="R198" s="217">
        <f t="shared" si="66"/>
        <v>200</v>
      </c>
      <c r="S198" s="217" t="s">
        <v>219</v>
      </c>
      <c r="T198" s="136" t="s">
        <v>328</v>
      </c>
      <c r="U198" s="217" t="s">
        <v>267</v>
      </c>
      <c r="V198" s="217" t="s">
        <v>267</v>
      </c>
      <c r="W198" s="217" t="s">
        <v>267</v>
      </c>
      <c r="X198" s="311">
        <v>1</v>
      </c>
      <c r="Y198" s="123" t="s">
        <v>221</v>
      </c>
      <c r="Z198" s="123"/>
      <c r="AA198" s="123"/>
      <c r="AB198" s="123"/>
      <c r="AC198" s="216"/>
      <c r="AD198" s="216" t="s">
        <v>601</v>
      </c>
      <c r="AE198" s="216"/>
      <c r="AF198" s="216" t="s">
        <v>716</v>
      </c>
    </row>
    <row r="199" spans="1:375" s="147" customFormat="1" ht="48" customHeight="1" x14ac:dyDescent="0.25">
      <c r="A199" s="240" t="s">
        <v>460</v>
      </c>
      <c r="B199" s="240" t="s">
        <v>783</v>
      </c>
      <c r="C199" s="240" t="s">
        <v>462</v>
      </c>
      <c r="D199" s="240" t="s">
        <v>533</v>
      </c>
      <c r="E199" s="254" t="s">
        <v>244</v>
      </c>
      <c r="F199" s="241" t="s">
        <v>466</v>
      </c>
      <c r="G199" s="240" t="s">
        <v>276</v>
      </c>
      <c r="H199" s="240" t="s">
        <v>467</v>
      </c>
      <c r="I199" s="240" t="s">
        <v>468</v>
      </c>
      <c r="J199" s="290" t="s">
        <v>632</v>
      </c>
      <c r="K199" s="293"/>
      <c r="L199" s="293"/>
      <c r="M199" s="217">
        <v>2</v>
      </c>
      <c r="N199" s="217">
        <v>4</v>
      </c>
      <c r="O199" s="217">
        <f t="shared" si="80"/>
        <v>8</v>
      </c>
      <c r="P199" s="80" t="s">
        <v>12</v>
      </c>
      <c r="Q199" s="217">
        <v>10</v>
      </c>
      <c r="R199" s="217">
        <f t="shared" si="66"/>
        <v>80</v>
      </c>
      <c r="S199" s="217" t="s">
        <v>222</v>
      </c>
      <c r="T199" s="136" t="s">
        <v>394</v>
      </c>
      <c r="U199" s="217" t="s">
        <v>267</v>
      </c>
      <c r="V199" s="217" t="s">
        <v>267</v>
      </c>
      <c r="W199" s="217" t="s">
        <v>267</v>
      </c>
      <c r="X199" s="312"/>
      <c r="Y199" s="123" t="s">
        <v>224</v>
      </c>
      <c r="Z199" s="123"/>
      <c r="AA199" s="123"/>
      <c r="AB199" s="123"/>
      <c r="AC199" s="154"/>
      <c r="AD199" s="145"/>
      <c r="AE199" s="145"/>
      <c r="AF199" s="155" t="s">
        <v>650</v>
      </c>
    </row>
    <row r="200" spans="1:375" s="147" customFormat="1" ht="79.5" customHeight="1" x14ac:dyDescent="0.25">
      <c r="A200" s="240" t="s">
        <v>460</v>
      </c>
      <c r="B200" s="240" t="s">
        <v>783</v>
      </c>
      <c r="C200" s="240" t="s">
        <v>462</v>
      </c>
      <c r="D200" s="240" t="s">
        <v>533</v>
      </c>
      <c r="E200" s="254" t="s">
        <v>244</v>
      </c>
      <c r="F200" s="240" t="s">
        <v>469</v>
      </c>
      <c r="G200" s="240" t="s">
        <v>434</v>
      </c>
      <c r="H200" s="240" t="s">
        <v>467</v>
      </c>
      <c r="I200" s="240" t="s">
        <v>470</v>
      </c>
      <c r="J200" s="293"/>
      <c r="K200" s="293"/>
      <c r="L200" s="290" t="s">
        <v>575</v>
      </c>
      <c r="M200" s="217">
        <v>6</v>
      </c>
      <c r="N200" s="217">
        <v>3</v>
      </c>
      <c r="O200" s="217">
        <f t="shared" si="80"/>
        <v>18</v>
      </c>
      <c r="P200" s="82" t="s">
        <v>254</v>
      </c>
      <c r="Q200" s="217">
        <v>10</v>
      </c>
      <c r="R200" s="217">
        <f t="shared" si="66"/>
        <v>180</v>
      </c>
      <c r="S200" s="217" t="s">
        <v>219</v>
      </c>
      <c r="T200" s="136" t="s">
        <v>328</v>
      </c>
      <c r="U200" s="217" t="s">
        <v>267</v>
      </c>
      <c r="V200" s="217" t="s">
        <v>267</v>
      </c>
      <c r="W200" s="217" t="s">
        <v>267</v>
      </c>
      <c r="X200" s="312"/>
      <c r="Y200" s="123" t="s">
        <v>221</v>
      </c>
      <c r="Z200" s="154"/>
      <c r="AA200" s="154"/>
      <c r="AB200" s="154"/>
      <c r="AC200" s="154"/>
      <c r="AD200" s="145" t="s">
        <v>633</v>
      </c>
      <c r="AE200" s="145"/>
      <c r="AF200" s="154"/>
    </row>
    <row r="201" spans="1:375" s="147" customFormat="1" ht="94.5" customHeight="1" x14ac:dyDescent="0.25">
      <c r="A201" s="240" t="s">
        <v>460</v>
      </c>
      <c r="B201" s="240" t="s">
        <v>783</v>
      </c>
      <c r="C201" s="240" t="s">
        <v>462</v>
      </c>
      <c r="D201" s="240" t="s">
        <v>533</v>
      </c>
      <c r="E201" s="254" t="s">
        <v>244</v>
      </c>
      <c r="F201" s="240" t="s">
        <v>472</v>
      </c>
      <c r="G201" s="240" t="s">
        <v>277</v>
      </c>
      <c r="H201" s="240" t="s">
        <v>467</v>
      </c>
      <c r="I201" s="240" t="s">
        <v>392</v>
      </c>
      <c r="J201" s="293"/>
      <c r="K201" s="272"/>
      <c r="L201" s="290"/>
      <c r="M201" s="217">
        <v>6</v>
      </c>
      <c r="N201" s="217">
        <v>2</v>
      </c>
      <c r="O201" s="217">
        <f t="shared" si="80"/>
        <v>12</v>
      </c>
      <c r="P201" s="82" t="s">
        <v>254</v>
      </c>
      <c r="Q201" s="217">
        <v>10</v>
      </c>
      <c r="R201" s="217">
        <f t="shared" si="66"/>
        <v>120</v>
      </c>
      <c r="S201" s="217" t="s">
        <v>222</v>
      </c>
      <c r="T201" s="136" t="s">
        <v>229</v>
      </c>
      <c r="U201" s="217" t="s">
        <v>267</v>
      </c>
      <c r="V201" s="217" t="s">
        <v>267</v>
      </c>
      <c r="W201" s="217" t="s">
        <v>267</v>
      </c>
      <c r="X201" s="312"/>
      <c r="Y201" s="123" t="s">
        <v>224</v>
      </c>
      <c r="Z201" s="154"/>
      <c r="AA201" s="154"/>
      <c r="AB201" s="154"/>
      <c r="AC201" s="154"/>
      <c r="AD201" s="145" t="s">
        <v>744</v>
      </c>
      <c r="AE201" s="145"/>
      <c r="AF201" s="155" t="s">
        <v>745</v>
      </c>
    </row>
    <row r="202" spans="1:375" s="147" customFormat="1" ht="60" customHeight="1" x14ac:dyDescent="0.25">
      <c r="A202" s="240" t="s">
        <v>460</v>
      </c>
      <c r="B202" s="240" t="s">
        <v>783</v>
      </c>
      <c r="C202" s="240" t="s">
        <v>462</v>
      </c>
      <c r="D202" s="240" t="s">
        <v>533</v>
      </c>
      <c r="E202" s="254" t="s">
        <v>244</v>
      </c>
      <c r="F202" s="241" t="s">
        <v>474</v>
      </c>
      <c r="G202" s="240" t="s">
        <v>475</v>
      </c>
      <c r="H202" s="240" t="s">
        <v>38</v>
      </c>
      <c r="I202" s="240" t="s">
        <v>476</v>
      </c>
      <c r="J202" s="293"/>
      <c r="K202" s="272"/>
      <c r="L202" s="290" t="s">
        <v>634</v>
      </c>
      <c r="M202" s="217">
        <v>2</v>
      </c>
      <c r="N202" s="217">
        <v>4</v>
      </c>
      <c r="O202" s="217">
        <f t="shared" si="80"/>
        <v>8</v>
      </c>
      <c r="P202" s="80" t="s">
        <v>12</v>
      </c>
      <c r="Q202" s="217">
        <v>25</v>
      </c>
      <c r="R202" s="217">
        <f t="shared" si="66"/>
        <v>200</v>
      </c>
      <c r="S202" s="217" t="s">
        <v>219</v>
      </c>
      <c r="T202" s="136" t="s">
        <v>328</v>
      </c>
      <c r="U202" s="217" t="s">
        <v>267</v>
      </c>
      <c r="V202" s="217" t="s">
        <v>267</v>
      </c>
      <c r="W202" s="217" t="s">
        <v>267</v>
      </c>
      <c r="X202" s="312"/>
      <c r="Y202" s="123" t="s">
        <v>221</v>
      </c>
      <c r="Z202" s="154"/>
      <c r="AA202" s="154"/>
      <c r="AB202" s="154"/>
      <c r="AC202" s="154"/>
      <c r="AD202" s="145" t="s">
        <v>742</v>
      </c>
      <c r="AE202" s="145"/>
      <c r="AF202" s="155" t="s">
        <v>739</v>
      </c>
    </row>
    <row r="203" spans="1:375" s="1" customFormat="1" ht="90" customHeight="1" x14ac:dyDescent="0.25">
      <c r="A203" s="240" t="s">
        <v>460</v>
      </c>
      <c r="B203" s="240" t="s">
        <v>783</v>
      </c>
      <c r="C203" s="240" t="s">
        <v>462</v>
      </c>
      <c r="D203" s="240" t="s">
        <v>533</v>
      </c>
      <c r="E203" s="254" t="s">
        <v>244</v>
      </c>
      <c r="F203" s="241" t="s">
        <v>867</v>
      </c>
      <c r="G203" s="240" t="s">
        <v>303</v>
      </c>
      <c r="H203" s="240" t="s">
        <v>39</v>
      </c>
      <c r="I203" s="240" t="s">
        <v>848</v>
      </c>
      <c r="J203" s="293"/>
      <c r="K203" s="272" t="s">
        <v>866</v>
      </c>
      <c r="L203" s="290" t="s">
        <v>868</v>
      </c>
      <c r="M203" s="231">
        <v>2</v>
      </c>
      <c r="N203" s="231">
        <v>2</v>
      </c>
      <c r="O203" s="231">
        <f t="shared" ref="O203" si="81">+M203*N203</f>
        <v>4</v>
      </c>
      <c r="P203" s="231" t="s">
        <v>252</v>
      </c>
      <c r="Q203" s="231">
        <v>10</v>
      </c>
      <c r="R203" s="231">
        <f t="shared" ref="R203" si="82">+O203*Q203</f>
        <v>40</v>
      </c>
      <c r="S203" s="231" t="s">
        <v>222</v>
      </c>
      <c r="T203" s="233" t="s">
        <v>229</v>
      </c>
      <c r="U203" s="232" t="s">
        <v>267</v>
      </c>
      <c r="V203" s="232" t="s">
        <v>267</v>
      </c>
      <c r="W203" s="232" t="s">
        <v>267</v>
      </c>
      <c r="X203" s="312"/>
      <c r="Y203" s="123" t="s">
        <v>218</v>
      </c>
      <c r="Z203" s="232"/>
      <c r="AA203" s="232"/>
      <c r="AB203" s="232"/>
      <c r="AC203" s="232"/>
      <c r="AD203" s="232" t="s">
        <v>629</v>
      </c>
      <c r="AE203" s="232"/>
      <c r="AF203" s="2" t="s">
        <v>749</v>
      </c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</row>
    <row r="204" spans="1:375" s="88" customFormat="1" ht="105" customHeight="1" x14ac:dyDescent="0.25">
      <c r="A204" s="240" t="s">
        <v>460</v>
      </c>
      <c r="B204" s="240" t="s">
        <v>783</v>
      </c>
      <c r="C204" s="240" t="s">
        <v>462</v>
      </c>
      <c r="D204" s="240" t="s">
        <v>533</v>
      </c>
      <c r="E204" s="254" t="s">
        <v>244</v>
      </c>
      <c r="F204" s="241" t="s">
        <v>864</v>
      </c>
      <c r="G204" s="240" t="s">
        <v>649</v>
      </c>
      <c r="H204" s="240" t="s">
        <v>649</v>
      </c>
      <c r="I204" s="240" t="s">
        <v>679</v>
      </c>
      <c r="J204" s="293" t="s">
        <v>602</v>
      </c>
      <c r="K204" s="272" t="s">
        <v>863</v>
      </c>
      <c r="L204" s="290"/>
      <c r="M204" s="231">
        <v>2</v>
      </c>
      <c r="N204" s="231">
        <v>2</v>
      </c>
      <c r="O204" s="231">
        <f t="shared" ref="O204" si="83">+M204*N204</f>
        <v>4</v>
      </c>
      <c r="P204" s="231" t="s">
        <v>252</v>
      </c>
      <c r="Q204" s="231">
        <v>10</v>
      </c>
      <c r="R204" s="231">
        <f t="shared" si="66"/>
        <v>40</v>
      </c>
      <c r="S204" s="231" t="s">
        <v>222</v>
      </c>
      <c r="T204" s="233" t="s">
        <v>229</v>
      </c>
      <c r="U204" s="231" t="s">
        <v>267</v>
      </c>
      <c r="V204" s="231" t="s">
        <v>267</v>
      </c>
      <c r="W204" s="231" t="s">
        <v>267</v>
      </c>
      <c r="X204" s="313"/>
      <c r="Y204" s="231" t="s">
        <v>224</v>
      </c>
      <c r="Z204" s="231"/>
      <c r="AA204" s="231"/>
      <c r="AB204" s="231"/>
      <c r="AC204" s="231"/>
      <c r="AD204" s="231" t="s">
        <v>317</v>
      </c>
      <c r="AE204" s="231"/>
      <c r="AF204" s="155" t="s">
        <v>647</v>
      </c>
    </row>
    <row r="205" spans="1:375" s="147" customFormat="1" ht="65.25" customHeight="1" x14ac:dyDescent="0.25">
      <c r="A205" s="256" t="s">
        <v>551</v>
      </c>
      <c r="B205" s="255" t="s">
        <v>783</v>
      </c>
      <c r="C205" s="255" t="s">
        <v>477</v>
      </c>
      <c r="D205" s="255" t="s">
        <v>534</v>
      </c>
      <c r="E205" s="257" t="s">
        <v>244</v>
      </c>
      <c r="F205" s="256" t="s">
        <v>536</v>
      </c>
      <c r="G205" s="255" t="s">
        <v>464</v>
      </c>
      <c r="H205" s="255" t="s">
        <v>37</v>
      </c>
      <c r="I205" s="255" t="s">
        <v>399</v>
      </c>
      <c r="J205" s="247"/>
      <c r="K205" s="293"/>
      <c r="L205" s="290"/>
      <c r="M205" s="217">
        <v>2</v>
      </c>
      <c r="N205" s="217">
        <v>4</v>
      </c>
      <c r="O205" s="217">
        <f t="shared" si="80"/>
        <v>8</v>
      </c>
      <c r="P205" s="80" t="s">
        <v>12</v>
      </c>
      <c r="Q205" s="217">
        <v>25</v>
      </c>
      <c r="R205" s="217">
        <f t="shared" si="66"/>
        <v>200</v>
      </c>
      <c r="S205" s="217" t="s">
        <v>219</v>
      </c>
      <c r="T205" s="136" t="s">
        <v>328</v>
      </c>
      <c r="U205" s="217" t="s">
        <v>267</v>
      </c>
      <c r="V205" s="217" t="s">
        <v>267</v>
      </c>
      <c r="W205" s="217" t="s">
        <v>267</v>
      </c>
      <c r="X205" s="311">
        <v>4</v>
      </c>
      <c r="Y205" s="123" t="s">
        <v>221</v>
      </c>
      <c r="Z205" s="72" t="s">
        <v>244</v>
      </c>
      <c r="AA205" s="1"/>
      <c r="AB205" s="1"/>
      <c r="AC205" s="216"/>
      <c r="AD205" s="216" t="s">
        <v>601</v>
      </c>
      <c r="AE205" s="216"/>
      <c r="AF205" s="216" t="s">
        <v>716</v>
      </c>
    </row>
    <row r="206" spans="1:375" s="147" customFormat="1" ht="62.25" customHeight="1" x14ac:dyDescent="0.25">
      <c r="A206" s="256" t="s">
        <v>551</v>
      </c>
      <c r="B206" s="255" t="s">
        <v>783</v>
      </c>
      <c r="C206" s="255" t="s">
        <v>477</v>
      </c>
      <c r="D206" s="255" t="s">
        <v>534</v>
      </c>
      <c r="E206" s="257" t="s">
        <v>244</v>
      </c>
      <c r="F206" s="256" t="s">
        <v>474</v>
      </c>
      <c r="G206" s="255" t="s">
        <v>475</v>
      </c>
      <c r="H206" s="255" t="s">
        <v>38</v>
      </c>
      <c r="I206" s="255" t="s">
        <v>476</v>
      </c>
      <c r="J206" s="293"/>
      <c r="K206" s="272"/>
      <c r="L206" s="290" t="s">
        <v>635</v>
      </c>
      <c r="M206" s="217">
        <v>2</v>
      </c>
      <c r="N206" s="217">
        <v>4</v>
      </c>
      <c r="O206" s="217">
        <f t="shared" si="80"/>
        <v>8</v>
      </c>
      <c r="P206" s="80" t="s">
        <v>12</v>
      </c>
      <c r="Q206" s="217">
        <v>25</v>
      </c>
      <c r="R206" s="217">
        <f t="shared" si="66"/>
        <v>200</v>
      </c>
      <c r="S206" s="217" t="s">
        <v>219</v>
      </c>
      <c r="T206" s="136" t="s">
        <v>328</v>
      </c>
      <c r="U206" s="217" t="s">
        <v>267</v>
      </c>
      <c r="V206" s="217" t="s">
        <v>267</v>
      </c>
      <c r="W206" s="217" t="s">
        <v>267</v>
      </c>
      <c r="X206" s="312"/>
      <c r="Y206" s="123" t="s">
        <v>221</v>
      </c>
      <c r="Z206" s="154"/>
      <c r="AA206" s="154"/>
      <c r="AB206" s="154"/>
      <c r="AC206" s="154"/>
      <c r="AD206" s="145" t="s">
        <v>742</v>
      </c>
      <c r="AE206" s="145"/>
      <c r="AF206" s="155" t="s">
        <v>739</v>
      </c>
    </row>
    <row r="207" spans="1:375" s="147" customFormat="1" ht="62.25" customHeight="1" x14ac:dyDescent="0.25">
      <c r="A207" s="256" t="s">
        <v>551</v>
      </c>
      <c r="B207" s="255" t="s">
        <v>783</v>
      </c>
      <c r="C207" s="255" t="s">
        <v>477</v>
      </c>
      <c r="D207" s="255" t="s">
        <v>534</v>
      </c>
      <c r="E207" s="257" t="s">
        <v>244</v>
      </c>
      <c r="F207" s="255" t="s">
        <v>469</v>
      </c>
      <c r="G207" s="255" t="s">
        <v>434</v>
      </c>
      <c r="H207" s="255" t="s">
        <v>467</v>
      </c>
      <c r="I207" s="255" t="s">
        <v>470</v>
      </c>
      <c r="J207" s="293"/>
      <c r="K207" s="293"/>
      <c r="L207" s="290" t="s">
        <v>575</v>
      </c>
      <c r="M207" s="217">
        <v>6</v>
      </c>
      <c r="N207" s="217">
        <v>3</v>
      </c>
      <c r="O207" s="217">
        <f t="shared" si="80"/>
        <v>18</v>
      </c>
      <c r="P207" s="82" t="s">
        <v>254</v>
      </c>
      <c r="Q207" s="217">
        <v>10</v>
      </c>
      <c r="R207" s="217">
        <f t="shared" si="66"/>
        <v>180</v>
      </c>
      <c r="S207" s="217" t="s">
        <v>219</v>
      </c>
      <c r="T207" s="136" t="s">
        <v>328</v>
      </c>
      <c r="U207" s="217" t="s">
        <v>267</v>
      </c>
      <c r="V207" s="217" t="s">
        <v>267</v>
      </c>
      <c r="W207" s="217" t="s">
        <v>267</v>
      </c>
      <c r="X207" s="312"/>
      <c r="Y207" s="123" t="s">
        <v>221</v>
      </c>
      <c r="Z207" s="154"/>
      <c r="AA207" s="154"/>
      <c r="AB207" s="154"/>
      <c r="AC207" s="154"/>
      <c r="AD207" s="145" t="s">
        <v>636</v>
      </c>
      <c r="AE207" s="145"/>
      <c r="AF207" s="154"/>
    </row>
    <row r="208" spans="1:375" s="147" customFormat="1" ht="66.75" customHeight="1" x14ac:dyDescent="0.25">
      <c r="A208" s="256" t="s">
        <v>551</v>
      </c>
      <c r="B208" s="255" t="s">
        <v>783</v>
      </c>
      <c r="C208" s="255" t="s">
        <v>477</v>
      </c>
      <c r="D208" s="255" t="s">
        <v>534</v>
      </c>
      <c r="E208" s="257" t="s">
        <v>244</v>
      </c>
      <c r="F208" s="256" t="s">
        <v>466</v>
      </c>
      <c r="G208" s="255" t="s">
        <v>276</v>
      </c>
      <c r="H208" s="255" t="s">
        <v>467</v>
      </c>
      <c r="I208" s="255" t="s">
        <v>468</v>
      </c>
      <c r="J208" s="290" t="s">
        <v>632</v>
      </c>
      <c r="K208" s="293"/>
      <c r="L208" s="293"/>
      <c r="M208" s="217">
        <v>2</v>
      </c>
      <c r="N208" s="217">
        <v>2</v>
      </c>
      <c r="O208" s="217">
        <f t="shared" si="80"/>
        <v>4</v>
      </c>
      <c r="P208" s="217" t="s">
        <v>252</v>
      </c>
      <c r="Q208" s="217">
        <v>10</v>
      </c>
      <c r="R208" s="217">
        <f t="shared" si="66"/>
        <v>40</v>
      </c>
      <c r="S208" s="217" t="s">
        <v>222</v>
      </c>
      <c r="T208" s="136" t="s">
        <v>394</v>
      </c>
      <c r="U208" s="217" t="s">
        <v>267</v>
      </c>
      <c r="V208" s="217" t="s">
        <v>267</v>
      </c>
      <c r="W208" s="217" t="s">
        <v>267</v>
      </c>
      <c r="X208" s="312"/>
      <c r="Y208" s="123" t="s">
        <v>224</v>
      </c>
      <c r="Z208" s="215" t="s">
        <v>244</v>
      </c>
      <c r="AA208" s="154"/>
      <c r="AB208" s="154"/>
      <c r="AC208" s="154"/>
      <c r="AD208" s="145"/>
      <c r="AE208" s="145"/>
      <c r="AF208" s="155" t="s">
        <v>650</v>
      </c>
    </row>
    <row r="209" spans="1:375" s="147" customFormat="1" ht="82.5" customHeight="1" x14ac:dyDescent="0.25">
      <c r="A209" s="256" t="s">
        <v>551</v>
      </c>
      <c r="B209" s="255" t="s">
        <v>784</v>
      </c>
      <c r="C209" s="255" t="s">
        <v>477</v>
      </c>
      <c r="D209" s="255" t="s">
        <v>534</v>
      </c>
      <c r="E209" s="257" t="s">
        <v>244</v>
      </c>
      <c r="F209" s="256" t="s">
        <v>478</v>
      </c>
      <c r="G209" s="255" t="s">
        <v>475</v>
      </c>
      <c r="H209" s="255" t="s">
        <v>38</v>
      </c>
      <c r="I209" s="256" t="s">
        <v>476</v>
      </c>
      <c r="J209" s="290"/>
      <c r="K209" s="293"/>
      <c r="L209" s="290" t="s">
        <v>634</v>
      </c>
      <c r="M209" s="217">
        <v>2</v>
      </c>
      <c r="N209" s="217">
        <v>2</v>
      </c>
      <c r="O209" s="217">
        <f t="shared" si="80"/>
        <v>4</v>
      </c>
      <c r="P209" s="217" t="s">
        <v>252</v>
      </c>
      <c r="Q209" s="217">
        <v>25</v>
      </c>
      <c r="R209" s="217">
        <f t="shared" si="66"/>
        <v>100</v>
      </c>
      <c r="S209" s="217" t="s">
        <v>219</v>
      </c>
      <c r="T209" s="136" t="s">
        <v>328</v>
      </c>
      <c r="U209" s="217" t="s">
        <v>267</v>
      </c>
      <c r="V209" s="217" t="s">
        <v>267</v>
      </c>
      <c r="W209" s="217" t="s">
        <v>267</v>
      </c>
      <c r="X209" s="312"/>
      <c r="Y209" s="123" t="s">
        <v>221</v>
      </c>
      <c r="Z209" s="154"/>
      <c r="AA209" s="154"/>
      <c r="AB209" s="154"/>
      <c r="AC209" s="154"/>
      <c r="AD209" s="145" t="s">
        <v>742</v>
      </c>
      <c r="AE209" s="145"/>
      <c r="AF209" s="155" t="s">
        <v>739</v>
      </c>
    </row>
    <row r="210" spans="1:375" s="147" customFormat="1" ht="65.25" customHeight="1" x14ac:dyDescent="0.25">
      <c r="A210" s="256" t="s">
        <v>551</v>
      </c>
      <c r="B210" s="255" t="s">
        <v>784</v>
      </c>
      <c r="C210" s="255" t="s">
        <v>479</v>
      </c>
      <c r="D210" s="255" t="s">
        <v>535</v>
      </c>
      <c r="E210" s="257" t="s">
        <v>244</v>
      </c>
      <c r="F210" s="256" t="s">
        <v>480</v>
      </c>
      <c r="G210" s="255" t="s">
        <v>296</v>
      </c>
      <c r="H210" s="255" t="s">
        <v>34</v>
      </c>
      <c r="I210" s="255" t="s">
        <v>442</v>
      </c>
      <c r="J210" s="290"/>
      <c r="K210" s="293"/>
      <c r="L210" s="290"/>
      <c r="M210" s="217">
        <v>6</v>
      </c>
      <c r="N210" s="217">
        <v>4</v>
      </c>
      <c r="O210" s="217">
        <f t="shared" si="80"/>
        <v>24</v>
      </c>
      <c r="P210" s="81" t="s">
        <v>253</v>
      </c>
      <c r="Q210" s="215">
        <v>25</v>
      </c>
      <c r="R210" s="217">
        <f t="shared" si="66"/>
        <v>600</v>
      </c>
      <c r="S210" s="217" t="s">
        <v>216</v>
      </c>
      <c r="T210" s="136" t="s">
        <v>386</v>
      </c>
      <c r="U210" s="217" t="s">
        <v>267</v>
      </c>
      <c r="V210" s="217" t="s">
        <v>267</v>
      </c>
      <c r="W210" s="217" t="s">
        <v>267</v>
      </c>
      <c r="X210" s="312"/>
      <c r="Y210" s="123" t="s">
        <v>218</v>
      </c>
      <c r="Z210" s="154"/>
      <c r="AA210" s="154"/>
      <c r="AB210" s="154"/>
      <c r="AC210" s="216" t="s">
        <v>707</v>
      </c>
      <c r="AD210" s="216" t="s">
        <v>571</v>
      </c>
      <c r="AE210" s="216"/>
      <c r="AF210" s="216" t="s">
        <v>648</v>
      </c>
    </row>
    <row r="211" spans="1:375" ht="72" customHeight="1" x14ac:dyDescent="0.25">
      <c r="A211" s="255" t="s">
        <v>238</v>
      </c>
      <c r="B211" s="255" t="s">
        <v>784</v>
      </c>
      <c r="C211" s="255" t="s">
        <v>479</v>
      </c>
      <c r="D211" s="255" t="s">
        <v>535</v>
      </c>
      <c r="E211" s="255" t="s">
        <v>244</v>
      </c>
      <c r="F211" s="256" t="s">
        <v>243</v>
      </c>
      <c r="G211" s="255" t="s">
        <v>40</v>
      </c>
      <c r="H211" s="255" t="s">
        <v>40</v>
      </c>
      <c r="I211" s="256" t="s">
        <v>684</v>
      </c>
      <c r="J211" s="306"/>
      <c r="K211" s="290"/>
      <c r="L211" s="290" t="s">
        <v>622</v>
      </c>
      <c r="M211" s="232">
        <v>2</v>
      </c>
      <c r="N211" s="232">
        <v>2</v>
      </c>
      <c r="O211" s="232">
        <f t="shared" ref="O211" si="84">+M211*N211</f>
        <v>4</v>
      </c>
      <c r="P211" s="232" t="s">
        <v>252</v>
      </c>
      <c r="Q211" s="232">
        <v>25</v>
      </c>
      <c r="R211" s="232">
        <f t="shared" ref="R211" si="85">+Q211*O211</f>
        <v>100</v>
      </c>
      <c r="S211" s="232" t="s">
        <v>222</v>
      </c>
      <c r="T211" s="136" t="s">
        <v>229</v>
      </c>
      <c r="U211" s="232" t="s">
        <v>267</v>
      </c>
      <c r="V211" s="232" t="s">
        <v>267</v>
      </c>
      <c r="W211" s="232" t="s">
        <v>267</v>
      </c>
      <c r="X211" s="312"/>
      <c r="Y211" s="123" t="s">
        <v>224</v>
      </c>
      <c r="Z211" s="232" t="s">
        <v>244</v>
      </c>
      <c r="AA211" s="137"/>
      <c r="AB211" s="137"/>
      <c r="AC211" s="137"/>
      <c r="AD211" s="232" t="s">
        <v>622</v>
      </c>
      <c r="AE211" s="232"/>
      <c r="AF211" s="137" t="s">
        <v>646</v>
      </c>
      <c r="AG211" s="141"/>
      <c r="AH211" s="141"/>
      <c r="AI211" s="141"/>
      <c r="AJ211" s="141"/>
      <c r="AK211" s="141"/>
      <c r="AL211" s="141"/>
      <c r="AM211" s="141"/>
    </row>
    <row r="212" spans="1:375" s="147" customFormat="1" ht="60" customHeight="1" x14ac:dyDescent="0.25">
      <c r="A212" s="256" t="s">
        <v>551</v>
      </c>
      <c r="B212" s="255" t="s">
        <v>784</v>
      </c>
      <c r="C212" s="255" t="s">
        <v>479</v>
      </c>
      <c r="D212" s="255" t="s">
        <v>535</v>
      </c>
      <c r="E212" s="257" t="s">
        <v>279</v>
      </c>
      <c r="F212" s="256" t="s">
        <v>484</v>
      </c>
      <c r="G212" s="256" t="s">
        <v>49</v>
      </c>
      <c r="H212" s="357" t="s">
        <v>35</v>
      </c>
      <c r="I212" s="255" t="s">
        <v>637</v>
      </c>
      <c r="J212" s="290" t="s">
        <v>249</v>
      </c>
      <c r="K212" s="293"/>
      <c r="L212" s="290"/>
      <c r="M212" s="216">
        <v>2</v>
      </c>
      <c r="N212" s="216">
        <v>4</v>
      </c>
      <c r="O212" s="216">
        <f t="shared" ref="O212:O215" si="86">+M212*N212</f>
        <v>8</v>
      </c>
      <c r="P212" s="80" t="s">
        <v>12</v>
      </c>
      <c r="Q212" s="72">
        <v>60</v>
      </c>
      <c r="R212" s="72">
        <f t="shared" si="66"/>
        <v>480</v>
      </c>
      <c r="S212" s="216" t="s">
        <v>219</v>
      </c>
      <c r="T212" s="85" t="s">
        <v>377</v>
      </c>
      <c r="U212" s="72" t="s">
        <v>267</v>
      </c>
      <c r="V212" s="72" t="s">
        <v>267</v>
      </c>
      <c r="W212" s="72" t="s">
        <v>267</v>
      </c>
      <c r="X212" s="312"/>
      <c r="Y212" s="123" t="s">
        <v>221</v>
      </c>
      <c r="Z212" s="1"/>
      <c r="AA212" s="1"/>
      <c r="AB212" s="1"/>
      <c r="AC212" s="71" t="s">
        <v>553</v>
      </c>
      <c r="AD212" s="71" t="s">
        <v>552</v>
      </c>
      <c r="AE212" s="71"/>
      <c r="AF212" s="155" t="s">
        <v>743</v>
      </c>
    </row>
    <row r="213" spans="1:375" s="147" customFormat="1" ht="85.5" customHeight="1" x14ac:dyDescent="0.25">
      <c r="A213" s="256" t="s">
        <v>551</v>
      </c>
      <c r="B213" s="255" t="s">
        <v>784</v>
      </c>
      <c r="C213" s="255" t="s">
        <v>479</v>
      </c>
      <c r="D213" s="255" t="s">
        <v>535</v>
      </c>
      <c r="E213" s="257" t="s">
        <v>244</v>
      </c>
      <c r="F213" s="256" t="s">
        <v>353</v>
      </c>
      <c r="G213" s="255" t="s">
        <v>397</v>
      </c>
      <c r="H213" s="358"/>
      <c r="I213" s="255" t="s">
        <v>398</v>
      </c>
      <c r="J213" s="293"/>
      <c r="K213" s="293"/>
      <c r="L213" s="290" t="s">
        <v>865</v>
      </c>
      <c r="M213" s="216">
        <v>6</v>
      </c>
      <c r="N213" s="216">
        <v>2</v>
      </c>
      <c r="O213" s="216">
        <f t="shared" si="86"/>
        <v>12</v>
      </c>
      <c r="P213" s="82" t="s">
        <v>254</v>
      </c>
      <c r="Q213" s="72">
        <v>60</v>
      </c>
      <c r="R213" s="72">
        <f t="shared" si="66"/>
        <v>720</v>
      </c>
      <c r="S213" s="216" t="s">
        <v>216</v>
      </c>
      <c r="T213" s="85" t="s">
        <v>231</v>
      </c>
      <c r="U213" s="72" t="s">
        <v>267</v>
      </c>
      <c r="V213" s="72" t="s">
        <v>267</v>
      </c>
      <c r="W213" s="72" t="s">
        <v>267</v>
      </c>
      <c r="X213" s="312"/>
      <c r="Y213" s="123" t="s">
        <v>218</v>
      </c>
      <c r="Z213" s="1"/>
      <c r="AA213" s="1"/>
      <c r="AB213" s="1"/>
      <c r="AC213" s="1"/>
      <c r="AD213" s="71" t="s">
        <v>638</v>
      </c>
      <c r="AE213" s="71"/>
      <c r="AF213" s="155" t="s">
        <v>733</v>
      </c>
    </row>
    <row r="214" spans="1:375" ht="87.75" customHeight="1" x14ac:dyDescent="0.25">
      <c r="A214" s="256" t="s">
        <v>551</v>
      </c>
      <c r="B214" s="255" t="s">
        <v>784</v>
      </c>
      <c r="C214" s="255" t="s">
        <v>479</v>
      </c>
      <c r="D214" s="255" t="s">
        <v>535</v>
      </c>
      <c r="E214" s="255" t="s">
        <v>244</v>
      </c>
      <c r="F214" s="256" t="s">
        <v>391</v>
      </c>
      <c r="G214" s="256" t="s">
        <v>303</v>
      </c>
      <c r="H214" s="256" t="s">
        <v>39</v>
      </c>
      <c r="I214" s="256" t="s">
        <v>672</v>
      </c>
      <c r="J214" s="306"/>
      <c r="K214" s="290" t="s">
        <v>846</v>
      </c>
      <c r="L214" s="290"/>
      <c r="M214" s="232">
        <v>2</v>
      </c>
      <c r="N214" s="232">
        <v>4</v>
      </c>
      <c r="O214" s="232">
        <f t="shared" si="86"/>
        <v>8</v>
      </c>
      <c r="P214" s="80" t="s">
        <v>12</v>
      </c>
      <c r="Q214" s="232">
        <v>25</v>
      </c>
      <c r="R214" s="232">
        <f t="shared" ref="R214" si="87">+Q214*O214</f>
        <v>200</v>
      </c>
      <c r="S214" s="232" t="s">
        <v>219</v>
      </c>
      <c r="T214" s="136" t="s">
        <v>328</v>
      </c>
      <c r="U214" s="232" t="s">
        <v>267</v>
      </c>
      <c r="V214" s="232" t="s">
        <v>267</v>
      </c>
      <c r="W214" s="232" t="s">
        <v>267</v>
      </c>
      <c r="X214" s="312"/>
      <c r="Y214" s="123" t="s">
        <v>221</v>
      </c>
      <c r="Z214" s="232" t="s">
        <v>279</v>
      </c>
      <c r="AA214" s="137"/>
      <c r="AB214" s="137"/>
      <c r="AC214" s="137"/>
      <c r="AD214" s="232" t="s">
        <v>726</v>
      </c>
      <c r="AE214" s="232"/>
      <c r="AF214" s="137" t="s">
        <v>752</v>
      </c>
      <c r="AG214" s="141"/>
      <c r="AH214" s="141"/>
      <c r="AI214" s="141"/>
      <c r="AJ214" s="141"/>
      <c r="AK214" s="141"/>
      <c r="AL214" s="141"/>
      <c r="AM214" s="141"/>
    </row>
    <row r="215" spans="1:375" s="88" customFormat="1" ht="105" customHeight="1" x14ac:dyDescent="0.25">
      <c r="A215" s="256" t="s">
        <v>551</v>
      </c>
      <c r="B215" s="255" t="s">
        <v>784</v>
      </c>
      <c r="C215" s="255" t="s">
        <v>479</v>
      </c>
      <c r="D215" s="255" t="s">
        <v>535</v>
      </c>
      <c r="E215" s="257" t="s">
        <v>244</v>
      </c>
      <c r="F215" s="256" t="s">
        <v>864</v>
      </c>
      <c r="G215" s="255" t="s">
        <v>649</v>
      </c>
      <c r="H215" s="255" t="s">
        <v>649</v>
      </c>
      <c r="I215" s="255" t="s">
        <v>679</v>
      </c>
      <c r="J215" s="306" t="s">
        <v>602</v>
      </c>
      <c r="K215" s="306" t="s">
        <v>863</v>
      </c>
      <c r="L215" s="290"/>
      <c r="M215" s="231">
        <v>2</v>
      </c>
      <c r="N215" s="231">
        <v>2</v>
      </c>
      <c r="O215" s="231">
        <f t="shared" si="86"/>
        <v>4</v>
      </c>
      <c r="P215" s="231" t="s">
        <v>252</v>
      </c>
      <c r="Q215" s="231">
        <v>10</v>
      </c>
      <c r="R215" s="231">
        <f t="shared" ref="R215" si="88">+O215*Q215</f>
        <v>40</v>
      </c>
      <c r="S215" s="231" t="s">
        <v>222</v>
      </c>
      <c r="T215" s="233" t="s">
        <v>229</v>
      </c>
      <c r="U215" s="231" t="s">
        <v>267</v>
      </c>
      <c r="V215" s="231" t="s">
        <v>267</v>
      </c>
      <c r="W215" s="231" t="s">
        <v>267</v>
      </c>
      <c r="X215" s="313"/>
      <c r="Y215" s="231" t="s">
        <v>224</v>
      </c>
      <c r="Z215" s="231"/>
      <c r="AA215" s="231"/>
      <c r="AB215" s="231"/>
      <c r="AC215" s="231"/>
      <c r="AD215" s="231" t="s">
        <v>317</v>
      </c>
      <c r="AE215" s="231"/>
      <c r="AF215" s="155" t="s">
        <v>647</v>
      </c>
    </row>
    <row r="216" spans="1:375" s="147" customFormat="1" ht="85.5" customHeight="1" x14ac:dyDescent="0.25">
      <c r="A216" s="249" t="s">
        <v>485</v>
      </c>
      <c r="B216" s="249" t="s">
        <v>783</v>
      </c>
      <c r="C216" s="249" t="s">
        <v>486</v>
      </c>
      <c r="D216" s="249" t="s">
        <v>537</v>
      </c>
      <c r="E216" s="251" t="s">
        <v>244</v>
      </c>
      <c r="F216" s="250" t="s">
        <v>463</v>
      </c>
      <c r="G216" s="249" t="s">
        <v>464</v>
      </c>
      <c r="H216" s="249" t="s">
        <v>37</v>
      </c>
      <c r="I216" s="249" t="s">
        <v>399</v>
      </c>
      <c r="J216" s="290"/>
      <c r="K216" s="293"/>
      <c r="L216" s="290"/>
      <c r="M216" s="217">
        <v>2</v>
      </c>
      <c r="N216" s="217">
        <v>4</v>
      </c>
      <c r="O216" s="217">
        <f t="shared" ref="O216:O218" si="89">+N216*M216</f>
        <v>8</v>
      </c>
      <c r="P216" s="80" t="s">
        <v>12</v>
      </c>
      <c r="Q216" s="217">
        <v>25</v>
      </c>
      <c r="R216" s="217">
        <f t="shared" si="66"/>
        <v>200</v>
      </c>
      <c r="S216" s="217" t="s">
        <v>219</v>
      </c>
      <c r="T216" s="136" t="s">
        <v>328</v>
      </c>
      <c r="U216" s="217" t="s">
        <v>267</v>
      </c>
      <c r="V216" s="217" t="s">
        <v>267</v>
      </c>
      <c r="W216" s="217" t="s">
        <v>267</v>
      </c>
      <c r="X216" s="311">
        <v>2</v>
      </c>
      <c r="Y216" s="123" t="s">
        <v>221</v>
      </c>
      <c r="Z216" s="72" t="s">
        <v>244</v>
      </c>
      <c r="AA216" s="1"/>
      <c r="AB216" s="1"/>
      <c r="AC216" s="216"/>
      <c r="AD216" s="216" t="s">
        <v>601</v>
      </c>
      <c r="AE216" s="216"/>
      <c r="AF216" s="216" t="s">
        <v>716</v>
      </c>
    </row>
    <row r="217" spans="1:375" s="147" customFormat="1" ht="66.75" customHeight="1" x14ac:dyDescent="0.25">
      <c r="A217" s="249" t="s">
        <v>485</v>
      </c>
      <c r="B217" s="249" t="s">
        <v>783</v>
      </c>
      <c r="C217" s="249" t="s">
        <v>486</v>
      </c>
      <c r="D217" s="249" t="s">
        <v>537</v>
      </c>
      <c r="E217" s="251" t="s">
        <v>244</v>
      </c>
      <c r="F217" s="250" t="s">
        <v>474</v>
      </c>
      <c r="G217" s="249" t="s">
        <v>475</v>
      </c>
      <c r="H217" s="249" t="s">
        <v>38</v>
      </c>
      <c r="I217" s="249" t="s">
        <v>476</v>
      </c>
      <c r="J217" s="293"/>
      <c r="K217" s="272"/>
      <c r="L217" s="290" t="s">
        <v>634</v>
      </c>
      <c r="M217" s="217">
        <v>2</v>
      </c>
      <c r="N217" s="217">
        <v>4</v>
      </c>
      <c r="O217" s="217">
        <f t="shared" si="89"/>
        <v>8</v>
      </c>
      <c r="P217" s="80" t="s">
        <v>12</v>
      </c>
      <c r="Q217" s="217">
        <v>25</v>
      </c>
      <c r="R217" s="217">
        <f t="shared" si="66"/>
        <v>200</v>
      </c>
      <c r="S217" s="217" t="s">
        <v>219</v>
      </c>
      <c r="T217" s="136" t="s">
        <v>328</v>
      </c>
      <c r="U217" s="217" t="s">
        <v>267</v>
      </c>
      <c r="V217" s="217" t="s">
        <v>267</v>
      </c>
      <c r="W217" s="217" t="s">
        <v>267</v>
      </c>
      <c r="X217" s="312"/>
      <c r="Y217" s="123" t="s">
        <v>221</v>
      </c>
      <c r="Z217" s="154"/>
      <c r="AA217" s="154"/>
      <c r="AB217" s="154"/>
      <c r="AC217" s="154"/>
      <c r="AD217" s="145" t="s">
        <v>742</v>
      </c>
      <c r="AE217" s="145"/>
      <c r="AF217" s="155" t="s">
        <v>739</v>
      </c>
    </row>
    <row r="218" spans="1:375" s="147" customFormat="1" ht="75" customHeight="1" x14ac:dyDescent="0.25">
      <c r="A218" s="249" t="s">
        <v>485</v>
      </c>
      <c r="B218" s="249" t="s">
        <v>783</v>
      </c>
      <c r="C218" s="249" t="s">
        <v>486</v>
      </c>
      <c r="D218" s="249" t="s">
        <v>537</v>
      </c>
      <c r="E218" s="251" t="s">
        <v>244</v>
      </c>
      <c r="F218" s="250" t="s">
        <v>466</v>
      </c>
      <c r="G218" s="249" t="s">
        <v>276</v>
      </c>
      <c r="H218" s="249" t="s">
        <v>467</v>
      </c>
      <c r="I218" s="249" t="s">
        <v>468</v>
      </c>
      <c r="J218" s="290" t="s">
        <v>632</v>
      </c>
      <c r="K218" s="293"/>
      <c r="L218" s="293"/>
      <c r="M218" s="217">
        <v>2</v>
      </c>
      <c r="N218" s="217">
        <v>4</v>
      </c>
      <c r="O218" s="217">
        <f t="shared" si="89"/>
        <v>8</v>
      </c>
      <c r="P218" s="80" t="s">
        <v>12</v>
      </c>
      <c r="Q218" s="217">
        <v>10</v>
      </c>
      <c r="R218" s="217">
        <f t="shared" si="66"/>
        <v>80</v>
      </c>
      <c r="S218" s="217" t="s">
        <v>222</v>
      </c>
      <c r="T218" s="136" t="s">
        <v>394</v>
      </c>
      <c r="U218" s="217" t="s">
        <v>267</v>
      </c>
      <c r="V218" s="217" t="s">
        <v>267</v>
      </c>
      <c r="W218" s="217" t="s">
        <v>267</v>
      </c>
      <c r="X218" s="312"/>
      <c r="Y218" s="123" t="s">
        <v>224</v>
      </c>
      <c r="Z218" s="215" t="s">
        <v>244</v>
      </c>
      <c r="AA218" s="154"/>
      <c r="AB218" s="154"/>
      <c r="AC218" s="154"/>
      <c r="AD218" s="145"/>
      <c r="AE218" s="145"/>
      <c r="AF218" s="155" t="s">
        <v>650</v>
      </c>
    </row>
    <row r="219" spans="1:375" s="88" customFormat="1" ht="105" customHeight="1" x14ac:dyDescent="0.25">
      <c r="A219" s="250" t="s">
        <v>551</v>
      </c>
      <c r="B219" s="249" t="s">
        <v>783</v>
      </c>
      <c r="C219" s="249" t="s">
        <v>486</v>
      </c>
      <c r="D219" s="249" t="s">
        <v>537</v>
      </c>
      <c r="E219" s="251" t="s">
        <v>244</v>
      </c>
      <c r="F219" s="250" t="s">
        <v>864</v>
      </c>
      <c r="G219" s="249" t="s">
        <v>649</v>
      </c>
      <c r="H219" s="249" t="s">
        <v>649</v>
      </c>
      <c r="I219" s="249" t="s">
        <v>679</v>
      </c>
      <c r="J219" s="293" t="s">
        <v>602</v>
      </c>
      <c r="K219" s="272" t="s">
        <v>863</v>
      </c>
      <c r="L219" s="290"/>
      <c r="M219" s="231">
        <v>2</v>
      </c>
      <c r="N219" s="231">
        <v>2</v>
      </c>
      <c r="O219" s="231">
        <f t="shared" ref="O219" si="90">+M219*N219</f>
        <v>4</v>
      </c>
      <c r="P219" s="231" t="s">
        <v>252</v>
      </c>
      <c r="Q219" s="231">
        <v>10</v>
      </c>
      <c r="R219" s="231">
        <f t="shared" si="66"/>
        <v>40</v>
      </c>
      <c r="S219" s="231" t="s">
        <v>222</v>
      </c>
      <c r="T219" s="233" t="s">
        <v>229</v>
      </c>
      <c r="U219" s="231" t="s">
        <v>267</v>
      </c>
      <c r="V219" s="231" t="s">
        <v>267</v>
      </c>
      <c r="W219" s="231" t="s">
        <v>267</v>
      </c>
      <c r="X219" s="312"/>
      <c r="Y219" s="231" t="s">
        <v>224</v>
      </c>
      <c r="Z219" s="231"/>
      <c r="AA219" s="231"/>
      <c r="AB219" s="231"/>
      <c r="AC219" s="231"/>
      <c r="AD219" s="231" t="s">
        <v>317</v>
      </c>
      <c r="AE219" s="231"/>
      <c r="AF219" s="155" t="s">
        <v>647</v>
      </c>
    </row>
    <row r="220" spans="1:375" s="147" customFormat="1" ht="62.25" customHeight="1" x14ac:dyDescent="0.25">
      <c r="A220" s="250" t="s">
        <v>551</v>
      </c>
      <c r="B220" s="249" t="s">
        <v>783</v>
      </c>
      <c r="C220" s="249" t="s">
        <v>486</v>
      </c>
      <c r="D220" s="249" t="s">
        <v>537</v>
      </c>
      <c r="E220" s="251" t="s">
        <v>244</v>
      </c>
      <c r="F220" s="249" t="s">
        <v>469</v>
      </c>
      <c r="G220" s="249" t="s">
        <v>434</v>
      </c>
      <c r="H220" s="249" t="s">
        <v>467</v>
      </c>
      <c r="I220" s="249" t="s">
        <v>470</v>
      </c>
      <c r="J220" s="293"/>
      <c r="K220" s="293"/>
      <c r="L220" s="290" t="s">
        <v>575</v>
      </c>
      <c r="M220" s="232">
        <v>6</v>
      </c>
      <c r="N220" s="232">
        <v>3</v>
      </c>
      <c r="O220" s="232">
        <f t="shared" ref="O220" si="91">+N220*M220</f>
        <v>18</v>
      </c>
      <c r="P220" s="82" t="s">
        <v>254</v>
      </c>
      <c r="Q220" s="232">
        <v>10</v>
      </c>
      <c r="R220" s="232">
        <f t="shared" ref="R220:R221" si="92">+O220*Q220</f>
        <v>180</v>
      </c>
      <c r="S220" s="232" t="s">
        <v>219</v>
      </c>
      <c r="T220" s="136" t="s">
        <v>328</v>
      </c>
      <c r="U220" s="232" t="s">
        <v>267</v>
      </c>
      <c r="V220" s="232" t="s">
        <v>267</v>
      </c>
      <c r="W220" s="232" t="s">
        <v>267</v>
      </c>
      <c r="X220" s="312"/>
      <c r="Y220" s="123" t="s">
        <v>221</v>
      </c>
      <c r="Z220" s="154"/>
      <c r="AA220" s="154"/>
      <c r="AB220" s="154"/>
      <c r="AC220" s="154"/>
      <c r="AD220" s="145" t="s">
        <v>636</v>
      </c>
      <c r="AE220" s="145"/>
      <c r="AF220" s="154"/>
    </row>
    <row r="221" spans="1:375" s="1" customFormat="1" ht="90" customHeight="1" x14ac:dyDescent="0.25">
      <c r="A221" s="249" t="s">
        <v>460</v>
      </c>
      <c r="B221" s="249" t="s">
        <v>783</v>
      </c>
      <c r="C221" s="249" t="s">
        <v>462</v>
      </c>
      <c r="D221" s="249" t="s">
        <v>533</v>
      </c>
      <c r="E221" s="251" t="s">
        <v>244</v>
      </c>
      <c r="F221" s="250" t="s">
        <v>867</v>
      </c>
      <c r="G221" s="249" t="s">
        <v>303</v>
      </c>
      <c r="H221" s="249" t="s">
        <v>39</v>
      </c>
      <c r="I221" s="249" t="s">
        <v>848</v>
      </c>
      <c r="J221" s="293"/>
      <c r="K221" s="272" t="s">
        <v>866</v>
      </c>
      <c r="L221" s="290" t="s">
        <v>868</v>
      </c>
      <c r="M221" s="231">
        <v>2</v>
      </c>
      <c r="N221" s="231">
        <v>2</v>
      </c>
      <c r="O221" s="231">
        <f t="shared" ref="O221" si="93">+M221*N221</f>
        <v>4</v>
      </c>
      <c r="P221" s="231" t="s">
        <v>252</v>
      </c>
      <c r="Q221" s="231">
        <v>10</v>
      </c>
      <c r="R221" s="231">
        <f t="shared" si="92"/>
        <v>40</v>
      </c>
      <c r="S221" s="231" t="s">
        <v>222</v>
      </c>
      <c r="T221" s="233" t="s">
        <v>229</v>
      </c>
      <c r="U221" s="232" t="s">
        <v>267</v>
      </c>
      <c r="V221" s="232" t="s">
        <v>267</v>
      </c>
      <c r="W221" s="232" t="s">
        <v>267</v>
      </c>
      <c r="X221" s="313"/>
      <c r="Y221" s="123" t="s">
        <v>218</v>
      </c>
      <c r="Z221" s="232"/>
      <c r="AA221" s="232"/>
      <c r="AB221" s="232"/>
      <c r="AC221" s="232"/>
      <c r="AD221" s="232" t="s">
        <v>629</v>
      </c>
      <c r="AE221" s="232"/>
      <c r="AF221" s="2" t="s">
        <v>749</v>
      </c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</row>
    <row r="222" spans="1:375" s="147" customFormat="1" ht="82.5" customHeight="1" x14ac:dyDescent="0.25">
      <c r="A222" s="237" t="s">
        <v>487</v>
      </c>
      <c r="B222" s="237" t="s">
        <v>783</v>
      </c>
      <c r="C222" s="237" t="s">
        <v>488</v>
      </c>
      <c r="D222" s="237" t="s">
        <v>539</v>
      </c>
      <c r="E222" s="246" t="s">
        <v>244</v>
      </c>
      <c r="F222" s="237" t="s">
        <v>469</v>
      </c>
      <c r="G222" s="237" t="s">
        <v>434</v>
      </c>
      <c r="H222" s="237" t="s">
        <v>467</v>
      </c>
      <c r="I222" s="237" t="s">
        <v>470</v>
      </c>
      <c r="J222" s="293"/>
      <c r="K222" s="293"/>
      <c r="L222" s="290"/>
      <c r="M222" s="217">
        <v>6</v>
      </c>
      <c r="N222" s="217">
        <v>3</v>
      </c>
      <c r="O222" s="217">
        <f t="shared" si="80"/>
        <v>18</v>
      </c>
      <c r="P222" s="82" t="s">
        <v>254</v>
      </c>
      <c r="Q222" s="217">
        <v>10</v>
      </c>
      <c r="R222" s="217">
        <f t="shared" si="66"/>
        <v>180</v>
      </c>
      <c r="S222" s="217" t="s">
        <v>219</v>
      </c>
      <c r="T222" s="136" t="s">
        <v>328</v>
      </c>
      <c r="U222" s="217" t="s">
        <v>267</v>
      </c>
      <c r="V222" s="217" t="s">
        <v>267</v>
      </c>
      <c r="W222" s="217" t="s">
        <v>267</v>
      </c>
      <c r="X222" s="311">
        <v>2</v>
      </c>
      <c r="Y222" s="123" t="s">
        <v>221</v>
      </c>
      <c r="Z222" s="154"/>
      <c r="AA222" s="154"/>
      <c r="AB222" s="154"/>
      <c r="AC222" s="154"/>
      <c r="AD222" s="145" t="s">
        <v>636</v>
      </c>
      <c r="AE222" s="145"/>
      <c r="AF222" s="154"/>
    </row>
    <row r="223" spans="1:375" s="147" customFormat="1" ht="90.75" customHeight="1" x14ac:dyDescent="0.25">
      <c r="A223" s="237" t="s">
        <v>487</v>
      </c>
      <c r="B223" s="237" t="s">
        <v>783</v>
      </c>
      <c r="C223" s="237" t="s">
        <v>488</v>
      </c>
      <c r="D223" s="237" t="s">
        <v>539</v>
      </c>
      <c r="E223" s="246" t="s">
        <v>244</v>
      </c>
      <c r="F223" s="238" t="s">
        <v>474</v>
      </c>
      <c r="G223" s="237" t="s">
        <v>475</v>
      </c>
      <c r="H223" s="237" t="s">
        <v>38</v>
      </c>
      <c r="I223" s="237" t="s">
        <v>476</v>
      </c>
      <c r="J223" s="290"/>
      <c r="K223" s="293"/>
      <c r="L223" s="290" t="s">
        <v>634</v>
      </c>
      <c r="M223" s="217">
        <v>2</v>
      </c>
      <c r="N223" s="217">
        <v>4</v>
      </c>
      <c r="O223" s="217">
        <f t="shared" si="80"/>
        <v>8</v>
      </c>
      <c r="P223" s="80" t="s">
        <v>12</v>
      </c>
      <c r="Q223" s="217">
        <v>25</v>
      </c>
      <c r="R223" s="217">
        <f t="shared" si="66"/>
        <v>200</v>
      </c>
      <c r="S223" s="217" t="s">
        <v>219</v>
      </c>
      <c r="T223" s="136" t="s">
        <v>328</v>
      </c>
      <c r="U223" s="217" t="s">
        <v>267</v>
      </c>
      <c r="V223" s="217" t="s">
        <v>267</v>
      </c>
      <c r="W223" s="217" t="s">
        <v>267</v>
      </c>
      <c r="X223" s="312"/>
      <c r="Y223" s="123" t="s">
        <v>221</v>
      </c>
      <c r="Z223" s="154"/>
      <c r="AA223" s="154"/>
      <c r="AB223" s="154"/>
      <c r="AC223" s="154"/>
      <c r="AD223" s="145" t="s">
        <v>741</v>
      </c>
      <c r="AE223" s="145"/>
      <c r="AF223" s="155" t="s">
        <v>739</v>
      </c>
    </row>
    <row r="224" spans="1:375" s="147" customFormat="1" ht="64.5" customHeight="1" x14ac:dyDescent="0.25">
      <c r="A224" s="237" t="s">
        <v>487</v>
      </c>
      <c r="B224" s="237" t="s">
        <v>783</v>
      </c>
      <c r="C224" s="237" t="s">
        <v>488</v>
      </c>
      <c r="D224" s="237" t="s">
        <v>539</v>
      </c>
      <c r="E224" s="246" t="s">
        <v>244</v>
      </c>
      <c r="F224" s="238" t="s">
        <v>466</v>
      </c>
      <c r="G224" s="237" t="s">
        <v>276</v>
      </c>
      <c r="H224" s="237" t="s">
        <v>467</v>
      </c>
      <c r="I224" s="237" t="s">
        <v>468</v>
      </c>
      <c r="J224" s="290" t="s">
        <v>632</v>
      </c>
      <c r="K224" s="293"/>
      <c r="L224" s="293"/>
      <c r="M224" s="217">
        <v>2</v>
      </c>
      <c r="N224" s="217">
        <v>4</v>
      </c>
      <c r="O224" s="217">
        <f t="shared" si="80"/>
        <v>8</v>
      </c>
      <c r="P224" s="80" t="s">
        <v>12</v>
      </c>
      <c r="Q224" s="217">
        <v>10</v>
      </c>
      <c r="R224" s="217">
        <f t="shared" si="66"/>
        <v>80</v>
      </c>
      <c r="S224" s="217" t="s">
        <v>222</v>
      </c>
      <c r="T224" s="136" t="s">
        <v>394</v>
      </c>
      <c r="U224" s="217" t="s">
        <v>267</v>
      </c>
      <c r="V224" s="217" t="s">
        <v>267</v>
      </c>
      <c r="W224" s="217" t="s">
        <v>267</v>
      </c>
      <c r="X224" s="312"/>
      <c r="Y224" s="123" t="s">
        <v>224</v>
      </c>
      <c r="Z224" s="215" t="s">
        <v>244</v>
      </c>
      <c r="AA224" s="154"/>
      <c r="AB224" s="154"/>
      <c r="AC224" s="154"/>
      <c r="AD224" s="145"/>
      <c r="AE224" s="145"/>
      <c r="AF224" s="155" t="s">
        <v>650</v>
      </c>
    </row>
    <row r="225" spans="1:375" s="147" customFormat="1" ht="60" customHeight="1" x14ac:dyDescent="0.25">
      <c r="A225" s="237" t="s">
        <v>487</v>
      </c>
      <c r="B225" s="237" t="s">
        <v>783</v>
      </c>
      <c r="C225" s="237" t="s">
        <v>488</v>
      </c>
      <c r="D225" s="237" t="s">
        <v>539</v>
      </c>
      <c r="E225" s="246" t="s">
        <v>244</v>
      </c>
      <c r="F225" s="238" t="s">
        <v>538</v>
      </c>
      <c r="G225" s="237" t="s">
        <v>464</v>
      </c>
      <c r="H225" s="237" t="s">
        <v>37</v>
      </c>
      <c r="I225" s="237" t="s">
        <v>399</v>
      </c>
      <c r="J225" s="293"/>
      <c r="K225" s="290"/>
      <c r="L225" s="290"/>
      <c r="M225" s="217">
        <v>2</v>
      </c>
      <c r="N225" s="217">
        <v>4</v>
      </c>
      <c r="O225" s="217">
        <f t="shared" si="80"/>
        <v>8</v>
      </c>
      <c r="P225" s="80" t="s">
        <v>12</v>
      </c>
      <c r="Q225" s="217">
        <v>25</v>
      </c>
      <c r="R225" s="217">
        <f t="shared" si="66"/>
        <v>200</v>
      </c>
      <c r="S225" s="217" t="s">
        <v>219</v>
      </c>
      <c r="T225" s="136" t="s">
        <v>328</v>
      </c>
      <c r="U225" s="217" t="s">
        <v>267</v>
      </c>
      <c r="V225" s="217" t="s">
        <v>267</v>
      </c>
      <c r="W225" s="217" t="s">
        <v>267</v>
      </c>
      <c r="X225" s="312"/>
      <c r="Y225" s="123" t="s">
        <v>221</v>
      </c>
      <c r="Z225" s="72" t="s">
        <v>244</v>
      </c>
      <c r="AA225" s="1"/>
      <c r="AB225" s="1"/>
      <c r="AC225" s="216"/>
      <c r="AD225" s="216" t="s">
        <v>601</v>
      </c>
      <c r="AE225" s="216"/>
      <c r="AF225" s="216" t="s">
        <v>716</v>
      </c>
    </row>
    <row r="226" spans="1:375" s="88" customFormat="1" ht="105" customHeight="1" x14ac:dyDescent="0.25">
      <c r="A226" s="237" t="s">
        <v>487</v>
      </c>
      <c r="B226" s="237" t="s">
        <v>783</v>
      </c>
      <c r="C226" s="237" t="s">
        <v>488</v>
      </c>
      <c r="D226" s="237" t="s">
        <v>539</v>
      </c>
      <c r="E226" s="237" t="s">
        <v>244</v>
      </c>
      <c r="F226" s="237" t="s">
        <v>864</v>
      </c>
      <c r="G226" s="237" t="s">
        <v>649</v>
      </c>
      <c r="H226" s="237" t="s">
        <v>649</v>
      </c>
      <c r="I226" s="237" t="s">
        <v>679</v>
      </c>
      <c r="J226" s="247" t="s">
        <v>602</v>
      </c>
      <c r="K226" s="247" t="s">
        <v>863</v>
      </c>
      <c r="L226" s="247"/>
      <c r="M226" s="231">
        <v>2</v>
      </c>
      <c r="N226" s="231">
        <v>2</v>
      </c>
      <c r="O226" s="231">
        <f t="shared" ref="O226:O227" si="94">+M226*N226</f>
        <v>4</v>
      </c>
      <c r="P226" s="231" t="s">
        <v>252</v>
      </c>
      <c r="Q226" s="231">
        <v>10</v>
      </c>
      <c r="R226" s="231">
        <f t="shared" ref="R226:R227" si="95">+O226*Q226</f>
        <v>40</v>
      </c>
      <c r="S226" s="231" t="s">
        <v>222</v>
      </c>
      <c r="T226" s="233" t="s">
        <v>229</v>
      </c>
      <c r="U226" s="231" t="s">
        <v>267</v>
      </c>
      <c r="V226" s="231" t="s">
        <v>267</v>
      </c>
      <c r="W226" s="231" t="s">
        <v>267</v>
      </c>
      <c r="X226" s="312"/>
      <c r="Y226" s="231" t="s">
        <v>224</v>
      </c>
      <c r="Z226" s="231"/>
      <c r="AA226" s="231"/>
      <c r="AB226" s="231"/>
      <c r="AC226" s="231"/>
      <c r="AD226" s="231" t="s">
        <v>317</v>
      </c>
      <c r="AE226" s="231"/>
      <c r="AF226" s="155" t="s">
        <v>647</v>
      </c>
    </row>
    <row r="227" spans="1:375" s="1" customFormat="1" ht="90" customHeight="1" x14ac:dyDescent="0.25">
      <c r="A227" s="237" t="s">
        <v>487</v>
      </c>
      <c r="B227" s="237" t="s">
        <v>783</v>
      </c>
      <c r="C227" s="237" t="s">
        <v>488</v>
      </c>
      <c r="D227" s="237" t="s">
        <v>539</v>
      </c>
      <c r="E227" s="246" t="s">
        <v>244</v>
      </c>
      <c r="F227" s="238" t="s">
        <v>867</v>
      </c>
      <c r="G227" s="237" t="s">
        <v>303</v>
      </c>
      <c r="H227" s="237" t="s">
        <v>39</v>
      </c>
      <c r="I227" s="237" t="s">
        <v>848</v>
      </c>
      <c r="J227" s="293"/>
      <c r="K227" s="272" t="s">
        <v>866</v>
      </c>
      <c r="L227" s="290" t="s">
        <v>868</v>
      </c>
      <c r="M227" s="231">
        <v>2</v>
      </c>
      <c r="N227" s="231">
        <v>2</v>
      </c>
      <c r="O227" s="231">
        <f t="shared" si="94"/>
        <v>4</v>
      </c>
      <c r="P227" s="231" t="s">
        <v>252</v>
      </c>
      <c r="Q227" s="231">
        <v>10</v>
      </c>
      <c r="R227" s="231">
        <f t="shared" si="95"/>
        <v>40</v>
      </c>
      <c r="S227" s="231" t="s">
        <v>222</v>
      </c>
      <c r="T227" s="233" t="s">
        <v>229</v>
      </c>
      <c r="U227" s="232" t="s">
        <v>267</v>
      </c>
      <c r="V227" s="232" t="s">
        <v>267</v>
      </c>
      <c r="W227" s="232" t="s">
        <v>267</v>
      </c>
      <c r="X227" s="313"/>
      <c r="Y227" s="123" t="s">
        <v>218</v>
      </c>
      <c r="Z227" s="232"/>
      <c r="AA227" s="232"/>
      <c r="AB227" s="232"/>
      <c r="AC227" s="232"/>
      <c r="AD227" s="232" t="s">
        <v>629</v>
      </c>
      <c r="AE227" s="232"/>
      <c r="AF227" s="2" t="s">
        <v>749</v>
      </c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  <c r="IX227" s="3"/>
      <c r="IY227" s="3"/>
      <c r="IZ227" s="3"/>
      <c r="JA227" s="3"/>
      <c r="JB227" s="3"/>
      <c r="JC227" s="3"/>
      <c r="JD227" s="3"/>
      <c r="JE227" s="3"/>
      <c r="JF227" s="3"/>
      <c r="JG227" s="3"/>
      <c r="JH227" s="3"/>
      <c r="JI227" s="3"/>
      <c r="JJ227" s="3"/>
      <c r="JK227" s="3"/>
      <c r="JL227" s="3"/>
      <c r="JM227" s="3"/>
      <c r="JN227" s="3"/>
      <c r="JO227" s="3"/>
      <c r="JP227" s="3"/>
      <c r="JQ227" s="3"/>
      <c r="JR227" s="3"/>
      <c r="JS227" s="3"/>
      <c r="JT227" s="3"/>
      <c r="JU227" s="3"/>
      <c r="JV227" s="3"/>
      <c r="JW227" s="3"/>
      <c r="JX227" s="3"/>
      <c r="JY227" s="3"/>
      <c r="JZ227" s="3"/>
      <c r="KA227" s="3"/>
      <c r="KB227" s="3"/>
      <c r="KC227" s="3"/>
      <c r="KD227" s="3"/>
      <c r="KE227" s="3"/>
      <c r="KF227" s="3"/>
      <c r="KG227" s="3"/>
      <c r="KH227" s="3"/>
      <c r="KI227" s="3"/>
      <c r="KJ227" s="3"/>
      <c r="KK227" s="3"/>
      <c r="KL227" s="3"/>
      <c r="KM227" s="3"/>
      <c r="KN227" s="3"/>
      <c r="KO227" s="3"/>
      <c r="KP227" s="3"/>
      <c r="KQ227" s="3"/>
      <c r="KR227" s="3"/>
      <c r="KS227" s="3"/>
      <c r="KT227" s="3"/>
      <c r="KU227" s="3"/>
      <c r="KV227" s="3"/>
      <c r="KW227" s="3"/>
      <c r="KX227" s="3"/>
      <c r="KY227" s="3"/>
      <c r="KZ227" s="3"/>
      <c r="LA227" s="3"/>
      <c r="LB227" s="3"/>
      <c r="LC227" s="3"/>
      <c r="LD227" s="3"/>
      <c r="LE227" s="3"/>
      <c r="LF227" s="3"/>
      <c r="LG227" s="3"/>
      <c r="LH227" s="3"/>
      <c r="LI227" s="3"/>
      <c r="LJ227" s="3"/>
      <c r="LK227" s="3"/>
      <c r="LL227" s="3"/>
      <c r="LM227" s="3"/>
      <c r="LN227" s="3"/>
      <c r="LO227" s="3"/>
      <c r="LP227" s="3"/>
      <c r="LQ227" s="3"/>
      <c r="LR227" s="3"/>
      <c r="LS227" s="3"/>
      <c r="LT227" s="3"/>
      <c r="LU227" s="3"/>
      <c r="LV227" s="3"/>
      <c r="LW227" s="3"/>
      <c r="LX227" s="3"/>
      <c r="LY227" s="3"/>
      <c r="LZ227" s="3"/>
      <c r="MA227" s="3"/>
      <c r="MB227" s="3"/>
      <c r="MC227" s="3"/>
      <c r="MD227" s="3"/>
      <c r="ME227" s="3"/>
      <c r="MF227" s="3"/>
      <c r="MG227" s="3"/>
      <c r="MH227" s="3"/>
      <c r="MI227" s="3"/>
      <c r="MJ227" s="3"/>
      <c r="MK227" s="3"/>
      <c r="ML227" s="3"/>
      <c r="MM227" s="3"/>
      <c r="MN227" s="3"/>
      <c r="MO227" s="3"/>
      <c r="MP227" s="3"/>
      <c r="MQ227" s="3"/>
      <c r="MR227" s="3"/>
      <c r="MS227" s="3"/>
      <c r="MT227" s="3"/>
      <c r="MU227" s="3"/>
      <c r="MV227" s="3"/>
      <c r="MW227" s="3"/>
      <c r="MX227" s="3"/>
      <c r="MY227" s="3"/>
      <c r="MZ227" s="3"/>
      <c r="NA227" s="3"/>
      <c r="NB227" s="3"/>
      <c r="NC227" s="3"/>
      <c r="ND227" s="3"/>
      <c r="NE227" s="3"/>
      <c r="NF227" s="3"/>
      <c r="NG227" s="3"/>
      <c r="NH227" s="3"/>
      <c r="NI227" s="3"/>
      <c r="NJ227" s="3"/>
      <c r="NK227" s="3"/>
    </row>
    <row r="228" spans="1:375" s="147" customFormat="1" ht="62.25" customHeight="1" x14ac:dyDescent="0.25">
      <c r="A228" s="261" t="s">
        <v>489</v>
      </c>
      <c r="B228" s="261" t="s">
        <v>783</v>
      </c>
      <c r="C228" s="261" t="s">
        <v>490</v>
      </c>
      <c r="D228" s="289"/>
      <c r="E228" s="263" t="s">
        <v>244</v>
      </c>
      <c r="F228" s="262" t="s">
        <v>466</v>
      </c>
      <c r="G228" s="261" t="s">
        <v>276</v>
      </c>
      <c r="H228" s="261" t="s">
        <v>467</v>
      </c>
      <c r="I228" s="261" t="s">
        <v>468</v>
      </c>
      <c r="J228" s="290" t="s">
        <v>632</v>
      </c>
      <c r="K228" s="293"/>
      <c r="L228" s="293"/>
      <c r="M228" s="217">
        <v>2</v>
      </c>
      <c r="N228" s="217">
        <v>4</v>
      </c>
      <c r="O228" s="217">
        <f t="shared" si="80"/>
        <v>8</v>
      </c>
      <c r="P228" s="80" t="s">
        <v>12</v>
      </c>
      <c r="Q228" s="217">
        <v>10</v>
      </c>
      <c r="R228" s="217">
        <f t="shared" si="66"/>
        <v>80</v>
      </c>
      <c r="S228" s="217" t="s">
        <v>222</v>
      </c>
      <c r="T228" s="136" t="s">
        <v>394</v>
      </c>
      <c r="U228" s="217" t="s">
        <v>267</v>
      </c>
      <c r="V228" s="217" t="s">
        <v>267</v>
      </c>
      <c r="W228" s="217" t="s">
        <v>267</v>
      </c>
      <c r="X228" s="311">
        <v>1</v>
      </c>
      <c r="Y228" s="123" t="s">
        <v>224</v>
      </c>
      <c r="Z228" s="215" t="s">
        <v>244</v>
      </c>
      <c r="AA228" s="154"/>
      <c r="AB228" s="154"/>
      <c r="AC228" s="154"/>
      <c r="AD228" s="145"/>
      <c r="AE228" s="145"/>
      <c r="AF228" s="155" t="s">
        <v>650</v>
      </c>
    </row>
    <row r="229" spans="1:375" s="147" customFormat="1" ht="52.5" customHeight="1" x14ac:dyDescent="0.25">
      <c r="A229" s="261" t="s">
        <v>489</v>
      </c>
      <c r="B229" s="261" t="s">
        <v>783</v>
      </c>
      <c r="C229" s="261" t="s">
        <v>490</v>
      </c>
      <c r="D229" s="289"/>
      <c r="E229" s="263" t="s">
        <v>244</v>
      </c>
      <c r="F229" s="288" t="s">
        <v>469</v>
      </c>
      <c r="G229" s="261" t="s">
        <v>434</v>
      </c>
      <c r="H229" s="261" t="s">
        <v>467</v>
      </c>
      <c r="I229" s="261" t="s">
        <v>470</v>
      </c>
      <c r="J229" s="293"/>
      <c r="K229" s="293"/>
      <c r="L229" s="290"/>
      <c r="M229" s="217">
        <v>6</v>
      </c>
      <c r="N229" s="217">
        <v>3</v>
      </c>
      <c r="O229" s="217">
        <f t="shared" si="80"/>
        <v>18</v>
      </c>
      <c r="P229" s="82" t="s">
        <v>254</v>
      </c>
      <c r="Q229" s="217">
        <v>10</v>
      </c>
      <c r="R229" s="217">
        <f t="shared" si="66"/>
        <v>180</v>
      </c>
      <c r="S229" s="217" t="s">
        <v>219</v>
      </c>
      <c r="T229" s="136" t="s">
        <v>328</v>
      </c>
      <c r="U229" s="217" t="s">
        <v>267</v>
      </c>
      <c r="V229" s="217" t="s">
        <v>267</v>
      </c>
      <c r="W229" s="217" t="s">
        <v>267</v>
      </c>
      <c r="X229" s="312"/>
      <c r="Y229" s="123" t="s">
        <v>221</v>
      </c>
      <c r="Z229" s="154"/>
      <c r="AA229" s="154"/>
      <c r="AB229" s="154"/>
      <c r="AC229" s="154"/>
      <c r="AD229" s="145" t="s">
        <v>639</v>
      </c>
      <c r="AE229" s="145"/>
      <c r="AF229" s="154"/>
    </row>
    <row r="230" spans="1:375" s="147" customFormat="1" ht="66.75" customHeight="1" x14ac:dyDescent="0.25">
      <c r="A230" s="261" t="s">
        <v>489</v>
      </c>
      <c r="B230" s="261" t="s">
        <v>783</v>
      </c>
      <c r="C230" s="261" t="s">
        <v>490</v>
      </c>
      <c r="D230" s="289"/>
      <c r="E230" s="263" t="s">
        <v>244</v>
      </c>
      <c r="F230" s="262" t="s">
        <v>474</v>
      </c>
      <c r="G230" s="288" t="s">
        <v>475</v>
      </c>
      <c r="H230" s="261" t="s">
        <v>38</v>
      </c>
      <c r="I230" s="261" t="s">
        <v>476</v>
      </c>
      <c r="J230" s="290"/>
      <c r="K230" s="293"/>
      <c r="L230" s="290" t="s">
        <v>634</v>
      </c>
      <c r="M230" s="217">
        <v>2</v>
      </c>
      <c r="N230" s="217">
        <v>4</v>
      </c>
      <c r="O230" s="217">
        <f t="shared" si="80"/>
        <v>8</v>
      </c>
      <c r="P230" s="80" t="s">
        <v>12</v>
      </c>
      <c r="Q230" s="217">
        <v>25</v>
      </c>
      <c r="R230" s="217">
        <f t="shared" si="66"/>
        <v>200</v>
      </c>
      <c r="S230" s="217" t="s">
        <v>219</v>
      </c>
      <c r="T230" s="136" t="s">
        <v>328</v>
      </c>
      <c r="U230" s="217" t="s">
        <v>267</v>
      </c>
      <c r="V230" s="217" t="s">
        <v>267</v>
      </c>
      <c r="W230" s="217" t="s">
        <v>267</v>
      </c>
      <c r="X230" s="312"/>
      <c r="Y230" s="123" t="s">
        <v>221</v>
      </c>
      <c r="Z230" s="154"/>
      <c r="AA230" s="154"/>
      <c r="AB230" s="154"/>
      <c r="AC230" s="154"/>
      <c r="AD230" s="145" t="s">
        <v>640</v>
      </c>
      <c r="AE230" s="145"/>
      <c r="AF230" s="155" t="s">
        <v>739</v>
      </c>
    </row>
    <row r="231" spans="1:375" s="88" customFormat="1" ht="105" customHeight="1" x14ac:dyDescent="0.25">
      <c r="A231" s="261" t="s">
        <v>489</v>
      </c>
      <c r="B231" s="261" t="s">
        <v>783</v>
      </c>
      <c r="C231" s="261" t="s">
        <v>490</v>
      </c>
      <c r="D231" s="261"/>
      <c r="E231" s="261" t="s">
        <v>244</v>
      </c>
      <c r="F231" s="261" t="s">
        <v>864</v>
      </c>
      <c r="G231" s="261" t="s">
        <v>649</v>
      </c>
      <c r="H231" s="261" t="s">
        <v>649</v>
      </c>
      <c r="I231" s="261" t="s">
        <v>679</v>
      </c>
      <c r="J231" s="247" t="s">
        <v>602</v>
      </c>
      <c r="K231" s="247" t="s">
        <v>863</v>
      </c>
      <c r="L231" s="247"/>
      <c r="M231" s="231">
        <v>2</v>
      </c>
      <c r="N231" s="231">
        <v>2</v>
      </c>
      <c r="O231" s="231">
        <f t="shared" ref="O231:O232" si="96">+M231*N231</f>
        <v>4</v>
      </c>
      <c r="P231" s="231" t="s">
        <v>252</v>
      </c>
      <c r="Q231" s="231">
        <v>10</v>
      </c>
      <c r="R231" s="231">
        <f t="shared" si="66"/>
        <v>40</v>
      </c>
      <c r="S231" s="231" t="s">
        <v>222</v>
      </c>
      <c r="T231" s="233" t="s">
        <v>229</v>
      </c>
      <c r="U231" s="231" t="s">
        <v>267</v>
      </c>
      <c r="V231" s="231" t="s">
        <v>267</v>
      </c>
      <c r="W231" s="231" t="s">
        <v>267</v>
      </c>
      <c r="X231" s="312"/>
      <c r="Y231" s="231" t="s">
        <v>224</v>
      </c>
      <c r="Z231" s="231"/>
      <c r="AA231" s="231"/>
      <c r="AB231" s="231"/>
      <c r="AC231" s="231"/>
      <c r="AD231" s="231" t="s">
        <v>317</v>
      </c>
      <c r="AE231" s="231"/>
      <c r="AF231" s="155" t="s">
        <v>647</v>
      </c>
    </row>
    <row r="232" spans="1:375" s="1" customFormat="1" ht="90" customHeight="1" x14ac:dyDescent="0.25">
      <c r="A232" s="261" t="s">
        <v>489</v>
      </c>
      <c r="B232" s="261" t="s">
        <v>783</v>
      </c>
      <c r="C232" s="261" t="s">
        <v>490</v>
      </c>
      <c r="D232" s="261"/>
      <c r="E232" s="263" t="s">
        <v>244</v>
      </c>
      <c r="F232" s="262" t="s">
        <v>867</v>
      </c>
      <c r="G232" s="261" t="s">
        <v>303</v>
      </c>
      <c r="H232" s="261" t="s">
        <v>39</v>
      </c>
      <c r="I232" s="261" t="s">
        <v>848</v>
      </c>
      <c r="J232" s="293"/>
      <c r="K232" s="272" t="s">
        <v>866</v>
      </c>
      <c r="L232" s="290" t="s">
        <v>868</v>
      </c>
      <c r="M232" s="231">
        <v>2</v>
      </c>
      <c r="N232" s="231">
        <v>2</v>
      </c>
      <c r="O232" s="231">
        <f t="shared" si="96"/>
        <v>4</v>
      </c>
      <c r="P232" s="231" t="s">
        <v>252</v>
      </c>
      <c r="Q232" s="231">
        <v>10</v>
      </c>
      <c r="R232" s="231">
        <f t="shared" si="66"/>
        <v>40</v>
      </c>
      <c r="S232" s="231" t="s">
        <v>222</v>
      </c>
      <c r="T232" s="233" t="s">
        <v>229</v>
      </c>
      <c r="U232" s="232" t="s">
        <v>267</v>
      </c>
      <c r="V232" s="232" t="s">
        <v>267</v>
      </c>
      <c r="W232" s="232" t="s">
        <v>267</v>
      </c>
      <c r="X232" s="312"/>
      <c r="Y232" s="123" t="s">
        <v>218</v>
      </c>
      <c r="Z232" s="232"/>
      <c r="AA232" s="232"/>
      <c r="AB232" s="232"/>
      <c r="AC232" s="232"/>
      <c r="AD232" s="232" t="s">
        <v>629</v>
      </c>
      <c r="AE232" s="232"/>
      <c r="AF232" s="2" t="s">
        <v>749</v>
      </c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  <c r="IX232" s="3"/>
      <c r="IY232" s="3"/>
      <c r="IZ232" s="3"/>
      <c r="JA232" s="3"/>
      <c r="JB232" s="3"/>
      <c r="JC232" s="3"/>
      <c r="JD232" s="3"/>
      <c r="JE232" s="3"/>
      <c r="JF232" s="3"/>
      <c r="JG232" s="3"/>
      <c r="JH232" s="3"/>
      <c r="JI232" s="3"/>
      <c r="JJ232" s="3"/>
      <c r="JK232" s="3"/>
      <c r="JL232" s="3"/>
      <c r="JM232" s="3"/>
      <c r="JN232" s="3"/>
      <c r="JO232" s="3"/>
      <c r="JP232" s="3"/>
      <c r="JQ232" s="3"/>
      <c r="JR232" s="3"/>
      <c r="JS232" s="3"/>
      <c r="JT232" s="3"/>
      <c r="JU232" s="3"/>
      <c r="JV232" s="3"/>
      <c r="JW232" s="3"/>
      <c r="JX232" s="3"/>
      <c r="JY232" s="3"/>
      <c r="JZ232" s="3"/>
      <c r="KA232" s="3"/>
      <c r="KB232" s="3"/>
      <c r="KC232" s="3"/>
      <c r="KD232" s="3"/>
      <c r="KE232" s="3"/>
      <c r="KF232" s="3"/>
      <c r="KG232" s="3"/>
      <c r="KH232" s="3"/>
      <c r="KI232" s="3"/>
      <c r="KJ232" s="3"/>
      <c r="KK232" s="3"/>
      <c r="KL232" s="3"/>
      <c r="KM232" s="3"/>
      <c r="KN232" s="3"/>
      <c r="KO232" s="3"/>
      <c r="KP232" s="3"/>
      <c r="KQ232" s="3"/>
      <c r="KR232" s="3"/>
      <c r="KS232" s="3"/>
      <c r="KT232" s="3"/>
      <c r="KU232" s="3"/>
      <c r="KV232" s="3"/>
      <c r="KW232" s="3"/>
      <c r="KX232" s="3"/>
      <c r="KY232" s="3"/>
      <c r="KZ232" s="3"/>
      <c r="LA232" s="3"/>
      <c r="LB232" s="3"/>
      <c r="LC232" s="3"/>
      <c r="LD232" s="3"/>
      <c r="LE232" s="3"/>
      <c r="LF232" s="3"/>
      <c r="LG232" s="3"/>
      <c r="LH232" s="3"/>
      <c r="LI232" s="3"/>
      <c r="LJ232" s="3"/>
      <c r="LK232" s="3"/>
      <c r="LL232" s="3"/>
      <c r="LM232" s="3"/>
      <c r="LN232" s="3"/>
      <c r="LO232" s="3"/>
      <c r="LP232" s="3"/>
      <c r="LQ232" s="3"/>
      <c r="LR232" s="3"/>
      <c r="LS232" s="3"/>
      <c r="LT232" s="3"/>
      <c r="LU232" s="3"/>
      <c r="LV232" s="3"/>
      <c r="LW232" s="3"/>
      <c r="LX232" s="3"/>
      <c r="LY232" s="3"/>
      <c r="LZ232" s="3"/>
      <c r="MA232" s="3"/>
      <c r="MB232" s="3"/>
      <c r="MC232" s="3"/>
      <c r="MD232" s="3"/>
      <c r="ME232" s="3"/>
      <c r="MF232" s="3"/>
      <c r="MG232" s="3"/>
      <c r="MH232" s="3"/>
      <c r="MI232" s="3"/>
      <c r="MJ232" s="3"/>
      <c r="MK232" s="3"/>
      <c r="ML232" s="3"/>
      <c r="MM232" s="3"/>
      <c r="MN232" s="3"/>
      <c r="MO232" s="3"/>
      <c r="MP232" s="3"/>
      <c r="MQ232" s="3"/>
      <c r="MR232" s="3"/>
      <c r="MS232" s="3"/>
      <c r="MT232" s="3"/>
      <c r="MU232" s="3"/>
      <c r="MV232" s="3"/>
      <c r="MW232" s="3"/>
      <c r="MX232" s="3"/>
      <c r="MY232" s="3"/>
      <c r="MZ232" s="3"/>
      <c r="NA232" s="3"/>
      <c r="NB232" s="3"/>
      <c r="NC232" s="3"/>
      <c r="ND232" s="3"/>
      <c r="NE232" s="3"/>
      <c r="NF232" s="3"/>
      <c r="NG232" s="3"/>
      <c r="NH232" s="3"/>
      <c r="NI232" s="3"/>
      <c r="NJ232" s="3"/>
      <c r="NK232" s="3"/>
    </row>
    <row r="233" spans="1:375" s="147" customFormat="1" ht="60" customHeight="1" x14ac:dyDescent="0.25">
      <c r="A233" s="261" t="s">
        <v>489</v>
      </c>
      <c r="B233" s="261" t="s">
        <v>783</v>
      </c>
      <c r="C233" s="261" t="s">
        <v>490</v>
      </c>
      <c r="D233" s="261"/>
      <c r="E233" s="263" t="s">
        <v>244</v>
      </c>
      <c r="F233" s="262" t="s">
        <v>538</v>
      </c>
      <c r="G233" s="261" t="s">
        <v>464</v>
      </c>
      <c r="H233" s="261" t="s">
        <v>37</v>
      </c>
      <c r="I233" s="261" t="s">
        <v>399</v>
      </c>
      <c r="J233" s="293"/>
      <c r="K233" s="290"/>
      <c r="L233" s="290"/>
      <c r="M233" s="232">
        <v>2</v>
      </c>
      <c r="N233" s="232">
        <v>4</v>
      </c>
      <c r="O233" s="232">
        <f t="shared" ref="O233" si="97">+N233*M233</f>
        <v>8</v>
      </c>
      <c r="P233" s="80" t="s">
        <v>12</v>
      </c>
      <c r="Q233" s="232">
        <v>25</v>
      </c>
      <c r="R233" s="232">
        <f t="shared" ref="R233" si="98">+O233*Q233</f>
        <v>200</v>
      </c>
      <c r="S233" s="232" t="s">
        <v>219</v>
      </c>
      <c r="T233" s="136" t="s">
        <v>328</v>
      </c>
      <c r="U233" s="232" t="s">
        <v>267</v>
      </c>
      <c r="V233" s="232" t="s">
        <v>267</v>
      </c>
      <c r="W233" s="232" t="s">
        <v>267</v>
      </c>
      <c r="X233" s="313"/>
      <c r="Y233" s="123" t="s">
        <v>221</v>
      </c>
      <c r="Z233" s="72" t="s">
        <v>244</v>
      </c>
      <c r="AA233" s="1"/>
      <c r="AB233" s="1"/>
      <c r="AC233" s="231"/>
      <c r="AD233" s="231" t="s">
        <v>601</v>
      </c>
      <c r="AE233" s="231"/>
      <c r="AF233" s="231" t="s">
        <v>716</v>
      </c>
    </row>
    <row r="234" spans="1:375" s="147" customFormat="1" ht="74.25" customHeight="1" x14ac:dyDescent="0.25">
      <c r="A234" s="258" t="s">
        <v>540</v>
      </c>
      <c r="B234" s="258" t="s">
        <v>783</v>
      </c>
      <c r="C234" s="258" t="s">
        <v>541</v>
      </c>
      <c r="D234" s="258"/>
      <c r="E234" s="260" t="s">
        <v>244</v>
      </c>
      <c r="F234" s="259" t="s">
        <v>536</v>
      </c>
      <c r="G234" s="258" t="s">
        <v>464</v>
      </c>
      <c r="H234" s="258" t="s">
        <v>37</v>
      </c>
      <c r="I234" s="258" t="s">
        <v>399</v>
      </c>
      <c r="J234" s="247"/>
      <c r="K234" s="293"/>
      <c r="L234" s="290"/>
      <c r="M234" s="217">
        <v>2</v>
      </c>
      <c r="N234" s="217">
        <v>4</v>
      </c>
      <c r="O234" s="217">
        <f t="shared" si="80"/>
        <v>8</v>
      </c>
      <c r="P234" s="80" t="s">
        <v>12</v>
      </c>
      <c r="Q234" s="217">
        <v>25</v>
      </c>
      <c r="R234" s="217">
        <f t="shared" si="66"/>
        <v>200</v>
      </c>
      <c r="S234" s="217" t="s">
        <v>219</v>
      </c>
      <c r="T234" s="136" t="s">
        <v>328</v>
      </c>
      <c r="U234" s="217" t="s">
        <v>267</v>
      </c>
      <c r="V234" s="217" t="s">
        <v>267</v>
      </c>
      <c r="W234" s="217" t="s">
        <v>267</v>
      </c>
      <c r="X234" s="311">
        <v>2</v>
      </c>
      <c r="Y234" s="123" t="s">
        <v>221</v>
      </c>
      <c r="Z234" s="72" t="s">
        <v>244</v>
      </c>
      <c r="AA234" s="1"/>
      <c r="AB234" s="1"/>
      <c r="AC234" s="216"/>
      <c r="AD234" s="216" t="s">
        <v>601</v>
      </c>
      <c r="AE234" s="216"/>
      <c r="AF234" s="216" t="s">
        <v>716</v>
      </c>
    </row>
    <row r="235" spans="1:375" s="147" customFormat="1" ht="60.75" customHeight="1" x14ac:dyDescent="0.25">
      <c r="A235" s="258" t="s">
        <v>540</v>
      </c>
      <c r="B235" s="258" t="s">
        <v>783</v>
      </c>
      <c r="C235" s="258" t="s">
        <v>541</v>
      </c>
      <c r="D235" s="258"/>
      <c r="E235" s="260" t="s">
        <v>244</v>
      </c>
      <c r="F235" s="259" t="s">
        <v>474</v>
      </c>
      <c r="G235" s="258" t="s">
        <v>475</v>
      </c>
      <c r="H235" s="258" t="s">
        <v>38</v>
      </c>
      <c r="I235" s="258" t="s">
        <v>476</v>
      </c>
      <c r="J235" s="293"/>
      <c r="K235" s="272"/>
      <c r="L235" s="290" t="s">
        <v>635</v>
      </c>
      <c r="M235" s="217">
        <v>2</v>
      </c>
      <c r="N235" s="217">
        <v>4</v>
      </c>
      <c r="O235" s="217">
        <f t="shared" si="80"/>
        <v>8</v>
      </c>
      <c r="P235" s="80" t="s">
        <v>12</v>
      </c>
      <c r="Q235" s="217">
        <v>25</v>
      </c>
      <c r="R235" s="217">
        <f t="shared" si="66"/>
        <v>200</v>
      </c>
      <c r="S235" s="217" t="s">
        <v>219</v>
      </c>
      <c r="T235" s="136" t="s">
        <v>328</v>
      </c>
      <c r="U235" s="217" t="s">
        <v>267</v>
      </c>
      <c r="V235" s="217" t="s">
        <v>267</v>
      </c>
      <c r="W235" s="217" t="s">
        <v>267</v>
      </c>
      <c r="X235" s="312"/>
      <c r="Y235" s="123" t="s">
        <v>221</v>
      </c>
      <c r="Z235" s="154"/>
      <c r="AA235" s="154"/>
      <c r="AB235" s="154"/>
      <c r="AC235" s="154"/>
      <c r="AD235" s="145" t="s">
        <v>740</v>
      </c>
      <c r="AE235" s="145"/>
      <c r="AF235" s="155" t="s">
        <v>739</v>
      </c>
    </row>
    <row r="236" spans="1:375" s="147" customFormat="1" ht="72.75" customHeight="1" x14ac:dyDescent="0.25">
      <c r="A236" s="258" t="s">
        <v>540</v>
      </c>
      <c r="B236" s="258" t="s">
        <v>783</v>
      </c>
      <c r="C236" s="258" t="s">
        <v>541</v>
      </c>
      <c r="D236" s="258"/>
      <c r="E236" s="260" t="s">
        <v>244</v>
      </c>
      <c r="F236" s="258" t="s">
        <v>469</v>
      </c>
      <c r="G236" s="258" t="s">
        <v>434</v>
      </c>
      <c r="H236" s="258" t="s">
        <v>467</v>
      </c>
      <c r="I236" s="258" t="s">
        <v>470</v>
      </c>
      <c r="J236" s="293"/>
      <c r="K236" s="293"/>
      <c r="L236" s="290" t="s">
        <v>575</v>
      </c>
      <c r="M236" s="217">
        <v>6</v>
      </c>
      <c r="N236" s="217">
        <v>3</v>
      </c>
      <c r="O236" s="217">
        <f t="shared" si="80"/>
        <v>18</v>
      </c>
      <c r="P236" s="82" t="s">
        <v>254</v>
      </c>
      <c r="Q236" s="217">
        <v>10</v>
      </c>
      <c r="R236" s="217">
        <f t="shared" si="66"/>
        <v>180</v>
      </c>
      <c r="S236" s="217" t="s">
        <v>219</v>
      </c>
      <c r="T236" s="136" t="s">
        <v>328</v>
      </c>
      <c r="U236" s="217" t="s">
        <v>267</v>
      </c>
      <c r="V236" s="217" t="s">
        <v>267</v>
      </c>
      <c r="W236" s="217" t="s">
        <v>267</v>
      </c>
      <c r="X236" s="312"/>
      <c r="Y236" s="123" t="s">
        <v>221</v>
      </c>
      <c r="Z236" s="154"/>
      <c r="AA236" s="154"/>
      <c r="AB236" s="154"/>
      <c r="AC236" s="154"/>
      <c r="AD236" s="145" t="s">
        <v>639</v>
      </c>
      <c r="AE236" s="145"/>
      <c r="AF236" s="154"/>
    </row>
    <row r="237" spans="1:375" s="147" customFormat="1" ht="74.25" customHeight="1" x14ac:dyDescent="0.25">
      <c r="A237" s="258" t="s">
        <v>540</v>
      </c>
      <c r="B237" s="258" t="s">
        <v>783</v>
      </c>
      <c r="C237" s="258" t="s">
        <v>541</v>
      </c>
      <c r="D237" s="258"/>
      <c r="E237" s="260" t="s">
        <v>244</v>
      </c>
      <c r="F237" s="259" t="s">
        <v>466</v>
      </c>
      <c r="G237" s="258" t="s">
        <v>276</v>
      </c>
      <c r="H237" s="258" t="s">
        <v>467</v>
      </c>
      <c r="I237" s="258" t="s">
        <v>468</v>
      </c>
      <c r="J237" s="290" t="s">
        <v>632</v>
      </c>
      <c r="K237" s="293"/>
      <c r="L237" s="293"/>
      <c r="M237" s="217">
        <v>2</v>
      </c>
      <c r="N237" s="217">
        <v>2</v>
      </c>
      <c r="O237" s="217">
        <f t="shared" si="80"/>
        <v>4</v>
      </c>
      <c r="P237" s="217" t="s">
        <v>252</v>
      </c>
      <c r="Q237" s="217">
        <v>10</v>
      </c>
      <c r="R237" s="217">
        <f t="shared" si="66"/>
        <v>40</v>
      </c>
      <c r="S237" s="217" t="s">
        <v>222</v>
      </c>
      <c r="T237" s="136" t="s">
        <v>394</v>
      </c>
      <c r="U237" s="217" t="s">
        <v>267</v>
      </c>
      <c r="V237" s="217" t="s">
        <v>267</v>
      </c>
      <c r="W237" s="217" t="s">
        <v>267</v>
      </c>
      <c r="X237" s="312"/>
      <c r="Y237" s="123" t="s">
        <v>224</v>
      </c>
      <c r="Z237" s="215" t="s">
        <v>244</v>
      </c>
      <c r="AA237" s="154"/>
      <c r="AB237" s="154"/>
      <c r="AC237" s="154"/>
      <c r="AD237" s="145"/>
      <c r="AE237" s="145"/>
      <c r="AF237" s="155" t="s">
        <v>650</v>
      </c>
    </row>
    <row r="238" spans="1:375" s="147" customFormat="1" ht="72.75" customHeight="1" x14ac:dyDescent="0.25">
      <c r="A238" s="258" t="s">
        <v>540</v>
      </c>
      <c r="B238" s="258" t="s">
        <v>783</v>
      </c>
      <c r="C238" s="258" t="s">
        <v>541</v>
      </c>
      <c r="D238" s="258"/>
      <c r="E238" s="260" t="s">
        <v>244</v>
      </c>
      <c r="F238" s="259" t="s">
        <v>478</v>
      </c>
      <c r="G238" s="258" t="s">
        <v>475</v>
      </c>
      <c r="H238" s="258" t="s">
        <v>38</v>
      </c>
      <c r="I238" s="259" t="s">
        <v>476</v>
      </c>
      <c r="J238" s="290"/>
      <c r="K238" s="293"/>
      <c r="L238" s="290" t="s">
        <v>634</v>
      </c>
      <c r="M238" s="217">
        <v>2</v>
      </c>
      <c r="N238" s="217">
        <v>2</v>
      </c>
      <c r="O238" s="217">
        <f t="shared" si="80"/>
        <v>4</v>
      </c>
      <c r="P238" s="217" t="s">
        <v>252</v>
      </c>
      <c r="Q238" s="217">
        <v>25</v>
      </c>
      <c r="R238" s="217">
        <f t="shared" si="66"/>
        <v>100</v>
      </c>
      <c r="S238" s="217" t="s">
        <v>219</v>
      </c>
      <c r="T238" s="136" t="s">
        <v>328</v>
      </c>
      <c r="U238" s="217" t="s">
        <v>267</v>
      </c>
      <c r="V238" s="217" t="s">
        <v>267</v>
      </c>
      <c r="W238" s="217" t="s">
        <v>267</v>
      </c>
      <c r="X238" s="312"/>
      <c r="Y238" s="123" t="s">
        <v>221</v>
      </c>
      <c r="Z238" s="154"/>
      <c r="AA238" s="154"/>
      <c r="AB238" s="154"/>
      <c r="AC238" s="154"/>
      <c r="AD238" s="145" t="s">
        <v>740</v>
      </c>
      <c r="AE238" s="145"/>
      <c r="AF238" s="155" t="s">
        <v>739</v>
      </c>
    </row>
    <row r="239" spans="1:375" s="147" customFormat="1" ht="60" customHeight="1" x14ac:dyDescent="0.25">
      <c r="A239" s="258" t="s">
        <v>540</v>
      </c>
      <c r="B239" s="258" t="s">
        <v>784</v>
      </c>
      <c r="C239" s="258" t="s">
        <v>542</v>
      </c>
      <c r="D239" s="258" t="s">
        <v>543</v>
      </c>
      <c r="E239" s="260" t="s">
        <v>244</v>
      </c>
      <c r="F239" s="259" t="s">
        <v>480</v>
      </c>
      <c r="G239" s="258" t="s">
        <v>296</v>
      </c>
      <c r="H239" s="258" t="s">
        <v>34</v>
      </c>
      <c r="I239" s="258" t="s">
        <v>442</v>
      </c>
      <c r="J239" s="290"/>
      <c r="K239" s="293"/>
      <c r="L239" s="290"/>
      <c r="M239" s="217">
        <v>6</v>
      </c>
      <c r="N239" s="217">
        <v>4</v>
      </c>
      <c r="O239" s="217">
        <f t="shared" si="80"/>
        <v>24</v>
      </c>
      <c r="P239" s="81" t="s">
        <v>253</v>
      </c>
      <c r="Q239" s="215">
        <v>25</v>
      </c>
      <c r="R239" s="217">
        <f t="shared" si="66"/>
        <v>600</v>
      </c>
      <c r="S239" s="217" t="s">
        <v>216</v>
      </c>
      <c r="T239" s="136" t="s">
        <v>386</v>
      </c>
      <c r="U239" s="217" t="s">
        <v>267</v>
      </c>
      <c r="V239" s="217" t="s">
        <v>267</v>
      </c>
      <c r="W239" s="217" t="s">
        <v>267</v>
      </c>
      <c r="X239" s="312"/>
      <c r="Y239" s="123" t="s">
        <v>218</v>
      </c>
      <c r="Z239" s="154"/>
      <c r="AA239" s="154"/>
      <c r="AB239" s="154"/>
      <c r="AC239" s="216" t="s">
        <v>707</v>
      </c>
      <c r="AD239" s="216" t="s">
        <v>571</v>
      </c>
      <c r="AE239" s="216"/>
      <c r="AF239" s="216" t="s">
        <v>648</v>
      </c>
    </row>
    <row r="240" spans="1:375" s="147" customFormat="1" ht="69.75" customHeight="1" x14ac:dyDescent="0.25">
      <c r="A240" s="258" t="s">
        <v>540</v>
      </c>
      <c r="B240" s="258" t="s">
        <v>784</v>
      </c>
      <c r="C240" s="258" t="s">
        <v>542</v>
      </c>
      <c r="D240" s="258" t="s">
        <v>543</v>
      </c>
      <c r="E240" s="260" t="s">
        <v>244</v>
      </c>
      <c r="F240" s="259" t="s">
        <v>243</v>
      </c>
      <c r="G240" s="258" t="s">
        <v>40</v>
      </c>
      <c r="H240" s="258" t="s">
        <v>40</v>
      </c>
      <c r="I240" s="259" t="s">
        <v>684</v>
      </c>
      <c r="J240" s="306"/>
      <c r="K240" s="290"/>
      <c r="L240" s="290" t="s">
        <v>622</v>
      </c>
      <c r="M240" s="216">
        <v>2</v>
      </c>
      <c r="N240" s="216">
        <v>4</v>
      </c>
      <c r="O240" s="216">
        <f t="shared" ref="O240:O241" si="99">+M240*N240</f>
        <v>8</v>
      </c>
      <c r="P240" s="80" t="s">
        <v>12</v>
      </c>
      <c r="Q240" s="72">
        <v>60</v>
      </c>
      <c r="R240" s="72">
        <f t="shared" si="66"/>
        <v>480</v>
      </c>
      <c r="S240" s="216" t="s">
        <v>219</v>
      </c>
      <c r="T240" s="85" t="s">
        <v>377</v>
      </c>
      <c r="U240" s="72" t="s">
        <v>267</v>
      </c>
      <c r="V240" s="72" t="s">
        <v>267</v>
      </c>
      <c r="W240" s="72" t="s">
        <v>267</v>
      </c>
      <c r="X240" s="312"/>
      <c r="Y240" s="123" t="s">
        <v>221</v>
      </c>
      <c r="Z240" s="1"/>
      <c r="AA240" s="1"/>
      <c r="AB240" s="1"/>
      <c r="AC240" s="71" t="s">
        <v>553</v>
      </c>
      <c r="AD240" s="71" t="s">
        <v>552</v>
      </c>
      <c r="AE240" s="71"/>
      <c r="AF240" s="155" t="s">
        <v>738</v>
      </c>
    </row>
    <row r="241" spans="1:375" s="147" customFormat="1" ht="80.25" customHeight="1" x14ac:dyDescent="0.25">
      <c r="A241" s="258" t="s">
        <v>540</v>
      </c>
      <c r="B241" s="258" t="s">
        <v>784</v>
      </c>
      <c r="C241" s="258" t="s">
        <v>542</v>
      </c>
      <c r="D241" s="258" t="s">
        <v>543</v>
      </c>
      <c r="E241" s="260" t="s">
        <v>244</v>
      </c>
      <c r="F241" s="259" t="s">
        <v>484</v>
      </c>
      <c r="G241" s="259" t="s">
        <v>49</v>
      </c>
      <c r="H241" s="352" t="s">
        <v>35</v>
      </c>
      <c r="I241" s="258" t="s">
        <v>637</v>
      </c>
      <c r="J241" s="290" t="s">
        <v>249</v>
      </c>
      <c r="K241" s="293"/>
      <c r="L241" s="290"/>
      <c r="M241" s="216">
        <v>6</v>
      </c>
      <c r="N241" s="216">
        <v>2</v>
      </c>
      <c r="O241" s="216">
        <f t="shared" si="99"/>
        <v>12</v>
      </c>
      <c r="P241" s="82" t="s">
        <v>254</v>
      </c>
      <c r="Q241" s="72">
        <v>60</v>
      </c>
      <c r="R241" s="72">
        <f t="shared" si="66"/>
        <v>720</v>
      </c>
      <c r="S241" s="216" t="s">
        <v>216</v>
      </c>
      <c r="T241" s="85" t="s">
        <v>231</v>
      </c>
      <c r="U241" s="72" t="s">
        <v>267</v>
      </c>
      <c r="V241" s="72" t="s">
        <v>267</v>
      </c>
      <c r="W241" s="72" t="s">
        <v>267</v>
      </c>
      <c r="X241" s="312"/>
      <c r="Y241" s="123" t="s">
        <v>218</v>
      </c>
      <c r="Z241" s="1"/>
      <c r="AA241" s="1"/>
      <c r="AB241" s="1"/>
      <c r="AC241" s="1"/>
      <c r="AD241" s="71" t="s">
        <v>641</v>
      </c>
      <c r="AE241" s="71"/>
      <c r="AF241" s="155" t="s">
        <v>733</v>
      </c>
    </row>
    <row r="242" spans="1:375" s="1" customFormat="1" ht="62.25" customHeight="1" x14ac:dyDescent="0.25">
      <c r="A242" s="258" t="s">
        <v>540</v>
      </c>
      <c r="B242" s="258" t="s">
        <v>784</v>
      </c>
      <c r="C242" s="258" t="s">
        <v>542</v>
      </c>
      <c r="D242" s="258" t="s">
        <v>543</v>
      </c>
      <c r="E242" s="260" t="s">
        <v>244</v>
      </c>
      <c r="F242" s="259" t="s">
        <v>353</v>
      </c>
      <c r="G242" s="258" t="s">
        <v>397</v>
      </c>
      <c r="H242" s="353"/>
      <c r="I242" s="258" t="s">
        <v>398</v>
      </c>
      <c r="J242" s="293"/>
      <c r="K242" s="293"/>
      <c r="L242" s="290" t="s">
        <v>865</v>
      </c>
      <c r="M242" s="217">
        <v>6</v>
      </c>
      <c r="N242" s="217">
        <v>4</v>
      </c>
      <c r="O242" s="217">
        <f t="shared" ref="O242:O243" si="100">+N242*M242</f>
        <v>24</v>
      </c>
      <c r="P242" s="81" t="s">
        <v>253</v>
      </c>
      <c r="Q242" s="217">
        <v>60</v>
      </c>
      <c r="R242" s="217">
        <f t="shared" si="66"/>
        <v>1440</v>
      </c>
      <c r="S242" s="217" t="s">
        <v>427</v>
      </c>
      <c r="T242" s="136" t="s">
        <v>231</v>
      </c>
      <c r="U242" s="217" t="s">
        <v>267</v>
      </c>
      <c r="V242" s="217" t="s">
        <v>267</v>
      </c>
      <c r="W242" s="217" t="s">
        <v>267</v>
      </c>
      <c r="X242" s="312"/>
      <c r="Y242" s="123" t="s">
        <v>218</v>
      </c>
      <c r="Z242" s="123"/>
      <c r="AA242" s="123"/>
      <c r="AB242" s="123"/>
      <c r="AC242" s="217"/>
      <c r="AD242" s="217" t="s">
        <v>723</v>
      </c>
      <c r="AE242" s="217"/>
      <c r="AF242" s="155" t="s">
        <v>703</v>
      </c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  <c r="IX242" s="3"/>
      <c r="IY242" s="3"/>
      <c r="IZ242" s="3"/>
      <c r="JA242" s="3"/>
      <c r="JB242" s="3"/>
      <c r="JC242" s="3"/>
      <c r="JD242" s="3"/>
      <c r="JE242" s="3"/>
      <c r="JF242" s="3"/>
      <c r="JG242" s="3"/>
      <c r="JH242" s="3"/>
      <c r="JI242" s="3"/>
      <c r="JJ242" s="3"/>
      <c r="JK242" s="3"/>
      <c r="JL242" s="3"/>
      <c r="JM242" s="3"/>
      <c r="JN242" s="3"/>
      <c r="JO242" s="3"/>
      <c r="JP242" s="3"/>
      <c r="JQ242" s="3"/>
      <c r="JR242" s="3"/>
      <c r="JS242" s="3"/>
      <c r="JT242" s="3"/>
      <c r="JU242" s="3"/>
      <c r="JV242" s="3"/>
      <c r="JW242" s="3"/>
      <c r="JX242" s="3"/>
      <c r="JY242" s="3"/>
      <c r="JZ242" s="3"/>
      <c r="KA242" s="3"/>
      <c r="KB242" s="3"/>
      <c r="KC242" s="3"/>
      <c r="KD242" s="3"/>
      <c r="KE242" s="3"/>
      <c r="KF242" s="3"/>
      <c r="KG242" s="3"/>
      <c r="KH242" s="3"/>
      <c r="KI242" s="3"/>
      <c r="KJ242" s="3"/>
      <c r="KK242" s="3"/>
      <c r="KL242" s="3"/>
      <c r="KM242" s="3"/>
      <c r="KN242" s="3"/>
      <c r="KO242" s="3"/>
      <c r="KP242" s="3"/>
      <c r="KQ242" s="3"/>
      <c r="KR242" s="3"/>
      <c r="KS242" s="3"/>
      <c r="KT242" s="3"/>
      <c r="KU242" s="3"/>
      <c r="KV242" s="3"/>
      <c r="KW242" s="3"/>
      <c r="KX242" s="3"/>
      <c r="KY242" s="3"/>
      <c r="KZ242" s="3"/>
      <c r="LA242" s="3"/>
      <c r="LB242" s="3"/>
      <c r="LC242" s="3"/>
      <c r="LD242" s="3"/>
      <c r="LE242" s="3"/>
      <c r="LF242" s="3"/>
      <c r="LG242" s="3"/>
      <c r="LH242" s="3"/>
      <c r="LI242" s="3"/>
      <c r="LJ242" s="3"/>
      <c r="LK242" s="3"/>
      <c r="LL242" s="3"/>
      <c r="LM242" s="3"/>
      <c r="LN242" s="3"/>
      <c r="LO242" s="3"/>
      <c r="LP242" s="3"/>
      <c r="LQ242" s="3"/>
      <c r="LR242" s="3"/>
      <c r="LS242" s="3"/>
      <c r="LT242" s="3"/>
      <c r="LU242" s="3"/>
      <c r="LV242" s="3"/>
      <c r="LW242" s="3"/>
      <c r="LX242" s="3"/>
      <c r="LY242" s="3"/>
      <c r="LZ242" s="3"/>
      <c r="MA242" s="3"/>
      <c r="MB242" s="3"/>
      <c r="MC242" s="3"/>
      <c r="MD242" s="3"/>
      <c r="ME242" s="3"/>
      <c r="MF242" s="3"/>
      <c r="MG242" s="3"/>
      <c r="MH242" s="3"/>
      <c r="MI242" s="3"/>
      <c r="MJ242" s="3"/>
      <c r="MK242" s="3"/>
      <c r="ML242" s="3"/>
      <c r="MM242" s="3"/>
      <c r="MN242" s="3"/>
      <c r="MO242" s="3"/>
      <c r="MP242" s="3"/>
      <c r="MQ242" s="3"/>
      <c r="MR242" s="3"/>
      <c r="MS242" s="3"/>
    </row>
    <row r="243" spans="1:375" s="147" customFormat="1" ht="60.75" customHeight="1" x14ac:dyDescent="0.25">
      <c r="A243" s="258" t="s">
        <v>540</v>
      </c>
      <c r="B243" s="258" t="s">
        <v>784</v>
      </c>
      <c r="C243" s="258" t="s">
        <v>542</v>
      </c>
      <c r="D243" s="258" t="s">
        <v>543</v>
      </c>
      <c r="E243" s="260" t="s">
        <v>244</v>
      </c>
      <c r="F243" s="259" t="s">
        <v>391</v>
      </c>
      <c r="G243" s="259" t="s">
        <v>303</v>
      </c>
      <c r="H243" s="259" t="s">
        <v>39</v>
      </c>
      <c r="I243" s="259" t="s">
        <v>672</v>
      </c>
      <c r="J243" s="306"/>
      <c r="K243" s="290" t="s">
        <v>846</v>
      </c>
      <c r="L243" s="290"/>
      <c r="M243" s="217">
        <v>6</v>
      </c>
      <c r="N243" s="217">
        <v>3</v>
      </c>
      <c r="O243" s="217">
        <f t="shared" si="100"/>
        <v>18</v>
      </c>
      <c r="P243" s="82" t="s">
        <v>254</v>
      </c>
      <c r="Q243" s="217">
        <v>10</v>
      </c>
      <c r="R243" s="217">
        <f t="shared" si="66"/>
        <v>180</v>
      </c>
      <c r="S243" s="217" t="s">
        <v>219</v>
      </c>
      <c r="T243" s="136" t="s">
        <v>328</v>
      </c>
      <c r="U243" s="217" t="s">
        <v>267</v>
      </c>
      <c r="V243" s="217" t="s">
        <v>267</v>
      </c>
      <c r="W243" s="217" t="s">
        <v>267</v>
      </c>
      <c r="X243" s="312"/>
      <c r="Y243" s="123" t="s">
        <v>221</v>
      </c>
      <c r="Z243" s="154"/>
      <c r="AA243" s="154"/>
      <c r="AB243" s="154"/>
      <c r="AC243" s="154"/>
      <c r="AD243" s="145" t="s">
        <v>642</v>
      </c>
      <c r="AE243" s="145"/>
      <c r="AF243" s="154"/>
    </row>
    <row r="244" spans="1:375" s="147" customFormat="1" ht="60.75" customHeight="1" x14ac:dyDescent="0.25">
      <c r="A244" s="258" t="s">
        <v>540</v>
      </c>
      <c r="B244" s="258" t="s">
        <v>784</v>
      </c>
      <c r="C244" s="258" t="s">
        <v>542</v>
      </c>
      <c r="D244" s="258" t="s">
        <v>543</v>
      </c>
      <c r="E244" s="260" t="s">
        <v>244</v>
      </c>
      <c r="F244" s="259" t="s">
        <v>864</v>
      </c>
      <c r="G244" s="258" t="s">
        <v>649</v>
      </c>
      <c r="H244" s="258" t="s">
        <v>649</v>
      </c>
      <c r="I244" s="258" t="s">
        <v>679</v>
      </c>
      <c r="J244" s="306" t="s">
        <v>602</v>
      </c>
      <c r="K244" s="306" t="s">
        <v>863</v>
      </c>
      <c r="L244" s="290"/>
      <c r="M244" s="232"/>
      <c r="N244" s="232"/>
      <c r="O244" s="232"/>
      <c r="P244" s="82"/>
      <c r="Q244" s="232"/>
      <c r="R244" s="232"/>
      <c r="S244" s="232"/>
      <c r="T244" s="136"/>
      <c r="U244" s="232"/>
      <c r="V244" s="232"/>
      <c r="W244" s="232"/>
      <c r="X244" s="313"/>
      <c r="Y244" s="123"/>
      <c r="Z244" s="154"/>
      <c r="AA244" s="154"/>
      <c r="AB244" s="154"/>
      <c r="AC244" s="154"/>
      <c r="AD244" s="145"/>
      <c r="AE244" s="145"/>
      <c r="AF244" s="154"/>
    </row>
    <row r="245" spans="1:375" s="147" customFormat="1" ht="103.5" customHeight="1" x14ac:dyDescent="0.25">
      <c r="A245" s="249" t="s">
        <v>375</v>
      </c>
      <c r="B245" s="249" t="s">
        <v>784</v>
      </c>
      <c r="C245" s="354" t="s">
        <v>491</v>
      </c>
      <c r="D245" s="252"/>
      <c r="E245" s="249" t="s">
        <v>279</v>
      </c>
      <c r="F245" s="250" t="s">
        <v>864</v>
      </c>
      <c r="G245" s="249" t="s">
        <v>649</v>
      </c>
      <c r="H245" s="249" t="s">
        <v>649</v>
      </c>
      <c r="I245" s="249" t="s">
        <v>679</v>
      </c>
      <c r="J245" s="306" t="s">
        <v>602</v>
      </c>
      <c r="K245" s="306" t="s">
        <v>863</v>
      </c>
      <c r="L245" s="290"/>
      <c r="M245" s="216">
        <v>10</v>
      </c>
      <c r="N245" s="216">
        <v>1</v>
      </c>
      <c r="O245" s="217">
        <f>+N245*M245</f>
        <v>10</v>
      </c>
      <c r="P245" s="82" t="s">
        <v>254</v>
      </c>
      <c r="Q245" s="72">
        <v>100</v>
      </c>
      <c r="R245" s="72">
        <f>+O245*Q245</f>
        <v>1000</v>
      </c>
      <c r="S245" s="216" t="s">
        <v>216</v>
      </c>
      <c r="T245" s="85" t="s">
        <v>231</v>
      </c>
      <c r="U245" s="72" t="s">
        <v>267</v>
      </c>
      <c r="V245" s="72" t="s">
        <v>267</v>
      </c>
      <c r="W245" s="72" t="s">
        <v>267</v>
      </c>
      <c r="X245" s="314">
        <v>5</v>
      </c>
      <c r="Y245" s="123" t="s">
        <v>218</v>
      </c>
      <c r="Z245" s="1"/>
      <c r="AA245" s="1"/>
      <c r="AB245" s="1"/>
      <c r="AC245" s="1"/>
      <c r="AD245" s="216" t="s">
        <v>346</v>
      </c>
      <c r="AE245" s="1"/>
      <c r="AF245" s="154"/>
    </row>
    <row r="246" spans="1:375" s="147" customFormat="1" ht="135" x14ac:dyDescent="0.25">
      <c r="A246" s="249" t="s">
        <v>375</v>
      </c>
      <c r="B246" s="249" t="s">
        <v>785</v>
      </c>
      <c r="C246" s="355"/>
      <c r="D246" s="252"/>
      <c r="E246" s="249" t="s">
        <v>279</v>
      </c>
      <c r="F246" s="250" t="s">
        <v>466</v>
      </c>
      <c r="G246" s="249" t="s">
        <v>276</v>
      </c>
      <c r="H246" s="249" t="s">
        <v>467</v>
      </c>
      <c r="I246" s="249" t="s">
        <v>468</v>
      </c>
      <c r="J246" s="290"/>
      <c r="K246" s="293"/>
      <c r="L246" s="247" t="s">
        <v>632</v>
      </c>
      <c r="M246" s="217">
        <v>2</v>
      </c>
      <c r="N246" s="217">
        <v>4</v>
      </c>
      <c r="O246" s="217">
        <f>+N246*M246</f>
        <v>8</v>
      </c>
      <c r="P246" s="80" t="s">
        <v>12</v>
      </c>
      <c r="Q246" s="217">
        <v>10</v>
      </c>
      <c r="R246" s="217">
        <f>+O246*Q246</f>
        <v>80</v>
      </c>
      <c r="S246" s="217" t="s">
        <v>222</v>
      </c>
      <c r="T246" s="136" t="s">
        <v>394</v>
      </c>
      <c r="U246" s="217" t="s">
        <v>267</v>
      </c>
      <c r="V246" s="217" t="s">
        <v>267</v>
      </c>
      <c r="W246" s="217" t="s">
        <v>267</v>
      </c>
      <c r="X246" s="315"/>
      <c r="Y246" s="123" t="s">
        <v>224</v>
      </c>
      <c r="Z246" s="215" t="s">
        <v>244</v>
      </c>
      <c r="AA246" s="154"/>
      <c r="AB246" s="154"/>
      <c r="AC246" s="154"/>
      <c r="AD246" s="145"/>
      <c r="AE246" s="145"/>
      <c r="AF246" s="155" t="s">
        <v>737</v>
      </c>
    </row>
    <row r="247" spans="1:375" s="1" customFormat="1" ht="90" customHeight="1" x14ac:dyDescent="0.25">
      <c r="A247" s="249" t="s">
        <v>489</v>
      </c>
      <c r="B247" s="249" t="s">
        <v>785</v>
      </c>
      <c r="C247" s="356"/>
      <c r="D247" s="249"/>
      <c r="E247" s="251" t="s">
        <v>244</v>
      </c>
      <c r="F247" s="250" t="s">
        <v>867</v>
      </c>
      <c r="G247" s="249" t="s">
        <v>303</v>
      </c>
      <c r="H247" s="249" t="s">
        <v>39</v>
      </c>
      <c r="I247" s="249" t="s">
        <v>848</v>
      </c>
      <c r="J247" s="293"/>
      <c r="K247" s="272" t="s">
        <v>866</v>
      </c>
      <c r="L247" s="290"/>
      <c r="M247" s="231">
        <v>2</v>
      </c>
      <c r="N247" s="231">
        <v>2</v>
      </c>
      <c r="O247" s="231">
        <f t="shared" ref="O247" si="101">+M247*N247</f>
        <v>4</v>
      </c>
      <c r="P247" s="231" t="s">
        <v>252</v>
      </c>
      <c r="Q247" s="231">
        <v>10</v>
      </c>
      <c r="R247" s="231">
        <f t="shared" ref="R247" si="102">+O247*Q247</f>
        <v>40</v>
      </c>
      <c r="S247" s="231" t="s">
        <v>222</v>
      </c>
      <c r="T247" s="233" t="s">
        <v>229</v>
      </c>
      <c r="U247" s="232" t="s">
        <v>267</v>
      </c>
      <c r="V247" s="232" t="s">
        <v>267</v>
      </c>
      <c r="W247" s="232" t="s">
        <v>267</v>
      </c>
      <c r="X247" s="316"/>
      <c r="Y247" s="123" t="s">
        <v>218</v>
      </c>
      <c r="Z247" s="232"/>
      <c r="AA247" s="232"/>
      <c r="AB247" s="232"/>
      <c r="AC247" s="232"/>
      <c r="AD247" s="232" t="s">
        <v>629</v>
      </c>
      <c r="AE247" s="232"/>
      <c r="AF247" s="2" t="s">
        <v>749</v>
      </c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  <c r="IX247" s="3"/>
      <c r="IY247" s="3"/>
      <c r="IZ247" s="3"/>
      <c r="JA247" s="3"/>
      <c r="JB247" s="3"/>
      <c r="JC247" s="3"/>
      <c r="JD247" s="3"/>
      <c r="JE247" s="3"/>
      <c r="JF247" s="3"/>
      <c r="JG247" s="3"/>
      <c r="JH247" s="3"/>
      <c r="JI247" s="3"/>
      <c r="JJ247" s="3"/>
      <c r="JK247" s="3"/>
      <c r="JL247" s="3"/>
      <c r="JM247" s="3"/>
      <c r="JN247" s="3"/>
      <c r="JO247" s="3"/>
      <c r="JP247" s="3"/>
      <c r="JQ247" s="3"/>
      <c r="JR247" s="3"/>
      <c r="JS247" s="3"/>
      <c r="JT247" s="3"/>
      <c r="JU247" s="3"/>
      <c r="JV247" s="3"/>
      <c r="JW247" s="3"/>
      <c r="JX247" s="3"/>
      <c r="JY247" s="3"/>
      <c r="JZ247" s="3"/>
      <c r="KA247" s="3"/>
      <c r="KB247" s="3"/>
      <c r="KC247" s="3"/>
      <c r="KD247" s="3"/>
      <c r="KE247" s="3"/>
      <c r="KF247" s="3"/>
      <c r="KG247" s="3"/>
      <c r="KH247" s="3"/>
      <c r="KI247" s="3"/>
      <c r="KJ247" s="3"/>
      <c r="KK247" s="3"/>
      <c r="KL247" s="3"/>
      <c r="KM247" s="3"/>
      <c r="KN247" s="3"/>
      <c r="KO247" s="3"/>
      <c r="KP247" s="3"/>
      <c r="KQ247" s="3"/>
      <c r="KR247" s="3"/>
      <c r="KS247" s="3"/>
      <c r="KT247" s="3"/>
      <c r="KU247" s="3"/>
      <c r="KV247" s="3"/>
      <c r="KW247" s="3"/>
      <c r="KX247" s="3"/>
      <c r="KY247" s="3"/>
      <c r="KZ247" s="3"/>
      <c r="LA247" s="3"/>
      <c r="LB247" s="3"/>
      <c r="LC247" s="3"/>
      <c r="LD247" s="3"/>
      <c r="LE247" s="3"/>
      <c r="LF247" s="3"/>
      <c r="LG247" s="3"/>
      <c r="LH247" s="3"/>
      <c r="LI247" s="3"/>
      <c r="LJ247" s="3"/>
      <c r="LK247" s="3"/>
      <c r="LL247" s="3"/>
      <c r="LM247" s="3"/>
      <c r="LN247" s="3"/>
      <c r="LO247" s="3"/>
      <c r="LP247" s="3"/>
      <c r="LQ247" s="3"/>
      <c r="LR247" s="3"/>
      <c r="LS247" s="3"/>
      <c r="LT247" s="3"/>
      <c r="LU247" s="3"/>
      <c r="LV247" s="3"/>
      <c r="LW247" s="3"/>
      <c r="LX247" s="3"/>
      <c r="LY247" s="3"/>
      <c r="LZ247" s="3"/>
      <c r="MA247" s="3"/>
      <c r="MB247" s="3"/>
      <c r="MC247" s="3"/>
      <c r="MD247" s="3"/>
      <c r="ME247" s="3"/>
      <c r="MF247" s="3"/>
      <c r="MG247" s="3"/>
      <c r="MH247" s="3"/>
      <c r="MI247" s="3"/>
      <c r="MJ247" s="3"/>
      <c r="MK247" s="3"/>
      <c r="ML247" s="3"/>
      <c r="MM247" s="3"/>
      <c r="MN247" s="3"/>
      <c r="MO247" s="3"/>
      <c r="MP247" s="3"/>
      <c r="MQ247" s="3"/>
      <c r="MR247" s="3"/>
      <c r="MS247" s="3"/>
      <c r="MT247" s="3"/>
      <c r="MU247" s="3"/>
      <c r="MV247" s="3"/>
      <c r="MW247" s="3"/>
      <c r="MX247" s="3"/>
      <c r="MY247" s="3"/>
      <c r="MZ247" s="3"/>
      <c r="NA247" s="3"/>
      <c r="NB247" s="3"/>
      <c r="NC247" s="3"/>
      <c r="ND247" s="3"/>
      <c r="NE247" s="3"/>
      <c r="NF247" s="3"/>
      <c r="NG247" s="3"/>
      <c r="NH247" s="3"/>
      <c r="NI247" s="3"/>
      <c r="NJ247" s="3"/>
      <c r="NK247" s="3"/>
    </row>
    <row r="248" spans="1:375" s="88" customFormat="1" x14ac:dyDescent="0.25"/>
  </sheetData>
  <mergeCells count="67">
    <mergeCell ref="AA15:AE15"/>
    <mergeCell ref="H241:H242"/>
    <mergeCell ref="C245:C247"/>
    <mergeCell ref="H212:H213"/>
    <mergeCell ref="X80:X89"/>
    <mergeCell ref="X90:X101"/>
    <mergeCell ref="X72:X79"/>
    <mergeCell ref="X54:X61"/>
    <mergeCell ref="X62:X71"/>
    <mergeCell ref="L17:L18"/>
    <mergeCell ref="X102:X111"/>
    <mergeCell ref="X112:X120"/>
    <mergeCell ref="X121:X128"/>
    <mergeCell ref="X129:X137"/>
    <mergeCell ref="AF42:AF43"/>
    <mergeCell ref="K17:K18"/>
    <mergeCell ref="K32:K33"/>
    <mergeCell ref="K42:K43"/>
    <mergeCell ref="G42:G43"/>
    <mergeCell ref="H42:H43"/>
    <mergeCell ref="L42:L43"/>
    <mergeCell ref="AD42:AD43"/>
    <mergeCell ref="AE42:AE43"/>
    <mergeCell ref="AF17:AF18"/>
    <mergeCell ref="X17:X30"/>
    <mergeCell ref="X41:X53"/>
    <mergeCell ref="AE17:AE18"/>
    <mergeCell ref="G17:G18"/>
    <mergeCell ref="H17:H18"/>
    <mergeCell ref="AD17:AD18"/>
    <mergeCell ref="AF15:AF16"/>
    <mergeCell ref="A8:AE8"/>
    <mergeCell ref="E15:E16"/>
    <mergeCell ref="D15:D16"/>
    <mergeCell ref="C15:C16"/>
    <mergeCell ref="B15:B16"/>
    <mergeCell ref="A15:A16"/>
    <mergeCell ref="I15:I16"/>
    <mergeCell ref="U15:W15"/>
    <mergeCell ref="F15:H15"/>
    <mergeCell ref="T15:T16"/>
    <mergeCell ref="X15:Z15"/>
    <mergeCell ref="J15:L15"/>
    <mergeCell ref="M15:S15"/>
    <mergeCell ref="F10:J10"/>
    <mergeCell ref="I12:J12"/>
    <mergeCell ref="AF32:AF33"/>
    <mergeCell ref="G32:G33"/>
    <mergeCell ref="H32:H33"/>
    <mergeCell ref="L32:L33"/>
    <mergeCell ref="AD32:AD33"/>
    <mergeCell ref="AE32:AE33"/>
    <mergeCell ref="X31:X40"/>
    <mergeCell ref="X138:X146"/>
    <mergeCell ref="X147:X154"/>
    <mergeCell ref="X155:X164"/>
    <mergeCell ref="X165:X174"/>
    <mergeCell ref="X175:X183"/>
    <mergeCell ref="X184:X190"/>
    <mergeCell ref="X228:X233"/>
    <mergeCell ref="X234:X244"/>
    <mergeCell ref="X245:X247"/>
    <mergeCell ref="X191:X197"/>
    <mergeCell ref="X198:X204"/>
    <mergeCell ref="X205:X215"/>
    <mergeCell ref="X216:X221"/>
    <mergeCell ref="X222:X227"/>
  </mergeCells>
  <printOptions horizontalCentered="1"/>
  <pageMargins left="0" right="0" top="0" bottom="0" header="0" footer="0"/>
  <pageSetup scale="5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zoomScale="82" zoomScaleNormal="82" workbookViewId="0">
      <selection activeCell="C16" sqref="C16:C18"/>
    </sheetView>
  </sheetViews>
  <sheetFormatPr baseColWidth="10" defaultRowHeight="15" x14ac:dyDescent="0.25"/>
  <cols>
    <col min="3" max="3" width="14" customWidth="1"/>
    <col min="4" max="4" width="16.28515625" customWidth="1"/>
    <col min="5" max="5" width="15.42578125" customWidth="1"/>
    <col min="6" max="6" width="15.7109375" customWidth="1"/>
    <col min="7" max="7" width="55.42578125" customWidth="1"/>
    <col min="8" max="8" width="23.140625" customWidth="1"/>
    <col min="9" max="9" width="15.28515625" customWidth="1"/>
    <col min="10" max="10" width="44.140625" customWidth="1"/>
    <col min="11" max="11" width="26" customWidth="1"/>
  </cols>
  <sheetData>
    <row r="3" spans="2:11" x14ac:dyDescent="0.25">
      <c r="D3" s="4"/>
      <c r="G3" s="359" t="s">
        <v>576</v>
      </c>
      <c r="H3" s="359"/>
      <c r="I3" s="359"/>
    </row>
    <row r="5" spans="2:11" x14ac:dyDescent="0.25">
      <c r="B5" s="4" t="s">
        <v>31</v>
      </c>
      <c r="C5" s="4" t="s">
        <v>32</v>
      </c>
    </row>
    <row r="7" spans="2:11" ht="15" customHeight="1" x14ac:dyDescent="0.25">
      <c r="B7" s="367" t="s">
        <v>10</v>
      </c>
      <c r="C7" s="364" t="s">
        <v>33</v>
      </c>
      <c r="D7" s="365"/>
      <c r="E7" s="365"/>
      <c r="F7" s="365"/>
      <c r="G7" s="365"/>
      <c r="H7" s="365"/>
      <c r="I7" s="365"/>
      <c r="J7" s="365"/>
      <c r="K7" s="366"/>
    </row>
    <row r="8" spans="2:11" ht="15" customHeight="1" x14ac:dyDescent="0.25">
      <c r="B8" s="368"/>
      <c r="C8" s="7" t="s">
        <v>34</v>
      </c>
      <c r="D8" s="370" t="s">
        <v>35</v>
      </c>
      <c r="E8" s="371"/>
      <c r="F8" s="7" t="s">
        <v>36</v>
      </c>
      <c r="G8" s="7" t="s">
        <v>37</v>
      </c>
      <c r="H8" s="7" t="s">
        <v>38</v>
      </c>
      <c r="I8" s="370" t="s">
        <v>39</v>
      </c>
      <c r="J8" s="371"/>
      <c r="K8" s="7" t="s">
        <v>40</v>
      </c>
    </row>
    <row r="9" spans="2:11" ht="60.75" customHeight="1" x14ac:dyDescent="0.25">
      <c r="B9" s="368"/>
      <c r="C9" s="6" t="s">
        <v>41</v>
      </c>
      <c r="D9" s="372" t="s">
        <v>49</v>
      </c>
      <c r="E9" s="2" t="s">
        <v>50</v>
      </c>
      <c r="F9" s="6" t="s">
        <v>76</v>
      </c>
      <c r="G9" s="2" t="s">
        <v>81</v>
      </c>
      <c r="H9" s="2" t="s">
        <v>87</v>
      </c>
      <c r="I9" s="1" t="s">
        <v>91</v>
      </c>
      <c r="J9" s="2" t="s">
        <v>92</v>
      </c>
      <c r="K9" s="1" t="s">
        <v>104</v>
      </c>
    </row>
    <row r="10" spans="2:11" ht="45" x14ac:dyDescent="0.25">
      <c r="B10" s="368"/>
      <c r="C10" s="6" t="s">
        <v>42</v>
      </c>
      <c r="D10" s="373"/>
      <c r="E10" s="2" t="s">
        <v>51</v>
      </c>
      <c r="F10" s="6" t="s">
        <v>71</v>
      </c>
      <c r="G10" s="2" t="s">
        <v>82</v>
      </c>
      <c r="H10" s="1" t="s">
        <v>88</v>
      </c>
      <c r="I10" s="1" t="s">
        <v>93</v>
      </c>
      <c r="J10" s="1" t="s">
        <v>94</v>
      </c>
      <c r="K10" s="1" t="s">
        <v>105</v>
      </c>
    </row>
    <row r="11" spans="2:11" ht="60" x14ac:dyDescent="0.25">
      <c r="B11" s="368"/>
      <c r="C11" s="6" t="s">
        <v>43</v>
      </c>
      <c r="D11" s="374"/>
      <c r="E11" s="2" t="s">
        <v>52</v>
      </c>
      <c r="F11" s="6" t="s">
        <v>72</v>
      </c>
      <c r="G11" s="2" t="s">
        <v>83</v>
      </c>
      <c r="H11" s="1" t="s">
        <v>89</v>
      </c>
      <c r="I11" s="1" t="s">
        <v>95</v>
      </c>
      <c r="J11" s="2" t="s">
        <v>96</v>
      </c>
      <c r="K11" s="1" t="s">
        <v>106</v>
      </c>
    </row>
    <row r="12" spans="2:11" ht="45" x14ac:dyDescent="0.25">
      <c r="B12" s="368"/>
      <c r="C12" s="6" t="s">
        <v>44</v>
      </c>
      <c r="D12" s="372" t="s">
        <v>53</v>
      </c>
      <c r="E12" s="2" t="s">
        <v>54</v>
      </c>
      <c r="F12" s="6" t="s">
        <v>73</v>
      </c>
      <c r="G12" s="2" t="s">
        <v>84</v>
      </c>
      <c r="H12" s="22" t="s">
        <v>90</v>
      </c>
      <c r="I12" s="1" t="s">
        <v>97</v>
      </c>
      <c r="J12" s="1" t="s">
        <v>98</v>
      </c>
      <c r="K12" s="1" t="s">
        <v>107</v>
      </c>
    </row>
    <row r="13" spans="2:11" ht="62.25" customHeight="1" x14ac:dyDescent="0.25">
      <c r="B13" s="368"/>
      <c r="C13" s="6" t="s">
        <v>45</v>
      </c>
      <c r="D13" s="374"/>
      <c r="E13" s="2" t="s">
        <v>55</v>
      </c>
      <c r="F13" s="6" t="s">
        <v>74</v>
      </c>
      <c r="G13" s="10" t="s">
        <v>85</v>
      </c>
      <c r="H13" s="23"/>
      <c r="I13" s="12" t="s">
        <v>99</v>
      </c>
      <c r="J13" s="1"/>
      <c r="K13" s="1" t="s">
        <v>108</v>
      </c>
    </row>
    <row r="14" spans="2:11" ht="35.25" customHeight="1" x14ac:dyDescent="0.25">
      <c r="B14" s="368"/>
      <c r="C14" s="6" t="s">
        <v>46</v>
      </c>
      <c r="D14" s="314" t="s">
        <v>56</v>
      </c>
      <c r="E14" s="10" t="s">
        <v>57</v>
      </c>
      <c r="F14" s="8" t="s">
        <v>75</v>
      </c>
      <c r="G14" s="21" t="s">
        <v>86</v>
      </c>
      <c r="H14" s="16"/>
      <c r="I14" s="12" t="s">
        <v>100</v>
      </c>
      <c r="J14" s="22" t="s">
        <v>101</v>
      </c>
      <c r="K14" s="22" t="s">
        <v>109</v>
      </c>
    </row>
    <row r="15" spans="2:11" ht="30" x14ac:dyDescent="0.25">
      <c r="B15" s="368"/>
      <c r="C15" s="8" t="s">
        <v>47</v>
      </c>
      <c r="D15" s="361"/>
      <c r="E15" s="10" t="s">
        <v>58</v>
      </c>
      <c r="F15" s="24"/>
      <c r="G15" s="20"/>
      <c r="H15" s="16"/>
      <c r="I15" s="25" t="s">
        <v>102</v>
      </c>
      <c r="J15" s="26"/>
      <c r="K15" s="23"/>
    </row>
    <row r="16" spans="2:11" ht="30.75" customHeight="1" x14ac:dyDescent="0.25">
      <c r="B16" s="368"/>
      <c r="C16" s="315" t="s">
        <v>48</v>
      </c>
      <c r="D16" s="360" t="s">
        <v>61</v>
      </c>
      <c r="E16" s="10" t="s">
        <v>59</v>
      </c>
      <c r="F16" s="18"/>
      <c r="G16" s="3"/>
      <c r="H16" s="16"/>
      <c r="I16" s="21" t="s">
        <v>103</v>
      </c>
      <c r="J16" s="14"/>
      <c r="K16" s="16"/>
    </row>
    <row r="17" spans="1:11" x14ac:dyDescent="0.25">
      <c r="B17" s="368"/>
      <c r="C17" s="315"/>
      <c r="D17" s="361"/>
      <c r="E17" s="10" t="s">
        <v>60</v>
      </c>
      <c r="F17" s="18"/>
      <c r="G17" s="3"/>
      <c r="H17" s="14"/>
      <c r="I17" s="26"/>
      <c r="J17" s="14"/>
      <c r="K17" s="16"/>
    </row>
    <row r="18" spans="1:11" ht="15" customHeight="1" x14ac:dyDescent="0.25">
      <c r="B18" s="368"/>
      <c r="C18" s="315"/>
      <c r="D18" s="360" t="s">
        <v>62</v>
      </c>
      <c r="E18" s="10" t="s">
        <v>63</v>
      </c>
      <c r="F18" s="18"/>
      <c r="G18" s="3"/>
      <c r="H18" s="14"/>
      <c r="I18" s="14"/>
      <c r="J18" s="14"/>
      <c r="K18" s="16"/>
    </row>
    <row r="19" spans="1:11" x14ac:dyDescent="0.25">
      <c r="B19" s="368"/>
      <c r="C19" s="23"/>
      <c r="D19" s="361"/>
      <c r="E19" s="10" t="s">
        <v>64</v>
      </c>
      <c r="F19" s="18"/>
      <c r="G19" s="3"/>
      <c r="H19" s="14"/>
      <c r="I19" s="14"/>
      <c r="J19" s="14"/>
      <c r="K19" s="16"/>
    </row>
    <row r="20" spans="1:11" ht="15.75" customHeight="1" x14ac:dyDescent="0.25">
      <c r="B20" s="368"/>
      <c r="C20" s="16"/>
      <c r="D20" s="362" t="s">
        <v>65</v>
      </c>
      <c r="E20" s="10" t="s">
        <v>66</v>
      </c>
      <c r="F20" s="18"/>
      <c r="G20" s="3"/>
      <c r="H20" s="14"/>
      <c r="I20" s="14"/>
      <c r="J20" s="14"/>
      <c r="K20" s="16"/>
    </row>
    <row r="21" spans="1:11" ht="30" x14ac:dyDescent="0.25">
      <c r="B21" s="368"/>
      <c r="C21" s="16"/>
      <c r="D21" s="362"/>
      <c r="E21" s="11" t="s">
        <v>67</v>
      </c>
      <c r="F21" s="9"/>
      <c r="G21" s="3"/>
      <c r="H21" s="14"/>
      <c r="I21" s="14"/>
      <c r="J21" s="14"/>
      <c r="K21" s="16"/>
    </row>
    <row r="22" spans="1:11" ht="15" customHeight="1" x14ac:dyDescent="0.25">
      <c r="B22" s="368"/>
      <c r="C22" s="16"/>
      <c r="D22" s="363" t="s">
        <v>68</v>
      </c>
      <c r="E22" s="11" t="s">
        <v>69</v>
      </c>
      <c r="F22" s="9"/>
      <c r="G22" s="3"/>
      <c r="H22" s="14"/>
      <c r="I22" s="14"/>
      <c r="J22" s="14"/>
      <c r="K22" s="16"/>
    </row>
    <row r="23" spans="1:11" x14ac:dyDescent="0.25">
      <c r="B23" s="369"/>
      <c r="C23" s="17"/>
      <c r="D23" s="363"/>
      <c r="E23" s="11" t="s">
        <v>70</v>
      </c>
      <c r="F23" s="19"/>
      <c r="G23" s="13"/>
      <c r="H23" s="15"/>
      <c r="I23" s="15"/>
      <c r="J23" s="15"/>
      <c r="K23" s="17"/>
    </row>
    <row r="31" spans="1:11" x14ac:dyDescent="0.25">
      <c r="A31" t="s">
        <v>30</v>
      </c>
    </row>
  </sheetData>
  <mergeCells count="13">
    <mergeCell ref="B7:B23"/>
    <mergeCell ref="I8:J8"/>
    <mergeCell ref="D9:D11"/>
    <mergeCell ref="D8:E8"/>
    <mergeCell ref="D12:D13"/>
    <mergeCell ref="D14:D15"/>
    <mergeCell ref="D16:D17"/>
    <mergeCell ref="C16:C18"/>
    <mergeCell ref="G3:I3"/>
    <mergeCell ref="D18:D19"/>
    <mergeCell ref="D20:D21"/>
    <mergeCell ref="D22:D23"/>
    <mergeCell ref="C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workbookViewId="0"/>
  </sheetViews>
  <sheetFormatPr baseColWidth="10" defaultRowHeight="15" x14ac:dyDescent="0.25"/>
  <cols>
    <col min="1" max="1" width="11.85546875" bestFit="1" customWidth="1"/>
    <col min="2" max="2" width="23.28515625" customWidth="1"/>
    <col min="3" max="3" width="20.85546875" customWidth="1"/>
    <col min="6" max="6" width="18.85546875" customWidth="1"/>
  </cols>
  <sheetData>
    <row r="1" spans="2:13" x14ac:dyDescent="0.25">
      <c r="B1" s="375" t="s">
        <v>14</v>
      </c>
      <c r="C1" s="375"/>
      <c r="D1" s="375"/>
      <c r="E1" s="375"/>
      <c r="F1" s="375"/>
      <c r="G1" s="375"/>
      <c r="H1" s="375"/>
      <c r="I1" s="375"/>
      <c r="J1" s="375"/>
      <c r="K1" s="375"/>
    </row>
    <row r="3" spans="2:13" ht="35.25" customHeight="1" x14ac:dyDescent="0.25">
      <c r="B3" s="376" t="s">
        <v>110</v>
      </c>
      <c r="C3" s="376"/>
      <c r="D3" s="376"/>
      <c r="E3" s="376"/>
      <c r="F3" s="376"/>
      <c r="G3" s="376"/>
      <c r="H3" s="376"/>
      <c r="I3" s="376"/>
      <c r="J3" s="376"/>
      <c r="K3" s="376"/>
    </row>
    <row r="4" spans="2:13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3" x14ac:dyDescent="0.25">
      <c r="C5" s="74" t="s">
        <v>14</v>
      </c>
      <c r="D5" s="75" t="s">
        <v>115</v>
      </c>
      <c r="E5" s="378" t="s">
        <v>116</v>
      </c>
      <c r="F5" s="379"/>
      <c r="G5" s="379"/>
      <c r="H5" s="380"/>
      <c r="I5" s="5"/>
      <c r="J5" s="5"/>
      <c r="K5" s="5"/>
    </row>
    <row r="6" spans="2:13" ht="45.75" customHeight="1" x14ac:dyDescent="0.25">
      <c r="C6" s="70" t="s">
        <v>117</v>
      </c>
      <c r="D6" s="72">
        <v>10</v>
      </c>
      <c r="E6" s="381" t="s">
        <v>118</v>
      </c>
      <c r="F6" s="382"/>
      <c r="G6" s="382"/>
      <c r="H6" s="383"/>
    </row>
    <row r="7" spans="2:13" ht="44.25" customHeight="1" x14ac:dyDescent="0.25">
      <c r="C7" s="70" t="s">
        <v>119</v>
      </c>
      <c r="D7" s="72">
        <v>6</v>
      </c>
      <c r="E7" s="381" t="s">
        <v>120</v>
      </c>
      <c r="F7" s="382"/>
      <c r="G7" s="382"/>
      <c r="H7" s="383"/>
    </row>
    <row r="8" spans="2:13" ht="45" customHeight="1" x14ac:dyDescent="0.25">
      <c r="C8" s="70" t="s">
        <v>121</v>
      </c>
      <c r="D8" s="72">
        <v>2</v>
      </c>
      <c r="E8" s="381" t="s">
        <v>122</v>
      </c>
      <c r="F8" s="382"/>
      <c r="G8" s="382"/>
      <c r="H8" s="383"/>
    </row>
    <row r="9" spans="2:13" ht="44.25" customHeight="1" x14ac:dyDescent="0.25">
      <c r="C9" s="70" t="s">
        <v>123</v>
      </c>
      <c r="D9" s="70">
        <v>1</v>
      </c>
      <c r="E9" s="381" t="s">
        <v>124</v>
      </c>
      <c r="F9" s="382"/>
      <c r="G9" s="382"/>
      <c r="H9" s="383"/>
    </row>
    <row r="10" spans="2:13" ht="12.75" customHeight="1" x14ac:dyDescent="0.25"/>
    <row r="12" spans="2:13" x14ac:dyDescent="0.25">
      <c r="B12" s="384" t="s">
        <v>125</v>
      </c>
      <c r="C12" s="384"/>
      <c r="D12" s="384"/>
      <c r="E12" s="384"/>
      <c r="F12" s="384"/>
      <c r="G12" s="28"/>
    </row>
    <row r="13" spans="2:13" x14ac:dyDescent="0.25">
      <c r="B13" s="29" t="s">
        <v>14</v>
      </c>
      <c r="C13" s="385" t="s">
        <v>126</v>
      </c>
      <c r="D13" s="385"/>
      <c r="E13" s="385"/>
      <c r="F13" s="385"/>
      <c r="G13" s="28"/>
      <c r="I13" s="386"/>
      <c r="J13" s="30" t="s">
        <v>127</v>
      </c>
    </row>
    <row r="14" spans="2:13" ht="15.75" thickBot="1" x14ac:dyDescent="0.3">
      <c r="B14" s="31" t="s">
        <v>128</v>
      </c>
      <c r="C14" s="388" t="s">
        <v>129</v>
      </c>
      <c r="D14" s="388"/>
      <c r="E14" s="388"/>
      <c r="F14" s="388"/>
      <c r="G14" s="28"/>
      <c r="H14" s="32">
        <v>1</v>
      </c>
      <c r="I14" s="387"/>
      <c r="J14" s="33"/>
      <c r="K14" t="s">
        <v>130</v>
      </c>
    </row>
    <row r="15" spans="2:13" ht="32.25" customHeight="1" x14ac:dyDescent="0.25">
      <c r="B15" s="69" t="s">
        <v>131</v>
      </c>
      <c r="C15" s="388" t="s">
        <v>132</v>
      </c>
      <c r="D15" s="388"/>
      <c r="E15" s="388"/>
      <c r="F15" s="388"/>
      <c r="G15" s="28"/>
      <c r="H15" s="34"/>
      <c r="I15" s="389"/>
    </row>
    <row r="16" spans="2:13" x14ac:dyDescent="0.25">
      <c r="B16" s="31" t="s">
        <v>133</v>
      </c>
      <c r="C16" s="388" t="s">
        <v>134</v>
      </c>
      <c r="D16" s="388"/>
      <c r="E16" s="388"/>
      <c r="F16" s="388"/>
      <c r="G16" s="35"/>
      <c r="H16" s="34"/>
      <c r="I16" s="390"/>
      <c r="J16" s="35" t="s">
        <v>135</v>
      </c>
      <c r="K16" s="35"/>
      <c r="L16" s="35"/>
      <c r="M16" s="35"/>
    </row>
    <row r="17" spans="2:10" x14ac:dyDescent="0.25">
      <c r="B17" s="31" t="s">
        <v>136</v>
      </c>
      <c r="C17" s="388" t="s">
        <v>137</v>
      </c>
      <c r="D17" s="388"/>
      <c r="E17" s="388"/>
      <c r="F17" s="388"/>
      <c r="G17" s="28"/>
      <c r="H17" s="34"/>
      <c r="I17" s="390"/>
    </row>
    <row r="18" spans="2:10" x14ac:dyDescent="0.25">
      <c r="D18" s="28"/>
      <c r="E18" s="28"/>
      <c r="F18" s="28"/>
      <c r="G18" s="28"/>
      <c r="H18" s="32">
        <v>0.5</v>
      </c>
      <c r="I18" s="390"/>
      <c r="J18" t="s">
        <v>138</v>
      </c>
    </row>
    <row r="19" spans="2:10" x14ac:dyDescent="0.25">
      <c r="D19" s="28"/>
      <c r="E19" s="28"/>
      <c r="F19" s="28"/>
      <c r="G19" s="28"/>
      <c r="H19" s="34"/>
      <c r="I19" s="377"/>
      <c r="J19" t="s">
        <v>139</v>
      </c>
    </row>
    <row r="20" spans="2:10" x14ac:dyDescent="0.25">
      <c r="D20" s="28"/>
      <c r="E20" s="28"/>
      <c r="F20" s="28"/>
      <c r="G20" s="28"/>
      <c r="H20" s="34"/>
      <c r="I20" s="377"/>
    </row>
    <row r="21" spans="2:10" x14ac:dyDescent="0.25">
      <c r="D21" s="28"/>
      <c r="E21" s="28"/>
      <c r="F21" s="28"/>
      <c r="G21" s="28"/>
      <c r="H21" s="32">
        <v>0.1</v>
      </c>
      <c r="I21" s="377"/>
    </row>
    <row r="22" spans="2:10" x14ac:dyDescent="0.25">
      <c r="D22" s="28"/>
      <c r="E22" s="28"/>
      <c r="F22" s="28"/>
      <c r="G22" s="28"/>
      <c r="H22" s="28"/>
      <c r="I22" s="36"/>
    </row>
  </sheetData>
  <mergeCells count="16">
    <mergeCell ref="B1:K1"/>
    <mergeCell ref="B3:K3"/>
    <mergeCell ref="I19:I21"/>
    <mergeCell ref="E5:H5"/>
    <mergeCell ref="E6:H6"/>
    <mergeCell ref="E7:H7"/>
    <mergeCell ref="E8:H8"/>
    <mergeCell ref="E9:H9"/>
    <mergeCell ref="B12:F12"/>
    <mergeCell ref="C13:F13"/>
    <mergeCell ref="I13:I14"/>
    <mergeCell ref="C14:F14"/>
    <mergeCell ref="C15:F15"/>
    <mergeCell ref="I15:I18"/>
    <mergeCell ref="C16:F16"/>
    <mergeCell ref="C17:F17"/>
  </mergeCells>
  <hyperlinks>
    <hyperlink ref="B1:K1" location="'MATRIZ DE RIESGOS'!A1" display="NIVEL DE DEFICIENCIA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zoomScale="98" zoomScaleNormal="98" workbookViewId="0">
      <selection activeCell="E8" sqref="E8:H8"/>
    </sheetView>
  </sheetViews>
  <sheetFormatPr baseColWidth="10" defaultRowHeight="15" x14ac:dyDescent="0.25"/>
  <cols>
    <col min="3" max="3" width="22.85546875" customWidth="1"/>
  </cols>
  <sheetData>
    <row r="2" spans="2:12" x14ac:dyDescent="0.25">
      <c r="B2" s="392" t="s">
        <v>15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4" spans="2:12" x14ac:dyDescent="0.25">
      <c r="B4" s="376" t="s">
        <v>111</v>
      </c>
      <c r="C4" s="376"/>
      <c r="D4" s="376"/>
      <c r="E4" s="376"/>
      <c r="F4" s="376"/>
      <c r="G4" s="376"/>
      <c r="H4" s="376"/>
      <c r="I4" s="376"/>
      <c r="J4" s="376"/>
      <c r="K4" s="376"/>
      <c r="L4" s="376"/>
    </row>
    <row r="6" spans="2:12" x14ac:dyDescent="0.25">
      <c r="C6" s="27" t="s">
        <v>15</v>
      </c>
      <c r="D6" s="27" t="s">
        <v>140</v>
      </c>
      <c r="E6" s="393" t="s">
        <v>116</v>
      </c>
      <c r="F6" s="393"/>
      <c r="G6" s="393"/>
      <c r="H6" s="393"/>
    </row>
    <row r="7" spans="2:12" ht="30" customHeight="1" x14ac:dyDescent="0.25">
      <c r="C7" s="1" t="s">
        <v>141</v>
      </c>
      <c r="D7" s="27">
        <v>4</v>
      </c>
      <c r="E7" s="391" t="s">
        <v>142</v>
      </c>
      <c r="F7" s="391"/>
      <c r="G7" s="391"/>
      <c r="H7" s="391"/>
    </row>
    <row r="8" spans="2:12" ht="28.5" customHeight="1" x14ac:dyDescent="0.25">
      <c r="C8" s="1" t="s">
        <v>143</v>
      </c>
      <c r="D8" s="27">
        <v>3</v>
      </c>
      <c r="E8" s="391" t="s">
        <v>144</v>
      </c>
      <c r="F8" s="391"/>
      <c r="G8" s="391"/>
      <c r="H8" s="391"/>
    </row>
    <row r="9" spans="2:12" ht="30" customHeight="1" x14ac:dyDescent="0.25">
      <c r="C9" s="1" t="s">
        <v>145</v>
      </c>
      <c r="D9" s="27">
        <v>2</v>
      </c>
      <c r="E9" s="391" t="s">
        <v>146</v>
      </c>
      <c r="F9" s="391"/>
      <c r="G9" s="391"/>
      <c r="H9" s="391"/>
    </row>
    <row r="10" spans="2:12" ht="30" customHeight="1" x14ac:dyDescent="0.25">
      <c r="C10" s="1" t="s">
        <v>147</v>
      </c>
      <c r="D10" s="27">
        <v>1</v>
      </c>
      <c r="E10" s="391" t="s">
        <v>148</v>
      </c>
      <c r="F10" s="391"/>
      <c r="G10" s="391"/>
      <c r="H10" s="391"/>
    </row>
  </sheetData>
  <mergeCells count="7">
    <mergeCell ref="E9:H9"/>
    <mergeCell ref="E10:H10"/>
    <mergeCell ref="B2:L2"/>
    <mergeCell ref="B4:L4"/>
    <mergeCell ref="E6:H6"/>
    <mergeCell ref="E7:H7"/>
    <mergeCell ref="E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opLeftCell="A5" zoomScale="93" zoomScaleNormal="93" workbookViewId="0">
      <selection activeCell="G12" sqref="G12"/>
    </sheetView>
  </sheetViews>
  <sheetFormatPr baseColWidth="10" defaultRowHeight="15" x14ac:dyDescent="0.25"/>
  <sheetData>
    <row r="3" spans="2:11" x14ac:dyDescent="0.25">
      <c r="B3" s="375" t="s">
        <v>77</v>
      </c>
      <c r="C3" s="375"/>
      <c r="D3" s="375"/>
      <c r="E3" s="375"/>
      <c r="F3" s="375"/>
      <c r="G3" s="375"/>
      <c r="H3" s="375"/>
      <c r="I3" s="375"/>
      <c r="J3" s="375"/>
      <c r="K3" s="375"/>
    </row>
    <row r="5" spans="2:11" x14ac:dyDescent="0.25">
      <c r="B5" s="359" t="s">
        <v>112</v>
      </c>
      <c r="C5" s="359"/>
      <c r="D5" s="359"/>
      <c r="E5" s="359"/>
      <c r="F5" s="359"/>
      <c r="G5" s="359"/>
      <c r="H5" s="359"/>
      <c r="I5" s="359"/>
      <c r="J5" s="359"/>
      <c r="K5" s="359"/>
    </row>
    <row r="8" spans="2:11" x14ac:dyDescent="0.25">
      <c r="C8" s="45" t="s">
        <v>174</v>
      </c>
      <c r="D8" s="45"/>
      <c r="E8" s="46"/>
      <c r="F8" s="28"/>
      <c r="G8" s="28"/>
      <c r="H8" s="28"/>
    </row>
    <row r="9" spans="2:11" x14ac:dyDescent="0.25">
      <c r="C9" s="394" t="s">
        <v>149</v>
      </c>
      <c r="D9" s="394"/>
      <c r="E9" s="394" t="s">
        <v>150</v>
      </c>
      <c r="F9" s="394"/>
      <c r="G9" s="394"/>
      <c r="H9" s="394"/>
    </row>
    <row r="10" spans="2:11" x14ac:dyDescent="0.25">
      <c r="C10" s="27"/>
      <c r="D10" s="27"/>
      <c r="E10" s="39">
        <v>4</v>
      </c>
      <c r="F10" s="39">
        <v>3</v>
      </c>
      <c r="G10" s="39">
        <v>2</v>
      </c>
      <c r="H10" s="39">
        <v>1</v>
      </c>
    </row>
    <row r="11" spans="2:11" x14ac:dyDescent="0.25">
      <c r="C11" s="346" t="s">
        <v>151</v>
      </c>
      <c r="D11" s="27">
        <v>10</v>
      </c>
      <c r="E11" s="40" t="s">
        <v>152</v>
      </c>
      <c r="F11" s="40" t="s">
        <v>153</v>
      </c>
      <c r="G11" s="41" t="s">
        <v>154</v>
      </c>
      <c r="H11" s="41" t="s">
        <v>155</v>
      </c>
    </row>
    <row r="12" spans="2:11" x14ac:dyDescent="0.25">
      <c r="C12" s="346"/>
      <c r="D12" s="27">
        <v>6</v>
      </c>
      <c r="E12" s="40" t="s">
        <v>156</v>
      </c>
      <c r="F12" s="41" t="s">
        <v>157</v>
      </c>
      <c r="G12" s="41" t="s">
        <v>158</v>
      </c>
      <c r="H12" s="42" t="s">
        <v>159</v>
      </c>
    </row>
    <row r="13" spans="2:11" x14ac:dyDescent="0.25">
      <c r="B13" s="37"/>
      <c r="C13" s="346"/>
      <c r="D13" s="27">
        <v>2</v>
      </c>
      <c r="E13" s="42" t="s">
        <v>160</v>
      </c>
      <c r="F13" s="42" t="s">
        <v>161</v>
      </c>
      <c r="G13" s="39" t="s">
        <v>162</v>
      </c>
      <c r="H13" s="39" t="s">
        <v>163</v>
      </c>
      <c r="I13" s="37"/>
      <c r="J13" s="37"/>
      <c r="K13" s="37"/>
    </row>
    <row r="14" spans="2:11" x14ac:dyDescent="0.25">
      <c r="E14" s="28"/>
      <c r="F14" s="28"/>
      <c r="G14" s="28"/>
      <c r="H14" s="28"/>
    </row>
    <row r="15" spans="2:11" x14ac:dyDescent="0.25">
      <c r="E15" s="28"/>
      <c r="F15" s="28"/>
      <c r="G15" s="28"/>
      <c r="H15" s="28"/>
    </row>
    <row r="16" spans="2:11" x14ac:dyDescent="0.25">
      <c r="E16" s="28"/>
      <c r="F16" s="28"/>
      <c r="G16" s="28"/>
      <c r="H16" s="28"/>
    </row>
    <row r="17" spans="3:8" x14ac:dyDescent="0.25">
      <c r="C17" s="45" t="s">
        <v>175</v>
      </c>
      <c r="D17" s="47"/>
      <c r="E17" s="48"/>
      <c r="F17" s="28"/>
      <c r="G17" s="28"/>
      <c r="H17" s="28"/>
    </row>
    <row r="18" spans="3:8" x14ac:dyDescent="0.25">
      <c r="C18" s="1" t="s">
        <v>164</v>
      </c>
      <c r="D18" s="27" t="s">
        <v>165</v>
      </c>
      <c r="E18" s="395" t="s">
        <v>116</v>
      </c>
      <c r="F18" s="395"/>
      <c r="G18" s="395"/>
      <c r="H18" s="395"/>
    </row>
    <row r="19" spans="3:8" ht="45" customHeight="1" x14ac:dyDescent="0.25">
      <c r="C19" s="76" t="s">
        <v>117</v>
      </c>
      <c r="D19" s="1" t="s">
        <v>166</v>
      </c>
      <c r="E19" s="391" t="s">
        <v>167</v>
      </c>
      <c r="F19" s="391"/>
      <c r="G19" s="391"/>
      <c r="H19" s="391"/>
    </row>
    <row r="20" spans="3:8" ht="51.75" customHeight="1" x14ac:dyDescent="0.25">
      <c r="C20" s="77" t="s">
        <v>119</v>
      </c>
      <c r="D20" s="1" t="s">
        <v>168</v>
      </c>
      <c r="E20" s="391" t="s">
        <v>169</v>
      </c>
      <c r="F20" s="391"/>
      <c r="G20" s="391"/>
      <c r="H20" s="391"/>
    </row>
    <row r="21" spans="3:8" ht="42.75" customHeight="1" x14ac:dyDescent="0.25">
      <c r="C21" s="78" t="s">
        <v>121</v>
      </c>
      <c r="D21" s="1" t="s">
        <v>170</v>
      </c>
      <c r="E21" s="391" t="s">
        <v>171</v>
      </c>
      <c r="F21" s="391"/>
      <c r="G21" s="391"/>
      <c r="H21" s="391"/>
    </row>
    <row r="22" spans="3:8" ht="52.5" customHeight="1" x14ac:dyDescent="0.25">
      <c r="C22" s="1" t="s">
        <v>123</v>
      </c>
      <c r="D22" s="1" t="s">
        <v>172</v>
      </c>
      <c r="E22" s="391" t="s">
        <v>173</v>
      </c>
      <c r="F22" s="391"/>
      <c r="G22" s="391"/>
      <c r="H22" s="391"/>
    </row>
  </sheetData>
  <mergeCells count="10">
    <mergeCell ref="E18:H18"/>
    <mergeCell ref="E19:H19"/>
    <mergeCell ref="E20:H20"/>
    <mergeCell ref="E21:H21"/>
    <mergeCell ref="E22:H22"/>
    <mergeCell ref="B3:K3"/>
    <mergeCell ref="B5:K5"/>
    <mergeCell ref="C9:D9"/>
    <mergeCell ref="E9:H9"/>
    <mergeCell ref="C11:C13"/>
  </mergeCells>
  <hyperlinks>
    <hyperlink ref="B3:K3" location="'MATRIZ DE RIESGOS'!A1" display="NIVEL DE PROBABILIDA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3"/>
  <sheetViews>
    <sheetView workbookViewId="0">
      <selection activeCell="F19" sqref="F19"/>
    </sheetView>
  </sheetViews>
  <sheetFormatPr baseColWidth="10" defaultRowHeight="15" x14ac:dyDescent="0.25"/>
  <cols>
    <col min="3" max="3" width="22.42578125" customWidth="1"/>
  </cols>
  <sheetData>
    <row r="3" spans="2:12" x14ac:dyDescent="0.25">
      <c r="B3" s="375" t="s">
        <v>78</v>
      </c>
      <c r="C3" s="375"/>
      <c r="D3" s="375"/>
      <c r="E3" s="375"/>
      <c r="F3" s="375"/>
      <c r="G3" s="375"/>
      <c r="H3" s="375"/>
      <c r="I3" s="375"/>
      <c r="J3" s="375"/>
      <c r="K3" s="375"/>
      <c r="L3" s="375"/>
    </row>
    <row r="5" spans="2:12" x14ac:dyDescent="0.25">
      <c r="B5" s="359" t="s">
        <v>113</v>
      </c>
      <c r="C5" s="359"/>
      <c r="D5" s="359"/>
      <c r="E5" s="359"/>
      <c r="F5" s="359"/>
      <c r="G5" s="359"/>
      <c r="H5" s="359"/>
      <c r="I5" s="359"/>
      <c r="J5" s="359"/>
      <c r="K5" s="359"/>
      <c r="L5" s="359"/>
    </row>
    <row r="7" spans="2:12" x14ac:dyDescent="0.25">
      <c r="C7" s="38" t="s">
        <v>176</v>
      </c>
      <c r="D7" s="43"/>
      <c r="E7" s="44"/>
      <c r="F7" s="28"/>
      <c r="G7" s="28"/>
      <c r="H7" s="28"/>
    </row>
    <row r="8" spans="2:12" x14ac:dyDescent="0.25">
      <c r="C8" s="1" t="s">
        <v>177</v>
      </c>
      <c r="D8" s="27" t="s">
        <v>178</v>
      </c>
      <c r="E8" s="395" t="s">
        <v>116</v>
      </c>
      <c r="F8" s="395"/>
      <c r="G8" s="395"/>
      <c r="H8" s="395"/>
    </row>
    <row r="9" spans="2:12" x14ac:dyDescent="0.25">
      <c r="C9" s="1" t="s">
        <v>179</v>
      </c>
      <c r="D9" s="27">
        <v>100</v>
      </c>
      <c r="E9" s="396" t="s">
        <v>180</v>
      </c>
      <c r="F9" s="396"/>
      <c r="G9" s="396"/>
      <c r="H9" s="396"/>
    </row>
    <row r="10" spans="2:12" ht="30.75" customHeight="1" x14ac:dyDescent="0.25">
      <c r="C10" s="1" t="s">
        <v>181</v>
      </c>
      <c r="D10" s="27">
        <v>60</v>
      </c>
      <c r="E10" s="397" t="s">
        <v>182</v>
      </c>
      <c r="F10" s="398"/>
      <c r="G10" s="398"/>
      <c r="H10" s="399"/>
    </row>
    <row r="11" spans="2:12" x14ac:dyDescent="0.25">
      <c r="C11" s="1" t="s">
        <v>183</v>
      </c>
      <c r="D11" s="27">
        <v>25</v>
      </c>
      <c r="E11" s="396" t="s">
        <v>184</v>
      </c>
      <c r="F11" s="396"/>
      <c r="G11" s="396"/>
      <c r="H11" s="396"/>
    </row>
    <row r="12" spans="2:12" x14ac:dyDescent="0.25">
      <c r="C12" s="1" t="s">
        <v>185</v>
      </c>
      <c r="D12" s="27">
        <v>10</v>
      </c>
      <c r="E12" s="396" t="s">
        <v>186</v>
      </c>
      <c r="F12" s="396"/>
      <c r="G12" s="396"/>
      <c r="H12" s="396"/>
    </row>
    <row r="13" spans="2:12" x14ac:dyDescent="0.25">
      <c r="C13" s="49" t="s">
        <v>187</v>
      </c>
      <c r="E13" s="28"/>
      <c r="F13" s="28"/>
      <c r="G13" s="28"/>
      <c r="H13" s="28"/>
    </row>
  </sheetData>
  <mergeCells count="7">
    <mergeCell ref="E11:H11"/>
    <mergeCell ref="E12:H12"/>
    <mergeCell ref="B3:L3"/>
    <mergeCell ref="B5:L5"/>
    <mergeCell ref="E8:H8"/>
    <mergeCell ref="E9:H9"/>
    <mergeCell ref="E10:H10"/>
  </mergeCells>
  <hyperlinks>
    <hyperlink ref="B3:L3" location="'MATRIZ DE RIESGOS'!A1" display="NIVEL DE CONSECUENCIA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topLeftCell="A16" workbookViewId="0">
      <selection activeCell="D22" sqref="D22:G22"/>
    </sheetView>
  </sheetViews>
  <sheetFormatPr baseColWidth="10" defaultRowHeight="15" x14ac:dyDescent="0.25"/>
  <sheetData>
    <row r="3" spans="2:12" x14ac:dyDescent="0.25">
      <c r="B3" s="375" t="s">
        <v>79</v>
      </c>
      <c r="C3" s="375"/>
      <c r="D3" s="375"/>
      <c r="E3" s="375"/>
      <c r="F3" s="375"/>
      <c r="G3" s="375"/>
      <c r="H3" s="375"/>
      <c r="I3" s="375"/>
      <c r="J3" s="375"/>
      <c r="K3" s="375"/>
      <c r="L3" s="375"/>
    </row>
    <row r="5" spans="2:12" x14ac:dyDescent="0.25">
      <c r="B5" s="359" t="s">
        <v>114</v>
      </c>
      <c r="C5" s="359"/>
      <c r="D5" s="359"/>
      <c r="E5" s="359"/>
      <c r="F5" s="359"/>
      <c r="G5" s="359"/>
      <c r="H5" s="359"/>
      <c r="I5" s="359"/>
      <c r="J5" s="359"/>
      <c r="K5" s="359"/>
      <c r="L5" s="359"/>
    </row>
    <row r="7" spans="2:12" ht="15.75" thickBot="1" x14ac:dyDescent="0.3">
      <c r="B7" s="405" t="s">
        <v>227</v>
      </c>
      <c r="C7" s="405"/>
      <c r="D7" s="405"/>
      <c r="E7" s="405"/>
      <c r="F7" s="405"/>
      <c r="G7" s="405"/>
    </row>
    <row r="8" spans="2:12" x14ac:dyDescent="0.25">
      <c r="B8" s="406" t="s">
        <v>188</v>
      </c>
      <c r="C8" s="407"/>
      <c r="D8" s="394" t="s">
        <v>189</v>
      </c>
      <c r="E8" s="394"/>
      <c r="F8" s="394"/>
      <c r="G8" s="394"/>
    </row>
    <row r="9" spans="2:12" x14ac:dyDescent="0.25">
      <c r="B9" s="408"/>
      <c r="C9" s="409"/>
      <c r="D9" s="50" t="s">
        <v>190</v>
      </c>
      <c r="E9" s="51" t="s">
        <v>191</v>
      </c>
      <c r="F9" s="50" t="s">
        <v>192</v>
      </c>
      <c r="G9" s="51" t="s">
        <v>193</v>
      </c>
    </row>
    <row r="10" spans="2:12" ht="47.25" x14ac:dyDescent="0.25">
      <c r="B10" s="400" t="s">
        <v>194</v>
      </c>
      <c r="C10" s="50">
        <v>100</v>
      </c>
      <c r="D10" s="52" t="s">
        <v>195</v>
      </c>
      <c r="E10" s="53" t="s">
        <v>196</v>
      </c>
      <c r="F10" s="53" t="s">
        <v>197</v>
      </c>
      <c r="G10" s="54" t="s">
        <v>198</v>
      </c>
    </row>
    <row r="11" spans="2:12" ht="15.75" x14ac:dyDescent="0.25">
      <c r="B11" s="400"/>
      <c r="C11" s="394">
        <v>60</v>
      </c>
      <c r="D11" s="401" t="s">
        <v>199</v>
      </c>
      <c r="E11" s="402" t="s">
        <v>200</v>
      </c>
      <c r="F11" s="403" t="s">
        <v>201</v>
      </c>
      <c r="G11" s="55" t="s">
        <v>202</v>
      </c>
    </row>
    <row r="12" spans="2:12" ht="31.5" x14ac:dyDescent="0.25">
      <c r="B12" s="400"/>
      <c r="C12" s="394"/>
      <c r="D12" s="401"/>
      <c r="E12" s="402"/>
      <c r="F12" s="403"/>
      <c r="G12" s="56" t="s">
        <v>203</v>
      </c>
    </row>
    <row r="13" spans="2:12" ht="31.5" x14ac:dyDescent="0.25">
      <c r="B13" s="400"/>
      <c r="C13" s="50">
        <v>25</v>
      </c>
      <c r="D13" s="52" t="s">
        <v>204</v>
      </c>
      <c r="E13" s="54" t="s">
        <v>205</v>
      </c>
      <c r="F13" s="54" t="s">
        <v>206</v>
      </c>
      <c r="G13" s="57" t="s">
        <v>207</v>
      </c>
    </row>
    <row r="14" spans="2:12" ht="15.75" x14ac:dyDescent="0.25">
      <c r="B14" s="400"/>
      <c r="C14" s="394">
        <v>10</v>
      </c>
      <c r="D14" s="403" t="s">
        <v>208</v>
      </c>
      <c r="E14" s="55" t="s">
        <v>209</v>
      </c>
      <c r="F14" s="404" t="s">
        <v>210</v>
      </c>
      <c r="G14" s="58" t="s">
        <v>211</v>
      </c>
    </row>
    <row r="15" spans="2:12" ht="31.5" x14ac:dyDescent="0.25">
      <c r="B15" s="400"/>
      <c r="C15" s="394"/>
      <c r="D15" s="403"/>
      <c r="E15" s="59" t="s">
        <v>212</v>
      </c>
      <c r="F15" s="404"/>
      <c r="G15" s="60" t="s">
        <v>213</v>
      </c>
    </row>
    <row r="16" spans="2:12" x14ac:dyDescent="0.25">
      <c r="D16" s="28"/>
      <c r="E16" s="28"/>
      <c r="F16" s="28"/>
      <c r="G16" s="28"/>
    </row>
    <row r="17" spans="2:11" x14ac:dyDescent="0.25">
      <c r="B17" s="61"/>
      <c r="C17" s="61"/>
      <c r="D17" s="61"/>
      <c r="E17" s="61"/>
      <c r="F17" s="61"/>
      <c r="G17" s="61"/>
      <c r="H17" s="37"/>
      <c r="I17" s="37"/>
      <c r="J17" s="37"/>
      <c r="K17" s="37"/>
    </row>
    <row r="18" spans="2:11" ht="15.75" thickBot="1" x14ac:dyDescent="0.3">
      <c r="B18" s="413" t="s">
        <v>228</v>
      </c>
      <c r="C18" s="413"/>
      <c r="D18" s="413"/>
      <c r="E18" s="413"/>
      <c r="F18" s="413"/>
      <c r="G18" s="413"/>
    </row>
    <row r="19" spans="2:11" ht="60" x14ac:dyDescent="0.25">
      <c r="B19" s="65" t="s">
        <v>214</v>
      </c>
      <c r="C19" s="66" t="s">
        <v>215</v>
      </c>
      <c r="D19" s="414" t="s">
        <v>116</v>
      </c>
      <c r="E19" s="415"/>
      <c r="F19" s="415"/>
      <c r="G19" s="416"/>
    </row>
    <row r="20" spans="2:11" ht="30" customHeight="1" x14ac:dyDescent="0.25">
      <c r="B20" s="62" t="s">
        <v>216</v>
      </c>
      <c r="C20" s="27" t="s">
        <v>217</v>
      </c>
      <c r="D20" s="410" t="s">
        <v>218</v>
      </c>
      <c r="E20" s="411"/>
      <c r="F20" s="411"/>
      <c r="G20" s="412"/>
    </row>
    <row r="21" spans="2:11" ht="44.25" customHeight="1" x14ac:dyDescent="0.25">
      <c r="B21" s="62" t="s">
        <v>219</v>
      </c>
      <c r="C21" s="27" t="s">
        <v>220</v>
      </c>
      <c r="D21" s="410" t="s">
        <v>221</v>
      </c>
      <c r="E21" s="411"/>
      <c r="F21" s="411"/>
      <c r="G21" s="412"/>
    </row>
    <row r="22" spans="2:11" ht="30" customHeight="1" x14ac:dyDescent="0.25">
      <c r="B22" s="62" t="s">
        <v>222</v>
      </c>
      <c r="C22" s="27" t="s">
        <v>223</v>
      </c>
      <c r="D22" s="410" t="s">
        <v>224</v>
      </c>
      <c r="E22" s="411"/>
      <c r="F22" s="411"/>
      <c r="G22" s="412"/>
    </row>
    <row r="23" spans="2:11" ht="45" customHeight="1" thickBot="1" x14ac:dyDescent="0.3">
      <c r="B23" s="63" t="s">
        <v>225</v>
      </c>
      <c r="C23" s="64">
        <v>20</v>
      </c>
      <c r="D23" s="410" t="s">
        <v>226</v>
      </c>
      <c r="E23" s="411"/>
      <c r="F23" s="411"/>
      <c r="G23" s="412"/>
    </row>
  </sheetData>
  <mergeCells count="19">
    <mergeCell ref="D23:G23"/>
    <mergeCell ref="B18:G18"/>
    <mergeCell ref="D19:G19"/>
    <mergeCell ref="D20:G20"/>
    <mergeCell ref="D21:G21"/>
    <mergeCell ref="D22:G22"/>
    <mergeCell ref="B3:L3"/>
    <mergeCell ref="B5:L5"/>
    <mergeCell ref="B7:G7"/>
    <mergeCell ref="B8:C9"/>
    <mergeCell ref="D8:G8"/>
    <mergeCell ref="B10:B15"/>
    <mergeCell ref="C11:C12"/>
    <mergeCell ref="D11:D12"/>
    <mergeCell ref="E11:E12"/>
    <mergeCell ref="F11:F12"/>
    <mergeCell ref="C14:C15"/>
    <mergeCell ref="D14:D15"/>
    <mergeCell ref="F14:F15"/>
  </mergeCells>
  <hyperlinks>
    <hyperlink ref="B3:L3" location="'MATRIZ DE RIESGOS'!A1" display="NIVEL DEL RIESGO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1"/>
  <sheetViews>
    <sheetView workbookViewId="0"/>
  </sheetViews>
  <sheetFormatPr baseColWidth="10" defaultRowHeight="15" x14ac:dyDescent="0.25"/>
  <cols>
    <col min="4" max="4" width="11.7109375" customWidth="1"/>
    <col min="5" max="5" width="34.42578125" customWidth="1"/>
    <col min="6" max="6" width="23.5703125" customWidth="1"/>
  </cols>
  <sheetData>
    <row r="3" spans="2:10" x14ac:dyDescent="0.25">
      <c r="B3" s="375" t="s">
        <v>20</v>
      </c>
      <c r="C3" s="375"/>
      <c r="D3" s="375"/>
      <c r="E3" s="375"/>
      <c r="F3" s="375"/>
      <c r="G3" s="375"/>
      <c r="H3" s="375"/>
      <c r="I3" s="375"/>
      <c r="J3" s="375"/>
    </row>
    <row r="4" spans="2:10" ht="15.75" thickBot="1" x14ac:dyDescent="0.3"/>
    <row r="5" spans="2:10" ht="15.75" thickBot="1" x14ac:dyDescent="0.3">
      <c r="E5" s="83" t="s">
        <v>255</v>
      </c>
      <c r="F5" s="84" t="s">
        <v>256</v>
      </c>
    </row>
    <row r="6" spans="2:10" ht="15.75" thickBot="1" x14ac:dyDescent="0.3">
      <c r="E6" s="67" t="s">
        <v>216</v>
      </c>
      <c r="F6" s="68" t="s">
        <v>231</v>
      </c>
    </row>
    <row r="7" spans="2:10" ht="29.25" thickBot="1" x14ac:dyDescent="0.3">
      <c r="E7" s="67" t="s">
        <v>219</v>
      </c>
      <c r="F7" s="68" t="s">
        <v>233</v>
      </c>
    </row>
    <row r="8" spans="2:10" ht="15.75" thickBot="1" x14ac:dyDescent="0.3">
      <c r="E8" s="67" t="s">
        <v>222</v>
      </c>
      <c r="F8" s="68" t="s">
        <v>257</v>
      </c>
    </row>
    <row r="9" spans="2:10" ht="15.75" thickBot="1" x14ac:dyDescent="0.3">
      <c r="E9" s="67" t="s">
        <v>225</v>
      </c>
      <c r="F9" s="68" t="s">
        <v>257</v>
      </c>
    </row>
    <row r="10" spans="2:10" ht="49.5" customHeight="1" thickBot="1" x14ac:dyDescent="0.3">
      <c r="E10" s="67" t="s">
        <v>230</v>
      </c>
      <c r="F10" s="68" t="s">
        <v>231</v>
      </c>
    </row>
    <row r="11" spans="2:10" ht="47.25" customHeight="1" thickBot="1" x14ac:dyDescent="0.3">
      <c r="E11" s="67" t="s">
        <v>232</v>
      </c>
      <c r="F11" s="68" t="s">
        <v>233</v>
      </c>
    </row>
  </sheetData>
  <mergeCells count="1">
    <mergeCell ref="B3:J3"/>
  </mergeCells>
  <hyperlinks>
    <hyperlink ref="B3:J3" location="'MATRIZ DE RIESGOS'!A1" display="ACEPTABILIDAD DEL RIESG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Cuadro de Actualizaciones</vt:lpstr>
      <vt:lpstr>60-1000-07</vt:lpstr>
      <vt:lpstr>TABLA DE PELIGROS</vt:lpstr>
      <vt:lpstr>NIVEL DE DEFICIENCIA</vt:lpstr>
      <vt:lpstr>NIVEL DE EXPOSICIÓN</vt:lpstr>
      <vt:lpstr>PROBABILIDAD</vt:lpstr>
      <vt:lpstr>CONSECUENCIA</vt:lpstr>
      <vt:lpstr>NIVEL DEL RIESGO</vt:lpstr>
      <vt:lpstr>ACEPTABILIDAD DEL RIESGO</vt:lpstr>
      <vt:lpstr>PROYECCIÓN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Colossus User</dc:creator>
  <cp:lastModifiedBy>Vicky</cp:lastModifiedBy>
  <cp:lastPrinted>2014-04-25T00:50:15Z</cp:lastPrinted>
  <dcterms:created xsi:type="dcterms:W3CDTF">2012-10-02T19:42:36Z</dcterms:created>
  <dcterms:modified xsi:type="dcterms:W3CDTF">2016-04-27T22:55:50Z</dcterms:modified>
</cp:coreProperties>
</file>