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0" windowWidth="12120" windowHeight="7695" tabRatio="837" firstSheet="1" activeTab="1"/>
  </bookViews>
  <sheets>
    <sheet name="DATOS" sheetId="41" state="hidden" r:id="rId1"/>
    <sheet name="NECESIDADES" sheetId="1" r:id="rId2"/>
    <sheet name="CUADRO DE ACTUALIZACIONES" sheetId="48" r:id="rId3"/>
    <sheet name="Mot" sheetId="2" r:id="rId4"/>
    <sheet name="Des" sheetId="3" r:id="rId5"/>
    <sheet name="Arr" sheetId="4" r:id="rId6"/>
    <sheet name="Cot" sheetId="5" r:id="rId7"/>
    <sheet name="Est" sheetId="6" r:id="rId8"/>
    <sheet name="Operador" sheetId="7" r:id="rId9"/>
    <sheet name="J_L" sheetId="9" r:id="rId10"/>
    <sheet name="S_C" sheetId="10" r:id="rId11"/>
    <sheet name="Vias" sheetId="45" r:id="rId12"/>
    <sheet name="ADMIN" sheetId="46" r:id="rId13"/>
    <sheet name="SILV" sheetId="47" r:id="rId14"/>
    <sheet name="UMM" sheetId="16" state="hidden" r:id="rId15"/>
    <sheet name="UMH" sheetId="15" state="hidden" r:id="rId16"/>
    <sheet name="HME" sheetId="27" state="hidden" r:id="rId17"/>
    <sheet name="CAE" sheetId="29" state="hidden" r:id="rId18"/>
    <sheet name="UEQ" sheetId="32" state="hidden" r:id="rId19"/>
    <sheet name="TDT" sheetId="17" state="hidden" r:id="rId20"/>
    <sheet name="MCA" sheetId="26" state="hidden" r:id="rId21"/>
    <sheet name="TSA" sheetId="28" state="hidden" r:id="rId22"/>
    <sheet name="ETB" sheetId="30" state="hidden" r:id="rId23"/>
    <sheet name="OEQ" sheetId="31" state="hidden" r:id="rId24"/>
    <sheet name="TCD" sheetId="33" state="hidden" r:id="rId25"/>
    <sheet name="CBA" sheetId="36" state="hidden" r:id="rId26"/>
    <sheet name="CMA" sheetId="38" state="hidden" r:id="rId27"/>
    <sheet name="TEM" sheetId="40" state="hidden" r:id="rId28"/>
    <sheet name="P AUX" sheetId="14" state="hidden" r:id="rId29"/>
    <sheet name="FRC" sheetId="18" state="hidden" r:id="rId30"/>
    <sheet name="UME" sheetId="19" state="hidden" r:id="rId31"/>
    <sheet name="UEX" sheetId="20" state="hidden" r:id="rId32"/>
    <sheet name="OyA" sheetId="21" state="hidden" r:id="rId33"/>
    <sheet name="CSE" sheetId="22" state="hidden" r:id="rId34"/>
    <sheet name="AMC" sheetId="34" state="hidden" r:id="rId35"/>
    <sheet name="LSE" sheetId="35" state="hidden" r:id="rId36"/>
    <sheet name="LCB" sheetId="37" state="hidden" r:id="rId37"/>
    <sheet name="MIR" sheetId="23" state="hidden" r:id="rId38"/>
    <sheet name="MRP" sheetId="24" state="hidden" r:id="rId39"/>
    <sheet name="CRN" sheetId="25" state="hidden" r:id="rId40"/>
    <sheet name="RyC" sheetId="39" state="hidden" r:id="rId41"/>
  </sheets>
  <definedNames>
    <definedName name="CAPACITADOR">DATOS!$B$29:$B$38</definedName>
    <definedName name="CUMPLIMIENTO">DATOS!$E$4:$E$7</definedName>
    <definedName name="ESTADO">DATOS!$B$4:$B$7</definedName>
    <definedName name="NUCELO">DATOS!$G$4:$G$7</definedName>
  </definedNames>
  <calcPr calcId="144525"/>
</workbook>
</file>

<file path=xl/calcChain.xml><?xml version="1.0" encoding="utf-8"?>
<calcChain xmlns="http://schemas.openxmlformats.org/spreadsheetml/2006/main">
  <c r="AR19" i="1" l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13" i="1"/>
  <c r="AR14" i="1"/>
  <c r="AR15" i="1"/>
  <c r="AR16" i="1"/>
  <c r="AR17" i="1"/>
  <c r="AR12" i="1"/>
  <c r="M41" i="1"/>
  <c r="M43" i="1" s="1"/>
  <c r="M44" i="1" s="1"/>
  <c r="M40" i="1"/>
  <c r="M39" i="1"/>
  <c r="M38" i="1"/>
  <c r="I24" i="1"/>
  <c r="D24" i="1"/>
  <c r="D41" i="1" s="1"/>
  <c r="D46" i="1" s="1"/>
  <c r="D47" i="1" s="1"/>
  <c r="D50" i="1" s="1"/>
  <c r="E24" i="1"/>
  <c r="E39" i="1" s="1"/>
  <c r="F24" i="1"/>
  <c r="G24" i="1"/>
  <c r="H24" i="1"/>
  <c r="J24" i="1"/>
  <c r="K24" i="1"/>
  <c r="L24" i="1"/>
  <c r="W19" i="1"/>
  <c r="W32" i="1" s="1"/>
  <c r="D67" i="47"/>
  <c r="X13" i="1" s="1"/>
  <c r="X19" i="1" s="1"/>
  <c r="D31" i="46"/>
  <c r="D31" i="45"/>
  <c r="V12" i="1" s="1"/>
  <c r="V19" i="1" s="1"/>
  <c r="D45" i="6"/>
  <c r="R38" i="1" s="1"/>
  <c r="D18" i="10"/>
  <c r="U15" i="1" s="1"/>
  <c r="U19" i="1" s="1"/>
  <c r="E13" i="9"/>
  <c r="T14" i="1" s="1"/>
  <c r="T19" i="1" s="1"/>
  <c r="D31" i="7"/>
  <c r="S13" i="1" s="1"/>
  <c r="S19" i="1" s="1"/>
  <c r="D43" i="4"/>
  <c r="P19" i="1" s="1"/>
  <c r="C67" i="1"/>
  <c r="C66" i="1"/>
  <c r="C65" i="1"/>
  <c r="C64" i="1"/>
  <c r="P12" i="1" l="1"/>
  <c r="R13" i="1"/>
  <c r="R19" i="1" s="1"/>
  <c r="P38" i="1"/>
  <c r="S21" i="1"/>
  <c r="S22" i="1" s="1"/>
  <c r="S27" i="1" s="1"/>
  <c r="S29" i="1" s="1"/>
  <c r="U26" i="1"/>
  <c r="U27" i="1" s="1"/>
  <c r="U31" i="1" s="1"/>
  <c r="U32" i="1" s="1"/>
  <c r="U33" i="1" s="1"/>
  <c r="U34" i="1" s="1"/>
  <c r="U21" i="1"/>
  <c r="U24" i="1" s="1"/>
  <c r="X23" i="1"/>
  <c r="R21" i="1"/>
  <c r="R27" i="1" s="1"/>
  <c r="R28" i="1" s="1"/>
  <c r="T21" i="1"/>
  <c r="T24" i="1" s="1"/>
  <c r="T27" i="1" s="1"/>
  <c r="T31" i="1" s="1"/>
  <c r="T32" i="1" s="1"/>
  <c r="V26" i="1"/>
  <c r="W36" i="1"/>
  <c r="W37" i="1"/>
  <c r="W35" i="1"/>
  <c r="D51" i="1"/>
  <c r="D52" i="1" s="1"/>
  <c r="W24" i="1"/>
  <c r="I27" i="1"/>
  <c r="I31" i="1" s="1"/>
  <c r="I32" i="1" s="1"/>
  <c r="I34" i="1" s="1"/>
  <c r="I35" i="1" s="1"/>
  <c r="I36" i="1" s="1"/>
  <c r="I37" i="1" s="1"/>
  <c r="I38" i="1" s="1"/>
  <c r="G27" i="1"/>
  <c r="G31" i="1" s="1"/>
  <c r="G32" i="1" s="1"/>
  <c r="G34" i="1" s="1"/>
  <c r="G35" i="1" s="1"/>
  <c r="G36" i="1" s="1"/>
  <c r="G37" i="1" s="1"/>
  <c r="G38" i="1" s="1"/>
  <c r="E38" i="1"/>
  <c r="K38" i="1"/>
  <c r="D40" i="1"/>
  <c r="K39" i="1"/>
  <c r="I39" i="1"/>
  <c r="G39" i="1"/>
  <c r="K40" i="1"/>
  <c r="I40" i="1"/>
  <c r="G40" i="1"/>
  <c r="E40" i="1"/>
  <c r="K41" i="1"/>
  <c r="K46" i="1" s="1"/>
  <c r="K47" i="1" s="1"/>
  <c r="K50" i="1" s="1"/>
  <c r="K51" i="1" s="1"/>
  <c r="K52" i="1" s="1"/>
  <c r="K53" i="1" s="1"/>
  <c r="K54" i="1" s="1"/>
  <c r="K55" i="1" s="1"/>
  <c r="K56" i="1" s="1"/>
  <c r="K57" i="1" s="1"/>
  <c r="K58" i="1" s="1"/>
  <c r="I41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G41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E41" i="1"/>
  <c r="E46" i="1" s="1"/>
  <c r="E47" i="1" s="1"/>
  <c r="E50" i="1" s="1"/>
  <c r="E51" i="1" s="1"/>
  <c r="E52" i="1" s="1"/>
  <c r="E53" i="1" s="1"/>
  <c r="E54" i="1" s="1"/>
  <c r="E55" i="1" s="1"/>
  <c r="E56" i="1" s="1"/>
  <c r="E57" i="1" s="1"/>
  <c r="E58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P20" i="1"/>
  <c r="P26" i="1" s="1"/>
  <c r="H27" i="1"/>
  <c r="H31" i="1" s="1"/>
  <c r="H32" i="1" s="1"/>
  <c r="H34" i="1" s="1"/>
  <c r="H35" i="1" s="1"/>
  <c r="H36" i="1" s="1"/>
  <c r="H37" i="1" s="1"/>
  <c r="H38" i="1" s="1"/>
  <c r="F27" i="1"/>
  <c r="F31" i="1" s="1"/>
  <c r="F32" i="1" s="1"/>
  <c r="F34" i="1" s="1"/>
  <c r="D38" i="1"/>
  <c r="J38" i="1"/>
  <c r="L38" i="1"/>
  <c r="D39" i="1"/>
  <c r="L39" i="1"/>
  <c r="J39" i="1"/>
  <c r="H39" i="1"/>
  <c r="F39" i="1"/>
  <c r="L40" i="1"/>
  <c r="J40" i="1"/>
  <c r="H40" i="1"/>
  <c r="F40" i="1"/>
  <c r="L41" i="1"/>
  <c r="J41" i="1"/>
  <c r="J46" i="1" s="1"/>
  <c r="J47" i="1" s="1"/>
  <c r="J50" i="1" s="1"/>
  <c r="J51" i="1" s="1"/>
  <c r="J52" i="1" s="1"/>
  <c r="J53" i="1" s="1"/>
  <c r="J54" i="1" s="1"/>
  <c r="J55" i="1" s="1"/>
  <c r="J56" i="1" s="1"/>
  <c r="J57" i="1" s="1"/>
  <c r="J58" i="1" s="1"/>
  <c r="H41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F41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R45" i="1"/>
  <c r="AR18" i="1"/>
  <c r="AR59" i="1" s="1"/>
  <c r="D22" i="5"/>
  <c r="P47" i="1"/>
  <c r="D57" i="3"/>
  <c r="D27" i="2"/>
  <c r="E59" i="1" l="1"/>
  <c r="N47" i="1"/>
  <c r="N18" i="1"/>
  <c r="N12" i="1"/>
  <c r="N25" i="1" s="1"/>
  <c r="O49" i="1"/>
  <c r="O50" i="1" s="1"/>
  <c r="O51" i="1" s="1"/>
  <c r="O52" i="1" s="1"/>
  <c r="O53" i="1" s="1"/>
  <c r="O54" i="1" s="1"/>
  <c r="O55" i="1" s="1"/>
  <c r="O56" i="1" s="1"/>
  <c r="O57" i="1" s="1"/>
  <c r="O38" i="1"/>
  <c r="O12" i="1"/>
  <c r="O19" i="1"/>
  <c r="O26" i="1" s="1"/>
  <c r="Q49" i="1"/>
  <c r="Q50" i="1" s="1"/>
  <c r="Q51" i="1" s="1"/>
  <c r="Q52" i="1" s="1"/>
  <c r="Q53" i="1" s="1"/>
  <c r="Q54" i="1" s="1"/>
  <c r="Q55" i="1" s="1"/>
  <c r="Q56" i="1" s="1"/>
  <c r="Q57" i="1" s="1"/>
  <c r="Q38" i="1"/>
  <c r="Q12" i="1"/>
  <c r="Q19" i="1" s="1"/>
  <c r="Q26" i="1" s="1"/>
  <c r="Q27" i="1" s="1"/>
  <c r="J59" i="1"/>
  <c r="K59" i="1"/>
  <c r="W40" i="1"/>
  <c r="W41" i="1" s="1"/>
  <c r="W42" i="1" s="1"/>
  <c r="W44" i="1" s="1"/>
  <c r="W39" i="1"/>
  <c r="W38" i="1"/>
  <c r="V40" i="1"/>
  <c r="V41" i="1" s="1"/>
  <c r="V42" i="1" s="1"/>
  <c r="V44" i="1" s="1"/>
  <c r="V45" i="1" s="1"/>
  <c r="V47" i="1" s="1"/>
  <c r="V49" i="1" s="1"/>
  <c r="V50" i="1" s="1"/>
  <c r="V51" i="1" s="1"/>
  <c r="V52" i="1" s="1"/>
  <c r="V53" i="1" s="1"/>
  <c r="V54" i="1" s="1"/>
  <c r="V55" i="1" s="1"/>
  <c r="V56" i="1" s="1"/>
  <c r="V57" i="1" s="1"/>
  <c r="V39" i="1"/>
  <c r="V38" i="1"/>
  <c r="V59" i="1" s="1"/>
  <c r="T38" i="1"/>
  <c r="T40" i="1"/>
  <c r="T41" i="1" s="1"/>
  <c r="T42" i="1" s="1"/>
  <c r="T44" i="1" s="1"/>
  <c r="T45" i="1" s="1"/>
  <c r="T47" i="1" s="1"/>
  <c r="T49" i="1" s="1"/>
  <c r="T50" i="1" s="1"/>
  <c r="T51" i="1" s="1"/>
  <c r="T52" i="1" s="1"/>
  <c r="T53" i="1" s="1"/>
  <c r="T54" i="1" s="1"/>
  <c r="T55" i="1" s="1"/>
  <c r="T56" i="1" s="1"/>
  <c r="T57" i="1" s="1"/>
  <c r="T39" i="1"/>
  <c r="X35" i="1"/>
  <c r="X38" i="1"/>
  <c r="X40" i="1"/>
  <c r="X41" i="1" s="1"/>
  <c r="X42" i="1" s="1"/>
  <c r="X44" i="1" s="1"/>
  <c r="X45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39" i="1"/>
  <c r="X36" i="1"/>
  <c r="U40" i="1"/>
  <c r="U41" i="1" s="1"/>
  <c r="U39" i="1"/>
  <c r="U38" i="1"/>
  <c r="S40" i="1"/>
  <c r="S41" i="1" s="1"/>
  <c r="S42" i="1" s="1"/>
  <c r="S44" i="1" s="1"/>
  <c r="S45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39" i="1"/>
  <c r="S38" i="1"/>
  <c r="M59" i="1"/>
  <c r="H59" i="1"/>
  <c r="I59" i="1"/>
  <c r="L46" i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43" i="1"/>
  <c r="L44" i="1" s="1"/>
  <c r="D53" i="1"/>
  <c r="G59" i="1"/>
  <c r="R39" i="1"/>
  <c r="R42" i="1"/>
  <c r="R49" i="1"/>
  <c r="R50" i="1" s="1"/>
  <c r="R51" i="1" s="1"/>
  <c r="R52" i="1" s="1"/>
  <c r="R53" i="1" s="1"/>
  <c r="R54" i="1" s="1"/>
  <c r="R55" i="1" s="1"/>
  <c r="R56" i="1" s="1"/>
  <c r="R57" i="1" s="1"/>
  <c r="R41" i="1"/>
  <c r="R47" i="1"/>
  <c r="Q39" i="1"/>
  <c r="Q41" i="1"/>
  <c r="Q44" i="1"/>
  <c r="Q47" i="1"/>
  <c r="Q40" i="1"/>
  <c r="Q42" i="1"/>
  <c r="Q45" i="1"/>
  <c r="P40" i="1"/>
  <c r="P42" i="1"/>
  <c r="P45" i="1"/>
  <c r="P49" i="1"/>
  <c r="P50" i="1" s="1"/>
  <c r="P51" i="1" s="1"/>
  <c r="P52" i="1" s="1"/>
  <c r="P53" i="1" s="1"/>
  <c r="P54" i="1" s="1"/>
  <c r="P55" i="1" s="1"/>
  <c r="P56" i="1" s="1"/>
  <c r="P57" i="1" s="1"/>
  <c r="P39" i="1"/>
  <c r="P41" i="1"/>
  <c r="P44" i="1"/>
  <c r="O39" i="1"/>
  <c r="O41" i="1"/>
  <c r="O44" i="1"/>
  <c r="O47" i="1"/>
  <c r="O40" i="1"/>
  <c r="O42" i="1"/>
  <c r="O45" i="1"/>
  <c r="N39" i="1"/>
  <c r="N38" i="1"/>
  <c r="N45" i="1"/>
  <c r="N49" i="1"/>
  <c r="N50" i="1" s="1"/>
  <c r="N51" i="1" s="1"/>
  <c r="N52" i="1" s="1"/>
  <c r="N53" i="1" s="1"/>
  <c r="N54" i="1" s="1"/>
  <c r="N55" i="1" s="1"/>
  <c r="N56" i="1" s="1"/>
  <c r="N57" i="1" s="1"/>
  <c r="N40" i="1"/>
  <c r="N44" i="1"/>
  <c r="N42" i="1"/>
  <c r="R44" i="1"/>
  <c r="R40" i="1"/>
  <c r="N41" i="1"/>
  <c r="Y43" i="1"/>
  <c r="AS43" i="1" s="1"/>
  <c r="Y46" i="1"/>
  <c r="AS46" i="1" s="1"/>
  <c r="Y26" i="1"/>
  <c r="AS26" i="1" s="1"/>
  <c r="Y27" i="1"/>
  <c r="AS27" i="1" s="1"/>
  <c r="Y28" i="1"/>
  <c r="AS28" i="1" s="1"/>
  <c r="Y29" i="1"/>
  <c r="AS29" i="1" s="1"/>
  <c r="Y30" i="1"/>
  <c r="AS30" i="1" s="1"/>
  <c r="Y31" i="1"/>
  <c r="AS31" i="1" s="1"/>
  <c r="Y32" i="1"/>
  <c r="AS32" i="1" s="1"/>
  <c r="Y33" i="1"/>
  <c r="AS33" i="1" s="1"/>
  <c r="Y25" i="1"/>
  <c r="AS25" i="1" s="1"/>
  <c r="Y20" i="1"/>
  <c r="AS20" i="1" s="1"/>
  <c r="Y21" i="1"/>
  <c r="AS21" i="1" s="1"/>
  <c r="Y22" i="1"/>
  <c r="AS22" i="1" s="1"/>
  <c r="Y23" i="1"/>
  <c r="AS23" i="1" s="1"/>
  <c r="Y24" i="1"/>
  <c r="AS24" i="1" s="1"/>
  <c r="Y18" i="1"/>
  <c r="Y13" i="1"/>
  <c r="AS13" i="1" s="1"/>
  <c r="Y14" i="1"/>
  <c r="AS14" i="1" s="1"/>
  <c r="Y15" i="1"/>
  <c r="AS15" i="1" s="1"/>
  <c r="Y16" i="1"/>
  <c r="AS16" i="1" s="1"/>
  <c r="Y17" i="1"/>
  <c r="AS17" i="1" s="1"/>
  <c r="C62" i="1"/>
  <c r="D67" i="1" s="1"/>
  <c r="C63" i="1"/>
  <c r="X59" i="1" l="1"/>
  <c r="T59" i="1"/>
  <c r="Y12" i="1"/>
  <c r="AS12" i="1" s="1"/>
  <c r="Y19" i="1"/>
  <c r="AS19" i="1" s="1"/>
  <c r="S59" i="1"/>
  <c r="O59" i="1"/>
  <c r="P59" i="1"/>
  <c r="R59" i="1"/>
  <c r="D54" i="1"/>
  <c r="U42" i="1"/>
  <c r="U44" i="1" s="1"/>
  <c r="U45" i="1" s="1"/>
  <c r="U47" i="1" s="1"/>
  <c r="U48" i="1" s="1"/>
  <c r="W45" i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Y39" i="1"/>
  <c r="AS39" i="1" s="1"/>
  <c r="L59" i="1"/>
  <c r="N59" i="1"/>
  <c r="Q59" i="1"/>
  <c r="Y42" i="1"/>
  <c r="AS42" i="1" s="1"/>
  <c r="Y44" i="1"/>
  <c r="AS44" i="1" s="1"/>
  <c r="Y40" i="1"/>
  <c r="AS40" i="1" s="1"/>
  <c r="AS18" i="1"/>
  <c r="Y41" i="1"/>
  <c r="AS41" i="1" s="1"/>
  <c r="D65" i="1"/>
  <c r="D66" i="1"/>
  <c r="D64" i="1"/>
  <c r="D63" i="1"/>
  <c r="Y34" i="1"/>
  <c r="AS34" i="1" s="1"/>
  <c r="F35" i="1"/>
  <c r="W59" i="1" l="1"/>
  <c r="Y47" i="1"/>
  <c r="AS47" i="1" s="1"/>
  <c r="Y45" i="1"/>
  <c r="AS45" i="1" s="1"/>
  <c r="Y35" i="1"/>
  <c r="AS35" i="1" s="1"/>
  <c r="D55" i="1"/>
  <c r="U49" i="1"/>
  <c r="Y48" i="1"/>
  <c r="AS48" i="1" s="1"/>
  <c r="F36" i="1"/>
  <c r="U50" i="1" l="1"/>
  <c r="Y49" i="1"/>
  <c r="AS49" i="1" s="1"/>
  <c r="D56" i="1"/>
  <c r="Y36" i="1"/>
  <c r="F37" i="1"/>
  <c r="F38" i="1" s="1"/>
  <c r="Y38" i="1" s="1"/>
  <c r="AS38" i="1" s="1"/>
  <c r="F59" i="1" l="1"/>
  <c r="D57" i="1"/>
  <c r="U51" i="1"/>
  <c r="Y50" i="1"/>
  <c r="AS50" i="1" s="1"/>
  <c r="AS36" i="1"/>
  <c r="Y37" i="1"/>
  <c r="AS37" i="1" s="1"/>
  <c r="D58" i="1" l="1"/>
  <c r="D59" i="1" s="1"/>
  <c r="U52" i="1"/>
  <c r="Y51" i="1"/>
  <c r="AS51" i="1" s="1"/>
  <c r="U53" i="1" l="1"/>
  <c r="Y52" i="1"/>
  <c r="AS52" i="1" s="1"/>
  <c r="U54" i="1" l="1"/>
  <c r="Y53" i="1"/>
  <c r="AS53" i="1" s="1"/>
  <c r="U55" i="1" l="1"/>
  <c r="Y54" i="1"/>
  <c r="AS54" i="1" s="1"/>
  <c r="U56" i="1" l="1"/>
  <c r="Y55" i="1"/>
  <c r="AS55" i="1" s="1"/>
  <c r="U57" i="1" l="1"/>
  <c r="Y56" i="1"/>
  <c r="AS56" i="1" s="1"/>
  <c r="U58" i="1" l="1"/>
  <c r="Y57" i="1"/>
  <c r="AS57" i="1" s="1"/>
  <c r="U59" i="1" l="1"/>
  <c r="Y58" i="1"/>
  <c r="AS58" i="1" s="1"/>
  <c r="Y59" i="1" l="1"/>
  <c r="AS59" i="1" s="1"/>
</calcChain>
</file>

<file path=xl/sharedStrings.xml><?xml version="1.0" encoding="utf-8"?>
<sst xmlns="http://schemas.openxmlformats.org/spreadsheetml/2006/main" count="3274" uniqueCount="659">
  <si>
    <t>CARGO</t>
  </si>
  <si>
    <t>Arriero</t>
  </si>
  <si>
    <t>Descortezador</t>
  </si>
  <si>
    <t>Cotero</t>
  </si>
  <si>
    <t>Estrobador</t>
  </si>
  <si>
    <t>Coordinador SISO</t>
  </si>
  <si>
    <t>Motosierrero</t>
  </si>
  <si>
    <t>Asistente Contable y Financiero</t>
  </si>
  <si>
    <t>Supervisor de Campo</t>
  </si>
  <si>
    <t>Despachador</t>
  </si>
  <si>
    <t xml:space="preserve">Gerente </t>
  </si>
  <si>
    <t>Primaria</t>
  </si>
  <si>
    <t>Bachiller</t>
  </si>
  <si>
    <t>Primeros Auxilios</t>
  </si>
  <si>
    <t>Uso y Mantenimiento de Motosierra</t>
  </si>
  <si>
    <t>Uso, Manejo y Mantenimiento de EPP</t>
  </si>
  <si>
    <t>Uso, Manejo y Mantenimiento de Herramientas Manuales</t>
  </si>
  <si>
    <t>Manejo de Cargas</t>
  </si>
  <si>
    <t>Camine Seguro</t>
  </si>
  <si>
    <t>Factores de Riesgo inherentes al cargo</t>
  </si>
  <si>
    <t>Herrajes y manejo de equinos</t>
  </si>
  <si>
    <t>Trabajo en Alturas</t>
  </si>
  <si>
    <t>Estrobado</t>
  </si>
  <si>
    <t>Uso, Manejo y Mantenimiento del Equipo</t>
  </si>
  <si>
    <t>Manejo Intregral de RS</t>
  </si>
  <si>
    <t>Uso y Manejo de Extintores</t>
  </si>
  <si>
    <t>Orden y Aseo</t>
  </si>
  <si>
    <t>Manejo Integral de RLP</t>
  </si>
  <si>
    <t>Coservacion de RN</t>
  </si>
  <si>
    <t>NOMBRE</t>
  </si>
  <si>
    <t>CEDULA</t>
  </si>
  <si>
    <t>N°</t>
  </si>
  <si>
    <t>Nivel Avanzado en Trabajo en Alturas</t>
  </si>
  <si>
    <t>Nivel Medio en Trabajo en Alturas</t>
  </si>
  <si>
    <t>APROVECHAMIENTO</t>
  </si>
  <si>
    <t>SILVICULTURA</t>
  </si>
  <si>
    <t>Caminero</t>
  </si>
  <si>
    <t>Guadañador</t>
  </si>
  <si>
    <t>Conductor</t>
  </si>
  <si>
    <t>Responsabilidad Social Empresarial</t>
  </si>
  <si>
    <t>Manejo Integral de RS</t>
  </si>
  <si>
    <t>Conservación de Recursos Naturales</t>
  </si>
  <si>
    <t xml:space="preserve">Cables, Accesorios y Equipos de Extracción </t>
  </si>
  <si>
    <t>Operador Equipo de Extracción</t>
  </si>
  <si>
    <t>Operado de Equipo de Extracción</t>
  </si>
  <si>
    <t>Almacenamiento y Manipulación de Productos Químicos</t>
  </si>
  <si>
    <t>Lideres en Seguridad</t>
  </si>
  <si>
    <t>Listas de Chequeo y Registro de Bitácora</t>
  </si>
  <si>
    <t>Operador Equipo de Evacuación y Cargue</t>
  </si>
  <si>
    <t>Operado de Equipo de Evacuación</t>
  </si>
  <si>
    <t>Jefe de Línea</t>
  </si>
  <si>
    <t>Trazo, dibujo y calculo de líneas de extracción.</t>
  </si>
  <si>
    <t xml:space="preserve">Motivación </t>
  </si>
  <si>
    <t>Instalación y Desinstalación de líneas de extracción</t>
  </si>
  <si>
    <t>Cartografía Básica</t>
  </si>
  <si>
    <t>Tecnólogo</t>
  </si>
  <si>
    <t>Resolución de Conflictos</t>
  </si>
  <si>
    <t>Básico en Motosierra</t>
  </si>
  <si>
    <t>ADMINISTRACIÓN</t>
  </si>
  <si>
    <t>Coordinador de Operaciones</t>
  </si>
  <si>
    <t>Profesional</t>
  </si>
  <si>
    <t>Asistente Admón.</t>
  </si>
  <si>
    <t>Auxiliar Admón.</t>
  </si>
  <si>
    <t>Mecánico</t>
  </si>
  <si>
    <t>FORMACIÓN</t>
  </si>
  <si>
    <t>Tumba, Desrame y Troceo</t>
  </si>
  <si>
    <t>Conservación de RN</t>
  </si>
  <si>
    <t>FORMACION</t>
  </si>
  <si>
    <t>CAPACITACION Y ENTRENAMIENTO</t>
  </si>
  <si>
    <t>Uso y Mantenimiento de Guadañas</t>
  </si>
  <si>
    <t>Personal de ETTO y MTTO</t>
  </si>
  <si>
    <t>Pausas Activas</t>
  </si>
  <si>
    <t xml:space="preserve">Supervisor de Campo </t>
  </si>
  <si>
    <t>NECESIDADES</t>
  </si>
  <si>
    <t>Cubicación de Madera</t>
  </si>
  <si>
    <t>Diligenciamiento de Remisiones y registro de entrada y salida de madera</t>
  </si>
  <si>
    <t>Técnicas de Etto y Mtto de cultivos forestales</t>
  </si>
  <si>
    <t>Técnicas de Rocería Mecanizada en Etto y Mtto</t>
  </si>
  <si>
    <t>Técnicas de Preparación y Aplicación de Productos Agroquímicos</t>
  </si>
  <si>
    <t xml:space="preserve">Manejo Cables, Accesorios y Equipos de Extracción </t>
  </si>
  <si>
    <t>NOMBRE DEL CURSO</t>
  </si>
  <si>
    <t>USO Y MANTENIMIENTO DE MOTOSIERRAS</t>
  </si>
  <si>
    <t>OBJETIVO</t>
  </si>
  <si>
    <t>CONTENIDO</t>
  </si>
  <si>
    <t>24 HORAS</t>
  </si>
  <si>
    <t>TIPO DE CURSO</t>
  </si>
  <si>
    <t>RESPONSABLE</t>
  </si>
  <si>
    <t>ALCANCE</t>
  </si>
  <si>
    <t>Esta dirigido a motosierristas y supervisores de campo en el proceso de aprovechamiento</t>
  </si>
  <si>
    <t>Trazo, Calculo, dibujo e instalación de líneas de extracción.</t>
  </si>
  <si>
    <t>Uso y Mantenimiento de Herramientas Tecnológicas</t>
  </si>
  <si>
    <t xml:space="preserve">COMPETENCIAS DEL RESPONSABLE </t>
  </si>
  <si>
    <t>RESPONSABLE DEL CURSO</t>
  </si>
  <si>
    <t xml:space="preserve">MONITOR EN CABLES Y MOTOSIERRAS </t>
  </si>
  <si>
    <t>HABILIDADES</t>
  </si>
  <si>
    <t>Identificación de la herramienta en cuanto a partes y mecánica en general;  mecanismos de operación y dispositivos de seguridad que faciliten su buen uso y mantenimiento de la maquina.</t>
  </si>
  <si>
    <t xml:space="preserve">DURACIÓN </t>
  </si>
  <si>
    <t>TEÓRICO PRACTICO</t>
  </si>
  <si>
    <t>MONITOR DE SEGURIDAD INDUSTRIAL</t>
  </si>
  <si>
    <t>FORMACIÓN:</t>
  </si>
  <si>
    <t>TECNÓLOGO</t>
  </si>
  <si>
    <t>CAPACITACIÓN:</t>
  </si>
  <si>
    <t>EXPERIENCIA:</t>
  </si>
  <si>
    <t xml:space="preserve">COMUNICACIÓN </t>
  </si>
  <si>
    <t>CARACTERIZACIÓN DE CURSOS DE CAPACITACIÓN Y ENTRENAMIENTO</t>
  </si>
  <si>
    <t>3 AÑOS EN CARGOS DE SUPERVISIÓN O JEFE DE LÍNEA CON CONOCIMIENTO DE TODAS LAS ACTIVIDADES FORESTALES</t>
  </si>
  <si>
    <t>ESTADO</t>
  </si>
  <si>
    <t>ACTIVO</t>
  </si>
  <si>
    <t>INACTIVO</t>
  </si>
  <si>
    <t>CESANTE</t>
  </si>
  <si>
    <t>COMPLETO</t>
  </si>
  <si>
    <t>EN DESARROLLO</t>
  </si>
  <si>
    <t>NO INICIADO</t>
  </si>
  <si>
    <t>NUCLEO DE TRABAJO</t>
  </si>
  <si>
    <t>SANTA R.</t>
  </si>
  <si>
    <t>RIOSUCIO</t>
  </si>
  <si>
    <t>MANZANO</t>
  </si>
  <si>
    <t>TUMBA, DESRRAME Y TROCEO</t>
  </si>
  <si>
    <t>56 HORAS</t>
  </si>
  <si>
    <t xml:space="preserve">Identifiar las tecnicas apropiadas y los procedmientos seguros para la tumba, desrame y troceo de cultivos forestales, para propiciar en cuidado de integridad fisica del motosierrista y la proteccion de los recursos naturles. </t>
  </si>
  <si>
    <t>DIRIGIDO A</t>
  </si>
  <si>
    <t>CAPACITADOR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</si>
  <si>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</si>
  <si>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</si>
  <si>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</si>
  <si>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</si>
  <si>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</si>
  <si>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</si>
  <si>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</si>
  <si>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</si>
  <si>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</si>
  <si>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</si>
  <si>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</si>
  <si>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</si>
  <si>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HERRAMIENTA</t>
  </si>
  <si>
    <t>LABOR</t>
  </si>
  <si>
    <t>Trabajo Seguro en Alturas</t>
  </si>
  <si>
    <t>Diligenciamiento de Formatos, Listas de Chequeo y Registro de Bitácora</t>
  </si>
  <si>
    <t>Bachillerato</t>
  </si>
  <si>
    <t>Posgrado</t>
  </si>
  <si>
    <t>SEGURIDAD INDUSTRIAL Y SALUD OCUPACIONAL</t>
  </si>
  <si>
    <t>AMBIENTAL</t>
  </si>
  <si>
    <t>SOCIAL</t>
  </si>
  <si>
    <t xml:space="preserve">GRADO O CURSO </t>
  </si>
  <si>
    <t>PROCESOS</t>
  </si>
  <si>
    <t>ÁREA</t>
  </si>
  <si>
    <t>AÑO</t>
  </si>
  <si>
    <t>MES</t>
  </si>
  <si>
    <t>MONITOR</t>
  </si>
  <si>
    <t>COOR. OPERA</t>
  </si>
  <si>
    <t>SENA</t>
  </si>
  <si>
    <t>EPS</t>
  </si>
  <si>
    <t>SKCC</t>
  </si>
  <si>
    <t>Personal Objeto de Capacitación</t>
  </si>
  <si>
    <t>CUMPLIMIENTO</t>
  </si>
  <si>
    <t>NÚCLEO</t>
  </si>
  <si>
    <t>N° de Capacitaciones Ejecutadas</t>
  </si>
  <si>
    <t>%</t>
  </si>
  <si>
    <t>N° de Capacitaciones sin Iniciar</t>
  </si>
  <si>
    <t>N° de Capacitaciones en Desarrollo</t>
  </si>
  <si>
    <t>N° de Capacitaciones Planeadas</t>
  </si>
  <si>
    <t>RESUMEN DE EJECUCION</t>
  </si>
  <si>
    <t xml:space="preserve">N° de Total de Capacitaciones </t>
  </si>
  <si>
    <t>NO PROGRAMADO</t>
  </si>
  <si>
    <t>X</t>
  </si>
  <si>
    <t xml:space="preserve">Eficacia </t>
  </si>
  <si>
    <t>N° de Capacitaciones no Programadas</t>
  </si>
  <si>
    <t>Meta</t>
  </si>
  <si>
    <t>Eficiencia</t>
  </si>
  <si>
    <t>Indicador</t>
  </si>
  <si>
    <t>CAJA DE COMP</t>
  </si>
  <si>
    <t>CRONOGRAMA DE EJECUCION</t>
  </si>
  <si>
    <t>TOTAL</t>
  </si>
  <si>
    <t>CUMPLIMIENTOS</t>
  </si>
  <si>
    <t>% DE CAPACI</t>
  </si>
  <si>
    <t>TOTAL CAPACI</t>
  </si>
  <si>
    <t>ESTADO DE EJECUCION</t>
  </si>
  <si>
    <t xml:space="preserve">PRIMEROS AUXILIOS </t>
  </si>
  <si>
    <t>Analizar y comprender las normas generales de comportamiento en casos de accidentes, tal que permitan la prestación de los cuidados adecuados y seguros a las víctimas y minimizar el riesgo de agravarlo.</t>
  </si>
  <si>
    <t>Esta dirigido a todo el personal del area operativa y administrativa para el manejo y atencion de emergencias en cada area de trabajo</t>
  </si>
  <si>
    <t>Definicion y objetivos, cualidades del auxiliador, normas de comportamiento en accidentes, examen fisico de la victima o enfermo. SIGNOS VITALES: respiracion, pulso, temperatura, tension arterial.  SIGNOS NEUROLOGICOS: estado de conciencia, reflejos pupilares, reflejos tendinosos, respuesta al dolor.</t>
  </si>
  <si>
    <t>2 HORAS</t>
  </si>
  <si>
    <t xml:space="preserve">ARP, PROFESIONAL EN SALUD OCUPACIONAL CON LICENCIA </t>
  </si>
  <si>
    <t>PROFESIONAL</t>
  </si>
  <si>
    <t>PRIMEROS AUXILIOS, BRIGADISTA</t>
  </si>
  <si>
    <t xml:space="preserve">2 AÑOS DE EXPERIENCIA </t>
  </si>
  <si>
    <t xml:space="preserve">TRABAJO SEGURO EN ALTURAS </t>
  </si>
  <si>
    <t>48 HORAS</t>
  </si>
  <si>
    <t xml:space="preserve">SENA </t>
  </si>
  <si>
    <t xml:space="preserve">INSTRUCTOR CAPACITADO, COMPETENTE, CERTIFICADO </t>
  </si>
  <si>
    <t>CAPACITADO, COMPETENTE, CERTIFICADO</t>
  </si>
  <si>
    <t>1 AÑO</t>
  </si>
  <si>
    <t>Capacitar y entrenar para controlar los riesgos que se presenten en la ejecución de un trabajo en alturas</t>
  </si>
  <si>
    <t>Esta dirigido a Estrobadores, supervisores de campo, jefes de línea, operadores de equipos de extracción, coord. SISOMA y coord. de operaciones.</t>
  </si>
  <si>
    <t>Naturaleza de los peligros, marco legal, disposiciones finales, obligaciones y requerimientos, responsabilidad civil y penal, medidas técnicas de prevención y protección contra caída, procedimientos, primeros auxilios, practica.</t>
  </si>
  <si>
    <t xml:space="preserve">MANUAL DE CABLES </t>
  </si>
  <si>
    <t>Calbes, importancia, que es un cable, elementos que lo conforman, lubricacion de los cables, factor de seguridad, cuidados co el cable, isntalaciones, frecuencia de inspeccion.</t>
  </si>
  <si>
    <t>Facilir los conceptos basicos para el uno manejo y de cables, accesorios y la identificacion de los diferentes equipos de extraccion, como insumo para la ejecucion de labores de extraccion forestal</t>
  </si>
  <si>
    <t>Esta dirigido a estrobadores, operadores de equipos de extraccion, jefes de linea, y supervisores de campo en el proceso de aprovechamiento</t>
  </si>
  <si>
    <t xml:space="preserve">LIDERES EN SEGURIDAD </t>
  </si>
  <si>
    <t>Esta dirigido a supervisores, representantes del COPASO, administrativos.</t>
  </si>
  <si>
    <t xml:space="preserve">Inspecciones de seguridad, momentos sincero, observacion del comportamiento, reportes de seguridad </t>
  </si>
  <si>
    <t>4 HORAS</t>
  </si>
  <si>
    <t>ARP SURA</t>
  </si>
  <si>
    <t xml:space="preserve">ASESOR </t>
  </si>
  <si>
    <t xml:space="preserve">PROFESIONAL </t>
  </si>
  <si>
    <t>1 AÑOS EN CARGOS DE ASESORIAS EXTERNAS PARA ARP</t>
  </si>
  <si>
    <t>definir competencias en salud ocupacional y seguridad industrial para formar e incentivar la implementacion de lideres de seguridad</t>
  </si>
  <si>
    <t>Manejo y Resolución de Conflictos</t>
  </si>
  <si>
    <t>comunicación acertiva</t>
  </si>
  <si>
    <t>Liderazgo</t>
  </si>
  <si>
    <t>Trabajo en equipo</t>
  </si>
  <si>
    <t>Prevención de farmacodependencia, drogradicció y alcoholismo</t>
  </si>
  <si>
    <t>Economía familiar</t>
  </si>
  <si>
    <t>Jhon Jairo</t>
  </si>
  <si>
    <t>Duque Ospina</t>
  </si>
  <si>
    <t>Santa Rosa</t>
  </si>
  <si>
    <t>Jose Wilber</t>
  </si>
  <si>
    <t>Franco Franco</t>
  </si>
  <si>
    <t>Ubeimar Ely</t>
  </si>
  <si>
    <t>Jhon Fredy</t>
  </si>
  <si>
    <t>Garcia Posada</t>
  </si>
  <si>
    <t>Fredy Luvian</t>
  </si>
  <si>
    <t>Rivera Fernandez</t>
  </si>
  <si>
    <t>Ivan de Jesus</t>
  </si>
  <si>
    <t>Trejos Rendon</t>
  </si>
  <si>
    <t>Hector Fabio</t>
  </si>
  <si>
    <t>Valencia Gutierrez</t>
  </si>
  <si>
    <t>Oscar Marino</t>
  </si>
  <si>
    <t>Ballesteros Moncada</t>
  </si>
  <si>
    <t>Riosucio</t>
  </si>
  <si>
    <t>Martin  Alonso</t>
  </si>
  <si>
    <t>Gallego Heredia</t>
  </si>
  <si>
    <t>Jairo De Jesus</t>
  </si>
  <si>
    <t>Gutierrez Parra</t>
  </si>
  <si>
    <t>Danover De Jesus</t>
  </si>
  <si>
    <t>Hernandez Loaiza</t>
  </si>
  <si>
    <t>Edgar Alexander</t>
  </si>
  <si>
    <t>Jaramillo Ramirez</t>
  </si>
  <si>
    <t>Montoya Gomez</t>
  </si>
  <si>
    <t>Ruben Dario</t>
  </si>
  <si>
    <t>Parra Lopez</t>
  </si>
  <si>
    <t>Rodolfo</t>
  </si>
  <si>
    <t>Ceballos Marin</t>
  </si>
  <si>
    <t>Pereira</t>
  </si>
  <si>
    <t>Carlos Mario</t>
  </si>
  <si>
    <t>Naranjo Elejalde</t>
  </si>
  <si>
    <t>APELLIDO</t>
  </si>
  <si>
    <t>Norberto</t>
  </si>
  <si>
    <t>Jose Alberto</t>
  </si>
  <si>
    <t>Alex</t>
  </si>
  <si>
    <t>Wilson Gerardo</t>
  </si>
  <si>
    <t>Sigifredo</t>
  </si>
  <si>
    <t>Carlos Jose</t>
  </si>
  <si>
    <t>Ali David</t>
  </si>
  <si>
    <t>Braulio Antonio</t>
  </si>
  <si>
    <t>Jose Willian</t>
  </si>
  <si>
    <t>Jairo Alberto</t>
  </si>
  <si>
    <t>Fernando Antonio</t>
  </si>
  <si>
    <t>Hugo</t>
  </si>
  <si>
    <t>Luis Alfredo</t>
  </si>
  <si>
    <t>Hernando Antonio</t>
  </si>
  <si>
    <t>Fabio Andres</t>
  </si>
  <si>
    <t>Cristian Danilo</t>
  </si>
  <si>
    <t>Jose  Duvan</t>
  </si>
  <si>
    <t>Carlos Jair</t>
  </si>
  <si>
    <t>Jose Evelio</t>
  </si>
  <si>
    <t>Uverney</t>
  </si>
  <si>
    <t>Carlos  Adrian</t>
  </si>
  <si>
    <t>Jose Asdrubal</t>
  </si>
  <si>
    <t>Victor Julian</t>
  </si>
  <si>
    <t>Ruben Fernando</t>
  </si>
  <si>
    <t>Walter Augusto</t>
  </si>
  <si>
    <t>Luis Gonzaga</t>
  </si>
  <si>
    <t>Carlos Arturo</t>
  </si>
  <si>
    <t>Fabio Nelson</t>
  </si>
  <si>
    <t>Carlos Ivan</t>
  </si>
  <si>
    <t>Neiger Alberto</t>
  </si>
  <si>
    <t>Juan Carlos</t>
  </si>
  <si>
    <t>Fabio Enrique</t>
  </si>
  <si>
    <t>Jose Joaquin</t>
  </si>
  <si>
    <t>Raul</t>
  </si>
  <si>
    <t>Humberto de Jesus</t>
  </si>
  <si>
    <t>Jorge Eliecer</t>
  </si>
  <si>
    <t>Aguirre Velasquez</t>
  </si>
  <si>
    <t>Escobar Tamayo</t>
  </si>
  <si>
    <t>Garces Franco</t>
  </si>
  <si>
    <t>Gomez Escobar</t>
  </si>
  <si>
    <t>Martinez  Henao</t>
  </si>
  <si>
    <t>Henao  Trujillo</t>
  </si>
  <si>
    <t>Moncada Giraldo</t>
  </si>
  <si>
    <t>Pineda Mejia</t>
  </si>
  <si>
    <t>Rivera Gallego</t>
  </si>
  <si>
    <t>Vasquez  Villada</t>
  </si>
  <si>
    <t>Pescador Taba</t>
  </si>
  <si>
    <t>Silva</t>
  </si>
  <si>
    <t>Bedoya Restrepo</t>
  </si>
  <si>
    <t>Cruz Cardona</t>
  </si>
  <si>
    <t>Guapacha Taborda</t>
  </si>
  <si>
    <t>Gutierrez Hernandez</t>
  </si>
  <si>
    <t>Hernandez Ramirez</t>
  </si>
  <si>
    <t>Hernandez Hernandez</t>
  </si>
  <si>
    <t>Jaramillo Naranjo</t>
  </si>
  <si>
    <t>Obando Agudelo</t>
  </si>
  <si>
    <t>Guerrero Tapasco</t>
  </si>
  <si>
    <t>Loaiza</t>
  </si>
  <si>
    <t>Orozco MuÃ±oz</t>
  </si>
  <si>
    <t>Torres Eusse</t>
  </si>
  <si>
    <t>Hernandez CastaÃƒÂ±eda</t>
  </si>
  <si>
    <t>Rodriguez Huzma</t>
  </si>
  <si>
    <t>Tapasco Vargas</t>
  </si>
  <si>
    <t>Ascencio Galvis</t>
  </si>
  <si>
    <t>Quenguan Castañeda</t>
  </si>
  <si>
    <t>Galvez Marin</t>
  </si>
  <si>
    <t>Galvis Lopez</t>
  </si>
  <si>
    <t>Gomez Casas</t>
  </si>
  <si>
    <t>Rodriguez  Toro</t>
  </si>
  <si>
    <t>Usma</t>
  </si>
  <si>
    <t>Bedoya Gomez</t>
  </si>
  <si>
    <t>Fernandez Morales</t>
  </si>
  <si>
    <t>Gutierrez Marin</t>
  </si>
  <si>
    <t>Hernandez Villada</t>
  </si>
  <si>
    <t>Serna Vasquez</t>
  </si>
  <si>
    <t>Lopez Mejia</t>
  </si>
  <si>
    <t>Uran Gimenez</t>
  </si>
  <si>
    <t>Hernandez Soto</t>
  </si>
  <si>
    <t>Ramirez Calle</t>
  </si>
  <si>
    <t>Ramirez Naranjo</t>
  </si>
  <si>
    <t>Fernandez MuÃƒÂ±oz</t>
  </si>
  <si>
    <t>Orozco Vallejo</t>
  </si>
  <si>
    <t>Pinzon Salgado</t>
  </si>
  <si>
    <t>Ramirez Torres</t>
  </si>
  <si>
    <t>Rodriguez Cardona</t>
  </si>
  <si>
    <t>Bedoya Tapasco</t>
  </si>
  <si>
    <t>Ospina LondoÃƒÂ±o</t>
  </si>
  <si>
    <t>Parra Vallejo</t>
  </si>
  <si>
    <t>Pelaez Echeverry</t>
  </si>
  <si>
    <t>Ramirez Osorio</t>
  </si>
  <si>
    <t>Cagua Vergel</t>
  </si>
  <si>
    <t>Puerta Marin</t>
  </si>
  <si>
    <t>Garcia Correa</t>
  </si>
  <si>
    <t>Garcia Morales</t>
  </si>
  <si>
    <t>Garcia Tabares</t>
  </si>
  <si>
    <t>Gil Lopez</t>
  </si>
  <si>
    <t>Giraldo Carmona</t>
  </si>
  <si>
    <t>Guzman Estrada</t>
  </si>
  <si>
    <t>Jaramillo Calle</t>
  </si>
  <si>
    <t>Joaqui</t>
  </si>
  <si>
    <t>Lopez Valencia</t>
  </si>
  <si>
    <t>Malaver Marin</t>
  </si>
  <si>
    <t>Marin Rico</t>
  </si>
  <si>
    <t>Mazzo Montoya</t>
  </si>
  <si>
    <t>Mejia Fernandez</t>
  </si>
  <si>
    <t>Morales Betancur</t>
  </si>
  <si>
    <t>Orozco Arias</t>
  </si>
  <si>
    <t>Orozco Marquez</t>
  </si>
  <si>
    <t>Osorio Hincapie</t>
  </si>
  <si>
    <t>Osorio Marulanda</t>
  </si>
  <si>
    <t>Papajoy Ayala</t>
  </si>
  <si>
    <t>Parra Yara</t>
  </si>
  <si>
    <t>Pelaez Flores</t>
  </si>
  <si>
    <t>Raigoza</t>
  </si>
  <si>
    <t>Ramirez Franco</t>
  </si>
  <si>
    <t>Ramirez Ramirez</t>
  </si>
  <si>
    <t>Ramos Pavas</t>
  </si>
  <si>
    <t>Rodriguez Ramirez</t>
  </si>
  <si>
    <t>Suarez Marquez</t>
  </si>
  <si>
    <t>Ardila Velez</t>
  </si>
  <si>
    <t>CastaÃ¯Â¿Â½o Lopez</t>
  </si>
  <si>
    <t>Quenguan Valencia</t>
  </si>
  <si>
    <t>Paz cuero</t>
  </si>
  <si>
    <t>Rua Perez</t>
  </si>
  <si>
    <t>Cuartas Marquez</t>
  </si>
  <si>
    <t>Garcia CastaÃƒÂ±eda</t>
  </si>
  <si>
    <t>Giraldo Restrepo</t>
  </si>
  <si>
    <t>Rengifo Gaviria</t>
  </si>
  <si>
    <t>Gutierrez</t>
  </si>
  <si>
    <t>Herrera Ruiz</t>
  </si>
  <si>
    <t>Piedrahita Correa</t>
  </si>
  <si>
    <t>Guzman Mejia</t>
  </si>
  <si>
    <t>Hincapie Sanchez</t>
  </si>
  <si>
    <t>Gaviria Giraldo</t>
  </si>
  <si>
    <t>Moncada Jimenez</t>
  </si>
  <si>
    <t>LondoÃƒÂ±o Rios</t>
  </si>
  <si>
    <t>Henao Corrales</t>
  </si>
  <si>
    <t>Bedoya Parra</t>
  </si>
  <si>
    <t>Rivera Sanchez</t>
  </si>
  <si>
    <t>BaÃ±ol Tapasco</t>
  </si>
  <si>
    <t>Castro Roa</t>
  </si>
  <si>
    <t>Cifuentes Otalvaro</t>
  </si>
  <si>
    <t>Giraldo Aguirre</t>
  </si>
  <si>
    <t>Gomez Pungo</t>
  </si>
  <si>
    <t>Gonzalez   Gonzalez</t>
  </si>
  <si>
    <t>Marinez Solarte</t>
  </si>
  <si>
    <t>Mejia Hurtado</t>
  </si>
  <si>
    <t>Rivera Avila</t>
  </si>
  <si>
    <t>Rios Giraldo</t>
  </si>
  <si>
    <t>Nieto Garces</t>
  </si>
  <si>
    <t>Tobar londoÃƒÂ±o</t>
  </si>
  <si>
    <t>Villa Cardona</t>
  </si>
  <si>
    <t>Villada Montes</t>
  </si>
  <si>
    <t>Hernandez  Villanueva</t>
  </si>
  <si>
    <t>CastaÃƒÂ±o Ramirez</t>
  </si>
  <si>
    <t>Manrique Panezzo</t>
  </si>
  <si>
    <t>Alcalde Cruz</t>
  </si>
  <si>
    <t>Becerra Salas</t>
  </si>
  <si>
    <t>Blandon Quintero</t>
  </si>
  <si>
    <t>Cardona Cardona</t>
  </si>
  <si>
    <t>Ceballos Giraldo</t>
  </si>
  <si>
    <t>Correa Hoyos</t>
  </si>
  <si>
    <t>Cruz Obando</t>
  </si>
  <si>
    <t>Cruz Monroy</t>
  </si>
  <si>
    <t>Cruz Uchima</t>
  </si>
  <si>
    <t>Diaz Largo</t>
  </si>
  <si>
    <t>Florez Marulanda</t>
  </si>
  <si>
    <t>Florez Ospina</t>
  </si>
  <si>
    <t>Garcia Jaramillo</t>
  </si>
  <si>
    <t>Garcia Piedrahita</t>
  </si>
  <si>
    <t>Gonzales Zamora</t>
  </si>
  <si>
    <t>Grajales Utima</t>
  </si>
  <si>
    <t>Herrera Camayo</t>
  </si>
  <si>
    <t>Hoyos Jaramillo</t>
  </si>
  <si>
    <t>Idarraga Gutierrez</t>
  </si>
  <si>
    <t>Labrada Caicedo</t>
  </si>
  <si>
    <t>Lopez Marin</t>
  </si>
  <si>
    <t>Lopez  Obando</t>
  </si>
  <si>
    <t>Lopez Ossa</t>
  </si>
  <si>
    <t>Marin Angel</t>
  </si>
  <si>
    <t>Marin  Marulanda</t>
  </si>
  <si>
    <t>Naranjo Arcila</t>
  </si>
  <si>
    <t>Ocampo Becerra</t>
  </si>
  <si>
    <t>Pescador Restrepo</t>
  </si>
  <si>
    <t>Ramires Morales</t>
  </si>
  <si>
    <t>Reyes Largo</t>
  </si>
  <si>
    <t>Rodallega Mina</t>
  </si>
  <si>
    <t>Sossa Ladino</t>
  </si>
  <si>
    <t>Tejada Zamora</t>
  </si>
  <si>
    <t>Trejos Cruz</t>
  </si>
  <si>
    <t>Urbina Osorio</t>
  </si>
  <si>
    <t>Valencia Villegas</t>
  </si>
  <si>
    <t>Vinasco</t>
  </si>
  <si>
    <t>Chaves Paz</t>
  </si>
  <si>
    <t>Castro Gaspar</t>
  </si>
  <si>
    <t>Valencia Rojas</t>
  </si>
  <si>
    <t>Trujillo Calderon</t>
  </si>
  <si>
    <t>Arbelaez Guzman</t>
  </si>
  <si>
    <t>Arboleda Campo</t>
  </si>
  <si>
    <t>Taborda Isaza</t>
  </si>
  <si>
    <t>Ramirez Jaramillo</t>
  </si>
  <si>
    <t>Diaz Guevara</t>
  </si>
  <si>
    <t>Hernandez Arandia</t>
  </si>
  <si>
    <t>Pescador Guapacha</t>
  </si>
  <si>
    <t>Aranzazu  Sanchez</t>
  </si>
  <si>
    <t>Martha Lilia</t>
  </si>
  <si>
    <t>Enrique</t>
  </si>
  <si>
    <t>Jose Arcangel</t>
  </si>
  <si>
    <t>Wilson</t>
  </si>
  <si>
    <t>Gustavo Adolfo</t>
  </si>
  <si>
    <t>Carlos Alberto</t>
  </si>
  <si>
    <t>Jose Efrain</t>
  </si>
  <si>
    <t>Jose Hernan</t>
  </si>
  <si>
    <t>Jose Reinaldo</t>
  </si>
  <si>
    <t>Fabian de Jesus</t>
  </si>
  <si>
    <t>Manuel Antonio</t>
  </si>
  <si>
    <t>Juan De Dios</t>
  </si>
  <si>
    <t>Ariel De Jesus</t>
  </si>
  <si>
    <t>Rafael Andres</t>
  </si>
  <si>
    <t>Alex Dagnover</t>
  </si>
  <si>
    <t>Bairon Antonio</t>
  </si>
  <si>
    <t>Fauner Arley</t>
  </si>
  <si>
    <t>Jose Edilson</t>
  </si>
  <si>
    <t>Sergio</t>
  </si>
  <si>
    <t>Luis Alberto</t>
  </si>
  <si>
    <t>Fabio</t>
  </si>
  <si>
    <t>Jose Alvaro</t>
  </si>
  <si>
    <t>Fredy Elkin</t>
  </si>
  <si>
    <t>Arturo</t>
  </si>
  <si>
    <t>Jose Jair</t>
  </si>
  <si>
    <t>Jorge Albeiro</t>
  </si>
  <si>
    <t>Luis Felipe</t>
  </si>
  <si>
    <t>Juan Gabriel</t>
  </si>
  <si>
    <t>Betancur Duran</t>
  </si>
  <si>
    <t>Cardona Lopez</t>
  </si>
  <si>
    <t>Luis Carlos</t>
  </si>
  <si>
    <t>Edison</t>
  </si>
  <si>
    <t>Samuel Augusto</t>
  </si>
  <si>
    <t>Mario Alberto</t>
  </si>
  <si>
    <t>Silvio</t>
  </si>
  <si>
    <t>Omar De Jesus</t>
  </si>
  <si>
    <t>Roberto Hernan</t>
  </si>
  <si>
    <t>Gabriel Antonio</t>
  </si>
  <si>
    <t>Jesus Antonio</t>
  </si>
  <si>
    <t>Jose Del Carmen</t>
  </si>
  <si>
    <t>Orlando</t>
  </si>
  <si>
    <t>Arias Otalvaro</t>
  </si>
  <si>
    <t>Diaz Garcia</t>
  </si>
  <si>
    <t>Jhon Willian</t>
  </si>
  <si>
    <t>Jose Rogelio</t>
  </si>
  <si>
    <t>Didier David</t>
  </si>
  <si>
    <t>Diego Fernando</t>
  </si>
  <si>
    <t>Jaime Alberto</t>
  </si>
  <si>
    <t>Luis Eduardo</t>
  </si>
  <si>
    <t>Harol Urley</t>
  </si>
  <si>
    <t>Jorge Ivan</t>
  </si>
  <si>
    <t>Leonardo Fabio</t>
  </si>
  <si>
    <t>Raul Alberto</t>
  </si>
  <si>
    <t>Bismar Arcesio</t>
  </si>
  <si>
    <t>Arnulfo De Jesus</t>
  </si>
  <si>
    <t>Gerson</t>
  </si>
  <si>
    <t>Jose Ferney</t>
  </si>
  <si>
    <t>Nelson de Jesus</t>
  </si>
  <si>
    <t>Adrian De Jesus</t>
  </si>
  <si>
    <t>Jose Obdulio</t>
  </si>
  <si>
    <t>Luis  Eduardo</t>
  </si>
  <si>
    <t>Gutierrez Cañas</t>
  </si>
  <si>
    <t>APELLIDOS</t>
  </si>
  <si>
    <t>Castro Escobar</t>
  </si>
  <si>
    <t>Chaparro Vicente</t>
  </si>
  <si>
    <t>Beltran Muñoz</t>
  </si>
  <si>
    <t>Gonzalez Triviño</t>
  </si>
  <si>
    <t>Diego Alejandro</t>
  </si>
  <si>
    <t>Didimo</t>
  </si>
  <si>
    <t>Gustavo</t>
  </si>
  <si>
    <t>Pedro Julio</t>
  </si>
  <si>
    <t>Neider</t>
  </si>
  <si>
    <t>Didier Andres</t>
  </si>
  <si>
    <t>Joaquin Antonio</t>
  </si>
  <si>
    <t>Jesus Maria</t>
  </si>
  <si>
    <t>Jose Baudino</t>
  </si>
  <si>
    <t>Jose Miguel</t>
  </si>
  <si>
    <t>Lesit</t>
  </si>
  <si>
    <t>Leocadio Antonio</t>
  </si>
  <si>
    <t>Carlos arturo</t>
  </si>
  <si>
    <t>Juan Guillermo</t>
  </si>
  <si>
    <t>Humberto De Jesus</t>
  </si>
  <si>
    <t>Angel  Maria</t>
  </si>
  <si>
    <t>Jose Manuel</t>
  </si>
  <si>
    <t>Alejandro</t>
  </si>
  <si>
    <t>Victor Manuel</t>
  </si>
  <si>
    <t>Lisney</t>
  </si>
  <si>
    <t>Jorge</t>
  </si>
  <si>
    <t>Muñoz Urmendez</t>
  </si>
  <si>
    <t>Muñoz  Murillo</t>
  </si>
  <si>
    <t>Harold Fernando</t>
  </si>
  <si>
    <t>Guillermo De Jesus</t>
  </si>
  <si>
    <t>Gomez Cardenas</t>
  </si>
  <si>
    <t>Javier</t>
  </si>
  <si>
    <t>Grimanesa</t>
  </si>
  <si>
    <t>Julian David</t>
  </si>
  <si>
    <t>Nelson</t>
  </si>
  <si>
    <t>Victor Alfonso</t>
  </si>
  <si>
    <t>Willinton Javier</t>
  </si>
  <si>
    <t>Juan Camilo</t>
  </si>
  <si>
    <t>Jesus Orlando</t>
  </si>
  <si>
    <t>Edilson Andres</t>
  </si>
  <si>
    <t>Julian Alberto</t>
  </si>
  <si>
    <t>Lopez Londoño</t>
  </si>
  <si>
    <t>EDUCACIÓN</t>
  </si>
  <si>
    <t>Calderon Botero</t>
  </si>
  <si>
    <t>Cardona Valencia</t>
  </si>
  <si>
    <t>Escobar Marin</t>
  </si>
  <si>
    <t>Martha Isabel</t>
  </si>
  <si>
    <t>Adriana Xiomara</t>
  </si>
  <si>
    <t>Leonardo Andres</t>
  </si>
  <si>
    <t>John William</t>
  </si>
  <si>
    <t>Julio Cesar</t>
  </si>
  <si>
    <t>Norberto de  Jesus</t>
  </si>
  <si>
    <t>Maria Alejandra</t>
  </si>
  <si>
    <t>Nayibe</t>
  </si>
  <si>
    <t>Carlos Augusto</t>
  </si>
  <si>
    <t>Alejandra Maria</t>
  </si>
  <si>
    <t>Karen Eliana</t>
  </si>
  <si>
    <t>Carlos Andres</t>
  </si>
  <si>
    <t>Juan David</t>
  </si>
  <si>
    <t>Diana Fernanda</t>
  </si>
  <si>
    <t>Doralba</t>
  </si>
  <si>
    <t>Mario Ernesto</t>
  </si>
  <si>
    <t>Jhohana</t>
  </si>
  <si>
    <t>Jhony Leandro</t>
  </si>
  <si>
    <t>Mario Andres</t>
  </si>
  <si>
    <t>Diego Fernelly</t>
  </si>
  <si>
    <t>Dora Cristina</t>
  </si>
  <si>
    <t>Lisandro</t>
  </si>
  <si>
    <t>Gloria Yaneth</t>
  </si>
  <si>
    <t>Jorge Luis</t>
  </si>
  <si>
    <t>Arias Arias</t>
  </si>
  <si>
    <t>CastaÃ±eda Vicente</t>
  </si>
  <si>
    <t>Cossio Zapata</t>
  </si>
  <si>
    <t>SantaMaria Marin</t>
  </si>
  <si>
    <t>Jose William</t>
  </si>
  <si>
    <t>Aldemar</t>
  </si>
  <si>
    <t>Edison de Jesus</t>
  </si>
  <si>
    <t>Ramon Antonio</t>
  </si>
  <si>
    <t>Alberto de Jesus</t>
  </si>
  <si>
    <t>Medardo de Jesus</t>
  </si>
  <si>
    <t>Luis Angel</t>
  </si>
  <si>
    <t>Sebastian</t>
  </si>
  <si>
    <t>Oscar Javier</t>
  </si>
  <si>
    <t>Hernando de Jesus</t>
  </si>
  <si>
    <t>Carlos</t>
  </si>
  <si>
    <t>Luis Hermes</t>
  </si>
  <si>
    <t>Ramon Elias</t>
  </si>
  <si>
    <t>Walter Mario</t>
  </si>
  <si>
    <t>Edgar Lindo</t>
  </si>
  <si>
    <t>Yeimer</t>
  </si>
  <si>
    <t>Jose Alirio</t>
  </si>
  <si>
    <t>Jhonatan Alexis</t>
  </si>
  <si>
    <t>Gersain</t>
  </si>
  <si>
    <t>Gerardo de Jesus</t>
  </si>
  <si>
    <t>Walter</t>
  </si>
  <si>
    <t>Augusto</t>
  </si>
  <si>
    <t>Alfonso</t>
  </si>
  <si>
    <t>Jhony Alberto</t>
  </si>
  <si>
    <t>Juan Jose</t>
  </si>
  <si>
    <t>Gabriel Arcangel</t>
  </si>
  <si>
    <t>Jose Heriberto</t>
  </si>
  <si>
    <t>Jose Albeiro</t>
  </si>
  <si>
    <t>Hernando De Jesus</t>
  </si>
  <si>
    <t>Yeiz Alexander</t>
  </si>
  <si>
    <t>Gerardo Antonio</t>
  </si>
  <si>
    <t>Danovis</t>
  </si>
  <si>
    <t>Edwin Ferney</t>
  </si>
  <si>
    <t>Elkin Jamid</t>
  </si>
  <si>
    <t>Luis Fernando</t>
  </si>
  <si>
    <t>Jhon  Jairo</t>
  </si>
  <si>
    <t>Gustavo De Jesus</t>
  </si>
  <si>
    <t>Alvaro Guillermo</t>
  </si>
  <si>
    <t>Jose Serafin</t>
  </si>
  <si>
    <t>Esnoraldo</t>
  </si>
  <si>
    <t>Fernando De Jesus</t>
  </si>
  <si>
    <t>Hector Fernando</t>
  </si>
  <si>
    <t>Albeiro de Jesus</t>
  </si>
  <si>
    <t>Jaime</t>
  </si>
  <si>
    <t>Porce</t>
  </si>
  <si>
    <t>SISTEMA DE GESTION INTEGRAL</t>
  </si>
  <si>
    <t>Generalidades del SGI; ambiente, Seguridad y Salud Ocupaciona</t>
  </si>
  <si>
    <t>Gestor operativo</t>
  </si>
  <si>
    <t>Gestor Contable y Financiero</t>
  </si>
  <si>
    <t>Gestor administrativo</t>
  </si>
  <si>
    <t>Coordinador Ambiental</t>
  </si>
  <si>
    <t>Gestor del riesgo</t>
  </si>
  <si>
    <t>Director G. Estratégica</t>
  </si>
  <si>
    <t>Monitor</t>
  </si>
  <si>
    <t>Técnico/competencia laboral</t>
  </si>
  <si>
    <t xml:space="preserve">Operador </t>
  </si>
  <si>
    <t>GES Y Guadañador</t>
  </si>
  <si>
    <t>COOR. SISO</t>
  </si>
  <si>
    <t>GESTOR DEL RIESGO</t>
  </si>
  <si>
    <t>ARL</t>
  </si>
  <si>
    <t>COORD. AMBIENTAL</t>
  </si>
  <si>
    <t>Manejo Integral de Residuos Peligrosos</t>
  </si>
  <si>
    <t>TODOS</t>
  </si>
  <si>
    <r>
      <rPr>
        <b/>
        <sz val="9"/>
        <color theme="1"/>
        <rFont val="Calibri"/>
        <family val="2"/>
        <scheme val="minor"/>
      </rPr>
      <t>NOMBRE:</t>
    </r>
    <r>
      <rPr>
        <sz val="9"/>
        <color theme="1"/>
        <rFont val="Calibri"/>
        <family val="2"/>
        <scheme val="minor"/>
      </rPr>
      <t xml:space="preserve"> CAPACITACION Y ENTRENAMIENTO EN SGI</t>
    </r>
  </si>
  <si>
    <r>
      <rPr>
        <b/>
        <sz val="9"/>
        <color theme="1"/>
        <rFont val="Calibri"/>
        <family val="2"/>
        <scheme val="minor"/>
      </rPr>
      <t>CODIGO:</t>
    </r>
    <r>
      <rPr>
        <sz val="9"/>
        <color theme="1"/>
        <rFont val="Calibri"/>
        <family val="2"/>
        <scheme val="minor"/>
      </rPr>
      <t xml:space="preserve"> 60-1100-04</t>
    </r>
  </si>
  <si>
    <r>
      <rPr>
        <b/>
        <sz val="9"/>
        <color theme="1"/>
        <rFont val="Calibri"/>
        <family val="2"/>
        <scheme val="minor"/>
      </rPr>
      <t>VERSION:</t>
    </r>
    <r>
      <rPr>
        <sz val="9"/>
        <color theme="1"/>
        <rFont val="Calibri"/>
        <family val="2"/>
        <scheme val="minor"/>
      </rPr>
      <t xml:space="preserve"> 01</t>
    </r>
  </si>
  <si>
    <r>
      <rPr>
        <b/>
        <sz val="9"/>
        <color theme="1"/>
        <rFont val="Calibri"/>
        <family val="2"/>
        <scheme val="minor"/>
      </rPr>
      <t>ELABORÒ:</t>
    </r>
    <r>
      <rPr>
        <sz val="9"/>
        <color theme="1"/>
        <rFont val="Calibri"/>
        <family val="2"/>
        <scheme val="minor"/>
      </rPr>
      <t xml:space="preserve"> MARTHA ISABEL CALDERON</t>
    </r>
  </si>
  <si>
    <r>
      <rPr>
        <b/>
        <sz val="9"/>
        <color theme="1"/>
        <rFont val="Calibri"/>
        <family val="2"/>
        <scheme val="minor"/>
      </rPr>
      <t>APROBÒ:</t>
    </r>
    <r>
      <rPr>
        <sz val="9"/>
        <color theme="1"/>
        <rFont val="Calibri"/>
        <family val="2"/>
        <scheme val="minor"/>
      </rPr>
      <t xml:space="preserve"> MARIO ERNESTO CHAVES</t>
    </r>
  </si>
  <si>
    <r>
      <rPr>
        <b/>
        <sz val="9"/>
        <color theme="1"/>
        <rFont val="Calibri"/>
        <family val="2"/>
        <scheme val="minor"/>
      </rPr>
      <t>VIGENTE DESDE:</t>
    </r>
    <r>
      <rPr>
        <sz val="9"/>
        <color theme="1"/>
        <rFont val="Calibri"/>
        <family val="2"/>
        <scheme val="minor"/>
      </rPr>
      <t xml:space="preserve"> 01/01/2013</t>
    </r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</si>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</sst>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Monospaced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u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28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Symbol"/>
      <family val="1"/>
      <charset val="2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6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4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left" wrapText="1"/>
    </xf>
    <xf numFmtId="0" fontId="13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6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11" fillId="15" borderId="7" xfId="0" applyFont="1" applyFill="1" applyBorder="1" applyAlignment="1">
      <alignment vertical="center"/>
    </xf>
    <xf numFmtId="0" fontId="11" fillId="15" borderId="1" xfId="0" applyFont="1" applyFill="1" applyBorder="1" applyAlignment="1">
      <alignment vertical="center"/>
    </xf>
    <xf numFmtId="0" fontId="11" fillId="15" borderId="1" xfId="0" applyFont="1" applyFill="1" applyBorder="1" applyAlignment="1">
      <alignment vertical="center" wrapText="1"/>
    </xf>
    <xf numFmtId="0" fontId="11" fillId="15" borderId="7" xfId="0" applyFont="1" applyFill="1" applyBorder="1" applyAlignment="1">
      <alignment vertical="center" wrapText="1"/>
    </xf>
    <xf numFmtId="0" fontId="0" fillId="7" borderId="27" xfId="0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28" fillId="8" borderId="2" xfId="0" applyFont="1" applyFill="1" applyBorder="1" applyAlignment="1"/>
    <xf numFmtId="0" fontId="28" fillId="8" borderId="2" xfId="0" applyFont="1" applyFill="1" applyBorder="1" applyAlignment="1">
      <alignment wrapText="1"/>
    </xf>
    <xf numFmtId="0" fontId="29" fillId="8" borderId="2" xfId="4" applyFont="1" applyFill="1" applyBorder="1" applyAlignment="1"/>
    <xf numFmtId="0" fontId="30" fillId="0" borderId="0" xfId="0" applyFont="1"/>
    <xf numFmtId="0" fontId="16" fillId="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164" fontId="0" fillId="17" borderId="1" xfId="0" applyNumberForma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right" vertical="center"/>
    </xf>
    <xf numFmtId="164" fontId="12" fillId="17" borderId="1" xfId="0" applyNumberFormat="1" applyFont="1" applyFill="1" applyBorder="1" applyAlignment="1">
      <alignment horizontal="center" vertical="center" wrapText="1"/>
    </xf>
    <xf numFmtId="164" fontId="0" fillId="17" borderId="1" xfId="0" applyNumberForma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11" fillId="0" borderId="31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11" fillId="0" borderId="6" xfId="0" applyFont="1" applyFill="1" applyBorder="1" applyAlignment="1">
      <alignment vertical="center" wrapText="1"/>
    </xf>
    <xf numFmtId="0" fontId="0" fillId="15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9" xfId="0" applyFill="1" applyBorder="1" applyAlignment="1">
      <alignment vertical="center"/>
    </xf>
    <xf numFmtId="0" fontId="11" fillId="16" borderId="35" xfId="0" applyFont="1" applyFill="1" applyBorder="1" applyAlignment="1">
      <alignment vertical="center" wrapText="1"/>
    </xf>
    <xf numFmtId="0" fontId="11" fillId="16" borderId="36" xfId="0" applyFont="1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11" fillId="16" borderId="37" xfId="0" applyFont="1" applyFill="1" applyBorder="1" applyAlignment="1">
      <alignment vertical="center" wrapText="1"/>
    </xf>
    <xf numFmtId="0" fontId="11" fillId="16" borderId="24" xfId="0" applyFont="1" applyFill="1" applyBorder="1" applyAlignment="1">
      <alignment vertical="center" wrapText="1"/>
    </xf>
    <xf numFmtId="0" fontId="0" fillId="0" borderId="0" xfId="0" applyFill="1" applyBorder="1"/>
    <xf numFmtId="165" fontId="0" fillId="0" borderId="22" xfId="5" applyNumberFormat="1" applyFont="1" applyFill="1" applyBorder="1"/>
    <xf numFmtId="0" fontId="0" fillId="0" borderId="1" xfId="0" applyFill="1" applyBorder="1" applyAlignment="1">
      <alignment horizontal="center" vertical="center"/>
    </xf>
    <xf numFmtId="165" fontId="0" fillId="0" borderId="1" xfId="5" applyNumberFormat="1" applyFont="1" applyFill="1" applyBorder="1"/>
    <xf numFmtId="0" fontId="14" fillId="0" borderId="1" xfId="0" applyFont="1" applyFill="1" applyBorder="1" applyAlignment="1">
      <alignment horizontal="center"/>
    </xf>
    <xf numFmtId="165" fontId="0" fillId="0" borderId="0" xfId="5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14" borderId="20" xfId="0" applyFill="1" applyBorder="1" applyAlignment="1">
      <alignment horizontal="center" vertical="center"/>
    </xf>
    <xf numFmtId="0" fontId="0" fillId="14" borderId="2" xfId="0" applyFill="1" applyBorder="1" applyAlignment="1">
      <alignment vertical="center"/>
    </xf>
    <xf numFmtId="0" fontId="0" fillId="14" borderId="20" xfId="0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40" fillId="18" borderId="0" xfId="0" applyFont="1" applyFill="1" applyBorder="1" applyAlignment="1">
      <alignment horizontal="center"/>
    </xf>
    <xf numFmtId="165" fontId="40" fillId="18" borderId="0" xfId="5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65" fontId="40" fillId="0" borderId="0" xfId="5" applyNumberFormat="1" applyFont="1" applyFill="1" applyBorder="1" applyAlignment="1">
      <alignment horizontal="center"/>
    </xf>
    <xf numFmtId="0" fontId="11" fillId="16" borderId="46" xfId="0" applyFont="1" applyFill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52" xfId="0" applyNumberFormat="1" applyBorder="1" applyAlignment="1">
      <alignment vertical="center"/>
    </xf>
    <xf numFmtId="0" fontId="14" fillId="0" borderId="50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7" fillId="16" borderId="45" xfId="0" applyFont="1" applyFill="1" applyBorder="1" applyAlignment="1">
      <alignment horizontal="center" vertical="center"/>
    </xf>
    <xf numFmtId="0" fontId="42" fillId="0" borderId="0" xfId="0" applyFont="1" applyFill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 indent="2"/>
    </xf>
    <xf numFmtId="0" fontId="42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9" fontId="0" fillId="0" borderId="35" xfId="6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11" fillId="16" borderId="52" xfId="0" applyFont="1" applyFill="1" applyBorder="1" applyAlignment="1">
      <alignment vertical="center" wrapText="1"/>
    </xf>
    <xf numFmtId="0" fontId="33" fillId="19" borderId="6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0" fillId="15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2" fillId="14" borderId="38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7" xfId="0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0" fillId="15" borderId="21" xfId="0" applyFill="1" applyBorder="1" applyAlignment="1">
      <alignment horizontal="center" vertical="center"/>
    </xf>
    <xf numFmtId="0" fontId="10" fillId="15" borderId="1" xfId="4" applyFont="1" applyFill="1" applyBorder="1" applyAlignment="1">
      <alignment vertical="center"/>
    </xf>
    <xf numFmtId="0" fontId="0" fillId="2" borderId="29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2" fillId="5" borderId="47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26" fillId="12" borderId="56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horizontal="center" vertical="center"/>
    </xf>
    <xf numFmtId="0" fontId="26" fillId="12" borderId="53" xfId="0" applyFont="1" applyFill="1" applyBorder="1" applyAlignment="1">
      <alignment horizontal="center" vertical="center"/>
    </xf>
    <xf numFmtId="0" fontId="26" fillId="12" borderId="2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42" xfId="0" applyFont="1" applyBorder="1" applyAlignment="1">
      <alignment horizontal="right" vertical="center"/>
    </xf>
    <xf numFmtId="0" fontId="36" fillId="12" borderId="40" xfId="0" applyFont="1" applyFill="1" applyBorder="1" applyAlignment="1">
      <alignment horizontal="center" vertical="center"/>
    </xf>
    <xf numFmtId="0" fontId="36" fillId="12" borderId="42" xfId="0" applyFont="1" applyFill="1" applyBorder="1" applyAlignment="1">
      <alignment horizontal="center" vertical="center"/>
    </xf>
    <xf numFmtId="0" fontId="36" fillId="12" borderId="53" xfId="0" applyFont="1" applyFill="1" applyBorder="1" applyAlignment="1">
      <alignment horizontal="center" vertical="center"/>
    </xf>
    <xf numFmtId="0" fontId="36" fillId="12" borderId="28" xfId="0" applyFont="1" applyFill="1" applyBorder="1" applyAlignment="1">
      <alignment horizontal="center" vertical="center"/>
    </xf>
    <xf numFmtId="0" fontId="27" fillId="12" borderId="41" xfId="0" applyFont="1" applyFill="1" applyBorder="1" applyAlignment="1">
      <alignment horizontal="center" vertical="center"/>
    </xf>
    <xf numFmtId="0" fontId="27" fillId="12" borderId="25" xfId="0" applyFont="1" applyFill="1" applyBorder="1" applyAlignment="1">
      <alignment horizontal="center" vertical="center"/>
    </xf>
    <xf numFmtId="0" fontId="27" fillId="12" borderId="26" xfId="0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left" vertical="center" wrapText="1"/>
    </xf>
    <xf numFmtId="0" fontId="24" fillId="0" borderId="21" xfId="4" applyFont="1" applyFill="1" applyBorder="1" applyAlignment="1">
      <alignment horizontal="left" vertical="center" wrapText="1"/>
    </xf>
    <xf numFmtId="0" fontId="31" fillId="0" borderId="21" xfId="4" applyFont="1" applyFill="1" applyBorder="1" applyAlignment="1">
      <alignment horizontal="left" vertical="center" wrapText="1"/>
    </xf>
    <xf numFmtId="0" fontId="31" fillId="0" borderId="49" xfId="4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20" xfId="0" applyFont="1" applyFill="1" applyBorder="1" applyAlignment="1">
      <alignment horizontal="center" vertical="center" textRotation="90"/>
    </xf>
    <xf numFmtId="0" fontId="7" fillId="11" borderId="6" xfId="0" applyFont="1" applyFill="1" applyBorder="1" applyAlignment="1">
      <alignment horizontal="center" vertical="center" textRotation="90"/>
    </xf>
    <xf numFmtId="0" fontId="7" fillId="11" borderId="9" xfId="0" applyFont="1" applyFill="1" applyBorder="1" applyAlignment="1">
      <alignment horizontal="center" vertical="center" textRotation="90"/>
    </xf>
    <xf numFmtId="0" fontId="7" fillId="11" borderId="13" xfId="0" applyFont="1" applyFill="1" applyBorder="1" applyAlignment="1">
      <alignment horizontal="center" vertical="center" textRotation="90"/>
    </xf>
    <xf numFmtId="0" fontId="7" fillId="10" borderId="19" xfId="0" applyFont="1" applyFill="1" applyBorder="1" applyAlignment="1">
      <alignment horizontal="center" vertical="center" textRotation="90" wrapText="1"/>
    </xf>
    <xf numFmtId="0" fontId="7" fillId="10" borderId="9" xfId="0" applyFont="1" applyFill="1" applyBorder="1" applyAlignment="1">
      <alignment horizontal="center" vertical="center" textRotation="90" wrapText="1"/>
    </xf>
    <xf numFmtId="0" fontId="7" fillId="10" borderId="20" xfId="0" applyFont="1" applyFill="1" applyBorder="1" applyAlignment="1">
      <alignment horizontal="center" vertical="center" textRotation="90" wrapText="1"/>
    </xf>
    <xf numFmtId="0" fontId="7" fillId="7" borderId="6" xfId="0" applyFont="1" applyFill="1" applyBorder="1" applyAlignment="1">
      <alignment horizontal="center" vertical="center" textRotation="90"/>
    </xf>
    <xf numFmtId="0" fontId="7" fillId="7" borderId="9" xfId="0" applyFont="1" applyFill="1" applyBorder="1" applyAlignment="1">
      <alignment horizontal="center" vertical="center" textRotation="90"/>
    </xf>
    <xf numFmtId="0" fontId="7" fillId="7" borderId="20" xfId="0" applyFont="1" applyFill="1" applyBorder="1" applyAlignment="1">
      <alignment horizontal="center" vertical="center" textRotation="90"/>
    </xf>
    <xf numFmtId="0" fontId="7" fillId="14" borderId="19" xfId="0" applyFont="1" applyFill="1" applyBorder="1" applyAlignment="1">
      <alignment horizontal="center" vertical="center" textRotation="90"/>
    </xf>
    <xf numFmtId="0" fontId="7" fillId="14" borderId="9" xfId="0" applyFont="1" applyFill="1" applyBorder="1" applyAlignment="1">
      <alignment horizontal="center" vertical="center" textRotation="90"/>
    </xf>
    <xf numFmtId="0" fontId="7" fillId="14" borderId="13" xfId="0" applyFont="1" applyFill="1" applyBorder="1" applyAlignment="1">
      <alignment horizontal="center" vertical="center" textRotation="90"/>
    </xf>
    <xf numFmtId="0" fontId="24" fillId="0" borderId="4" xfId="4" applyFont="1" applyFill="1" applyBorder="1" applyAlignment="1">
      <alignment horizontal="left" vertical="center" wrapText="1"/>
    </xf>
    <xf numFmtId="0" fontId="24" fillId="0" borderId="34" xfId="4" applyFont="1" applyFill="1" applyBorder="1" applyAlignment="1">
      <alignment horizontal="left" vertical="center" wrapText="1"/>
    </xf>
    <xf numFmtId="0" fontId="31" fillId="0" borderId="1" xfId="4" applyFont="1" applyFill="1" applyBorder="1" applyAlignment="1">
      <alignment horizontal="left" vertical="center" wrapText="1"/>
    </xf>
    <xf numFmtId="0" fontId="31" fillId="0" borderId="2" xfId="4" applyFont="1" applyFill="1" applyBorder="1" applyAlignment="1">
      <alignment horizontal="left" vertical="center" wrapText="1"/>
    </xf>
    <xf numFmtId="0" fontId="31" fillId="0" borderId="29" xfId="4" applyFont="1" applyFill="1" applyBorder="1" applyAlignment="1">
      <alignment horizontal="left" vertical="center" wrapText="1"/>
    </xf>
    <xf numFmtId="0" fontId="24" fillId="0" borderId="7" xfId="4" applyFont="1" applyFill="1" applyBorder="1" applyAlignment="1">
      <alignment horizontal="left" vertical="center" wrapText="1"/>
    </xf>
    <xf numFmtId="0" fontId="24" fillId="0" borderId="31" xfId="4" applyFont="1" applyFill="1" applyBorder="1" applyAlignment="1">
      <alignment horizontal="left" vertical="center" wrapText="1"/>
    </xf>
    <xf numFmtId="0" fontId="7" fillId="15" borderId="6" xfId="0" applyFont="1" applyFill="1" applyBorder="1" applyAlignment="1">
      <alignment horizontal="center" vertical="center" textRotation="90"/>
    </xf>
    <xf numFmtId="0" fontId="7" fillId="15" borderId="9" xfId="0" applyFont="1" applyFill="1" applyBorder="1" applyAlignment="1">
      <alignment horizontal="center" vertical="center" textRotation="90"/>
    </xf>
    <xf numFmtId="0" fontId="7" fillId="15" borderId="13" xfId="0" applyFont="1" applyFill="1" applyBorder="1" applyAlignment="1">
      <alignment horizontal="center" vertical="center" textRotation="90"/>
    </xf>
    <xf numFmtId="0" fontId="25" fillId="0" borderId="31" xfId="0" applyFont="1" applyBorder="1" applyAlignment="1">
      <alignment horizontal="left" vertical="center"/>
    </xf>
    <xf numFmtId="0" fontId="25" fillId="0" borderId="38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4" fillId="0" borderId="14" xfId="4" applyFont="1" applyFill="1" applyBorder="1" applyAlignment="1">
      <alignment horizontal="left" vertical="center" wrapText="1"/>
    </xf>
    <xf numFmtId="0" fontId="24" fillId="0" borderId="32" xfId="4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23" fillId="16" borderId="25" xfId="0" applyFont="1" applyFill="1" applyBorder="1" applyAlignment="1">
      <alignment horizontal="center" textRotation="90" wrapText="1"/>
    </xf>
    <xf numFmtId="0" fontId="21" fillId="14" borderId="41" xfId="0" applyFont="1" applyFill="1" applyBorder="1" applyAlignment="1">
      <alignment horizontal="center" vertical="center" textRotation="90"/>
    </xf>
    <xf numFmtId="0" fontId="21" fillId="14" borderId="25" xfId="0" applyFont="1" applyFill="1" applyBorder="1" applyAlignment="1">
      <alignment horizontal="center" vertical="center" textRotation="90"/>
    </xf>
    <xf numFmtId="0" fontId="21" fillId="14" borderId="26" xfId="0" applyFont="1" applyFill="1" applyBorder="1" applyAlignment="1">
      <alignment horizontal="center" vertical="center" textRotation="90"/>
    </xf>
    <xf numFmtId="0" fontId="9" fillId="8" borderId="20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8" borderId="18" xfId="0" applyFont="1" applyFill="1" applyBorder="1" applyAlignment="1">
      <alignment horizontal="center" textRotation="90"/>
    </xf>
    <xf numFmtId="0" fontId="9" fillId="8" borderId="2" xfId="0" applyFont="1" applyFill="1" applyBorder="1" applyAlignment="1">
      <alignment horizontal="center" textRotation="90" wrapText="1"/>
    </xf>
    <xf numFmtId="0" fontId="9" fillId="8" borderId="5" xfId="0" applyFont="1" applyFill="1" applyBorder="1" applyAlignment="1">
      <alignment horizontal="center" textRotation="90" wrapText="1"/>
    </xf>
    <xf numFmtId="0" fontId="9" fillId="8" borderId="15" xfId="0" applyFont="1" applyFill="1" applyBorder="1" applyAlignment="1">
      <alignment horizontal="center" textRotation="90" wrapText="1"/>
    </xf>
    <xf numFmtId="0" fontId="20" fillId="8" borderId="10" xfId="0" applyFont="1" applyFill="1" applyBorder="1" applyAlignment="1">
      <alignment horizontal="center" textRotation="90"/>
    </xf>
    <xf numFmtId="0" fontId="20" fillId="8" borderId="11" xfId="0" applyFont="1" applyFill="1" applyBorder="1" applyAlignment="1">
      <alignment horizontal="center" textRotation="90"/>
    </xf>
    <xf numFmtId="0" fontId="20" fillId="8" borderId="16" xfId="0" applyFont="1" applyFill="1" applyBorder="1" applyAlignment="1">
      <alignment horizontal="center" textRotation="90"/>
    </xf>
    <xf numFmtId="0" fontId="37" fillId="8" borderId="20" xfId="4" applyFont="1" applyFill="1" applyBorder="1" applyAlignment="1">
      <alignment horizontal="center" textRotation="90"/>
    </xf>
    <xf numFmtId="0" fontId="37" fillId="8" borderId="17" xfId="4" applyFont="1" applyFill="1" applyBorder="1" applyAlignment="1">
      <alignment horizontal="center" textRotation="90"/>
    </xf>
    <xf numFmtId="0" fontId="37" fillId="8" borderId="2" xfId="4" applyFont="1" applyFill="1" applyBorder="1" applyAlignment="1">
      <alignment horizontal="center" textRotation="90"/>
    </xf>
    <xf numFmtId="0" fontId="37" fillId="8" borderId="5" xfId="4" applyFont="1" applyFill="1" applyBorder="1" applyAlignment="1">
      <alignment horizontal="center" textRotation="90"/>
    </xf>
    <xf numFmtId="0" fontId="37" fillId="8" borderId="15" xfId="4" applyFont="1" applyFill="1" applyBorder="1" applyAlignment="1">
      <alignment horizontal="center" textRotation="90"/>
    </xf>
    <xf numFmtId="0" fontId="31" fillId="0" borderId="14" xfId="4" applyFont="1" applyFill="1" applyBorder="1" applyAlignment="1">
      <alignment horizontal="left" vertical="center" wrapText="1"/>
    </xf>
    <xf numFmtId="0" fontId="31" fillId="0" borderId="32" xfId="4" applyFont="1" applyFill="1" applyBorder="1" applyAlignment="1">
      <alignment horizontal="left" vertical="center" wrapText="1"/>
    </xf>
    <xf numFmtId="0" fontId="0" fillId="0" borderId="1" xfId="0" applyBorder="1"/>
    <xf numFmtId="0" fontId="31" fillId="0" borderId="4" xfId="4" applyFont="1" applyFill="1" applyBorder="1" applyAlignment="1">
      <alignment horizontal="left" vertical="center" wrapText="1"/>
    </xf>
    <xf numFmtId="0" fontId="31" fillId="0" borderId="34" xfId="4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textRotation="90"/>
    </xf>
    <xf numFmtId="0" fontId="20" fillId="8" borderId="5" xfId="0" applyFont="1" applyFill="1" applyBorder="1" applyAlignment="1">
      <alignment horizontal="center" textRotation="90"/>
    </xf>
    <xf numFmtId="0" fontId="20" fillId="8" borderId="15" xfId="0" applyFont="1" applyFill="1" applyBorder="1" applyAlignment="1">
      <alignment horizontal="center" textRotation="90"/>
    </xf>
    <xf numFmtId="0" fontId="9" fillId="8" borderId="24" xfId="0" applyFont="1" applyFill="1" applyBorder="1" applyAlignment="1">
      <alignment horizontal="center" textRotation="90"/>
    </xf>
    <xf numFmtId="0" fontId="9" fillId="8" borderId="25" xfId="0" applyFont="1" applyFill="1" applyBorder="1" applyAlignment="1">
      <alignment horizontal="center" textRotation="90"/>
    </xf>
    <xf numFmtId="0" fontId="26" fillId="12" borderId="41" xfId="0" applyFont="1" applyFill="1" applyBorder="1" applyAlignment="1">
      <alignment horizontal="center" vertical="center"/>
    </xf>
    <xf numFmtId="0" fontId="26" fillId="12" borderId="25" xfId="0" applyFont="1" applyFill="1" applyBorder="1" applyAlignment="1">
      <alignment horizontal="center" vertical="center"/>
    </xf>
    <xf numFmtId="0" fontId="26" fillId="12" borderId="26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5" fillId="5" borderId="4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26" fillId="12" borderId="40" xfId="0" applyFont="1" applyFill="1" applyBorder="1" applyAlignment="1">
      <alignment horizontal="center" vertical="center"/>
    </xf>
    <xf numFmtId="0" fontId="26" fillId="12" borderId="42" xfId="0" applyFont="1" applyFill="1" applyBorder="1" applyAlignment="1">
      <alignment horizontal="center" vertical="center"/>
    </xf>
    <xf numFmtId="0" fontId="39" fillId="8" borderId="2" xfId="4" applyFont="1" applyFill="1" applyBorder="1" applyAlignment="1">
      <alignment horizontal="center" textRotation="90"/>
    </xf>
    <xf numFmtId="0" fontId="39" fillId="8" borderId="5" xfId="4" applyFont="1" applyFill="1" applyBorder="1" applyAlignment="1">
      <alignment horizontal="center" textRotation="90"/>
    </xf>
    <xf numFmtId="0" fontId="39" fillId="8" borderId="15" xfId="4" applyFont="1" applyFill="1" applyBorder="1" applyAlignment="1">
      <alignment horizontal="center" textRotation="90"/>
    </xf>
    <xf numFmtId="0" fontId="9" fillId="8" borderId="2" xfId="0" applyFont="1" applyFill="1" applyBorder="1" applyAlignment="1">
      <alignment horizontal="center" textRotation="90"/>
    </xf>
    <xf numFmtId="0" fontId="9" fillId="8" borderId="5" xfId="0" applyFont="1" applyFill="1" applyBorder="1" applyAlignment="1">
      <alignment horizontal="center" textRotation="90"/>
    </xf>
    <xf numFmtId="0" fontId="9" fillId="8" borderId="15" xfId="0" applyFont="1" applyFill="1" applyBorder="1" applyAlignment="1">
      <alignment horizontal="center" textRotation="90"/>
    </xf>
    <xf numFmtId="0" fontId="22" fillId="14" borderId="6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textRotation="90" wrapText="1"/>
    </xf>
    <xf numFmtId="0" fontId="9" fillId="8" borderId="17" xfId="0" applyFont="1" applyFill="1" applyBorder="1" applyAlignment="1">
      <alignment horizontal="center" textRotation="90" wrapText="1"/>
    </xf>
    <xf numFmtId="0" fontId="9" fillId="8" borderId="18" xfId="0" applyFont="1" applyFill="1" applyBorder="1" applyAlignment="1">
      <alignment horizontal="center" textRotation="90" wrapText="1"/>
    </xf>
    <xf numFmtId="0" fontId="22" fillId="14" borderId="27" xfId="0" applyFont="1" applyFill="1" applyBorder="1" applyAlignment="1">
      <alignment horizontal="center" vertical="center"/>
    </xf>
    <xf numFmtId="0" fontId="22" fillId="14" borderId="8" xfId="0" applyFont="1" applyFill="1" applyBorder="1" applyAlignment="1">
      <alignment horizontal="center" vertical="center"/>
    </xf>
    <xf numFmtId="0" fontId="45" fillId="8" borderId="2" xfId="0" applyFont="1" applyFill="1" applyBorder="1" applyAlignment="1">
      <alignment horizontal="center" textRotation="90" wrapText="1"/>
    </xf>
    <xf numFmtId="0" fontId="45" fillId="8" borderId="5" xfId="0" applyFont="1" applyFill="1" applyBorder="1" applyAlignment="1">
      <alignment horizontal="center" textRotation="90" wrapText="1"/>
    </xf>
    <xf numFmtId="0" fontId="45" fillId="8" borderId="15" xfId="0" applyFont="1" applyFill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8" borderId="0" xfId="4" applyFont="1" applyFill="1" applyAlignment="1">
      <alignment horizontal="center"/>
    </xf>
    <xf numFmtId="0" fontId="13" fillId="7" borderId="1" xfId="0" applyFont="1" applyFill="1" applyBorder="1" applyAlignment="1">
      <alignment horizontal="right"/>
    </xf>
    <xf numFmtId="0" fontId="13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3" fillId="7" borderId="21" xfId="0" applyFont="1" applyFill="1" applyBorder="1" applyAlignment="1">
      <alignment horizontal="right" vertical="center"/>
    </xf>
    <xf numFmtId="0" fontId="13" fillId="7" borderId="22" xfId="0" applyFont="1" applyFill="1" applyBorder="1" applyAlignment="1">
      <alignment horizontal="right" vertical="center"/>
    </xf>
    <xf numFmtId="0" fontId="0" fillId="0" borderId="21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3" fillId="6" borderId="21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3" fillId="0" borderId="0" xfId="0" applyFont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3" fillId="6" borderId="21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</cellXfs>
  <cellStyles count="7">
    <cellStyle name="Hipervínculo" xfId="4" builtinId="8"/>
    <cellStyle name="Millares" xfId="5" builtinId="3"/>
    <cellStyle name="Normal" xfId="0" builtinId="0"/>
    <cellStyle name="Normal 2" xfId="3"/>
    <cellStyle name="Normal 4" xfId="2"/>
    <cellStyle name="Normal 6" xfId="1"/>
    <cellStyle name="Porcentaje" xfId="6" builtinId="5"/>
  </cellStyles>
  <dxfs count="97"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  <color rgb="FFDDDDDD"/>
      <color rgb="FFFF7C80"/>
      <color rgb="FFCCFF99"/>
      <color rgb="FFCC99FF"/>
      <color rgb="FF33CC33"/>
      <color rgb="FF000099"/>
      <color rgb="FFFFCCCC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9</xdr:col>
          <xdr:colOff>161925</xdr:colOff>
          <xdr:row>16</xdr:row>
          <xdr:rowOff>19050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10234</xdr:colOff>
      <xdr:row>6</xdr:row>
      <xdr:rowOff>90487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0" y="66675"/>
          <a:ext cx="6487234" cy="1166812"/>
          <a:chOff x="1589" y="1127"/>
          <a:chExt cx="5441" cy="2071"/>
        </a:xfrm>
      </xdr:grpSpPr>
      <xdr:grpSp>
        <xdr:nvGrpSpPr>
          <xdr:cNvPr id="3" name="Group 3"/>
          <xdr:cNvGrpSpPr>
            <a:grpSpLocks/>
          </xdr:cNvGrpSpPr>
        </xdr:nvGrpSpPr>
        <xdr:grpSpPr bwMode="auto">
          <a:xfrm>
            <a:off x="1589" y="1127"/>
            <a:ext cx="1294" cy="1609"/>
            <a:chOff x="5555" y="972"/>
            <a:chExt cx="1294" cy="1609"/>
          </a:xfrm>
        </xdr:grpSpPr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5555" y="972"/>
              <a:ext cx="1294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0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4" name="Rectangle 6"/>
          <xdr:cNvSpPr>
            <a:spLocks noChangeArrowheads="1"/>
          </xdr:cNvSpPr>
        </xdr:nvSpPr>
        <xdr:spPr bwMode="auto">
          <a:xfrm>
            <a:off x="2883" y="1127"/>
            <a:ext cx="3076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5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Rectangle 8"/>
          <xdr:cNvSpPr>
            <a:spLocks noChangeArrowheads="1"/>
          </xdr:cNvSpPr>
        </xdr:nvSpPr>
        <xdr:spPr bwMode="auto">
          <a:xfrm>
            <a:off x="1589" y="2732"/>
            <a:ext cx="1294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PROCESO:   </a:t>
            </a:r>
            <a:r>
              <a:rPr lang="es-CO" sz="10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Rectangle 9"/>
          <xdr:cNvSpPr>
            <a:spLocks noChangeArrowheads="1"/>
          </xdr:cNvSpPr>
        </xdr:nvSpPr>
        <xdr:spPr bwMode="auto">
          <a:xfrm>
            <a:off x="2883" y="2733"/>
            <a:ext cx="3076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8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10234</xdr:colOff>
      <xdr:row>6</xdr:row>
      <xdr:rowOff>90487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0" y="66675"/>
          <a:ext cx="6487234" cy="1166812"/>
          <a:chOff x="1589" y="1127"/>
          <a:chExt cx="5441" cy="2071"/>
        </a:xfrm>
      </xdr:grpSpPr>
      <xdr:grpSp>
        <xdr:nvGrpSpPr>
          <xdr:cNvPr id="3" name="Group 3"/>
          <xdr:cNvGrpSpPr>
            <a:grpSpLocks/>
          </xdr:cNvGrpSpPr>
        </xdr:nvGrpSpPr>
        <xdr:grpSpPr bwMode="auto">
          <a:xfrm>
            <a:off x="1589" y="1127"/>
            <a:ext cx="1294" cy="1609"/>
            <a:chOff x="5555" y="972"/>
            <a:chExt cx="1294" cy="1609"/>
          </a:xfrm>
        </xdr:grpSpPr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5555" y="972"/>
              <a:ext cx="1294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0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4" name="Rectangle 6"/>
          <xdr:cNvSpPr>
            <a:spLocks noChangeArrowheads="1"/>
          </xdr:cNvSpPr>
        </xdr:nvSpPr>
        <xdr:spPr bwMode="auto">
          <a:xfrm>
            <a:off x="2883" y="1127"/>
            <a:ext cx="3076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5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Rectangle 8"/>
          <xdr:cNvSpPr>
            <a:spLocks noChangeArrowheads="1"/>
          </xdr:cNvSpPr>
        </xdr:nvSpPr>
        <xdr:spPr bwMode="auto">
          <a:xfrm>
            <a:off x="1589" y="2732"/>
            <a:ext cx="1294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PROCESO:   </a:t>
            </a:r>
            <a:r>
              <a:rPr lang="es-CO" sz="10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Rectangle 9"/>
          <xdr:cNvSpPr>
            <a:spLocks noChangeArrowheads="1"/>
          </xdr:cNvSpPr>
        </xdr:nvSpPr>
        <xdr:spPr bwMode="auto">
          <a:xfrm>
            <a:off x="2883" y="2733"/>
            <a:ext cx="3076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8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10234</xdr:colOff>
      <xdr:row>6</xdr:row>
      <xdr:rowOff>90487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0" y="66675"/>
          <a:ext cx="6487234" cy="1166812"/>
          <a:chOff x="1589" y="1127"/>
          <a:chExt cx="5441" cy="2071"/>
        </a:xfrm>
      </xdr:grpSpPr>
      <xdr:grpSp>
        <xdr:nvGrpSpPr>
          <xdr:cNvPr id="3" name="Group 3"/>
          <xdr:cNvGrpSpPr>
            <a:grpSpLocks/>
          </xdr:cNvGrpSpPr>
        </xdr:nvGrpSpPr>
        <xdr:grpSpPr bwMode="auto">
          <a:xfrm>
            <a:off x="1589" y="1127"/>
            <a:ext cx="1294" cy="1609"/>
            <a:chOff x="5555" y="972"/>
            <a:chExt cx="1294" cy="1609"/>
          </a:xfrm>
        </xdr:grpSpPr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5555" y="972"/>
              <a:ext cx="1294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0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4" name="Rectangle 6"/>
          <xdr:cNvSpPr>
            <a:spLocks noChangeArrowheads="1"/>
          </xdr:cNvSpPr>
        </xdr:nvSpPr>
        <xdr:spPr bwMode="auto">
          <a:xfrm>
            <a:off x="2883" y="1127"/>
            <a:ext cx="3076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5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Rectangle 8"/>
          <xdr:cNvSpPr>
            <a:spLocks noChangeArrowheads="1"/>
          </xdr:cNvSpPr>
        </xdr:nvSpPr>
        <xdr:spPr bwMode="auto">
          <a:xfrm>
            <a:off x="1589" y="2732"/>
            <a:ext cx="1294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PROCESO:   </a:t>
            </a:r>
            <a:r>
              <a:rPr lang="es-CO" sz="10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Rectangle 9"/>
          <xdr:cNvSpPr>
            <a:spLocks noChangeArrowheads="1"/>
          </xdr:cNvSpPr>
        </xdr:nvSpPr>
        <xdr:spPr bwMode="auto">
          <a:xfrm>
            <a:off x="2883" y="2733"/>
            <a:ext cx="3076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8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10234</xdr:colOff>
      <xdr:row>6</xdr:row>
      <xdr:rowOff>23812</xdr:rowOff>
    </xdr:to>
    <xdr:grpSp>
      <xdr:nvGrpSpPr>
        <xdr:cNvPr id="11" name="2 Grupo"/>
        <xdr:cNvGrpSpPr>
          <a:grpSpLocks/>
        </xdr:cNvGrpSpPr>
      </xdr:nvGrpSpPr>
      <xdr:grpSpPr bwMode="auto">
        <a:xfrm>
          <a:off x="0" y="0"/>
          <a:ext cx="6487234" cy="1166812"/>
          <a:chOff x="1589" y="1127"/>
          <a:chExt cx="5441" cy="2071"/>
        </a:xfrm>
      </xdr:grpSpPr>
      <xdr:grpSp>
        <xdr:nvGrpSpPr>
          <xdr:cNvPr id="12" name="Group 3"/>
          <xdr:cNvGrpSpPr>
            <a:grpSpLocks/>
          </xdr:cNvGrpSpPr>
        </xdr:nvGrpSpPr>
        <xdr:grpSpPr bwMode="auto">
          <a:xfrm>
            <a:off x="1589" y="1127"/>
            <a:ext cx="1486" cy="1609"/>
            <a:chOff x="5555" y="972"/>
            <a:chExt cx="1486" cy="1609"/>
          </a:xfrm>
        </xdr:grpSpPr>
        <xdr:sp macro="" textlink="">
          <xdr:nvSpPr>
            <xdr:cNvPr id="18" name="Rectangle 4"/>
            <xdr:cNvSpPr>
              <a:spLocks noChangeArrowheads="1"/>
            </xdr:cNvSpPr>
          </xdr:nvSpPr>
          <xdr:spPr bwMode="auto">
            <a:xfrm>
              <a:off x="5555" y="972"/>
              <a:ext cx="1486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9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3" name="Rectangle 6"/>
          <xdr:cNvSpPr>
            <a:spLocks noChangeArrowheads="1"/>
          </xdr:cNvSpPr>
        </xdr:nvSpPr>
        <xdr:spPr bwMode="auto">
          <a:xfrm>
            <a:off x="3075" y="1127"/>
            <a:ext cx="2884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14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5" name="Rectangle 8"/>
          <xdr:cNvSpPr>
            <a:spLocks noChangeArrowheads="1"/>
          </xdr:cNvSpPr>
        </xdr:nvSpPr>
        <xdr:spPr bwMode="auto">
          <a:xfrm>
            <a:off x="1589" y="2732"/>
            <a:ext cx="1502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900" b="1">
                <a:effectLst/>
                <a:latin typeface="Calibri"/>
                <a:ea typeface="Calibri"/>
                <a:cs typeface="Times New Roman"/>
              </a:rPr>
              <a:t>PROCESO:  GESTIÓN DEL RIESGO </a:t>
            </a:r>
            <a:r>
              <a:rPr lang="es-CO" sz="9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05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6" name="Rectangle 9"/>
          <xdr:cNvSpPr>
            <a:spLocks noChangeArrowheads="1"/>
          </xdr:cNvSpPr>
        </xdr:nvSpPr>
        <xdr:spPr bwMode="auto">
          <a:xfrm>
            <a:off x="3075" y="2733"/>
            <a:ext cx="2884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7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10234</xdr:colOff>
      <xdr:row>6</xdr:row>
      <xdr:rowOff>90487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0" y="66675"/>
          <a:ext cx="6487234" cy="1166812"/>
          <a:chOff x="1589" y="1127"/>
          <a:chExt cx="5441" cy="2071"/>
        </a:xfrm>
      </xdr:grpSpPr>
      <xdr:grpSp>
        <xdr:nvGrpSpPr>
          <xdr:cNvPr id="3" name="Group 3"/>
          <xdr:cNvGrpSpPr>
            <a:grpSpLocks/>
          </xdr:cNvGrpSpPr>
        </xdr:nvGrpSpPr>
        <xdr:grpSpPr bwMode="auto">
          <a:xfrm>
            <a:off x="1589" y="1127"/>
            <a:ext cx="1294" cy="1609"/>
            <a:chOff x="5555" y="972"/>
            <a:chExt cx="1294" cy="1609"/>
          </a:xfrm>
        </xdr:grpSpPr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5555" y="972"/>
              <a:ext cx="1294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0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4" name="Rectangle 6"/>
          <xdr:cNvSpPr>
            <a:spLocks noChangeArrowheads="1"/>
          </xdr:cNvSpPr>
        </xdr:nvSpPr>
        <xdr:spPr bwMode="auto">
          <a:xfrm>
            <a:off x="2883" y="1127"/>
            <a:ext cx="3076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5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Rectangle 8"/>
          <xdr:cNvSpPr>
            <a:spLocks noChangeArrowheads="1"/>
          </xdr:cNvSpPr>
        </xdr:nvSpPr>
        <xdr:spPr bwMode="auto">
          <a:xfrm>
            <a:off x="1589" y="2732"/>
            <a:ext cx="1294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PROCESO:   </a:t>
            </a:r>
            <a:r>
              <a:rPr lang="es-CO" sz="10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Rectangle 9"/>
          <xdr:cNvSpPr>
            <a:spLocks noChangeArrowheads="1"/>
          </xdr:cNvSpPr>
        </xdr:nvSpPr>
        <xdr:spPr bwMode="auto">
          <a:xfrm>
            <a:off x="2883" y="2733"/>
            <a:ext cx="3076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8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8</xdr:col>
      <xdr:colOff>10234</xdr:colOff>
      <xdr:row>6</xdr:row>
      <xdr:rowOff>90487</xdr:rowOff>
    </xdr:to>
    <xdr:grpSp>
      <xdr:nvGrpSpPr>
        <xdr:cNvPr id="11" name="2 Grupo"/>
        <xdr:cNvGrpSpPr>
          <a:grpSpLocks/>
        </xdr:cNvGrpSpPr>
      </xdr:nvGrpSpPr>
      <xdr:grpSpPr bwMode="auto">
        <a:xfrm>
          <a:off x="0" y="66675"/>
          <a:ext cx="6487234" cy="1166812"/>
          <a:chOff x="1589" y="1127"/>
          <a:chExt cx="5441" cy="2071"/>
        </a:xfrm>
      </xdr:grpSpPr>
      <xdr:grpSp>
        <xdr:nvGrpSpPr>
          <xdr:cNvPr id="12" name="Group 3"/>
          <xdr:cNvGrpSpPr>
            <a:grpSpLocks/>
          </xdr:cNvGrpSpPr>
        </xdr:nvGrpSpPr>
        <xdr:grpSpPr bwMode="auto">
          <a:xfrm>
            <a:off x="1589" y="1127"/>
            <a:ext cx="1486" cy="1609"/>
            <a:chOff x="5555" y="972"/>
            <a:chExt cx="1486" cy="1609"/>
          </a:xfrm>
        </xdr:grpSpPr>
        <xdr:sp macro="" textlink="">
          <xdr:nvSpPr>
            <xdr:cNvPr id="18" name="Rectangle 4"/>
            <xdr:cNvSpPr>
              <a:spLocks noChangeArrowheads="1"/>
            </xdr:cNvSpPr>
          </xdr:nvSpPr>
          <xdr:spPr bwMode="auto">
            <a:xfrm>
              <a:off x="5555" y="972"/>
              <a:ext cx="1486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9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3" name="Rectangle 6"/>
          <xdr:cNvSpPr>
            <a:spLocks noChangeArrowheads="1"/>
          </xdr:cNvSpPr>
        </xdr:nvSpPr>
        <xdr:spPr bwMode="auto">
          <a:xfrm>
            <a:off x="3075" y="1127"/>
            <a:ext cx="2884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14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5" name="Rectangle 8"/>
          <xdr:cNvSpPr>
            <a:spLocks noChangeArrowheads="1"/>
          </xdr:cNvSpPr>
        </xdr:nvSpPr>
        <xdr:spPr bwMode="auto">
          <a:xfrm>
            <a:off x="1589" y="2732"/>
            <a:ext cx="1502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900" b="1">
                <a:effectLst/>
                <a:latin typeface="Calibri"/>
                <a:ea typeface="Calibri"/>
                <a:cs typeface="Times New Roman"/>
              </a:rPr>
              <a:t>PROCESO:  GESTIÓN DEL RIESGO </a:t>
            </a:r>
            <a:r>
              <a:rPr lang="es-CO" sz="9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05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6" name="Rectangle 9"/>
          <xdr:cNvSpPr>
            <a:spLocks noChangeArrowheads="1"/>
          </xdr:cNvSpPr>
        </xdr:nvSpPr>
        <xdr:spPr bwMode="auto">
          <a:xfrm>
            <a:off x="3075" y="2733"/>
            <a:ext cx="2884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7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10234</xdr:colOff>
      <xdr:row>6</xdr:row>
      <xdr:rowOff>90487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0" y="66675"/>
          <a:ext cx="6487234" cy="1166812"/>
          <a:chOff x="1589" y="1127"/>
          <a:chExt cx="5441" cy="2071"/>
        </a:xfrm>
      </xdr:grpSpPr>
      <xdr:grpSp>
        <xdr:nvGrpSpPr>
          <xdr:cNvPr id="3" name="Group 3"/>
          <xdr:cNvGrpSpPr>
            <a:grpSpLocks/>
          </xdr:cNvGrpSpPr>
        </xdr:nvGrpSpPr>
        <xdr:grpSpPr bwMode="auto">
          <a:xfrm>
            <a:off x="1589" y="1127"/>
            <a:ext cx="1294" cy="1609"/>
            <a:chOff x="5555" y="972"/>
            <a:chExt cx="1294" cy="1609"/>
          </a:xfrm>
        </xdr:grpSpPr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5555" y="972"/>
              <a:ext cx="1294" cy="160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10" name="Picture 5" descr="Exfo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08" y="1070"/>
              <a:ext cx="917" cy="12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4" name="Rectangle 6"/>
          <xdr:cNvSpPr>
            <a:spLocks noChangeArrowheads="1"/>
          </xdr:cNvSpPr>
        </xdr:nvSpPr>
        <xdr:spPr bwMode="auto">
          <a:xfrm>
            <a:off x="2883" y="1127"/>
            <a:ext cx="3076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600" b="1">
                <a:effectLst/>
                <a:latin typeface="Calibri"/>
                <a:ea typeface="Calibri"/>
                <a:cs typeface="Arial"/>
              </a:rPr>
              <a:t>CAPACITACIÓN</a:t>
            </a:r>
            <a:r>
              <a:rPr lang="es-CO" sz="1600" b="1" baseline="0">
                <a:effectLst/>
                <a:latin typeface="Calibri"/>
                <a:ea typeface="Calibri"/>
                <a:cs typeface="Arial"/>
              </a:rPr>
              <a:t> Y ENTRENAMIENTO</a:t>
            </a:r>
            <a:endParaRPr lang="es-CO" sz="2400">
              <a:effectLst/>
              <a:latin typeface="Calibri"/>
              <a:ea typeface="Calibri"/>
              <a:cs typeface="Times New Roman"/>
            </a:endParaRPr>
          </a:p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CO" sz="1100">
                <a:effectLst/>
                <a:latin typeface="Calibri"/>
                <a:ea typeface="Calibri"/>
                <a:cs typeface="Times New Roman"/>
              </a:rPr>
              <a:t> </a:t>
            </a:r>
          </a:p>
        </xdr:txBody>
      </xdr:sp>
      <xdr:sp macro="" textlink="">
        <xdr:nvSpPr>
          <xdr:cNvPr id="5" name="Rectangle 7"/>
          <xdr:cNvSpPr>
            <a:spLocks noChangeArrowheads="1"/>
          </xdr:cNvSpPr>
        </xdr:nvSpPr>
        <xdr:spPr bwMode="auto">
          <a:xfrm>
            <a:off x="5959" y="1127"/>
            <a:ext cx="1071" cy="16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CÓDIGO: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VERSIÓN: </a:t>
            </a:r>
            <a:r>
              <a:rPr lang="es-CO" sz="1100">
                <a:effectLst/>
                <a:latin typeface="Calibri"/>
                <a:ea typeface="Calibri"/>
                <a:cs typeface="Times New Roman"/>
              </a:rPr>
              <a:t>01</a:t>
            </a:r>
          </a:p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es-CO" sz="1100" b="1">
                <a:effectLst/>
                <a:latin typeface="Calibri"/>
                <a:ea typeface="Calibri"/>
                <a:cs typeface="Times New Roman"/>
              </a:rPr>
              <a:t>PAGINA: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1  de  1</a:t>
            </a:r>
            <a:endParaRPr lang="es-CO" sz="10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Rectangle 8"/>
          <xdr:cNvSpPr>
            <a:spLocks noChangeArrowheads="1"/>
          </xdr:cNvSpPr>
        </xdr:nvSpPr>
        <xdr:spPr bwMode="auto">
          <a:xfrm>
            <a:off x="1589" y="2732"/>
            <a:ext cx="1294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PROCESO:   </a:t>
            </a:r>
            <a:r>
              <a:rPr lang="es-CO" sz="1000">
                <a:effectLst/>
                <a:latin typeface="Calibri"/>
                <a:ea typeface="Calibri"/>
                <a:cs typeface="Times New Roman"/>
              </a:rPr>
              <a:t> </a:t>
            </a: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Rectangle 9"/>
          <xdr:cNvSpPr>
            <a:spLocks noChangeArrowheads="1"/>
          </xdr:cNvSpPr>
        </xdr:nvSpPr>
        <xdr:spPr bwMode="auto">
          <a:xfrm>
            <a:off x="2883" y="2733"/>
            <a:ext cx="3076" cy="4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l">
              <a:lnSpc>
                <a:spcPct val="115000"/>
              </a:lnSpc>
              <a:spcAft>
                <a:spcPts val="1000"/>
              </a:spcAft>
            </a:pPr>
            <a:r>
              <a:rPr lang="es-CO" sz="1000" b="1">
                <a:effectLst/>
                <a:latin typeface="Calibri"/>
                <a:ea typeface="Calibri"/>
                <a:cs typeface="Times New Roman"/>
              </a:rPr>
              <a:t> PROGRAMA:  CAPACITACIÓN</a:t>
            </a:r>
            <a:r>
              <a:rPr lang="es-CO" sz="1000" b="1" baseline="0">
                <a:effectLst/>
                <a:latin typeface="Calibri"/>
                <a:ea typeface="Calibri"/>
                <a:cs typeface="Times New Roman"/>
              </a:rPr>
              <a:t> Y ENTRENAMIENTO</a:t>
            </a:r>
            <a:endParaRPr lang="es-CO" sz="1100" b="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8" name="Rectangle 10"/>
          <xdr:cNvSpPr>
            <a:spLocks noChangeArrowheads="1"/>
          </xdr:cNvSpPr>
        </xdr:nvSpPr>
        <xdr:spPr bwMode="auto">
          <a:xfrm>
            <a:off x="5959" y="2732"/>
            <a:ext cx="1070" cy="4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endParaRPr lang="es-CO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selection activeCell="G6" sqref="G6"/>
    </sheetView>
  </sheetViews>
  <sheetFormatPr baseColWidth="10" defaultRowHeight="15"/>
  <cols>
    <col min="5" max="5" width="15.42578125" bestFit="1" customWidth="1"/>
    <col min="10" max="10" width="22.85546875" style="108" customWidth="1"/>
  </cols>
  <sheetData>
    <row r="3" spans="2:10">
      <c r="B3" t="s">
        <v>106</v>
      </c>
      <c r="E3" t="s">
        <v>154</v>
      </c>
      <c r="G3" t="s">
        <v>155</v>
      </c>
      <c r="J3" s="105" t="s">
        <v>10</v>
      </c>
    </row>
    <row r="4" spans="2:10">
      <c r="B4" s="59" t="s">
        <v>107</v>
      </c>
      <c r="E4" s="56" t="s">
        <v>110</v>
      </c>
      <c r="G4" t="s">
        <v>114</v>
      </c>
      <c r="J4" s="106" t="s">
        <v>59</v>
      </c>
    </row>
    <row r="5" spans="2:10" s="12" customFormat="1">
      <c r="B5" s="59"/>
      <c r="E5" s="56"/>
      <c r="G5" s="12" t="s">
        <v>651</v>
      </c>
      <c r="J5" s="106"/>
    </row>
    <row r="6" spans="2:10">
      <c r="B6" s="61" t="s">
        <v>109</v>
      </c>
      <c r="E6" s="57" t="s">
        <v>111</v>
      </c>
      <c r="G6" t="s">
        <v>115</v>
      </c>
      <c r="J6" s="106" t="s">
        <v>5</v>
      </c>
    </row>
    <row r="7" spans="2:10">
      <c r="B7" s="60" t="s">
        <v>108</v>
      </c>
      <c r="E7" s="58" t="s">
        <v>112</v>
      </c>
      <c r="G7" t="s">
        <v>116</v>
      </c>
      <c r="J7" s="106" t="s">
        <v>61</v>
      </c>
    </row>
    <row r="8" spans="2:10">
      <c r="E8" t="s">
        <v>163</v>
      </c>
      <c r="G8" s="12"/>
      <c r="J8" s="106" t="s">
        <v>7</v>
      </c>
    </row>
    <row r="9" spans="2:10">
      <c r="J9" s="105" t="s">
        <v>62</v>
      </c>
    </row>
    <row r="10" spans="2:10">
      <c r="J10" s="107" t="s">
        <v>6</v>
      </c>
    </row>
    <row r="11" spans="2:10">
      <c r="J11" s="105" t="s">
        <v>2</v>
      </c>
    </row>
    <row r="12" spans="2:10">
      <c r="J12" s="105" t="s">
        <v>1</v>
      </c>
    </row>
    <row r="13" spans="2:10">
      <c r="J13" s="105" t="s">
        <v>3</v>
      </c>
    </row>
    <row r="14" spans="2:10">
      <c r="J14" s="105" t="s">
        <v>4</v>
      </c>
    </row>
    <row r="15" spans="2:10">
      <c r="J15" s="106" t="s">
        <v>43</v>
      </c>
    </row>
    <row r="16" spans="2:10" ht="23.25">
      <c r="J16" s="106" t="s">
        <v>48</v>
      </c>
    </row>
    <row r="17" spans="2:10">
      <c r="J17" s="105" t="s">
        <v>50</v>
      </c>
    </row>
    <row r="18" spans="2:10">
      <c r="J18" s="106" t="s">
        <v>72</v>
      </c>
    </row>
    <row r="19" spans="2:10">
      <c r="J19" s="105" t="s">
        <v>9</v>
      </c>
    </row>
    <row r="20" spans="2:10">
      <c r="J20" s="106" t="s">
        <v>36</v>
      </c>
    </row>
    <row r="21" spans="2:10">
      <c r="J21" s="106" t="s">
        <v>38</v>
      </c>
    </row>
    <row r="22" spans="2:10">
      <c r="J22" s="105" t="s">
        <v>63</v>
      </c>
    </row>
    <row r="23" spans="2:10">
      <c r="J23" s="106" t="s">
        <v>8</v>
      </c>
    </row>
    <row r="24" spans="2:10">
      <c r="J24" s="105" t="s">
        <v>37</v>
      </c>
    </row>
    <row r="25" spans="2:10">
      <c r="J25" s="106" t="s">
        <v>70</v>
      </c>
    </row>
    <row r="26" spans="2:10">
      <c r="J26" s="108" t="s">
        <v>153</v>
      </c>
    </row>
    <row r="28" spans="2:10">
      <c r="B28" t="s">
        <v>121</v>
      </c>
    </row>
    <row r="29" spans="2:10">
      <c r="B29" t="s">
        <v>148</v>
      </c>
    </row>
    <row r="30" spans="2:10" s="12" customFormat="1">
      <c r="B30" s="12" t="s">
        <v>649</v>
      </c>
      <c r="J30" s="108"/>
    </row>
    <row r="31" spans="2:10">
      <c r="B31" s="12" t="s">
        <v>646</v>
      </c>
    </row>
    <row r="32" spans="2:10" s="12" customFormat="1">
      <c r="B32" s="12" t="s">
        <v>647</v>
      </c>
      <c r="J32" s="108"/>
    </row>
    <row r="33" spans="2:10">
      <c r="B33" t="s">
        <v>149</v>
      </c>
    </row>
    <row r="34" spans="2:10">
      <c r="B34" t="s">
        <v>150</v>
      </c>
    </row>
    <row r="35" spans="2:10">
      <c r="B35" t="s">
        <v>152</v>
      </c>
    </row>
    <row r="36" spans="2:10" s="12" customFormat="1">
      <c r="B36" s="12" t="s">
        <v>170</v>
      </c>
      <c r="J36" s="108"/>
    </row>
    <row r="37" spans="2:10">
      <c r="B37" s="12" t="s">
        <v>648</v>
      </c>
    </row>
    <row r="38" spans="2:10">
      <c r="B38" t="s">
        <v>151</v>
      </c>
    </row>
  </sheetData>
  <hyperlinks>
    <hyperlink ref="J10" location="Mot!A1" display="Motosierrer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W20"/>
  <sheetViews>
    <sheetView workbookViewId="0">
      <selection activeCell="E13" sqref="E13"/>
    </sheetView>
  </sheetViews>
  <sheetFormatPr baseColWidth="10" defaultRowHeight="15"/>
  <cols>
    <col min="1" max="1" width="3.140625" bestFit="1" customWidth="1"/>
    <col min="2" max="2" width="16.7109375" style="12" bestFit="1" customWidth="1"/>
    <col min="3" max="3" width="18" bestFit="1" customWidth="1"/>
    <col min="5" max="6" width="11.42578125" style="12"/>
    <col min="7" max="7" width="12.85546875" bestFit="1" customWidth="1"/>
    <col min="8" max="8" width="17.5703125" customWidth="1"/>
    <col min="9" max="9" width="22.28515625" customWidth="1"/>
    <col min="10" max="10" width="16.7109375" style="12" customWidth="1"/>
    <col min="11" max="11" width="19.42578125" style="12" customWidth="1"/>
    <col min="12" max="12" width="15.140625" style="12" customWidth="1"/>
    <col min="13" max="13" width="10.5703125" customWidth="1"/>
    <col min="14" max="14" width="16.85546875" customWidth="1"/>
    <col min="15" max="15" width="9.140625" customWidth="1"/>
    <col min="16" max="16" width="14.7109375" customWidth="1"/>
    <col min="17" max="17" width="10.42578125" customWidth="1"/>
    <col min="18" max="18" width="8.85546875" customWidth="1"/>
    <col min="19" max="19" width="8" customWidth="1"/>
    <col min="20" max="20" width="17.5703125" customWidth="1"/>
    <col min="21" max="21" width="11.5703125" customWidth="1"/>
  </cols>
  <sheetData>
    <row r="2" spans="1:23" ht="15.75">
      <c r="A2" s="349" t="s">
        <v>31</v>
      </c>
      <c r="B2" s="355" t="s">
        <v>515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67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spans="1:23" s="6" customFormat="1" ht="60">
      <c r="A3" s="349"/>
      <c r="B3" s="356"/>
      <c r="C3" s="349"/>
      <c r="D3" s="349"/>
      <c r="E3" s="354"/>
      <c r="F3" s="356"/>
      <c r="G3" s="50" t="s">
        <v>11</v>
      </c>
      <c r="H3" s="24" t="s">
        <v>42</v>
      </c>
      <c r="I3" s="24" t="s">
        <v>16</v>
      </c>
      <c r="J3" s="24" t="s">
        <v>51</v>
      </c>
      <c r="K3" s="24" t="s">
        <v>53</v>
      </c>
      <c r="L3" s="24" t="s">
        <v>32</v>
      </c>
      <c r="M3" s="24" t="s">
        <v>54</v>
      </c>
      <c r="N3" s="24" t="s">
        <v>19</v>
      </c>
      <c r="O3" s="24" t="s">
        <v>13</v>
      </c>
      <c r="P3" s="24" t="s">
        <v>15</v>
      </c>
      <c r="Q3" s="24" t="s">
        <v>46</v>
      </c>
      <c r="R3" s="24" t="s">
        <v>26</v>
      </c>
      <c r="S3" s="24" t="s">
        <v>18</v>
      </c>
      <c r="T3" s="24" t="s">
        <v>47</v>
      </c>
      <c r="U3" s="24" t="s">
        <v>40</v>
      </c>
      <c r="V3" s="24" t="s">
        <v>28</v>
      </c>
      <c r="W3" s="10" t="s">
        <v>52</v>
      </c>
    </row>
    <row r="4" spans="1:23">
      <c r="A4" s="18">
        <v>1</v>
      </c>
      <c r="B4" s="18" t="s">
        <v>541</v>
      </c>
      <c r="C4" s="18" t="s">
        <v>543</v>
      </c>
      <c r="D4" s="18">
        <v>1061699458</v>
      </c>
      <c r="E4" s="18" t="s">
        <v>216</v>
      </c>
      <c r="F4" s="49" t="s">
        <v>107</v>
      </c>
      <c r="G4" s="63" t="s">
        <v>112</v>
      </c>
      <c r="H4" s="33"/>
      <c r="I4" s="22"/>
      <c r="J4" s="34"/>
      <c r="K4" s="34"/>
      <c r="L4" s="34"/>
      <c r="M4" s="21"/>
      <c r="N4" s="22"/>
      <c r="O4" s="22"/>
      <c r="P4" s="35"/>
      <c r="Q4" s="35"/>
      <c r="R4" s="22"/>
      <c r="S4" s="22"/>
      <c r="T4" s="35"/>
      <c r="U4" s="22"/>
      <c r="V4" s="22"/>
      <c r="W4" s="22"/>
    </row>
    <row r="5" spans="1:23">
      <c r="A5" s="18">
        <v>2</v>
      </c>
      <c r="B5" s="18" t="s">
        <v>542</v>
      </c>
      <c r="C5" s="18" t="s">
        <v>214</v>
      </c>
      <c r="D5" s="18">
        <v>18596050</v>
      </c>
      <c r="E5" s="18" t="s">
        <v>216</v>
      </c>
      <c r="F5" s="199" t="s">
        <v>107</v>
      </c>
      <c r="G5" s="63" t="s">
        <v>112</v>
      </c>
      <c r="H5" s="33"/>
      <c r="I5" s="22"/>
      <c r="J5" s="21"/>
      <c r="K5" s="21"/>
      <c r="L5" s="21"/>
      <c r="M5" s="32"/>
      <c r="N5" s="22"/>
      <c r="O5" s="21"/>
      <c r="P5" s="35"/>
      <c r="Q5" s="32"/>
      <c r="R5" s="22"/>
      <c r="S5" s="22"/>
      <c r="T5" s="22"/>
      <c r="U5" s="22"/>
      <c r="V5" s="22"/>
      <c r="W5" s="22"/>
    </row>
    <row r="6" spans="1:23">
      <c r="A6" s="18">
        <v>3</v>
      </c>
      <c r="B6" s="18" t="s">
        <v>411</v>
      </c>
      <c r="C6" s="18" t="s">
        <v>544</v>
      </c>
      <c r="D6" s="18">
        <v>15924327</v>
      </c>
      <c r="E6" s="18" t="s">
        <v>230</v>
      </c>
      <c r="F6" s="199" t="s">
        <v>107</v>
      </c>
      <c r="G6" s="63" t="s">
        <v>112</v>
      </c>
      <c r="H6" s="21"/>
      <c r="I6" s="22"/>
      <c r="J6" s="21"/>
      <c r="K6" s="21"/>
      <c r="L6" s="21"/>
      <c r="M6" s="21"/>
      <c r="N6" s="22"/>
      <c r="O6" s="21"/>
      <c r="P6" s="22"/>
      <c r="Q6" s="21"/>
      <c r="R6" s="22"/>
      <c r="S6" s="22"/>
      <c r="T6" s="22"/>
      <c r="U6" s="22"/>
      <c r="V6" s="22"/>
      <c r="W6" s="22"/>
    </row>
    <row r="7" spans="1:23">
      <c r="A7" s="18">
        <v>4</v>
      </c>
      <c r="B7" s="18"/>
      <c r="C7" s="5"/>
      <c r="D7" s="5"/>
      <c r="E7" s="5"/>
      <c r="F7" s="199" t="s">
        <v>107</v>
      </c>
      <c r="G7" s="63" t="s">
        <v>112</v>
      </c>
      <c r="H7" s="21"/>
      <c r="I7" s="22"/>
      <c r="J7" s="21"/>
      <c r="K7" s="21"/>
      <c r="L7" s="21"/>
      <c r="M7" s="21"/>
      <c r="N7" s="22"/>
      <c r="O7" s="21"/>
      <c r="P7" s="22"/>
      <c r="Q7" s="21"/>
      <c r="R7" s="22"/>
      <c r="S7" s="22"/>
      <c r="T7" s="22"/>
      <c r="U7" s="22"/>
      <c r="V7" s="22"/>
      <c r="W7" s="22"/>
    </row>
    <row r="8" spans="1:23">
      <c r="A8" s="18">
        <v>5</v>
      </c>
      <c r="B8" s="18"/>
      <c r="C8" s="5"/>
      <c r="D8" s="5"/>
      <c r="E8" s="5"/>
      <c r="F8" s="199" t="s">
        <v>107</v>
      </c>
      <c r="G8" s="63" t="s">
        <v>112</v>
      </c>
      <c r="H8" s="21"/>
      <c r="I8" s="22"/>
      <c r="J8" s="21"/>
      <c r="K8" s="21"/>
      <c r="L8" s="21"/>
      <c r="M8" s="21"/>
      <c r="N8" s="22"/>
      <c r="O8" s="21"/>
      <c r="P8" s="22"/>
      <c r="Q8" s="21"/>
      <c r="R8" s="22"/>
      <c r="S8" s="22"/>
      <c r="T8" s="22"/>
      <c r="U8" s="22"/>
      <c r="V8" s="22"/>
      <c r="W8" s="22"/>
    </row>
    <row r="9" spans="1:23">
      <c r="A9" s="18">
        <v>6</v>
      </c>
      <c r="B9" s="18"/>
      <c r="C9" s="5"/>
      <c r="D9" s="5"/>
      <c r="E9" s="5"/>
      <c r="F9" s="199" t="s">
        <v>107</v>
      </c>
      <c r="G9" s="63" t="s">
        <v>112</v>
      </c>
      <c r="H9" s="21"/>
      <c r="I9" s="22"/>
      <c r="J9" s="21"/>
      <c r="K9" s="21"/>
      <c r="L9" s="21"/>
      <c r="M9" s="21"/>
      <c r="N9" s="22"/>
      <c r="O9" s="22"/>
      <c r="P9" s="22"/>
      <c r="Q9" s="22"/>
      <c r="R9" s="22"/>
      <c r="S9" s="22"/>
      <c r="T9" s="22"/>
      <c r="U9" s="22"/>
      <c r="V9" s="22"/>
      <c r="W9" s="22"/>
    </row>
    <row r="13" spans="1:23" ht="21">
      <c r="D13" s="165" t="s">
        <v>172</v>
      </c>
      <c r="E13" s="166">
        <f>COUNTA(D4:D9)</f>
        <v>3</v>
      </c>
    </row>
    <row r="20" spans="3:3">
      <c r="C20" s="43" t="s">
        <v>73</v>
      </c>
    </row>
  </sheetData>
  <mergeCells count="7">
    <mergeCell ref="H2:W2"/>
    <mergeCell ref="D2:D3"/>
    <mergeCell ref="C2:C3"/>
    <mergeCell ref="A2:A3"/>
    <mergeCell ref="E2:E3"/>
    <mergeCell ref="F2:F3"/>
    <mergeCell ref="B2:B3"/>
  </mergeCells>
  <conditionalFormatting sqref="G4:G9">
    <cfRule type="containsText" dxfId="44" priority="7" operator="containsText" text="COMPLETO">
      <formula>NOT(ISERROR(SEARCH("COMPLETO",G4)))</formula>
    </cfRule>
    <cfRule type="containsText" dxfId="43" priority="8" operator="containsText" text="EN DESARROLLO">
      <formula>NOT(ISERROR(SEARCH("EN DESARROLLO",G4)))</formula>
    </cfRule>
    <cfRule type="containsText" dxfId="42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:F9">
    <cfRule type="cellIs" dxfId="41" priority="4" operator="equal">
      <formula>"INACTIVO"</formula>
    </cfRule>
    <cfRule type="cellIs" dxfId="40" priority="5" operator="equal">
      <formula>"CESANTE"</formula>
    </cfRule>
    <cfRule type="containsText" dxfId="39" priority="6" operator="containsText" text="ACTIVO">
      <formula>NOT(ISERROR(SEARCH("ACTIVO",F4)))</formula>
    </cfRule>
  </conditionalFormatting>
  <conditionalFormatting sqref="E4">
    <cfRule type="cellIs" dxfId="38" priority="1" operator="equal">
      <formula>"INACTIVO"</formula>
    </cfRule>
    <cfRule type="cellIs" dxfId="37" priority="2" operator="equal">
      <formula>"CESANTE"</formula>
    </cfRule>
    <cfRule type="containsText" dxfId="36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G4:G9">
      <formula1>CUMPLIMIENTO</formula1>
    </dataValidation>
    <dataValidation type="list" allowBlank="1" showInputMessage="1" showErrorMessage="1" sqref="F4:F9">
      <formula1>ESTADO</formula1>
    </dataValidation>
    <dataValidation type="list" allowBlank="1" showInputMessage="1" showErrorMessage="1" sqref="E4">
      <formula1>NUCELO</formula1>
    </dataValidation>
  </dataValidations>
  <hyperlinks>
    <hyperlink ref="C20" location="NECESIDADES!A1" display="NECESIDADE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AA20"/>
  <sheetViews>
    <sheetView workbookViewId="0">
      <selection activeCell="C11" sqref="C11"/>
    </sheetView>
  </sheetViews>
  <sheetFormatPr baseColWidth="10" defaultRowHeight="15"/>
  <cols>
    <col min="1" max="1" width="3.140625" bestFit="1" customWidth="1"/>
    <col min="2" max="2" width="21" style="12" bestFit="1" customWidth="1"/>
    <col min="3" max="3" width="14.85546875" style="23" bestFit="1" customWidth="1"/>
    <col min="5" max="6" width="11.42578125" style="12"/>
    <col min="7" max="7" width="13.85546875" style="12" customWidth="1"/>
    <col min="8" max="8" width="17.5703125" style="12" customWidth="1"/>
    <col min="9" max="9" width="21.85546875" style="12" customWidth="1"/>
    <col min="10" max="10" width="16" customWidth="1"/>
    <col min="11" max="11" width="18.7109375" customWidth="1"/>
    <col min="12" max="12" width="13.42578125" style="12" customWidth="1"/>
    <col min="13" max="13" width="11.42578125" style="12"/>
    <col min="14" max="14" width="10.85546875" style="12" customWidth="1"/>
    <col min="15" max="15" width="17.7109375" style="12" customWidth="1"/>
    <col min="16" max="16" width="9.28515625" customWidth="1"/>
    <col min="17" max="17" width="15.42578125" customWidth="1"/>
    <col min="18" max="18" width="10.28515625" customWidth="1"/>
    <col min="19" max="19" width="18" customWidth="1"/>
    <col min="20" max="20" width="8.28515625" customWidth="1"/>
    <col min="21" max="21" width="7.7109375" customWidth="1"/>
    <col min="22" max="22" width="8.5703125" customWidth="1"/>
    <col min="23" max="23" width="9.140625" customWidth="1"/>
    <col min="27" max="27" width="15.7109375" customWidth="1"/>
  </cols>
  <sheetData>
    <row r="2" spans="1:27" ht="15.75">
      <c r="A2" s="349" t="s">
        <v>31</v>
      </c>
      <c r="B2" s="355" t="s">
        <v>515</v>
      </c>
      <c r="C2" s="355" t="s">
        <v>29</v>
      </c>
      <c r="D2" s="349" t="s">
        <v>30</v>
      </c>
      <c r="E2" s="353" t="s">
        <v>113</v>
      </c>
      <c r="F2" s="355" t="s">
        <v>106</v>
      </c>
      <c r="G2" s="27" t="s">
        <v>67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</row>
    <row r="3" spans="1:27" s="6" customFormat="1" ht="45" customHeight="1">
      <c r="A3" s="349"/>
      <c r="B3" s="356"/>
      <c r="C3" s="356"/>
      <c r="D3" s="349"/>
      <c r="E3" s="354"/>
      <c r="F3" s="356"/>
      <c r="G3" s="50" t="s">
        <v>11</v>
      </c>
      <c r="H3" s="24" t="s">
        <v>42</v>
      </c>
      <c r="I3" s="24" t="s">
        <v>16</v>
      </c>
      <c r="J3" s="24" t="s">
        <v>51</v>
      </c>
      <c r="K3" s="24" t="s">
        <v>53</v>
      </c>
      <c r="L3" s="24" t="s">
        <v>33</v>
      </c>
      <c r="M3" s="24" t="s">
        <v>54</v>
      </c>
      <c r="N3" s="24" t="s">
        <v>57</v>
      </c>
      <c r="O3" s="24" t="s">
        <v>19</v>
      </c>
      <c r="P3" s="24" t="s">
        <v>13</v>
      </c>
      <c r="Q3" s="24" t="s">
        <v>15</v>
      </c>
      <c r="R3" s="24" t="s">
        <v>46</v>
      </c>
      <c r="S3" s="24" t="s">
        <v>47</v>
      </c>
      <c r="T3" s="24" t="s">
        <v>26</v>
      </c>
      <c r="U3" s="24" t="s">
        <v>18</v>
      </c>
      <c r="V3" s="24" t="s">
        <v>27</v>
      </c>
      <c r="W3" s="24" t="s">
        <v>24</v>
      </c>
      <c r="X3" s="24" t="s">
        <v>28</v>
      </c>
      <c r="Y3" s="24" t="s">
        <v>52</v>
      </c>
      <c r="Z3" s="24" t="s">
        <v>56</v>
      </c>
      <c r="AA3" s="24" t="s">
        <v>39</v>
      </c>
    </row>
    <row r="4" spans="1:27" ht="15" customHeight="1">
      <c r="A4" s="18">
        <v>1</v>
      </c>
      <c r="B4" s="12" t="s">
        <v>545</v>
      </c>
      <c r="C4" s="12" t="s">
        <v>546</v>
      </c>
      <c r="D4" s="12">
        <v>18616847</v>
      </c>
      <c r="E4" s="12" t="s">
        <v>216</v>
      </c>
      <c r="F4" s="49" t="s">
        <v>107</v>
      </c>
      <c r="G4" s="63" t="s">
        <v>112</v>
      </c>
      <c r="H4" s="21"/>
      <c r="I4" s="38"/>
      <c r="J4" s="21"/>
      <c r="K4" s="33"/>
      <c r="L4" s="35"/>
      <c r="M4" s="33"/>
      <c r="N4" s="33"/>
      <c r="O4" s="35"/>
      <c r="P4" s="33"/>
      <c r="Q4" s="41"/>
      <c r="R4" s="33"/>
      <c r="S4" s="22"/>
      <c r="T4" s="22"/>
      <c r="U4" s="22"/>
      <c r="V4" s="22"/>
      <c r="W4" s="22"/>
      <c r="X4" s="22"/>
      <c r="Y4" s="22"/>
      <c r="Z4" s="22"/>
      <c r="AA4" s="22"/>
    </row>
    <row r="5" spans="1:27" ht="15" customHeight="1">
      <c r="A5" s="18">
        <v>3</v>
      </c>
      <c r="B5" s="12" t="s">
        <v>363</v>
      </c>
      <c r="C5" s="12" t="s">
        <v>547</v>
      </c>
      <c r="D5" s="12">
        <v>25062019</v>
      </c>
      <c r="E5" s="12" t="s">
        <v>216</v>
      </c>
      <c r="F5" s="29"/>
      <c r="G5" s="31"/>
      <c r="H5" s="33"/>
      <c r="I5" s="39"/>
      <c r="J5" s="21"/>
      <c r="K5" s="32"/>
      <c r="L5" s="31"/>
      <c r="M5" s="32"/>
      <c r="N5" s="32"/>
      <c r="O5" s="31"/>
      <c r="P5" s="35"/>
      <c r="Q5" s="35"/>
      <c r="R5" s="33"/>
      <c r="S5" s="35"/>
      <c r="T5" s="22"/>
      <c r="U5" s="22"/>
      <c r="V5" s="22"/>
      <c r="W5" s="22"/>
      <c r="X5" s="22"/>
      <c r="Y5" s="22"/>
      <c r="Z5" s="22"/>
      <c r="AA5" s="22"/>
    </row>
    <row r="6" spans="1:27" s="12" customFormat="1">
      <c r="A6" s="18">
        <v>4</v>
      </c>
      <c r="B6" s="12" t="s">
        <v>380</v>
      </c>
      <c r="C6" s="12" t="s">
        <v>548</v>
      </c>
      <c r="D6" s="12">
        <v>1093215463</v>
      </c>
      <c r="E6" s="12" t="s">
        <v>216</v>
      </c>
      <c r="F6" s="29"/>
      <c r="G6" s="31"/>
      <c r="H6" s="33"/>
      <c r="I6" s="39"/>
      <c r="J6" s="21"/>
      <c r="K6" s="32"/>
      <c r="L6" s="31"/>
      <c r="M6" s="32"/>
      <c r="N6" s="32"/>
      <c r="O6" s="31"/>
      <c r="P6" s="35"/>
      <c r="Q6" s="35"/>
      <c r="R6" s="33"/>
      <c r="S6" s="35"/>
      <c r="T6" s="22"/>
      <c r="U6" s="22"/>
      <c r="V6" s="22"/>
      <c r="W6" s="22"/>
      <c r="X6" s="22"/>
      <c r="Y6" s="22"/>
      <c r="Z6" s="22"/>
      <c r="AA6" s="22"/>
    </row>
    <row r="7" spans="1:27">
      <c r="A7" s="18">
        <v>5</v>
      </c>
      <c r="B7" s="12" t="s">
        <v>381</v>
      </c>
      <c r="C7" s="12" t="s">
        <v>549</v>
      </c>
      <c r="D7" s="12">
        <v>18593032</v>
      </c>
      <c r="E7" s="12" t="s">
        <v>216</v>
      </c>
      <c r="F7" s="29"/>
      <c r="G7" s="36"/>
      <c r="H7" s="36"/>
      <c r="I7" s="39"/>
      <c r="J7" s="21"/>
      <c r="K7" s="21"/>
      <c r="L7" s="22"/>
      <c r="M7" s="21"/>
      <c r="N7" s="21"/>
      <c r="O7" s="22"/>
      <c r="P7" s="21"/>
      <c r="Q7" s="22"/>
      <c r="R7" s="21"/>
      <c r="S7" s="22"/>
      <c r="T7" s="22"/>
      <c r="U7" s="22"/>
      <c r="V7" s="22"/>
      <c r="W7" s="22"/>
      <c r="X7" s="22"/>
      <c r="Y7" s="22"/>
      <c r="Z7" s="22"/>
      <c r="AA7" s="22"/>
    </row>
    <row r="8" spans="1:27">
      <c r="A8" s="18">
        <v>6</v>
      </c>
      <c r="B8" s="12" t="s">
        <v>401</v>
      </c>
      <c r="C8" s="12" t="s">
        <v>550</v>
      </c>
      <c r="D8" s="12">
        <v>1094885505</v>
      </c>
      <c r="E8" s="12" t="s">
        <v>216</v>
      </c>
      <c r="F8" s="29"/>
      <c r="G8" s="37"/>
      <c r="H8" s="37"/>
      <c r="I8" s="40"/>
      <c r="J8" s="21"/>
      <c r="K8" s="21"/>
      <c r="L8" s="22"/>
      <c r="M8" s="21"/>
      <c r="N8" s="21"/>
      <c r="O8" s="22"/>
      <c r="P8" s="21"/>
      <c r="Q8" s="22"/>
      <c r="R8" s="21"/>
      <c r="S8" s="22"/>
      <c r="T8" s="22"/>
      <c r="U8" s="22"/>
      <c r="V8" s="22"/>
      <c r="W8" s="22"/>
      <c r="X8" s="22"/>
      <c r="Y8" s="22"/>
      <c r="Z8" s="22"/>
      <c r="AA8" s="22"/>
    </row>
    <row r="9" spans="1:27">
      <c r="A9" s="18">
        <v>7</v>
      </c>
      <c r="B9" s="12" t="s">
        <v>405</v>
      </c>
      <c r="C9" s="12" t="s">
        <v>551</v>
      </c>
      <c r="D9" s="12">
        <v>15922334</v>
      </c>
      <c r="E9" s="12" t="s">
        <v>230</v>
      </c>
      <c r="F9" s="29"/>
      <c r="G9" s="13"/>
      <c r="H9" s="36"/>
      <c r="I9" s="39"/>
      <c r="J9" s="21"/>
      <c r="K9" s="21"/>
      <c r="L9" s="22"/>
      <c r="M9" s="21"/>
      <c r="N9" s="21"/>
      <c r="O9" s="22"/>
      <c r="P9" s="21"/>
      <c r="Q9" s="22"/>
      <c r="R9" s="21"/>
      <c r="S9" s="22"/>
      <c r="T9" s="22"/>
      <c r="U9" s="22"/>
      <c r="V9" s="22"/>
      <c r="W9" s="22"/>
      <c r="X9" s="22"/>
      <c r="Y9" s="22"/>
      <c r="Z9" s="22"/>
      <c r="AA9" s="22"/>
    </row>
    <row r="10" spans="1:27">
      <c r="A10" s="18">
        <v>8</v>
      </c>
      <c r="B10" s="12" t="s">
        <v>409</v>
      </c>
      <c r="C10" s="12" t="s">
        <v>552</v>
      </c>
      <c r="D10" s="12">
        <v>4546944</v>
      </c>
      <c r="E10" s="12" t="s">
        <v>230</v>
      </c>
      <c r="F10" s="29"/>
      <c r="G10" s="13"/>
      <c r="H10" s="36"/>
      <c r="I10" s="39"/>
      <c r="J10" s="21"/>
      <c r="K10" s="21"/>
      <c r="L10" s="22"/>
      <c r="M10" s="21"/>
      <c r="N10" s="21"/>
      <c r="O10" s="22"/>
      <c r="P10" s="21"/>
      <c r="Q10" s="22"/>
      <c r="R10" s="21"/>
      <c r="S10" s="22"/>
      <c r="T10" s="22"/>
      <c r="U10" s="22"/>
      <c r="V10" s="22"/>
      <c r="W10" s="22"/>
      <c r="X10" s="22"/>
      <c r="Y10" s="22"/>
      <c r="Z10" s="22"/>
      <c r="AA10" s="22"/>
    </row>
    <row r="11" spans="1:27">
      <c r="A11" s="18">
        <v>9</v>
      </c>
      <c r="B11" s="12" t="s">
        <v>427</v>
      </c>
      <c r="C11" s="12" t="s">
        <v>553</v>
      </c>
      <c r="D11" s="12">
        <v>15917831</v>
      </c>
      <c r="E11" s="12" t="s">
        <v>230</v>
      </c>
      <c r="F11" s="29"/>
      <c r="G11" s="13"/>
      <c r="H11" s="36"/>
      <c r="I11" s="39"/>
      <c r="J11" s="21"/>
      <c r="K11" s="21"/>
      <c r="L11" s="22"/>
      <c r="M11" s="21"/>
      <c r="N11" s="21"/>
      <c r="O11" s="22"/>
      <c r="P11" s="21"/>
      <c r="Q11" s="22"/>
      <c r="R11" s="21"/>
      <c r="S11" s="22"/>
      <c r="T11" s="22"/>
      <c r="U11" s="22"/>
      <c r="V11" s="22"/>
      <c r="W11" s="22"/>
      <c r="X11" s="22"/>
      <c r="Y11" s="22"/>
      <c r="Z11" s="22"/>
      <c r="AA11" s="22"/>
    </row>
    <row r="12" spans="1:27">
      <c r="A12" s="18">
        <v>10</v>
      </c>
      <c r="B12" s="12" t="s">
        <v>447</v>
      </c>
      <c r="C12" s="12" t="s">
        <v>278</v>
      </c>
      <c r="D12" s="12">
        <v>15922172</v>
      </c>
      <c r="E12" s="12" t="s">
        <v>230</v>
      </c>
      <c r="F12" s="29"/>
      <c r="G12" s="13"/>
      <c r="H12" s="36"/>
      <c r="I12" s="39"/>
      <c r="J12" s="21"/>
      <c r="K12" s="21"/>
      <c r="L12" s="22"/>
      <c r="M12" s="21"/>
      <c r="N12" s="21"/>
      <c r="O12" s="22"/>
      <c r="P12" s="21"/>
      <c r="Q12" s="22"/>
      <c r="R12" s="21"/>
      <c r="S12" s="22"/>
      <c r="T12" s="22"/>
      <c r="U12" s="22"/>
      <c r="V12" s="22"/>
      <c r="W12" s="22"/>
      <c r="X12" s="22"/>
      <c r="Y12" s="22"/>
      <c r="Z12" s="22"/>
      <c r="AA12" s="22"/>
    </row>
    <row r="13" spans="1:27">
      <c r="A13" s="18">
        <v>11</v>
      </c>
      <c r="B13" s="12" t="s">
        <v>419</v>
      </c>
      <c r="C13" s="12" t="s">
        <v>554</v>
      </c>
      <c r="D13" s="12">
        <v>4431695</v>
      </c>
      <c r="E13" s="12" t="s">
        <v>230</v>
      </c>
      <c r="F13" s="29"/>
      <c r="G13" s="13"/>
      <c r="H13" s="36"/>
      <c r="I13" s="39"/>
      <c r="J13" s="21"/>
      <c r="K13" s="21"/>
      <c r="L13" s="22"/>
      <c r="M13" s="21"/>
      <c r="N13" s="21"/>
      <c r="O13" s="22"/>
      <c r="P13" s="21"/>
      <c r="Q13" s="22"/>
      <c r="R13" s="21"/>
      <c r="S13" s="22"/>
      <c r="T13" s="22"/>
      <c r="U13" s="22"/>
      <c r="V13" s="22"/>
      <c r="W13" s="22"/>
      <c r="X13" s="22"/>
      <c r="Y13" s="22"/>
      <c r="Z13" s="22"/>
      <c r="AA13" s="22"/>
    </row>
    <row r="14" spans="1:27">
      <c r="A14" s="18">
        <v>12</v>
      </c>
      <c r="B14" s="12" t="s">
        <v>556</v>
      </c>
      <c r="C14" s="12" t="s">
        <v>555</v>
      </c>
      <c r="D14" s="12">
        <v>1094919395</v>
      </c>
      <c r="E14" s="12" t="s">
        <v>244</v>
      </c>
      <c r="F14" s="29"/>
      <c r="G14" s="13"/>
      <c r="H14" s="36"/>
      <c r="I14" s="39"/>
      <c r="J14" s="21"/>
      <c r="K14" s="21"/>
      <c r="L14" s="22"/>
      <c r="M14" s="21"/>
      <c r="N14" s="21"/>
      <c r="O14" s="22"/>
      <c r="P14" s="21"/>
      <c r="Q14" s="22"/>
      <c r="R14" s="21"/>
      <c r="S14" s="22"/>
      <c r="T14" s="22"/>
      <c r="U14" s="22"/>
      <c r="V14" s="22"/>
      <c r="W14" s="22"/>
      <c r="X14" s="22"/>
      <c r="Y14" s="22"/>
      <c r="Z14" s="22"/>
      <c r="AA14" s="22"/>
    </row>
    <row r="15" spans="1:27">
      <c r="A15" s="18">
        <v>13</v>
      </c>
      <c r="C15" s="28"/>
      <c r="D15" s="29"/>
      <c r="E15" s="29"/>
      <c r="F15" s="29"/>
      <c r="G15" s="13"/>
      <c r="H15" s="36"/>
      <c r="I15" s="39"/>
      <c r="J15" s="21"/>
      <c r="K15" s="21"/>
      <c r="L15" s="22"/>
      <c r="M15" s="21"/>
      <c r="N15" s="21"/>
      <c r="O15" s="22"/>
      <c r="P15" s="21"/>
      <c r="Q15" s="22"/>
      <c r="R15" s="21"/>
      <c r="S15" s="22"/>
      <c r="T15" s="22"/>
      <c r="U15" s="22"/>
      <c r="V15" s="22"/>
      <c r="W15" s="22"/>
      <c r="X15" s="22"/>
      <c r="Y15" s="22"/>
      <c r="Z15" s="22"/>
      <c r="AA15" s="22"/>
    </row>
    <row r="16" spans="1:27">
      <c r="A16" s="18">
        <v>14</v>
      </c>
      <c r="C16" s="28"/>
      <c r="D16" s="29"/>
      <c r="E16" s="29"/>
      <c r="F16" s="29"/>
      <c r="G16" s="13"/>
      <c r="H16" s="36"/>
      <c r="I16" s="39"/>
      <c r="J16" s="21"/>
      <c r="K16" s="21"/>
      <c r="L16" s="22"/>
      <c r="M16" s="21"/>
      <c r="N16" s="21"/>
      <c r="O16" s="22"/>
      <c r="P16" s="21"/>
      <c r="Q16" s="22"/>
      <c r="R16" s="21"/>
      <c r="S16" s="22"/>
      <c r="T16" s="22"/>
      <c r="U16" s="22"/>
      <c r="V16" s="22"/>
      <c r="W16" s="22"/>
      <c r="X16" s="22"/>
      <c r="Y16" s="22"/>
      <c r="Z16" s="22"/>
      <c r="AA16" s="22"/>
    </row>
    <row r="18" spans="3:4" ht="21">
      <c r="C18" s="165" t="s">
        <v>172</v>
      </c>
      <c r="D18" s="166">
        <f>COUNTA(C4:C16)</f>
        <v>11</v>
      </c>
    </row>
    <row r="20" spans="3:4">
      <c r="C20" s="43" t="s">
        <v>73</v>
      </c>
    </row>
  </sheetData>
  <mergeCells count="7">
    <mergeCell ref="D2:D3"/>
    <mergeCell ref="C2:C3"/>
    <mergeCell ref="A2:A3"/>
    <mergeCell ref="H2:AA2"/>
    <mergeCell ref="E2:E3"/>
    <mergeCell ref="F2:F3"/>
    <mergeCell ref="B2:B3"/>
  </mergeCells>
  <conditionalFormatting sqref="G4">
    <cfRule type="containsText" dxfId="35" priority="7" operator="containsText" text="COMPLETO">
      <formula>NOT(ISERROR(SEARCH("COMPLETO",G4)))</formula>
    </cfRule>
    <cfRule type="containsText" dxfId="34" priority="8" operator="containsText" text="EN DESARROLLO">
      <formula>NOT(ISERROR(SEARCH("EN DESARROLLO",G4)))</formula>
    </cfRule>
    <cfRule type="containsText" dxfId="33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">
    <cfRule type="cellIs" dxfId="32" priority="4" operator="equal">
      <formula>"INACTIVO"</formula>
    </cfRule>
    <cfRule type="cellIs" dxfId="31" priority="5" operator="equal">
      <formula>"CESANTE"</formula>
    </cfRule>
    <cfRule type="containsText" dxfId="30" priority="6" operator="containsText" text="ACTIVO">
      <formula>NOT(ISERROR(SEARCH("ACTIVO",F4)))</formula>
    </cfRule>
  </conditionalFormatting>
  <conditionalFormatting sqref="E4">
    <cfRule type="cellIs" dxfId="29" priority="1" operator="equal">
      <formula>"INACTIVO"</formula>
    </cfRule>
    <cfRule type="cellIs" dxfId="28" priority="2" operator="equal">
      <formula>"CESANTE"</formula>
    </cfRule>
    <cfRule type="containsText" dxfId="27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E4">
      <formula1>NUCELO</formula1>
    </dataValidation>
    <dataValidation type="list" allowBlank="1" showInputMessage="1" showErrorMessage="1" sqref="F4">
      <formula1>ESTADO</formula1>
    </dataValidation>
    <dataValidation type="list" allowBlank="1" showInputMessage="1" showErrorMessage="1" sqref="G4">
      <formula1>CUMPLIMIENTO</formula1>
    </dataValidation>
  </dataValidations>
  <hyperlinks>
    <hyperlink ref="C20" location="NECESIDADES!A1" display="NECESIDADE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X36"/>
  <sheetViews>
    <sheetView topLeftCell="A16" workbookViewId="0">
      <selection activeCell="F11" sqref="F11"/>
    </sheetView>
  </sheetViews>
  <sheetFormatPr baseColWidth="10" defaultRowHeight="15"/>
  <cols>
    <col min="1" max="1" width="3.140625" style="12" bestFit="1" customWidth="1"/>
    <col min="2" max="2" width="17.42578125" style="12" bestFit="1" customWidth="1"/>
    <col min="3" max="3" width="18.140625" style="12" bestFit="1" customWidth="1"/>
    <col min="4" max="6" width="11.42578125" style="25"/>
    <col min="7" max="7" width="12.28515625" style="12" bestFit="1" customWidth="1"/>
    <col min="8" max="8" width="17.85546875" style="12" customWidth="1"/>
    <col min="9" max="9" width="22.85546875" style="12" customWidth="1"/>
    <col min="10" max="10" width="15.42578125" style="12" customWidth="1"/>
    <col min="11" max="11" width="12" style="12" customWidth="1"/>
    <col min="12" max="12" width="15" style="12" customWidth="1"/>
    <col min="13" max="13" width="17.28515625" style="12" customWidth="1"/>
    <col min="14" max="14" width="9.28515625" style="12" customWidth="1"/>
    <col min="15" max="15" width="18.85546875" style="12" customWidth="1"/>
    <col min="16" max="16" width="15.42578125" style="12" customWidth="1"/>
    <col min="17" max="17" width="11.140625" style="12" customWidth="1"/>
    <col min="18" max="18" width="10.42578125" style="12" customWidth="1"/>
    <col min="19" max="19" width="9.140625" style="12" customWidth="1"/>
    <col min="20" max="20" width="7.7109375" style="12" customWidth="1"/>
    <col min="21" max="21" width="17.28515625" style="12" customWidth="1"/>
    <col min="22" max="22" width="8.5703125" style="12" customWidth="1"/>
    <col min="23" max="23" width="8.7109375" style="12" customWidth="1"/>
    <col min="24" max="16384" width="11.42578125" style="12"/>
  </cols>
  <sheetData>
    <row r="2" spans="1:24" ht="15" customHeight="1">
      <c r="A2" s="349" t="s">
        <v>31</v>
      </c>
      <c r="B2" s="355" t="s">
        <v>515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557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</row>
    <row r="3" spans="1:24" s="48" customFormat="1">
      <c r="A3" s="349"/>
      <c r="B3" s="356"/>
      <c r="C3" s="349"/>
      <c r="D3" s="349"/>
      <c r="E3" s="354"/>
      <c r="F3" s="356"/>
      <c r="G3" s="197" t="s">
        <v>11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>
      <c r="A4" s="18">
        <v>1</v>
      </c>
      <c r="B4" s="18"/>
      <c r="C4" s="18"/>
      <c r="D4" s="18"/>
      <c r="E4" s="18"/>
      <c r="F4" s="199" t="s">
        <v>107</v>
      </c>
      <c r="G4" s="63" t="s">
        <v>112</v>
      </c>
      <c r="H4" s="18"/>
      <c r="I4" s="8"/>
      <c r="J4" s="8"/>
      <c r="K4" s="18"/>
      <c r="L4" s="18"/>
      <c r="M4" s="8"/>
      <c r="N4" s="8"/>
      <c r="O4" s="8"/>
      <c r="P4" s="18"/>
      <c r="Q4" s="18"/>
      <c r="R4" s="18"/>
      <c r="S4" s="18"/>
      <c r="T4" s="18"/>
      <c r="U4" s="18"/>
      <c r="V4" s="18"/>
      <c r="W4" s="18"/>
      <c r="X4" s="18"/>
    </row>
    <row r="5" spans="1:24">
      <c r="A5" s="18">
        <v>2</v>
      </c>
      <c r="B5" s="18"/>
      <c r="C5" s="18"/>
      <c r="D5" s="18"/>
      <c r="E5" s="18"/>
      <c r="F5" s="29"/>
      <c r="G5" s="14"/>
      <c r="H5" s="14"/>
      <c r="I5" s="14"/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>
      <c r="A6" s="18">
        <v>3</v>
      </c>
      <c r="B6" s="18"/>
      <c r="C6" s="18"/>
      <c r="D6" s="18"/>
      <c r="E6" s="18"/>
      <c r="F6" s="29"/>
      <c r="G6" s="15"/>
      <c r="H6" s="15"/>
      <c r="I6" s="15"/>
      <c r="J6" s="1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>
      <c r="A7" s="18">
        <v>4</v>
      </c>
      <c r="B7" s="18"/>
      <c r="C7" s="18"/>
      <c r="D7" s="18"/>
      <c r="E7" s="18"/>
      <c r="F7" s="29"/>
      <c r="G7" s="14"/>
      <c r="H7" s="14"/>
      <c r="I7" s="14"/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>
      <c r="A8" s="18">
        <v>5</v>
      </c>
      <c r="B8" s="18"/>
      <c r="C8" s="18"/>
      <c r="D8" s="18"/>
      <c r="E8" s="18"/>
      <c r="F8" s="29"/>
      <c r="G8" s="15"/>
      <c r="H8" s="15"/>
      <c r="I8" s="15"/>
      <c r="J8" s="15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>
      <c r="A9" s="18">
        <v>6</v>
      </c>
      <c r="B9" s="18"/>
      <c r="C9" s="18"/>
      <c r="D9" s="18"/>
      <c r="E9" s="18"/>
      <c r="F9" s="29"/>
      <c r="G9" s="15"/>
      <c r="H9" s="15"/>
      <c r="I9" s="15"/>
      <c r="J9" s="15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>
      <c r="A10" s="18">
        <v>7</v>
      </c>
      <c r="B10" s="18"/>
      <c r="C10" s="18"/>
      <c r="D10" s="18"/>
      <c r="E10" s="18"/>
      <c r="F10" s="29"/>
      <c r="G10" s="14"/>
      <c r="H10" s="14"/>
      <c r="I10" s="14"/>
      <c r="J10" s="14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>
      <c r="A11" s="18">
        <v>8</v>
      </c>
      <c r="B11" s="18"/>
      <c r="C11" s="18"/>
      <c r="D11" s="18"/>
      <c r="E11" s="18"/>
      <c r="F11" s="29"/>
      <c r="G11" s="15"/>
      <c r="H11" s="15"/>
      <c r="I11" s="15"/>
      <c r="J11" s="1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>
      <c r="A12" s="18">
        <v>9</v>
      </c>
      <c r="B12" s="18"/>
      <c r="C12" s="18"/>
      <c r="D12" s="18"/>
      <c r="E12" s="18"/>
      <c r="F12" s="29"/>
      <c r="G12" s="15"/>
      <c r="H12" s="15"/>
      <c r="I12" s="15"/>
      <c r="J12" s="15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>
      <c r="A13" s="18">
        <v>10</v>
      </c>
      <c r="B13" s="18"/>
      <c r="C13" s="18"/>
      <c r="D13" s="18"/>
      <c r="E13" s="18"/>
      <c r="F13" s="29"/>
      <c r="G13" s="15"/>
      <c r="H13" s="15"/>
      <c r="I13" s="15"/>
      <c r="J13" s="1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18">
        <v>11</v>
      </c>
      <c r="B14" s="18"/>
      <c r="C14" s="18"/>
      <c r="D14" s="18"/>
      <c r="E14" s="18"/>
      <c r="F14" s="29"/>
      <c r="G14" s="15"/>
      <c r="H14" s="15"/>
      <c r="I14" s="15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>
      <c r="A15" s="18">
        <v>12</v>
      </c>
      <c r="B15" s="18"/>
      <c r="C15" s="18"/>
      <c r="D15" s="18"/>
      <c r="E15" s="18"/>
      <c r="F15" s="29"/>
      <c r="G15" s="15"/>
      <c r="H15" s="15"/>
      <c r="I15" s="15"/>
      <c r="J15" s="1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>
      <c r="A16" s="18">
        <v>13</v>
      </c>
      <c r="B16" s="18"/>
      <c r="C16" s="18"/>
      <c r="D16" s="18"/>
      <c r="E16" s="18"/>
      <c r="F16" s="29"/>
      <c r="G16" s="15"/>
      <c r="H16" s="15"/>
      <c r="I16" s="15"/>
      <c r="J16" s="15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8">
        <v>14</v>
      </c>
      <c r="B17" s="18"/>
      <c r="C17" s="18"/>
      <c r="D17" s="18"/>
      <c r="E17" s="18"/>
      <c r="F17" s="29"/>
      <c r="G17" s="15"/>
      <c r="H17" s="15"/>
      <c r="I17" s="15"/>
      <c r="J17" s="1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8">
        <v>15</v>
      </c>
      <c r="B18" s="18"/>
      <c r="C18" s="18"/>
      <c r="D18" s="18"/>
      <c r="E18" s="18"/>
      <c r="F18" s="29"/>
      <c r="G18" s="7"/>
      <c r="H18" s="7"/>
      <c r="I18" s="7"/>
      <c r="J18" s="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8">
        <v>16</v>
      </c>
      <c r="B19" s="18"/>
      <c r="C19" s="18"/>
      <c r="D19" s="18"/>
      <c r="E19" s="18"/>
      <c r="F19" s="29"/>
      <c r="G19" s="14"/>
      <c r="H19" s="14"/>
      <c r="I19" s="14"/>
      <c r="J19" s="14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18">
        <v>17</v>
      </c>
      <c r="B20" s="18"/>
      <c r="C20" s="18"/>
      <c r="D20" s="18"/>
      <c r="E20" s="18"/>
      <c r="F20" s="29"/>
      <c r="G20" s="14"/>
      <c r="H20" s="14"/>
      <c r="I20" s="14"/>
      <c r="J20" s="14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8">
        <v>18</v>
      </c>
      <c r="B21" s="18"/>
      <c r="C21" s="18"/>
      <c r="D21" s="18"/>
      <c r="E21" s="18"/>
      <c r="F21" s="29"/>
      <c r="G21" s="14"/>
      <c r="H21" s="14"/>
      <c r="I21" s="14"/>
      <c r="J21" s="1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8">
        <v>19</v>
      </c>
      <c r="B22" s="18"/>
      <c r="C22" s="18"/>
      <c r="D22" s="18"/>
      <c r="E22" s="18"/>
      <c r="F22" s="29"/>
      <c r="G22" s="15"/>
      <c r="H22" s="15"/>
      <c r="I22" s="15"/>
      <c r="J22" s="15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8">
        <v>20</v>
      </c>
      <c r="B23" s="18"/>
      <c r="C23" s="18"/>
      <c r="D23" s="18"/>
      <c r="E23" s="18"/>
      <c r="F23" s="29"/>
      <c r="G23" s="14"/>
      <c r="H23" s="14"/>
      <c r="I23" s="14"/>
      <c r="J23" s="14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8">
        <v>21</v>
      </c>
      <c r="B24" s="18"/>
      <c r="C24" s="18"/>
      <c r="D24" s="18"/>
      <c r="E24" s="18"/>
      <c r="F24" s="29"/>
      <c r="G24" s="14"/>
      <c r="H24" s="14"/>
      <c r="I24" s="14"/>
      <c r="J24" s="14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8">
        <v>22</v>
      </c>
      <c r="B25" s="18"/>
      <c r="C25" s="18"/>
      <c r="D25" s="18"/>
      <c r="E25" s="18"/>
      <c r="F25" s="29"/>
      <c r="G25" s="15"/>
      <c r="H25" s="15"/>
      <c r="I25" s="15"/>
      <c r="J25" s="15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18">
        <v>23</v>
      </c>
      <c r="B26" s="18"/>
      <c r="C26" s="18"/>
      <c r="D26" s="18"/>
      <c r="E26" s="18"/>
      <c r="F26" s="29"/>
      <c r="G26" s="15"/>
      <c r="H26" s="15"/>
      <c r="I26" s="15"/>
      <c r="J26" s="15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18">
        <v>24</v>
      </c>
      <c r="B27" s="18"/>
      <c r="C27" s="18"/>
      <c r="D27" s="18"/>
      <c r="E27" s="18"/>
      <c r="F27" s="29"/>
      <c r="G27" s="15"/>
      <c r="H27" s="15"/>
      <c r="I27" s="15"/>
      <c r="J27" s="15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>
      <c r="A28" s="18">
        <v>25</v>
      </c>
      <c r="B28" s="18"/>
      <c r="C28" s="18"/>
      <c r="D28" s="18"/>
      <c r="E28" s="18"/>
      <c r="F28" s="29"/>
      <c r="G28" s="15"/>
      <c r="H28" s="15"/>
      <c r="I28" s="15"/>
      <c r="J28" s="15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31" spans="1:24" ht="21">
      <c r="C31" s="165" t="s">
        <v>172</v>
      </c>
      <c r="D31" s="166">
        <f>COUNTA(C4:C28)</f>
        <v>0</v>
      </c>
    </row>
    <row r="36" spans="3:3">
      <c r="C36" s="43" t="s">
        <v>73</v>
      </c>
    </row>
  </sheetData>
  <mergeCells count="7">
    <mergeCell ref="H2:X2"/>
    <mergeCell ref="A2:A3"/>
    <mergeCell ref="B2:B3"/>
    <mergeCell ref="C2:C3"/>
    <mergeCell ref="D2:D3"/>
    <mergeCell ref="E2:E3"/>
    <mergeCell ref="F2:F3"/>
  </mergeCells>
  <conditionalFormatting sqref="G4">
    <cfRule type="containsText" dxfId="26" priority="7" operator="containsText" text="COMPLETO">
      <formula>NOT(ISERROR(SEARCH("COMPLETO",G4)))</formula>
    </cfRule>
    <cfRule type="containsText" dxfId="25" priority="8" operator="containsText" text="EN DESARROLLO">
      <formula>NOT(ISERROR(SEARCH("EN DESARROLLO",G4)))</formula>
    </cfRule>
    <cfRule type="containsText" dxfId="24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">
    <cfRule type="cellIs" dxfId="23" priority="4" operator="equal">
      <formula>"INACTIVO"</formula>
    </cfRule>
    <cfRule type="cellIs" dxfId="22" priority="5" operator="equal">
      <formula>"CESANTE"</formula>
    </cfRule>
    <cfRule type="containsText" dxfId="21" priority="6" operator="containsText" text="ACTIVO">
      <formula>NOT(ISERROR(SEARCH("ACTIVO",F4)))</formula>
    </cfRule>
  </conditionalFormatting>
  <conditionalFormatting sqref="E4">
    <cfRule type="cellIs" dxfId="20" priority="1" operator="equal">
      <formula>"INACTIVO"</formula>
    </cfRule>
    <cfRule type="cellIs" dxfId="19" priority="2" operator="equal">
      <formula>"CESANTE"</formula>
    </cfRule>
    <cfRule type="containsText" dxfId="18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E4">
      <formula1>NUCELO</formula1>
    </dataValidation>
    <dataValidation type="list" allowBlank="1" showInputMessage="1" showErrorMessage="1" sqref="F4">
      <formula1>ESTADO</formula1>
    </dataValidation>
    <dataValidation type="list" allowBlank="1" showInputMessage="1" showErrorMessage="1" sqref="G4">
      <formula1>CUMPLIMIENTO</formula1>
    </dataValidation>
  </dataValidations>
  <hyperlinks>
    <hyperlink ref="C36" location="NECESIDADES!A1" display="NECESIDADE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X36"/>
  <sheetViews>
    <sheetView workbookViewId="0">
      <selection activeCell="F13" sqref="F13"/>
    </sheetView>
  </sheetViews>
  <sheetFormatPr baseColWidth="10" defaultRowHeight="15"/>
  <cols>
    <col min="1" max="1" width="3.140625" style="12" bestFit="1" customWidth="1"/>
    <col min="2" max="2" width="17.42578125" style="12" bestFit="1" customWidth="1"/>
    <col min="3" max="3" width="18.140625" style="12" bestFit="1" customWidth="1"/>
    <col min="4" max="6" width="11.42578125" style="25"/>
    <col min="7" max="7" width="12.28515625" style="12" bestFit="1" customWidth="1"/>
    <col min="8" max="8" width="17.85546875" style="12" customWidth="1"/>
    <col min="9" max="9" width="22.85546875" style="12" customWidth="1"/>
    <col min="10" max="10" width="15.42578125" style="12" customWidth="1"/>
    <col min="11" max="11" width="12" style="12" customWidth="1"/>
    <col min="12" max="12" width="15" style="12" customWidth="1"/>
    <col min="13" max="13" width="17.28515625" style="12" customWidth="1"/>
    <col min="14" max="14" width="9.28515625" style="12" customWidth="1"/>
    <col min="15" max="15" width="18.85546875" style="12" customWidth="1"/>
    <col min="16" max="16" width="15.42578125" style="12" customWidth="1"/>
    <col min="17" max="17" width="11.140625" style="12" customWidth="1"/>
    <col min="18" max="18" width="10.42578125" style="12" customWidth="1"/>
    <col min="19" max="19" width="9.140625" style="12" customWidth="1"/>
    <col min="20" max="20" width="7.7109375" style="12" customWidth="1"/>
    <col min="21" max="21" width="17.28515625" style="12" customWidth="1"/>
    <col min="22" max="22" width="8.5703125" style="12" customWidth="1"/>
    <col min="23" max="23" width="8.7109375" style="12" customWidth="1"/>
    <col min="24" max="16384" width="11.42578125" style="12"/>
  </cols>
  <sheetData>
    <row r="2" spans="1:24" ht="15" customHeight="1">
      <c r="A2" s="349" t="s">
        <v>31</v>
      </c>
      <c r="B2" s="355" t="s">
        <v>515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557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</row>
    <row r="3" spans="1:24" s="48" customFormat="1">
      <c r="A3" s="349"/>
      <c r="B3" s="356"/>
      <c r="C3" s="349"/>
      <c r="D3" s="349"/>
      <c r="E3" s="354"/>
      <c r="F3" s="356"/>
      <c r="G3" s="197" t="s">
        <v>11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>
      <c r="A4" s="18">
        <v>1</v>
      </c>
      <c r="B4" s="18" t="s">
        <v>558</v>
      </c>
      <c r="C4" s="18" t="s">
        <v>561</v>
      </c>
      <c r="D4" s="18">
        <v>1088000868</v>
      </c>
      <c r="E4" s="18" t="s">
        <v>216</v>
      </c>
      <c r="F4" s="199" t="s">
        <v>107</v>
      </c>
      <c r="G4" s="63" t="s">
        <v>112</v>
      </c>
      <c r="H4" s="18"/>
      <c r="I4" s="8"/>
      <c r="J4" s="8"/>
      <c r="K4" s="18"/>
      <c r="L4" s="18"/>
      <c r="M4" s="8"/>
      <c r="N4" s="8"/>
      <c r="O4" s="8"/>
      <c r="P4" s="18"/>
      <c r="Q4" s="18"/>
      <c r="R4" s="18"/>
      <c r="S4" s="18"/>
      <c r="T4" s="18"/>
      <c r="U4" s="18"/>
      <c r="V4" s="18"/>
      <c r="W4" s="18"/>
      <c r="X4" s="18"/>
    </row>
    <row r="5" spans="1:24">
      <c r="A5" s="18">
        <v>2</v>
      </c>
      <c r="B5" s="18" t="s">
        <v>559</v>
      </c>
      <c r="C5" s="18" t="s">
        <v>562</v>
      </c>
      <c r="D5" s="18">
        <v>30359718</v>
      </c>
      <c r="E5" s="18" t="s">
        <v>216</v>
      </c>
      <c r="F5" s="29"/>
      <c r="G5" s="14"/>
      <c r="H5" s="14"/>
      <c r="I5" s="14"/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>
      <c r="A6" s="18">
        <v>3</v>
      </c>
      <c r="B6" s="18" t="s">
        <v>560</v>
      </c>
      <c r="C6" s="18" t="s">
        <v>563</v>
      </c>
      <c r="D6" s="18">
        <v>93407200</v>
      </c>
      <c r="E6" s="18" t="s">
        <v>216</v>
      </c>
      <c r="F6" s="29"/>
      <c r="G6" s="15"/>
      <c r="H6" s="15"/>
      <c r="I6" s="15"/>
      <c r="J6" s="1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>
      <c r="A7" s="18">
        <v>4</v>
      </c>
      <c r="B7" s="18" t="s">
        <v>348</v>
      </c>
      <c r="C7" s="18" t="s">
        <v>564</v>
      </c>
      <c r="D7" s="18">
        <v>1093217055</v>
      </c>
      <c r="E7" s="18" t="s">
        <v>216</v>
      </c>
      <c r="F7" s="29"/>
      <c r="G7" s="14"/>
      <c r="H7" s="14"/>
      <c r="I7" s="14"/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>
      <c r="A8" s="18">
        <v>5</v>
      </c>
      <c r="B8" s="18" t="s">
        <v>360</v>
      </c>
      <c r="C8" s="18" t="s">
        <v>565</v>
      </c>
      <c r="D8" s="18">
        <v>1113036781</v>
      </c>
      <c r="E8" s="18" t="s">
        <v>216</v>
      </c>
      <c r="F8" s="29"/>
      <c r="G8" s="15"/>
      <c r="H8" s="15"/>
      <c r="I8" s="15"/>
      <c r="J8" s="15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>
      <c r="A9" s="18">
        <v>6</v>
      </c>
      <c r="B9" s="18" t="s">
        <v>368</v>
      </c>
      <c r="C9" s="18" t="s">
        <v>566</v>
      </c>
      <c r="D9" s="18">
        <v>1093220350</v>
      </c>
      <c r="E9" s="18" t="s">
        <v>216</v>
      </c>
      <c r="F9" s="29"/>
      <c r="G9" s="15"/>
      <c r="H9" s="15"/>
      <c r="I9" s="15"/>
      <c r="J9" s="15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>
      <c r="A10" s="18">
        <v>7</v>
      </c>
      <c r="B10" s="18" t="s">
        <v>369</v>
      </c>
      <c r="C10" s="18" t="s">
        <v>567</v>
      </c>
      <c r="D10" s="18">
        <v>1093223998</v>
      </c>
      <c r="E10" s="18" t="s">
        <v>216</v>
      </c>
      <c r="F10" s="29"/>
      <c r="G10" s="14"/>
      <c r="H10" s="14"/>
      <c r="I10" s="14"/>
      <c r="J10" s="14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>
      <c r="A11" s="18">
        <v>8</v>
      </c>
      <c r="B11" s="18" t="s">
        <v>372</v>
      </c>
      <c r="C11" s="18" t="s">
        <v>568</v>
      </c>
      <c r="D11" s="18">
        <v>1093223078</v>
      </c>
      <c r="E11" s="18" t="s">
        <v>216</v>
      </c>
      <c r="F11" s="29"/>
      <c r="G11" s="15"/>
      <c r="H11" s="15"/>
      <c r="I11" s="15"/>
      <c r="J11" s="1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>
      <c r="A12" s="18">
        <v>9</v>
      </c>
      <c r="B12" s="18" t="s">
        <v>377</v>
      </c>
      <c r="C12" s="18" t="s">
        <v>569</v>
      </c>
      <c r="D12" s="18">
        <v>10003226</v>
      </c>
      <c r="E12" s="18" t="s">
        <v>216</v>
      </c>
      <c r="F12" s="29"/>
      <c r="G12" s="15"/>
      <c r="H12" s="15"/>
      <c r="I12" s="15"/>
      <c r="J12" s="15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>
      <c r="A13" s="18">
        <v>10</v>
      </c>
      <c r="B13" s="18" t="s">
        <v>378</v>
      </c>
      <c r="C13" s="18" t="s">
        <v>570</v>
      </c>
      <c r="D13" s="18">
        <v>1088272703</v>
      </c>
      <c r="E13" s="18" t="s">
        <v>216</v>
      </c>
      <c r="F13" s="29"/>
      <c r="G13" s="15"/>
      <c r="H13" s="15"/>
      <c r="I13" s="15"/>
      <c r="J13" s="1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18">
        <v>11</v>
      </c>
      <c r="B14" s="18" t="s">
        <v>385</v>
      </c>
      <c r="C14" s="18" t="s">
        <v>571</v>
      </c>
      <c r="D14" s="18">
        <v>1061047258</v>
      </c>
      <c r="E14" s="18" t="s">
        <v>216</v>
      </c>
      <c r="F14" s="29"/>
      <c r="G14" s="15"/>
      <c r="H14" s="15"/>
      <c r="I14" s="15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>
      <c r="A15" s="18">
        <v>12</v>
      </c>
      <c r="B15" s="18" t="s">
        <v>402</v>
      </c>
      <c r="C15" s="18" t="s">
        <v>572</v>
      </c>
      <c r="D15" s="18">
        <v>1116157313</v>
      </c>
      <c r="E15" s="18" t="s">
        <v>216</v>
      </c>
      <c r="F15" s="29"/>
      <c r="G15" s="15"/>
      <c r="H15" s="15"/>
      <c r="I15" s="15"/>
      <c r="J15" s="1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>
      <c r="A16" s="18">
        <v>13</v>
      </c>
      <c r="B16" s="18" t="s">
        <v>403</v>
      </c>
      <c r="C16" s="18" t="s">
        <v>573</v>
      </c>
      <c r="D16" s="18">
        <v>1094923489</v>
      </c>
      <c r="E16" s="18" t="s">
        <v>216</v>
      </c>
      <c r="F16" s="29"/>
      <c r="G16" s="15"/>
      <c r="H16" s="15"/>
      <c r="I16" s="15"/>
      <c r="J16" s="15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8">
        <v>14</v>
      </c>
      <c r="B17" s="18" t="s">
        <v>420</v>
      </c>
      <c r="C17" s="18" t="s">
        <v>574</v>
      </c>
      <c r="D17" s="18">
        <v>1061742660</v>
      </c>
      <c r="E17" s="18" t="s">
        <v>230</v>
      </c>
      <c r="F17" s="29"/>
      <c r="G17" s="15"/>
      <c r="H17" s="15"/>
      <c r="I17" s="15"/>
      <c r="J17" s="1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8">
        <v>15</v>
      </c>
      <c r="B18" s="18" t="s">
        <v>430</v>
      </c>
      <c r="C18" s="18" t="s">
        <v>575</v>
      </c>
      <c r="D18" s="18">
        <v>33916704</v>
      </c>
      <c r="E18" s="18" t="s">
        <v>230</v>
      </c>
      <c r="F18" s="29"/>
      <c r="G18" s="7"/>
      <c r="H18" s="7"/>
      <c r="I18" s="7"/>
      <c r="J18" s="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8">
        <v>16</v>
      </c>
      <c r="B19" s="18" t="s">
        <v>441</v>
      </c>
      <c r="C19" s="18" t="s">
        <v>576</v>
      </c>
      <c r="D19" s="18">
        <v>6264532</v>
      </c>
      <c r="E19" s="18" t="s">
        <v>230</v>
      </c>
      <c r="F19" s="29"/>
      <c r="G19" s="14"/>
      <c r="H19" s="14"/>
      <c r="I19" s="14"/>
      <c r="J19" s="14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18">
        <v>17</v>
      </c>
      <c r="B20" s="18" t="s">
        <v>442</v>
      </c>
      <c r="C20" s="18" t="s">
        <v>577</v>
      </c>
      <c r="D20" s="18">
        <v>30411684</v>
      </c>
      <c r="E20" s="18" t="s">
        <v>230</v>
      </c>
      <c r="F20" s="29"/>
      <c r="G20" s="14"/>
      <c r="H20" s="14"/>
      <c r="I20" s="14"/>
      <c r="J20" s="14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8">
        <v>18</v>
      </c>
      <c r="B21" s="18" t="s">
        <v>443</v>
      </c>
      <c r="C21" s="18" t="s">
        <v>578</v>
      </c>
      <c r="D21" s="18">
        <v>9729747</v>
      </c>
      <c r="E21" s="18" t="s">
        <v>230</v>
      </c>
      <c r="F21" s="29"/>
      <c r="G21" s="14"/>
      <c r="H21" s="14"/>
      <c r="I21" s="14"/>
      <c r="J21" s="1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8">
        <v>19</v>
      </c>
      <c r="B22" s="18" t="s">
        <v>441</v>
      </c>
      <c r="C22" s="18" t="s">
        <v>579</v>
      </c>
      <c r="D22" s="18">
        <v>10298461</v>
      </c>
      <c r="E22" s="18" t="s">
        <v>230</v>
      </c>
      <c r="F22" s="29"/>
      <c r="G22" s="15"/>
      <c r="H22" s="15"/>
      <c r="I22" s="15"/>
      <c r="J22" s="15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8">
        <v>20</v>
      </c>
      <c r="B23" s="18" t="s">
        <v>444</v>
      </c>
      <c r="C23" s="18" t="s">
        <v>580</v>
      </c>
      <c r="D23" s="18">
        <v>1130590961</v>
      </c>
      <c r="E23" s="18" t="s">
        <v>230</v>
      </c>
      <c r="F23" s="29"/>
      <c r="G23" s="14"/>
      <c r="H23" s="14"/>
      <c r="I23" s="14"/>
      <c r="J23" s="14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8">
        <v>21</v>
      </c>
      <c r="B24" s="18" t="s">
        <v>449</v>
      </c>
      <c r="C24" s="18" t="s">
        <v>581</v>
      </c>
      <c r="D24" s="18">
        <v>30414429</v>
      </c>
      <c r="E24" s="18" t="s">
        <v>230</v>
      </c>
      <c r="F24" s="29"/>
      <c r="G24" s="14"/>
      <c r="H24" s="14"/>
      <c r="I24" s="14"/>
      <c r="J24" s="14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8">
        <v>22</v>
      </c>
      <c r="B25" s="18" t="s">
        <v>450</v>
      </c>
      <c r="C25" s="18" t="s">
        <v>582</v>
      </c>
      <c r="D25" s="18">
        <v>1053832931</v>
      </c>
      <c r="E25" s="18" t="s">
        <v>230</v>
      </c>
      <c r="F25" s="29"/>
      <c r="G25" s="15"/>
      <c r="H25" s="15"/>
      <c r="I25" s="15"/>
      <c r="J25" s="15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18">
        <v>23</v>
      </c>
      <c r="B26" s="18" t="s">
        <v>451</v>
      </c>
      <c r="C26" s="18" t="s">
        <v>583</v>
      </c>
      <c r="D26" s="18">
        <v>1059703915</v>
      </c>
      <c r="E26" s="18" t="s">
        <v>230</v>
      </c>
      <c r="F26" s="29"/>
      <c r="G26" s="15"/>
      <c r="H26" s="15"/>
      <c r="I26" s="15"/>
      <c r="J26" s="15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18">
        <v>24</v>
      </c>
      <c r="B27" s="18" t="s">
        <v>452</v>
      </c>
      <c r="C27" s="18" t="s">
        <v>584</v>
      </c>
      <c r="D27" s="18">
        <v>1097038295</v>
      </c>
      <c r="E27" s="18" t="s">
        <v>244</v>
      </c>
      <c r="F27" s="29"/>
      <c r="G27" s="15"/>
      <c r="H27" s="15"/>
      <c r="I27" s="15"/>
      <c r="J27" s="15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>
      <c r="A28" s="18">
        <v>25</v>
      </c>
      <c r="B28" s="18"/>
      <c r="C28" s="18"/>
      <c r="D28" s="18"/>
      <c r="E28" s="18"/>
      <c r="F28" s="29"/>
      <c r="G28" s="15"/>
      <c r="H28" s="15"/>
      <c r="I28" s="15"/>
      <c r="J28" s="15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31" spans="1:24" ht="21">
      <c r="C31" s="165" t="s">
        <v>172</v>
      </c>
      <c r="D31" s="166">
        <f>COUNTA(C4:C28)</f>
        <v>24</v>
      </c>
    </row>
    <row r="36" spans="3:3">
      <c r="C36" s="43" t="s">
        <v>73</v>
      </c>
    </row>
  </sheetData>
  <mergeCells count="7">
    <mergeCell ref="H2:X2"/>
    <mergeCell ref="A2:A3"/>
    <mergeCell ref="B2:B3"/>
    <mergeCell ref="C2:C3"/>
    <mergeCell ref="D2:D3"/>
    <mergeCell ref="E2:E3"/>
    <mergeCell ref="F2:F3"/>
  </mergeCells>
  <conditionalFormatting sqref="G4">
    <cfRule type="containsText" dxfId="17" priority="7" operator="containsText" text="COMPLETO">
      <formula>NOT(ISERROR(SEARCH("COMPLETO",G4)))</formula>
    </cfRule>
    <cfRule type="containsText" dxfId="16" priority="8" operator="containsText" text="EN DESARROLLO">
      <formula>NOT(ISERROR(SEARCH("EN DESARROLLO",G4)))</formula>
    </cfRule>
    <cfRule type="containsText" dxfId="15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">
    <cfRule type="cellIs" dxfId="14" priority="4" operator="equal">
      <formula>"INACTIVO"</formula>
    </cfRule>
    <cfRule type="cellIs" dxfId="13" priority="5" operator="equal">
      <formula>"CESANTE"</formula>
    </cfRule>
    <cfRule type="containsText" dxfId="12" priority="6" operator="containsText" text="ACTIVO">
      <formula>NOT(ISERROR(SEARCH("ACTIVO",F4)))</formula>
    </cfRule>
  </conditionalFormatting>
  <conditionalFormatting sqref="E4">
    <cfRule type="cellIs" dxfId="11" priority="1" operator="equal">
      <formula>"INACTIVO"</formula>
    </cfRule>
    <cfRule type="cellIs" dxfId="10" priority="2" operator="equal">
      <formula>"CESANTE"</formula>
    </cfRule>
    <cfRule type="containsText" dxfId="9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G4">
      <formula1>CUMPLIMIENTO</formula1>
    </dataValidation>
    <dataValidation type="list" allowBlank="1" showInputMessage="1" showErrorMessage="1" sqref="F4">
      <formula1>ESTADO</formula1>
    </dataValidation>
    <dataValidation type="list" allowBlank="1" showInputMessage="1" showErrorMessage="1" sqref="E4">
      <formula1>NUCELO</formula1>
    </dataValidation>
  </dataValidations>
  <hyperlinks>
    <hyperlink ref="C36" location="NECESIDADES!A1" display="NECESIDADE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X72"/>
  <sheetViews>
    <sheetView topLeftCell="A49" workbookViewId="0">
      <selection activeCell="F68" sqref="F68"/>
    </sheetView>
  </sheetViews>
  <sheetFormatPr baseColWidth="10" defaultRowHeight="15"/>
  <cols>
    <col min="1" max="1" width="3.140625" style="12" bestFit="1" customWidth="1"/>
    <col min="2" max="2" width="19.5703125" style="12" bestFit="1" customWidth="1"/>
    <col min="3" max="3" width="18.140625" style="12" bestFit="1" customWidth="1"/>
    <col min="4" max="6" width="11.42578125" style="25"/>
    <col min="7" max="7" width="12.28515625" style="12" bestFit="1" customWidth="1"/>
    <col min="8" max="8" width="17.85546875" style="12" customWidth="1"/>
    <col min="9" max="9" width="22.85546875" style="12" customWidth="1"/>
    <col min="10" max="10" width="15.42578125" style="12" customWidth="1"/>
    <col min="11" max="11" width="12" style="12" customWidth="1"/>
    <col min="12" max="12" width="15" style="12" customWidth="1"/>
    <col min="13" max="13" width="17.28515625" style="12" customWidth="1"/>
    <col min="14" max="14" width="9.28515625" style="12" customWidth="1"/>
    <col min="15" max="15" width="18.85546875" style="12" customWidth="1"/>
    <col min="16" max="16" width="15.42578125" style="12" customWidth="1"/>
    <col min="17" max="17" width="11.140625" style="12" customWidth="1"/>
    <col min="18" max="18" width="10.42578125" style="12" customWidth="1"/>
    <col min="19" max="19" width="9.140625" style="12" customWidth="1"/>
    <col min="20" max="20" width="7.7109375" style="12" customWidth="1"/>
    <col min="21" max="21" width="17.28515625" style="12" customWidth="1"/>
    <col min="22" max="22" width="8.5703125" style="12" customWidth="1"/>
    <col min="23" max="23" width="8.7109375" style="12" customWidth="1"/>
    <col min="24" max="16384" width="11.42578125" style="12"/>
  </cols>
  <sheetData>
    <row r="2" spans="1:24" ht="15" customHeight="1">
      <c r="A2" s="349" t="s">
        <v>31</v>
      </c>
      <c r="B2" s="355" t="s">
        <v>515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557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</row>
    <row r="3" spans="1:24" s="48" customFormat="1">
      <c r="A3" s="349"/>
      <c r="B3" s="356"/>
      <c r="C3" s="349"/>
      <c r="D3" s="349"/>
      <c r="E3" s="354"/>
      <c r="F3" s="356"/>
      <c r="G3" s="197" t="s">
        <v>11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>
      <c r="A4" s="18">
        <v>1</v>
      </c>
      <c r="B4" s="12" t="s">
        <v>585</v>
      </c>
      <c r="C4" s="12" t="s">
        <v>589</v>
      </c>
      <c r="D4" s="12">
        <v>18593093</v>
      </c>
      <c r="E4" s="12" t="s">
        <v>216</v>
      </c>
      <c r="F4" s="199" t="s">
        <v>107</v>
      </c>
      <c r="G4" s="63" t="s">
        <v>112</v>
      </c>
      <c r="H4" s="18"/>
      <c r="I4" s="8"/>
      <c r="J4" s="8"/>
      <c r="K4" s="18"/>
      <c r="L4" s="18"/>
      <c r="M4" s="8"/>
      <c r="N4" s="8"/>
      <c r="O4" s="8"/>
      <c r="P4" s="18"/>
      <c r="Q4" s="18"/>
      <c r="R4" s="18"/>
      <c r="S4" s="18"/>
      <c r="T4" s="18"/>
      <c r="U4" s="18"/>
      <c r="V4" s="18"/>
      <c r="W4" s="18"/>
      <c r="X4" s="18"/>
    </row>
    <row r="5" spans="1:24">
      <c r="A5" s="18">
        <v>2</v>
      </c>
      <c r="B5" s="12" t="s">
        <v>586</v>
      </c>
      <c r="C5" s="12" t="s">
        <v>590</v>
      </c>
      <c r="D5" s="12">
        <v>18598756</v>
      </c>
      <c r="E5" s="12" t="s">
        <v>216</v>
      </c>
      <c r="F5" s="199"/>
      <c r="G5" s="63"/>
      <c r="H5" s="18"/>
      <c r="I5" s="8"/>
      <c r="J5" s="8"/>
      <c r="K5" s="18"/>
      <c r="L5" s="18"/>
      <c r="M5" s="8"/>
      <c r="N5" s="8"/>
      <c r="O5" s="8"/>
      <c r="P5" s="18"/>
      <c r="Q5" s="18"/>
      <c r="R5" s="18"/>
      <c r="S5" s="18"/>
      <c r="T5" s="18"/>
      <c r="U5" s="18"/>
      <c r="V5" s="18"/>
      <c r="W5" s="18"/>
      <c r="X5" s="18"/>
    </row>
    <row r="6" spans="1:24">
      <c r="A6" s="18">
        <v>3</v>
      </c>
      <c r="B6" s="12" t="s">
        <v>587</v>
      </c>
      <c r="C6" s="12" t="s">
        <v>591</v>
      </c>
      <c r="D6" s="12">
        <v>18613576</v>
      </c>
      <c r="E6" s="12" t="s">
        <v>216</v>
      </c>
      <c r="F6" s="199"/>
      <c r="G6" s="63"/>
      <c r="H6" s="18"/>
      <c r="I6" s="8"/>
      <c r="J6" s="8"/>
      <c r="K6" s="18"/>
      <c r="L6" s="18"/>
      <c r="M6" s="8"/>
      <c r="N6" s="8"/>
      <c r="O6" s="8"/>
      <c r="P6" s="18"/>
      <c r="Q6" s="18"/>
      <c r="R6" s="18"/>
      <c r="S6" s="18"/>
      <c r="T6" s="18"/>
      <c r="U6" s="18"/>
      <c r="V6" s="18"/>
      <c r="W6" s="18"/>
      <c r="X6" s="18"/>
    </row>
    <row r="7" spans="1:24">
      <c r="A7" s="18">
        <v>4</v>
      </c>
      <c r="B7" s="12" t="s">
        <v>587</v>
      </c>
      <c r="C7" s="12" t="s">
        <v>592</v>
      </c>
      <c r="D7" s="12">
        <v>18597644</v>
      </c>
      <c r="E7" s="12" t="s">
        <v>216</v>
      </c>
      <c r="F7" s="199"/>
      <c r="G7" s="63"/>
      <c r="H7" s="18"/>
      <c r="I7" s="8"/>
      <c r="J7" s="8"/>
      <c r="K7" s="18"/>
      <c r="L7" s="18"/>
      <c r="M7" s="8"/>
      <c r="N7" s="8"/>
      <c r="O7" s="8"/>
      <c r="P7" s="18"/>
      <c r="Q7" s="18"/>
      <c r="R7" s="18"/>
      <c r="S7" s="18"/>
      <c r="T7" s="18"/>
      <c r="U7" s="18"/>
      <c r="V7" s="18"/>
      <c r="W7" s="18"/>
      <c r="X7" s="18"/>
    </row>
    <row r="8" spans="1:24">
      <c r="A8" s="18">
        <v>5</v>
      </c>
      <c r="B8" s="12" t="s">
        <v>341</v>
      </c>
      <c r="C8" s="12" t="s">
        <v>473</v>
      </c>
      <c r="D8" s="12">
        <v>15899629</v>
      </c>
      <c r="E8" s="12" t="s">
        <v>216</v>
      </c>
      <c r="F8" s="199"/>
      <c r="G8" s="63"/>
      <c r="H8" s="18"/>
      <c r="I8" s="8"/>
      <c r="J8" s="8"/>
      <c r="K8" s="18"/>
      <c r="L8" s="18"/>
      <c r="M8" s="8"/>
      <c r="N8" s="8"/>
      <c r="O8" s="8"/>
      <c r="P8" s="18"/>
      <c r="Q8" s="18"/>
      <c r="R8" s="18"/>
      <c r="S8" s="18"/>
      <c r="T8" s="18"/>
      <c r="U8" s="18"/>
      <c r="V8" s="18"/>
      <c r="W8" s="18"/>
      <c r="X8" s="18"/>
    </row>
    <row r="9" spans="1:24">
      <c r="A9" s="18">
        <v>6</v>
      </c>
      <c r="B9" s="12" t="s">
        <v>290</v>
      </c>
      <c r="C9" s="12" t="s">
        <v>593</v>
      </c>
      <c r="D9" s="12">
        <v>71875496</v>
      </c>
      <c r="E9" s="12" t="s">
        <v>216</v>
      </c>
      <c r="F9" s="199"/>
      <c r="G9" s="63"/>
      <c r="H9" s="18"/>
      <c r="I9" s="8"/>
      <c r="J9" s="8"/>
      <c r="K9" s="18"/>
      <c r="L9" s="18"/>
      <c r="M9" s="8"/>
      <c r="N9" s="8"/>
      <c r="O9" s="8"/>
      <c r="P9" s="18"/>
      <c r="Q9" s="18"/>
      <c r="R9" s="18"/>
      <c r="S9" s="18"/>
      <c r="T9" s="18"/>
      <c r="U9" s="18"/>
      <c r="V9" s="18"/>
      <c r="W9" s="18"/>
      <c r="X9" s="18"/>
    </row>
    <row r="10" spans="1:24">
      <c r="A10" s="18">
        <v>7</v>
      </c>
      <c r="B10" s="12" t="s">
        <v>353</v>
      </c>
      <c r="C10" s="12" t="s">
        <v>594</v>
      </c>
      <c r="D10" s="12">
        <v>70382184</v>
      </c>
      <c r="E10" s="12" t="s">
        <v>216</v>
      </c>
      <c r="F10" s="199"/>
      <c r="G10" s="63"/>
      <c r="H10" s="18"/>
      <c r="I10" s="8"/>
      <c r="J10" s="8"/>
      <c r="K10" s="18"/>
      <c r="L10" s="18"/>
      <c r="M10" s="8"/>
      <c r="N10" s="8"/>
      <c r="O10" s="8"/>
      <c r="P10" s="18"/>
      <c r="Q10" s="18"/>
      <c r="R10" s="18"/>
      <c r="S10" s="18"/>
      <c r="T10" s="18"/>
      <c r="U10" s="18"/>
      <c r="V10" s="18"/>
      <c r="W10" s="18"/>
      <c r="X10" s="18"/>
    </row>
    <row r="11" spans="1:24">
      <c r="A11" s="18">
        <v>8</v>
      </c>
      <c r="B11" s="12" t="s">
        <v>357</v>
      </c>
      <c r="C11" s="12" t="s">
        <v>595</v>
      </c>
      <c r="D11" s="12">
        <v>4337155</v>
      </c>
      <c r="E11" s="12" t="s">
        <v>216</v>
      </c>
      <c r="F11" s="199"/>
      <c r="G11" s="63"/>
      <c r="H11" s="18"/>
      <c r="I11" s="8"/>
      <c r="J11" s="8"/>
      <c r="K11" s="18"/>
      <c r="L11" s="18"/>
      <c r="M11" s="8"/>
      <c r="N11" s="8"/>
      <c r="O11" s="8"/>
      <c r="P11" s="18"/>
      <c r="Q11" s="18"/>
      <c r="R11" s="18"/>
      <c r="S11" s="18"/>
      <c r="T11" s="18"/>
      <c r="U11" s="18"/>
      <c r="V11" s="18"/>
      <c r="W11" s="18"/>
      <c r="X11" s="18"/>
    </row>
    <row r="12" spans="1:24">
      <c r="A12" s="18">
        <v>9</v>
      </c>
      <c r="B12" s="12" t="s">
        <v>361</v>
      </c>
      <c r="C12" s="12" t="s">
        <v>550</v>
      </c>
      <c r="D12" s="12">
        <v>1093215557</v>
      </c>
      <c r="E12" s="12" t="s">
        <v>216</v>
      </c>
      <c r="F12" s="199"/>
      <c r="G12" s="63"/>
      <c r="H12" s="18"/>
      <c r="I12" s="8"/>
      <c r="J12" s="8"/>
      <c r="K12" s="18"/>
      <c r="L12" s="18"/>
      <c r="M12" s="8"/>
      <c r="N12" s="8"/>
      <c r="O12" s="8"/>
      <c r="P12" s="18"/>
      <c r="Q12" s="18"/>
      <c r="R12" s="18"/>
      <c r="S12" s="18"/>
      <c r="T12" s="18"/>
      <c r="U12" s="18"/>
      <c r="V12" s="18"/>
      <c r="W12" s="18"/>
      <c r="X12" s="18"/>
    </row>
    <row r="13" spans="1:24">
      <c r="A13" s="18">
        <v>10</v>
      </c>
      <c r="B13" s="12" t="s">
        <v>366</v>
      </c>
      <c r="C13" s="12" t="s">
        <v>596</v>
      </c>
      <c r="D13" s="12">
        <v>1093223130</v>
      </c>
      <c r="E13" s="12" t="s">
        <v>216</v>
      </c>
      <c r="F13" s="199"/>
      <c r="G13" s="63"/>
      <c r="H13" s="18"/>
      <c r="I13" s="8"/>
      <c r="J13" s="8"/>
      <c r="K13" s="18"/>
      <c r="L13" s="18"/>
      <c r="M13" s="8"/>
      <c r="N13" s="8"/>
      <c r="O13" s="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18">
        <v>11</v>
      </c>
      <c r="B14" s="12" t="s">
        <v>367</v>
      </c>
      <c r="C14" s="12" t="s">
        <v>597</v>
      </c>
      <c r="D14" s="12">
        <v>9894672</v>
      </c>
      <c r="E14" s="12" t="s">
        <v>216</v>
      </c>
      <c r="F14" s="199"/>
      <c r="G14" s="63"/>
      <c r="H14" s="18"/>
      <c r="I14" s="8"/>
      <c r="J14" s="8"/>
      <c r="K14" s="18"/>
      <c r="L14" s="18"/>
      <c r="M14" s="8"/>
      <c r="N14" s="8"/>
      <c r="O14" s="8"/>
      <c r="P14" s="18"/>
      <c r="Q14" s="18"/>
      <c r="R14" s="18"/>
      <c r="S14" s="18"/>
      <c r="T14" s="18"/>
      <c r="U14" s="18"/>
      <c r="V14" s="18"/>
      <c r="W14" s="18"/>
      <c r="X14" s="18"/>
    </row>
    <row r="15" spans="1:24">
      <c r="A15" s="18">
        <v>12</v>
      </c>
      <c r="B15" s="12" t="s">
        <v>357</v>
      </c>
      <c r="C15" s="12" t="s">
        <v>598</v>
      </c>
      <c r="D15" s="12">
        <v>75047728</v>
      </c>
      <c r="E15" s="12" t="s">
        <v>216</v>
      </c>
      <c r="F15" s="199"/>
      <c r="G15" s="63"/>
      <c r="H15" s="18"/>
      <c r="I15" s="8"/>
      <c r="J15" s="8"/>
      <c r="K15" s="18"/>
      <c r="L15" s="18"/>
      <c r="M15" s="8"/>
      <c r="N15" s="8"/>
      <c r="O15" s="8"/>
      <c r="P15" s="18"/>
      <c r="Q15" s="18"/>
      <c r="R15" s="18"/>
      <c r="S15" s="18"/>
      <c r="T15" s="18"/>
      <c r="U15" s="18"/>
      <c r="V15" s="18"/>
      <c r="W15" s="18"/>
      <c r="X15" s="18"/>
    </row>
    <row r="16" spans="1:24">
      <c r="A16" s="18">
        <v>13</v>
      </c>
      <c r="B16" s="12" t="s">
        <v>373</v>
      </c>
      <c r="C16" s="12" t="s">
        <v>550</v>
      </c>
      <c r="D16" s="12">
        <v>1093216783</v>
      </c>
      <c r="E16" s="12" t="s">
        <v>216</v>
      </c>
      <c r="F16" s="199"/>
      <c r="G16" s="63"/>
      <c r="H16" s="18"/>
      <c r="I16" s="8"/>
      <c r="J16" s="8"/>
      <c r="K16" s="18"/>
      <c r="L16" s="18"/>
      <c r="M16" s="8"/>
      <c r="N16" s="8"/>
      <c r="O16" s="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8">
        <v>14</v>
      </c>
      <c r="B17" s="12" t="s">
        <v>375</v>
      </c>
      <c r="C17" s="12" t="s">
        <v>599</v>
      </c>
      <c r="D17" s="12">
        <v>1093214878</v>
      </c>
      <c r="E17" s="12" t="s">
        <v>216</v>
      </c>
      <c r="F17" s="199"/>
      <c r="G17" s="63"/>
      <c r="H17" s="18"/>
      <c r="I17" s="8"/>
      <c r="J17" s="8"/>
      <c r="K17" s="18"/>
      <c r="L17" s="18"/>
      <c r="M17" s="8"/>
      <c r="N17" s="8"/>
      <c r="O17" s="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8">
        <v>15</v>
      </c>
      <c r="B18" s="12" t="s">
        <v>376</v>
      </c>
      <c r="C18" s="12" t="s">
        <v>600</v>
      </c>
      <c r="D18" s="12">
        <v>79770812</v>
      </c>
      <c r="E18" s="12" t="s">
        <v>216</v>
      </c>
      <c r="F18" s="199"/>
      <c r="G18" s="63"/>
      <c r="H18" s="18"/>
      <c r="I18" s="8"/>
      <c r="J18" s="8"/>
      <c r="K18" s="18"/>
      <c r="L18" s="18"/>
      <c r="M18" s="8"/>
      <c r="N18" s="8"/>
      <c r="O18" s="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8">
        <v>16</v>
      </c>
      <c r="B19" s="12" t="s">
        <v>379</v>
      </c>
      <c r="C19" s="12" t="s">
        <v>599</v>
      </c>
      <c r="D19" s="12">
        <v>1093219891</v>
      </c>
      <c r="E19" s="12" t="s">
        <v>216</v>
      </c>
      <c r="F19" s="199"/>
      <c r="G19" s="63"/>
      <c r="H19" s="18"/>
      <c r="I19" s="8"/>
      <c r="J19" s="8"/>
      <c r="K19" s="18"/>
      <c r="L19" s="18"/>
      <c r="M19" s="8"/>
      <c r="N19" s="8"/>
      <c r="O19" s="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18">
        <v>17</v>
      </c>
      <c r="B20" s="12" t="s">
        <v>382</v>
      </c>
      <c r="C20" s="12" t="s">
        <v>596</v>
      </c>
      <c r="D20" s="12">
        <v>1093223266</v>
      </c>
      <c r="E20" s="12" t="s">
        <v>216</v>
      </c>
      <c r="F20" s="199"/>
      <c r="G20" s="63"/>
      <c r="H20" s="18"/>
      <c r="I20" s="8"/>
      <c r="J20" s="8"/>
      <c r="K20" s="18"/>
      <c r="L20" s="18"/>
      <c r="M20" s="8"/>
      <c r="N20" s="8"/>
      <c r="O20" s="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8">
        <v>18</v>
      </c>
      <c r="B21" s="12" t="s">
        <v>383</v>
      </c>
      <c r="C21" s="12" t="s">
        <v>601</v>
      </c>
      <c r="D21" s="12">
        <v>9891911</v>
      </c>
      <c r="E21" s="12" t="s">
        <v>216</v>
      </c>
      <c r="F21" s="199"/>
      <c r="G21" s="63"/>
      <c r="H21" s="18"/>
      <c r="I21" s="8"/>
      <c r="J21" s="8"/>
      <c r="K21" s="18"/>
      <c r="L21" s="18"/>
      <c r="M21" s="8"/>
      <c r="N21" s="8"/>
      <c r="O21" s="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8">
        <v>19</v>
      </c>
      <c r="B22" s="12" t="s">
        <v>384</v>
      </c>
      <c r="C22" s="12" t="s">
        <v>602</v>
      </c>
      <c r="D22" s="12">
        <v>1004831953</v>
      </c>
      <c r="E22" s="12" t="s">
        <v>216</v>
      </c>
      <c r="F22" s="199"/>
      <c r="G22" s="63"/>
      <c r="H22" s="18"/>
      <c r="I22" s="8"/>
      <c r="J22" s="8"/>
      <c r="K22" s="18"/>
      <c r="L22" s="18"/>
      <c r="M22" s="8"/>
      <c r="N22" s="8"/>
      <c r="O22" s="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8">
        <v>20</v>
      </c>
      <c r="B23" s="12" t="s">
        <v>387</v>
      </c>
      <c r="C23" s="12" t="s">
        <v>603</v>
      </c>
      <c r="D23" s="12">
        <v>18598825</v>
      </c>
      <c r="E23" s="12" t="s">
        <v>216</v>
      </c>
      <c r="F23" s="199"/>
      <c r="G23" s="63"/>
      <c r="H23" s="18"/>
      <c r="I23" s="8"/>
      <c r="J23" s="8"/>
      <c r="K23" s="18"/>
      <c r="L23" s="18"/>
      <c r="M23" s="8"/>
      <c r="N23" s="8"/>
      <c r="O23" s="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8">
        <v>21</v>
      </c>
      <c r="B24" s="12" t="s">
        <v>388</v>
      </c>
      <c r="C24" s="12" t="s">
        <v>604</v>
      </c>
      <c r="D24" s="12">
        <v>1006316715</v>
      </c>
      <c r="E24" s="12" t="s">
        <v>216</v>
      </c>
      <c r="F24" s="199"/>
      <c r="G24" s="63"/>
      <c r="H24" s="18"/>
      <c r="I24" s="8"/>
      <c r="J24" s="8"/>
      <c r="K24" s="18"/>
      <c r="L24" s="18"/>
      <c r="M24" s="8"/>
      <c r="N24" s="8"/>
      <c r="O24" s="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8">
        <v>22</v>
      </c>
      <c r="B25" s="12" t="s">
        <v>389</v>
      </c>
      <c r="C25" s="12" t="s">
        <v>605</v>
      </c>
      <c r="D25" s="12">
        <v>18594177</v>
      </c>
      <c r="E25" s="12" t="s">
        <v>216</v>
      </c>
      <c r="F25" s="199"/>
      <c r="G25" s="63"/>
      <c r="H25" s="18"/>
      <c r="I25" s="8"/>
      <c r="J25" s="8"/>
      <c r="K25" s="18"/>
      <c r="L25" s="18"/>
      <c r="M25" s="8"/>
      <c r="N25" s="8"/>
      <c r="O25" s="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18">
        <v>23</v>
      </c>
      <c r="B26" s="12" t="s">
        <v>390</v>
      </c>
      <c r="C26" s="12" t="s">
        <v>606</v>
      </c>
      <c r="D26" s="12">
        <v>1093222015</v>
      </c>
      <c r="E26" s="12" t="s">
        <v>216</v>
      </c>
      <c r="F26" s="199"/>
      <c r="G26" s="63"/>
      <c r="H26" s="18"/>
      <c r="I26" s="8"/>
      <c r="J26" s="8"/>
      <c r="K26" s="18"/>
      <c r="L26" s="18"/>
      <c r="M26" s="8"/>
      <c r="N26" s="8"/>
      <c r="O26" s="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18">
        <v>24</v>
      </c>
      <c r="B27" s="12" t="s">
        <v>391</v>
      </c>
      <c r="C27" s="12" t="s">
        <v>607</v>
      </c>
      <c r="D27" s="12">
        <v>18619250</v>
      </c>
      <c r="E27" s="12" t="s">
        <v>216</v>
      </c>
      <c r="F27" s="199"/>
      <c r="G27" s="63"/>
      <c r="H27" s="18"/>
      <c r="I27" s="8"/>
      <c r="J27" s="8"/>
      <c r="K27" s="18"/>
      <c r="L27" s="18"/>
      <c r="M27" s="8"/>
      <c r="N27" s="8"/>
      <c r="O27" s="8"/>
      <c r="P27" s="18"/>
      <c r="Q27" s="18"/>
      <c r="R27" s="18"/>
      <c r="S27" s="18"/>
      <c r="T27" s="18"/>
      <c r="U27" s="18"/>
      <c r="V27" s="18"/>
      <c r="W27" s="18"/>
      <c r="X27" s="18"/>
    </row>
    <row r="28" spans="1:24">
      <c r="A28" s="18">
        <v>25</v>
      </c>
      <c r="B28" s="12" t="s">
        <v>392</v>
      </c>
      <c r="C28" s="12" t="s">
        <v>608</v>
      </c>
      <c r="D28" s="12">
        <v>18594958</v>
      </c>
      <c r="E28" s="12" t="s">
        <v>216</v>
      </c>
      <c r="F28" s="199"/>
      <c r="G28" s="63"/>
      <c r="H28" s="18"/>
      <c r="I28" s="8"/>
      <c r="J28" s="8"/>
      <c r="K28" s="18"/>
      <c r="L28" s="18"/>
      <c r="M28" s="8"/>
      <c r="N28" s="8"/>
      <c r="O28" s="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>
        <v>26</v>
      </c>
      <c r="B29" s="12" t="s">
        <v>376</v>
      </c>
      <c r="C29" s="12" t="s">
        <v>609</v>
      </c>
      <c r="D29" s="12">
        <v>1091272321</v>
      </c>
      <c r="E29" s="12" t="s">
        <v>216</v>
      </c>
      <c r="F29" s="199"/>
      <c r="G29" s="63"/>
      <c r="H29" s="18"/>
      <c r="I29" s="8"/>
      <c r="J29" s="8"/>
      <c r="K29" s="18"/>
      <c r="L29" s="18"/>
      <c r="M29" s="8"/>
      <c r="N29" s="8"/>
      <c r="O29" s="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>
        <v>27</v>
      </c>
      <c r="B30" s="12" t="s">
        <v>393</v>
      </c>
      <c r="C30" s="12" t="s">
        <v>610</v>
      </c>
      <c r="D30" s="12">
        <v>10107406</v>
      </c>
      <c r="E30" s="12" t="s">
        <v>216</v>
      </c>
      <c r="F30" s="199"/>
      <c r="G30" s="63"/>
      <c r="H30" s="18"/>
      <c r="I30" s="8"/>
      <c r="J30" s="8"/>
      <c r="K30" s="18"/>
      <c r="L30" s="18"/>
      <c r="M30" s="8"/>
      <c r="N30" s="8"/>
      <c r="O30" s="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18">
        <v>28</v>
      </c>
      <c r="B31" s="12" t="s">
        <v>394</v>
      </c>
      <c r="C31" s="12" t="s">
        <v>546</v>
      </c>
      <c r="D31" s="12">
        <v>18598639</v>
      </c>
      <c r="E31" s="12" t="s">
        <v>216</v>
      </c>
      <c r="F31" s="199"/>
      <c r="G31" s="63"/>
      <c r="H31" s="18"/>
      <c r="I31" s="8"/>
      <c r="J31" s="8"/>
      <c r="K31" s="18"/>
      <c r="L31" s="18"/>
      <c r="M31" s="8"/>
      <c r="N31" s="8"/>
      <c r="O31" s="8"/>
      <c r="P31" s="18"/>
      <c r="Q31" s="18"/>
      <c r="R31" s="18"/>
      <c r="S31" s="18"/>
      <c r="T31" s="18"/>
      <c r="U31" s="18"/>
      <c r="V31" s="18"/>
      <c r="W31" s="18"/>
      <c r="X31" s="18"/>
    </row>
    <row r="32" spans="1:24">
      <c r="A32" s="18">
        <v>29</v>
      </c>
      <c r="B32" s="12" t="s">
        <v>395</v>
      </c>
      <c r="C32" s="12" t="s">
        <v>611</v>
      </c>
      <c r="D32" s="12">
        <v>14247377</v>
      </c>
      <c r="E32" s="12" t="s">
        <v>216</v>
      </c>
      <c r="F32" s="199"/>
      <c r="G32" s="63"/>
      <c r="H32" s="18"/>
      <c r="I32" s="8"/>
      <c r="J32" s="8"/>
      <c r="K32" s="18"/>
      <c r="L32" s="18"/>
      <c r="M32" s="8"/>
      <c r="N32" s="8"/>
      <c r="O32" s="8"/>
      <c r="P32" s="18"/>
      <c r="Q32" s="18"/>
      <c r="R32" s="18"/>
      <c r="S32" s="18"/>
      <c r="T32" s="18"/>
      <c r="U32" s="18"/>
      <c r="V32" s="18"/>
      <c r="W32" s="18"/>
      <c r="X32" s="18"/>
    </row>
    <row r="33" spans="1:24">
      <c r="A33" s="18">
        <v>30</v>
      </c>
      <c r="B33" s="12" t="s">
        <v>396</v>
      </c>
      <c r="C33" s="12" t="s">
        <v>612</v>
      </c>
      <c r="D33" s="12">
        <v>1093213547</v>
      </c>
      <c r="E33" s="12" t="s">
        <v>216</v>
      </c>
      <c r="F33" s="199"/>
      <c r="G33" s="63"/>
      <c r="H33" s="18"/>
      <c r="I33" s="8"/>
      <c r="J33" s="8"/>
      <c r="K33" s="18"/>
      <c r="L33" s="18"/>
      <c r="M33" s="8"/>
      <c r="N33" s="8"/>
      <c r="O33" s="8"/>
      <c r="P33" s="18"/>
      <c r="Q33" s="18"/>
      <c r="R33" s="18"/>
      <c r="S33" s="18"/>
      <c r="T33" s="18"/>
      <c r="U33" s="18"/>
      <c r="V33" s="18"/>
      <c r="W33" s="18"/>
      <c r="X33" s="18"/>
    </row>
    <row r="34" spans="1:24">
      <c r="A34" s="18">
        <v>31</v>
      </c>
      <c r="B34" s="12" t="s">
        <v>397</v>
      </c>
      <c r="C34" s="12" t="s">
        <v>226</v>
      </c>
      <c r="D34" s="12">
        <v>18616426</v>
      </c>
      <c r="E34" s="12" t="s">
        <v>216</v>
      </c>
      <c r="F34" s="199"/>
      <c r="G34" s="63"/>
      <c r="H34" s="18"/>
      <c r="I34" s="8"/>
      <c r="J34" s="8"/>
      <c r="K34" s="18"/>
      <c r="L34" s="18"/>
      <c r="M34" s="8"/>
      <c r="N34" s="8"/>
      <c r="O34" s="8"/>
      <c r="P34" s="18"/>
      <c r="Q34" s="18"/>
      <c r="R34" s="18"/>
      <c r="S34" s="18"/>
      <c r="T34" s="18"/>
      <c r="U34" s="18"/>
      <c r="V34" s="18"/>
      <c r="W34" s="18"/>
      <c r="X34" s="18"/>
    </row>
    <row r="35" spans="1:24">
      <c r="A35" s="18">
        <v>32</v>
      </c>
      <c r="B35" s="12" t="s">
        <v>398</v>
      </c>
      <c r="C35" s="12" t="s">
        <v>613</v>
      </c>
      <c r="D35" s="12">
        <v>9807862</v>
      </c>
      <c r="E35" s="12" t="s">
        <v>216</v>
      </c>
      <c r="F35" s="199"/>
      <c r="G35" s="63"/>
      <c r="H35" s="18"/>
      <c r="I35" s="8"/>
      <c r="J35" s="8"/>
      <c r="K35" s="18"/>
      <c r="L35" s="18"/>
      <c r="M35" s="8"/>
      <c r="N35" s="8"/>
      <c r="O35" s="8"/>
      <c r="P35" s="18"/>
      <c r="Q35" s="18"/>
      <c r="R35" s="18"/>
      <c r="S35" s="18"/>
      <c r="T35" s="18"/>
      <c r="U35" s="18"/>
      <c r="V35" s="18"/>
      <c r="W35" s="18"/>
      <c r="X35" s="18"/>
    </row>
    <row r="36" spans="1:24">
      <c r="A36" s="18">
        <v>33</v>
      </c>
      <c r="B36" s="12" t="s">
        <v>399</v>
      </c>
      <c r="C36" s="12" t="s">
        <v>573</v>
      </c>
      <c r="D36" s="12">
        <v>4585905</v>
      </c>
      <c r="E36" s="12" t="s">
        <v>216</v>
      </c>
      <c r="F36" s="199"/>
      <c r="G36" s="63"/>
      <c r="H36" s="18"/>
      <c r="I36" s="8"/>
      <c r="J36" s="8"/>
      <c r="K36" s="18"/>
      <c r="L36" s="18"/>
      <c r="M36" s="8"/>
      <c r="N36" s="8"/>
      <c r="O36" s="8"/>
      <c r="P36" s="18"/>
      <c r="Q36" s="18"/>
      <c r="R36" s="18"/>
      <c r="S36" s="18"/>
      <c r="T36" s="18"/>
      <c r="U36" s="18"/>
      <c r="V36" s="18"/>
      <c r="W36" s="18"/>
      <c r="X36" s="18"/>
    </row>
    <row r="37" spans="1:24">
      <c r="A37" s="18">
        <v>34</v>
      </c>
      <c r="B37" s="12" t="s">
        <v>400</v>
      </c>
      <c r="C37" s="12" t="s">
        <v>240</v>
      </c>
      <c r="D37" s="12">
        <v>18614191</v>
      </c>
      <c r="E37" s="12" t="s">
        <v>216</v>
      </c>
      <c r="F37" s="199"/>
      <c r="G37" s="63"/>
      <c r="H37" s="18"/>
      <c r="I37" s="8"/>
      <c r="J37" s="8"/>
      <c r="K37" s="18"/>
      <c r="L37" s="18"/>
      <c r="M37" s="8"/>
      <c r="N37" s="8"/>
      <c r="O37" s="8"/>
      <c r="P37" s="18"/>
      <c r="Q37" s="18"/>
      <c r="R37" s="18"/>
      <c r="S37" s="18"/>
      <c r="T37" s="18"/>
      <c r="U37" s="18"/>
      <c r="V37" s="18"/>
      <c r="W37" s="18"/>
      <c r="X37" s="18"/>
    </row>
    <row r="38" spans="1:24">
      <c r="A38" s="18">
        <v>35</v>
      </c>
      <c r="B38" s="12" t="s">
        <v>290</v>
      </c>
      <c r="C38" s="12" t="s">
        <v>614</v>
      </c>
      <c r="D38" s="12">
        <v>71876423</v>
      </c>
      <c r="E38" s="12" t="s">
        <v>216</v>
      </c>
      <c r="F38" s="199"/>
      <c r="G38" s="63"/>
      <c r="H38" s="18"/>
      <c r="I38" s="8"/>
      <c r="J38" s="8"/>
      <c r="K38" s="18"/>
      <c r="L38" s="18"/>
      <c r="M38" s="8"/>
      <c r="N38" s="8"/>
      <c r="O38" s="8"/>
      <c r="P38" s="18"/>
      <c r="Q38" s="18"/>
      <c r="R38" s="18"/>
      <c r="S38" s="18"/>
      <c r="T38" s="18"/>
      <c r="U38" s="18"/>
      <c r="V38" s="18"/>
      <c r="W38" s="18"/>
      <c r="X38" s="18"/>
    </row>
    <row r="39" spans="1:24">
      <c r="A39" s="18">
        <v>36</v>
      </c>
      <c r="B39" s="12" t="s">
        <v>406</v>
      </c>
      <c r="C39" s="12" t="s">
        <v>615</v>
      </c>
      <c r="D39" s="12">
        <v>18590388</v>
      </c>
      <c r="E39" s="12" t="s">
        <v>230</v>
      </c>
      <c r="F39" s="199"/>
      <c r="G39" s="63"/>
      <c r="H39" s="18"/>
      <c r="I39" s="8"/>
      <c r="J39" s="8"/>
      <c r="K39" s="18"/>
      <c r="L39" s="18"/>
      <c r="M39" s="8"/>
      <c r="N39" s="8"/>
      <c r="O39" s="8"/>
      <c r="P39" s="18"/>
      <c r="Q39" s="18"/>
      <c r="R39" s="18"/>
      <c r="S39" s="18"/>
      <c r="T39" s="18"/>
      <c r="U39" s="18"/>
      <c r="V39" s="18"/>
      <c r="W39" s="18"/>
      <c r="X39" s="18"/>
    </row>
    <row r="40" spans="1:24">
      <c r="A40" s="18">
        <v>37</v>
      </c>
      <c r="B40" s="12" t="s">
        <v>410</v>
      </c>
      <c r="C40" s="12" t="s">
        <v>616</v>
      </c>
      <c r="D40" s="12">
        <v>18600830</v>
      </c>
      <c r="E40" s="12" t="s">
        <v>230</v>
      </c>
      <c r="F40" s="199"/>
      <c r="G40" s="63"/>
      <c r="H40" s="18"/>
      <c r="I40" s="8"/>
      <c r="J40" s="8"/>
      <c r="K40" s="18"/>
      <c r="L40" s="18"/>
      <c r="M40" s="8"/>
      <c r="N40" s="8"/>
      <c r="O40" s="8"/>
      <c r="P40" s="18"/>
      <c r="Q40" s="18"/>
      <c r="R40" s="18"/>
      <c r="S40" s="18"/>
      <c r="T40" s="18"/>
      <c r="U40" s="18"/>
      <c r="V40" s="18"/>
      <c r="W40" s="18"/>
      <c r="X40" s="18"/>
    </row>
    <row r="41" spans="1:24">
      <c r="A41" s="18">
        <v>38</v>
      </c>
      <c r="B41" s="12" t="s">
        <v>413</v>
      </c>
      <c r="C41" s="12" t="s">
        <v>617</v>
      </c>
      <c r="D41" s="12">
        <v>15921770</v>
      </c>
      <c r="E41" s="12" t="s">
        <v>230</v>
      </c>
      <c r="F41" s="29"/>
      <c r="G41" s="14"/>
      <c r="H41" s="14"/>
      <c r="I41" s="14"/>
      <c r="J41" s="14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>
      <c r="A42" s="18">
        <v>39</v>
      </c>
      <c r="B42" s="12" t="s">
        <v>414</v>
      </c>
      <c r="C42" s="12" t="s">
        <v>618</v>
      </c>
      <c r="D42" s="12">
        <v>1112761979</v>
      </c>
      <c r="E42" s="12" t="s">
        <v>230</v>
      </c>
      <c r="F42" s="29"/>
      <c r="G42" s="15"/>
      <c r="H42" s="15"/>
      <c r="I42" s="15"/>
      <c r="J42" s="1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>
      <c r="A43" s="18">
        <v>40</v>
      </c>
      <c r="B43" s="12" t="s">
        <v>415</v>
      </c>
      <c r="C43" s="12" t="s">
        <v>619</v>
      </c>
      <c r="D43" s="12">
        <v>1115419388</v>
      </c>
      <c r="E43" s="12" t="s">
        <v>230</v>
      </c>
      <c r="F43" s="29"/>
      <c r="G43" s="14"/>
      <c r="H43" s="14"/>
      <c r="I43" s="14"/>
      <c r="J43" s="14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>
      <c r="A44" s="18">
        <v>41</v>
      </c>
      <c r="B44" s="12" t="s">
        <v>416</v>
      </c>
      <c r="C44" s="12" t="s">
        <v>620</v>
      </c>
      <c r="D44" s="12">
        <v>1093221304</v>
      </c>
      <c r="E44" s="12" t="s">
        <v>230</v>
      </c>
      <c r="F44" s="29"/>
      <c r="G44" s="15"/>
      <c r="H44" s="15"/>
      <c r="I44" s="15"/>
      <c r="J44" s="15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s="18">
        <v>42</v>
      </c>
      <c r="B45" s="12" t="s">
        <v>419</v>
      </c>
      <c r="C45" s="12" t="s">
        <v>621</v>
      </c>
      <c r="D45" s="12">
        <v>1002593777</v>
      </c>
      <c r="E45" s="12" t="s">
        <v>230</v>
      </c>
      <c r="F45" s="29"/>
      <c r="G45" s="15"/>
      <c r="H45" s="15"/>
      <c r="I45" s="15"/>
      <c r="J45" s="15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>
      <c r="A46" s="18">
        <v>43</v>
      </c>
      <c r="B46" s="12" t="s">
        <v>424</v>
      </c>
      <c r="C46" s="12" t="s">
        <v>622</v>
      </c>
      <c r="D46" s="12">
        <v>1059784647</v>
      </c>
      <c r="E46" s="12" t="s">
        <v>230</v>
      </c>
      <c r="F46" s="29"/>
      <c r="G46" s="14"/>
      <c r="H46" s="14"/>
      <c r="I46" s="14"/>
      <c r="J46" s="14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s="18">
        <v>44</v>
      </c>
      <c r="B47" s="12" t="s">
        <v>425</v>
      </c>
      <c r="C47" s="12" t="s">
        <v>623</v>
      </c>
      <c r="D47" s="12">
        <v>18600435</v>
      </c>
      <c r="E47" s="12" t="s">
        <v>230</v>
      </c>
      <c r="F47" s="29"/>
      <c r="G47" s="15"/>
      <c r="H47" s="15"/>
      <c r="I47" s="15"/>
      <c r="J47" s="15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>
      <c r="A48" s="18">
        <v>45</v>
      </c>
      <c r="B48" s="12" t="s">
        <v>428</v>
      </c>
      <c r="C48" s="12" t="s">
        <v>624</v>
      </c>
      <c r="D48" s="12">
        <v>16502346</v>
      </c>
      <c r="E48" s="12" t="s">
        <v>230</v>
      </c>
      <c r="F48" s="29"/>
      <c r="G48" s="15"/>
      <c r="H48" s="15"/>
      <c r="I48" s="15"/>
      <c r="J48" s="15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>
      <c r="A49" s="18">
        <v>46</v>
      </c>
      <c r="B49" s="12" t="s">
        <v>429</v>
      </c>
      <c r="C49" s="12" t="s">
        <v>625</v>
      </c>
      <c r="D49" s="12">
        <v>15911140</v>
      </c>
      <c r="E49" s="12" t="s">
        <v>230</v>
      </c>
      <c r="F49" s="29"/>
      <c r="G49" s="15"/>
      <c r="H49" s="15"/>
      <c r="I49" s="15"/>
      <c r="J49" s="15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>
      <c r="A50" s="18">
        <v>47</v>
      </c>
      <c r="B50" s="12" t="s">
        <v>431</v>
      </c>
      <c r="C50" s="12" t="s">
        <v>626</v>
      </c>
      <c r="D50" s="12">
        <v>1059701442</v>
      </c>
      <c r="E50" s="12" t="s">
        <v>230</v>
      </c>
      <c r="F50" s="29"/>
      <c r="G50" s="15"/>
      <c r="H50" s="15"/>
      <c r="I50" s="15"/>
      <c r="J50" s="15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>
      <c r="A51" s="18">
        <v>48</v>
      </c>
      <c r="B51" s="12" t="s">
        <v>433</v>
      </c>
      <c r="C51" s="12" t="s">
        <v>627</v>
      </c>
      <c r="D51" s="12">
        <v>17866473</v>
      </c>
      <c r="E51" s="12" t="s">
        <v>230</v>
      </c>
      <c r="F51" s="29"/>
      <c r="G51" s="15"/>
      <c r="H51" s="15"/>
      <c r="I51" s="15"/>
      <c r="J51" s="15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>
      <c r="A52" s="18">
        <v>49</v>
      </c>
      <c r="B52" s="12" t="s">
        <v>436</v>
      </c>
      <c r="C52" s="12" t="s">
        <v>628</v>
      </c>
      <c r="D52" s="12">
        <v>15921154</v>
      </c>
      <c r="E52" s="12" t="s">
        <v>230</v>
      </c>
      <c r="F52" s="29"/>
      <c r="G52" s="15"/>
      <c r="H52" s="15"/>
      <c r="I52" s="15"/>
      <c r="J52" s="15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>
      <c r="A53" s="18">
        <v>50</v>
      </c>
      <c r="B53" s="12" t="s">
        <v>439</v>
      </c>
      <c r="C53" s="12" t="s">
        <v>629</v>
      </c>
      <c r="D53" s="12">
        <v>4430700</v>
      </c>
      <c r="E53" s="12" t="s">
        <v>230</v>
      </c>
      <c r="F53" s="29"/>
      <c r="G53" s="15"/>
      <c r="H53" s="15"/>
      <c r="I53" s="15"/>
      <c r="J53" s="15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>
      <c r="A54" s="18">
        <v>51</v>
      </c>
      <c r="B54" s="12" t="s">
        <v>440</v>
      </c>
      <c r="C54" s="12" t="s">
        <v>630</v>
      </c>
      <c r="D54" s="12">
        <v>18600320</v>
      </c>
      <c r="E54" s="12" t="s">
        <v>230</v>
      </c>
      <c r="F54" s="29"/>
      <c r="G54" s="7"/>
      <c r="H54" s="7"/>
      <c r="I54" s="7"/>
      <c r="J54" s="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>
      <c r="A55" s="18">
        <v>52</v>
      </c>
      <c r="B55" s="12" t="s">
        <v>448</v>
      </c>
      <c r="C55" s="12" t="s">
        <v>631</v>
      </c>
      <c r="D55" s="12">
        <v>18600497</v>
      </c>
      <c r="E55" s="12" t="s">
        <v>230</v>
      </c>
      <c r="F55" s="29"/>
      <c r="G55" s="14"/>
      <c r="H55" s="14"/>
      <c r="I55" s="14"/>
      <c r="J55" s="14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>
      <c r="A56" s="18">
        <v>53</v>
      </c>
      <c r="B56" s="12" t="s">
        <v>588</v>
      </c>
      <c r="C56" s="12" t="s">
        <v>632</v>
      </c>
      <c r="D56" s="12">
        <v>4522637</v>
      </c>
      <c r="E56" s="12" t="s">
        <v>633</v>
      </c>
      <c r="F56" s="29"/>
      <c r="G56" s="14"/>
      <c r="H56" s="14"/>
      <c r="I56" s="14"/>
      <c r="J56" s="14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>
      <c r="A57" s="18">
        <v>54</v>
      </c>
      <c r="B57" s="18"/>
      <c r="C57" s="18"/>
      <c r="D57" s="18"/>
      <c r="E57" s="18"/>
      <c r="F57" s="29"/>
      <c r="G57" s="14"/>
      <c r="H57" s="14"/>
      <c r="I57" s="14"/>
      <c r="J57" s="14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>
      <c r="A58" s="18">
        <v>55</v>
      </c>
      <c r="B58" s="18"/>
      <c r="C58" s="18"/>
      <c r="D58" s="18"/>
      <c r="E58" s="18"/>
      <c r="F58" s="29"/>
      <c r="G58" s="15"/>
      <c r="H58" s="15"/>
      <c r="I58" s="15"/>
      <c r="J58" s="15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>
      <c r="A59" s="18">
        <v>56</v>
      </c>
      <c r="B59" s="18"/>
      <c r="C59" s="18"/>
      <c r="D59" s="18"/>
      <c r="E59" s="18"/>
      <c r="F59" s="29"/>
      <c r="G59" s="14"/>
      <c r="H59" s="14"/>
      <c r="I59" s="14"/>
      <c r="J59" s="14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>
      <c r="A60" s="18">
        <v>57</v>
      </c>
      <c r="B60" s="18"/>
      <c r="C60" s="18"/>
      <c r="D60" s="18"/>
      <c r="E60" s="18"/>
      <c r="F60" s="29"/>
      <c r="G60" s="14"/>
      <c r="H60" s="14"/>
      <c r="I60" s="14"/>
      <c r="J60" s="14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>
      <c r="A61" s="18">
        <v>58</v>
      </c>
      <c r="B61" s="18"/>
      <c r="C61" s="18"/>
      <c r="D61" s="18"/>
      <c r="E61" s="18"/>
      <c r="F61" s="29"/>
      <c r="G61" s="15"/>
      <c r="H61" s="15"/>
      <c r="I61" s="15"/>
      <c r="J61" s="15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>
      <c r="A62" s="18">
        <v>59</v>
      </c>
      <c r="B62" s="18"/>
      <c r="C62" s="18"/>
      <c r="D62" s="18"/>
      <c r="E62" s="18"/>
      <c r="F62" s="29"/>
      <c r="G62" s="15"/>
      <c r="H62" s="15"/>
      <c r="I62" s="15"/>
      <c r="J62" s="15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>
      <c r="A63" s="18">
        <v>60</v>
      </c>
      <c r="B63" s="18"/>
      <c r="C63" s="18"/>
      <c r="D63" s="18"/>
      <c r="E63" s="18"/>
      <c r="F63" s="29"/>
      <c r="G63" s="15"/>
      <c r="H63" s="15"/>
      <c r="I63" s="15"/>
      <c r="J63" s="15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>
      <c r="A64" s="18">
        <v>61</v>
      </c>
      <c r="B64" s="18"/>
      <c r="C64" s="18"/>
      <c r="D64" s="18"/>
      <c r="E64" s="18"/>
      <c r="F64" s="29"/>
      <c r="G64" s="15"/>
      <c r="H64" s="15"/>
      <c r="I64" s="15"/>
      <c r="J64" s="15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7" spans="1:24" ht="21">
      <c r="C67" s="165" t="s">
        <v>172</v>
      </c>
      <c r="D67" s="166">
        <f>COUNTA(C4:C64)</f>
        <v>53</v>
      </c>
    </row>
    <row r="72" spans="1:24" s="25" customFormat="1">
      <c r="A72" s="12"/>
      <c r="B72" s="12"/>
      <c r="C72" s="43" t="s">
        <v>73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</sheetData>
  <mergeCells count="7">
    <mergeCell ref="H2:X2"/>
    <mergeCell ref="A2:A3"/>
    <mergeCell ref="B2:B3"/>
    <mergeCell ref="C2:C3"/>
    <mergeCell ref="D2:D3"/>
    <mergeCell ref="E2:E3"/>
    <mergeCell ref="F2:F3"/>
  </mergeCells>
  <conditionalFormatting sqref="G4:G40">
    <cfRule type="containsText" dxfId="8" priority="7" operator="containsText" text="COMPLETO">
      <formula>NOT(ISERROR(SEARCH("COMPLETO",G4)))</formula>
    </cfRule>
    <cfRule type="containsText" dxfId="7" priority="8" operator="containsText" text="EN DESARROLLO">
      <formula>NOT(ISERROR(SEARCH("EN DESARROLLO",G4)))</formula>
    </cfRule>
    <cfRule type="containsText" dxfId="6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:F40">
    <cfRule type="cellIs" dxfId="5" priority="4" operator="equal">
      <formula>"INACTIVO"</formula>
    </cfRule>
    <cfRule type="cellIs" dxfId="4" priority="5" operator="equal">
      <formula>"CESANTE"</formula>
    </cfRule>
    <cfRule type="containsText" dxfId="3" priority="6" operator="containsText" text="ACTIVO">
      <formula>NOT(ISERROR(SEARCH("ACTIVO",F4)))</formula>
    </cfRule>
  </conditionalFormatting>
  <conditionalFormatting sqref="E4:E40">
    <cfRule type="cellIs" dxfId="2" priority="1" operator="equal">
      <formula>"INACTIVO"</formula>
    </cfRule>
    <cfRule type="cellIs" dxfId="1" priority="2" operator="equal">
      <formula>"CESANTE"</formula>
    </cfRule>
    <cfRule type="containsText" dxfId="0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E4:E40">
      <formula1>NUCELO</formula1>
    </dataValidation>
    <dataValidation type="list" allowBlank="1" showInputMessage="1" showErrorMessage="1" sqref="F4:F40">
      <formula1>ESTADO</formula1>
    </dataValidation>
    <dataValidation type="list" allowBlank="1" showInputMessage="1" showErrorMessage="1" sqref="G4:G40">
      <formula1>CUMPLIMIENTO</formula1>
    </dataValidation>
  </dataValidations>
  <hyperlinks>
    <hyperlink ref="C72" location="NECESIDADES!A1" display="NECESIDADE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8:K28"/>
  <sheetViews>
    <sheetView zoomScale="130" zoomScaleNormal="130" workbookViewId="0">
      <selection activeCell="A28" sqref="A28:B28"/>
    </sheetView>
  </sheetViews>
  <sheetFormatPr baseColWidth="10" defaultRowHeight="15"/>
  <cols>
    <col min="4" max="4" width="10" customWidth="1"/>
    <col min="8" max="8" width="18.5703125" customWidth="1"/>
  </cols>
  <sheetData>
    <row r="8" spans="1:11" s="12" customFormat="1" ht="15.75">
      <c r="A8" s="375" t="s">
        <v>104</v>
      </c>
      <c r="B8" s="375"/>
      <c r="C8" s="375"/>
      <c r="D8" s="375"/>
      <c r="E8" s="375"/>
      <c r="F8" s="375"/>
      <c r="G8" s="375"/>
      <c r="H8" s="375"/>
    </row>
    <row r="10" spans="1:11" ht="15.75">
      <c r="A10" s="371" t="s">
        <v>80</v>
      </c>
      <c r="B10" s="371"/>
      <c r="C10" s="358" t="s">
        <v>81</v>
      </c>
      <c r="D10" s="358"/>
      <c r="E10" s="358"/>
      <c r="F10" s="358"/>
      <c r="G10" s="358"/>
      <c r="H10" s="358"/>
      <c r="I10" s="51"/>
      <c r="J10" s="51"/>
      <c r="K10" s="51"/>
    </row>
    <row r="12" spans="1:11" ht="44.25" customHeight="1">
      <c r="A12" s="373" t="s">
        <v>82</v>
      </c>
      <c r="B12" s="373"/>
      <c r="C12" s="374" t="s">
        <v>95</v>
      </c>
      <c r="D12" s="374"/>
      <c r="E12" s="374"/>
      <c r="F12" s="374"/>
      <c r="G12" s="374"/>
      <c r="H12" s="374"/>
    </row>
    <row r="13" spans="1:11" s="12" customFormat="1" ht="15.75">
      <c r="A13" s="53"/>
      <c r="B13" s="53"/>
      <c r="C13" s="52"/>
      <c r="D13" s="52"/>
      <c r="E13" s="52"/>
      <c r="F13" s="52"/>
      <c r="G13" s="52"/>
      <c r="H13" s="52"/>
    </row>
    <row r="14" spans="1:11" s="12" customFormat="1" ht="30" customHeight="1">
      <c r="A14" s="369" t="s">
        <v>87</v>
      </c>
      <c r="B14" s="370"/>
      <c r="C14" s="366" t="s">
        <v>88</v>
      </c>
      <c r="D14" s="367"/>
      <c r="E14" s="367"/>
      <c r="F14" s="367"/>
      <c r="G14" s="367"/>
      <c r="H14" s="368"/>
    </row>
    <row r="16" spans="1:11" ht="15.75">
      <c r="A16" s="371" t="s">
        <v>83</v>
      </c>
      <c r="B16" s="371"/>
      <c r="C16" s="350"/>
      <c r="D16" s="350"/>
      <c r="E16" s="350"/>
      <c r="F16" s="350"/>
      <c r="G16" s="350"/>
      <c r="H16" s="350"/>
    </row>
    <row r="18" spans="1:8" ht="15.75">
      <c r="A18" s="371" t="s">
        <v>96</v>
      </c>
      <c r="B18" s="371"/>
      <c r="C18" s="54" t="s">
        <v>84</v>
      </c>
      <c r="D18" s="371" t="s">
        <v>85</v>
      </c>
      <c r="E18" s="371"/>
      <c r="F18" s="372" t="s">
        <v>97</v>
      </c>
      <c r="G18" s="372"/>
      <c r="H18" s="372"/>
    </row>
    <row r="20" spans="1:8" ht="15.75">
      <c r="A20" s="371" t="s">
        <v>92</v>
      </c>
      <c r="B20" s="371"/>
      <c r="C20" s="371"/>
      <c r="D20" s="357" t="s">
        <v>98</v>
      </c>
      <c r="E20" s="357"/>
      <c r="F20" s="357"/>
      <c r="G20" s="357"/>
      <c r="H20" s="357"/>
    </row>
    <row r="22" spans="1:8" ht="15.75">
      <c r="A22" s="362" t="s">
        <v>91</v>
      </c>
      <c r="B22" s="362"/>
      <c r="C22" s="361" t="s">
        <v>99</v>
      </c>
      <c r="D22" s="361"/>
      <c r="E22" s="363" t="s">
        <v>100</v>
      </c>
      <c r="F22" s="363"/>
      <c r="G22" s="363"/>
      <c r="H22" s="363"/>
    </row>
    <row r="23" spans="1:8" ht="15.75">
      <c r="A23" s="362"/>
      <c r="B23" s="362"/>
      <c r="C23" s="361" t="s">
        <v>101</v>
      </c>
      <c r="D23" s="361"/>
      <c r="E23" s="363" t="s">
        <v>93</v>
      </c>
      <c r="F23" s="363"/>
      <c r="G23" s="363"/>
      <c r="H23" s="363"/>
    </row>
    <row r="24" spans="1:8" s="12" customFormat="1" ht="31.5" customHeight="1">
      <c r="A24" s="362"/>
      <c r="B24" s="362"/>
      <c r="C24" s="364" t="s">
        <v>102</v>
      </c>
      <c r="D24" s="365"/>
      <c r="E24" s="366" t="s">
        <v>105</v>
      </c>
      <c r="F24" s="367"/>
      <c r="G24" s="367"/>
      <c r="H24" s="368"/>
    </row>
    <row r="25" spans="1:8" ht="15.75">
      <c r="A25" s="362"/>
      <c r="B25" s="362"/>
      <c r="C25" s="361" t="s">
        <v>94</v>
      </c>
      <c r="D25" s="361"/>
      <c r="E25" s="363" t="s">
        <v>103</v>
      </c>
      <c r="F25" s="363"/>
      <c r="G25" s="363"/>
      <c r="H25" s="363"/>
    </row>
    <row r="28" spans="1:8" ht="15.75">
      <c r="A28" s="360" t="s">
        <v>73</v>
      </c>
      <c r="B28" s="360"/>
    </row>
  </sheetData>
  <mergeCells count="24">
    <mergeCell ref="A10:B10"/>
    <mergeCell ref="C10:H10"/>
    <mergeCell ref="A12:B12"/>
    <mergeCell ref="C12:H12"/>
    <mergeCell ref="A8:H8"/>
    <mergeCell ref="A14:B14"/>
    <mergeCell ref="C14:H14"/>
    <mergeCell ref="C22:D22"/>
    <mergeCell ref="A20:C20"/>
    <mergeCell ref="D20:H20"/>
    <mergeCell ref="A16:B16"/>
    <mergeCell ref="C16:H16"/>
    <mergeCell ref="A18:B18"/>
    <mergeCell ref="D18:E18"/>
    <mergeCell ref="F18:H18"/>
    <mergeCell ref="A28:B28"/>
    <mergeCell ref="C23:D23"/>
    <mergeCell ref="C25:D25"/>
    <mergeCell ref="A22:B25"/>
    <mergeCell ref="E22:H22"/>
    <mergeCell ref="E23:H23"/>
    <mergeCell ref="E25:H25"/>
    <mergeCell ref="C24:D24"/>
    <mergeCell ref="E24:H24"/>
  </mergeCells>
  <hyperlinks>
    <hyperlink ref="A28" location="NECESIDADES!A1" display="NECESIDADES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2"/>
  <sheetViews>
    <sheetView workbookViewId="0"/>
  </sheetViews>
  <sheetFormatPr baseColWidth="10" defaultRowHeight="15"/>
  <sheetData>
    <row r="22" spans="2:2">
      <c r="B22" s="43" t="s">
        <v>73</v>
      </c>
    </row>
  </sheetData>
  <hyperlinks>
    <hyperlink ref="B22" location="NECESIDADES!A1" display="NECESIDADE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8:K28"/>
  <sheetViews>
    <sheetView workbookViewId="0">
      <selection activeCell="J14" sqref="J14"/>
    </sheetView>
  </sheetViews>
  <sheetFormatPr baseColWidth="10" defaultRowHeight="15"/>
  <cols>
    <col min="1" max="3" width="11.42578125" style="12"/>
    <col min="4" max="4" width="10" style="12" customWidth="1"/>
    <col min="5" max="7" width="11.42578125" style="12"/>
    <col min="8" max="8" width="18.5703125" style="12" customWidth="1"/>
    <col min="9" max="16384" width="11.42578125" style="12"/>
  </cols>
  <sheetData>
    <row r="8" spans="1:11" ht="15.75">
      <c r="A8" s="375" t="s">
        <v>104</v>
      </c>
      <c r="B8" s="375"/>
      <c r="C8" s="375"/>
      <c r="D8" s="375"/>
      <c r="E8" s="375"/>
      <c r="F8" s="375"/>
      <c r="G8" s="375"/>
      <c r="H8" s="375"/>
    </row>
    <row r="10" spans="1:11" ht="15.75">
      <c r="A10" s="371" t="s">
        <v>80</v>
      </c>
      <c r="B10" s="371"/>
      <c r="C10" s="358" t="s">
        <v>195</v>
      </c>
      <c r="D10" s="358"/>
      <c r="E10" s="358"/>
      <c r="F10" s="358"/>
      <c r="G10" s="358"/>
      <c r="H10" s="358"/>
      <c r="I10" s="51"/>
      <c r="J10" s="51"/>
      <c r="K10" s="51"/>
    </row>
    <row r="12" spans="1:11" ht="44.25" customHeight="1">
      <c r="A12" s="373" t="s">
        <v>82</v>
      </c>
      <c r="B12" s="373"/>
      <c r="C12" s="374" t="s">
        <v>197</v>
      </c>
      <c r="D12" s="374"/>
      <c r="E12" s="374"/>
      <c r="F12" s="374"/>
      <c r="G12" s="374"/>
      <c r="H12" s="374"/>
    </row>
    <row r="13" spans="1:11" ht="15.75">
      <c r="A13" s="53"/>
      <c r="B13" s="53"/>
      <c r="C13" s="52"/>
      <c r="D13" s="52"/>
      <c r="E13" s="52"/>
      <c r="F13" s="52"/>
      <c r="G13" s="52"/>
      <c r="H13" s="52"/>
    </row>
    <row r="14" spans="1:11" ht="30" customHeight="1">
      <c r="A14" s="369" t="s">
        <v>87</v>
      </c>
      <c r="B14" s="370"/>
      <c r="C14" s="366" t="s">
        <v>198</v>
      </c>
      <c r="D14" s="367"/>
      <c r="E14" s="367"/>
      <c r="F14" s="367"/>
      <c r="G14" s="367"/>
      <c r="H14" s="368"/>
    </row>
    <row r="16" spans="1:11" ht="48" customHeight="1">
      <c r="A16" s="371" t="s">
        <v>83</v>
      </c>
      <c r="B16" s="371"/>
      <c r="C16" s="376" t="s">
        <v>196</v>
      </c>
      <c r="D16" s="377"/>
      <c r="E16" s="377"/>
      <c r="F16" s="377"/>
      <c r="G16" s="377"/>
      <c r="H16" s="378"/>
    </row>
    <row r="18" spans="1:8" ht="15.75">
      <c r="A18" s="371" t="s">
        <v>96</v>
      </c>
      <c r="B18" s="371"/>
      <c r="C18" s="186" t="s">
        <v>84</v>
      </c>
      <c r="D18" s="371" t="s">
        <v>85</v>
      </c>
      <c r="E18" s="371"/>
      <c r="F18" s="372" t="s">
        <v>97</v>
      </c>
      <c r="G18" s="372"/>
      <c r="H18" s="372"/>
    </row>
    <row r="20" spans="1:8" ht="15.75">
      <c r="A20" s="371" t="s">
        <v>92</v>
      </c>
      <c r="B20" s="371"/>
      <c r="C20" s="371"/>
      <c r="D20" s="357" t="s">
        <v>98</v>
      </c>
      <c r="E20" s="357"/>
      <c r="F20" s="357"/>
      <c r="G20" s="357"/>
      <c r="H20" s="357"/>
    </row>
    <row r="22" spans="1:8" ht="15.75">
      <c r="A22" s="362" t="s">
        <v>91</v>
      </c>
      <c r="B22" s="362"/>
      <c r="C22" s="361" t="s">
        <v>99</v>
      </c>
      <c r="D22" s="361"/>
      <c r="E22" s="363" t="s">
        <v>100</v>
      </c>
      <c r="F22" s="363"/>
      <c r="G22" s="363"/>
      <c r="H22" s="363"/>
    </row>
    <row r="23" spans="1:8" ht="15.75">
      <c r="A23" s="362"/>
      <c r="B23" s="362"/>
      <c r="C23" s="361" t="s">
        <v>101</v>
      </c>
      <c r="D23" s="361"/>
      <c r="E23" s="363" t="s">
        <v>93</v>
      </c>
      <c r="F23" s="363"/>
      <c r="G23" s="363"/>
      <c r="H23" s="363"/>
    </row>
    <row r="24" spans="1:8" ht="15.75">
      <c r="A24" s="362"/>
      <c r="B24" s="362"/>
      <c r="C24" s="364" t="s">
        <v>102</v>
      </c>
      <c r="D24" s="365"/>
      <c r="E24" s="366" t="s">
        <v>105</v>
      </c>
      <c r="F24" s="367"/>
      <c r="G24" s="367"/>
      <c r="H24" s="368"/>
    </row>
    <row r="25" spans="1:8" ht="15.75">
      <c r="A25" s="362"/>
      <c r="B25" s="362"/>
      <c r="C25" s="361" t="s">
        <v>94</v>
      </c>
      <c r="D25" s="361"/>
      <c r="E25" s="363" t="s">
        <v>103</v>
      </c>
      <c r="F25" s="363"/>
      <c r="G25" s="363"/>
      <c r="H25" s="363"/>
    </row>
    <row r="28" spans="1:8" ht="15.75">
      <c r="A28" s="360" t="s">
        <v>73</v>
      </c>
      <c r="B28" s="360"/>
    </row>
  </sheetData>
  <mergeCells count="24">
    <mergeCell ref="A20:C20"/>
    <mergeCell ref="D20:H20"/>
    <mergeCell ref="A8:H8"/>
    <mergeCell ref="A10:B10"/>
    <mergeCell ref="C10:H10"/>
    <mergeCell ref="A12:B12"/>
    <mergeCell ref="C12:H12"/>
    <mergeCell ref="A14:B14"/>
    <mergeCell ref="C14:H14"/>
    <mergeCell ref="A16:B16"/>
    <mergeCell ref="C16:H16"/>
    <mergeCell ref="A18:B18"/>
    <mergeCell ref="D18:E18"/>
    <mergeCell ref="F18:H18"/>
    <mergeCell ref="A28:B28"/>
    <mergeCell ref="A22:B25"/>
    <mergeCell ref="C22:D22"/>
    <mergeCell ref="E22:H22"/>
    <mergeCell ref="C23:D23"/>
    <mergeCell ref="E23:H23"/>
    <mergeCell ref="C24:D24"/>
    <mergeCell ref="E24:H24"/>
    <mergeCell ref="C25:D25"/>
    <mergeCell ref="E25:H25"/>
  </mergeCells>
  <hyperlinks>
    <hyperlink ref="A28" location="NECESIDADES!A1" display="NECESIDADES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S67"/>
  <sheetViews>
    <sheetView showGridLines="0" tabSelected="1" zoomScale="95" zoomScaleNormal="95" workbookViewId="0">
      <selection activeCell="C3" sqref="C3"/>
    </sheetView>
  </sheetViews>
  <sheetFormatPr baseColWidth="10" defaultRowHeight="15"/>
  <cols>
    <col min="1" max="1" width="11.140625" style="1" customWidth="1"/>
    <col min="2" max="2" width="43.42578125" style="4" customWidth="1"/>
    <col min="3" max="3" width="5" style="4" customWidth="1"/>
    <col min="4" max="4" width="8.28515625" style="2" customWidth="1"/>
    <col min="5" max="5" width="8.28515625" style="48" customWidth="1"/>
    <col min="6" max="6" width="8.28515625" style="44" bestFit="1" customWidth="1"/>
    <col min="7" max="7" width="8.28515625" style="48" bestFit="1" customWidth="1"/>
    <col min="8" max="8" width="4.85546875" style="44" bestFit="1" customWidth="1"/>
    <col min="9" max="9" width="4.85546875" style="48" customWidth="1"/>
    <col min="10" max="10" width="4.85546875" style="44" customWidth="1"/>
    <col min="11" max="11" width="8" style="44" customWidth="1"/>
    <col min="12" max="12" width="5.5703125" style="44" customWidth="1"/>
    <col min="13" max="13" width="5.5703125" style="48" customWidth="1"/>
    <col min="14" max="14" width="6.140625" style="44" customWidth="1"/>
    <col min="15" max="15" width="5.7109375" style="1" customWidth="1"/>
    <col min="16" max="17" width="5.85546875" style="1" customWidth="1"/>
    <col min="18" max="18" width="5.5703125" style="1" customWidth="1"/>
    <col min="19" max="19" width="8.42578125" style="1" bestFit="1" customWidth="1"/>
    <col min="20" max="20" width="5.140625" style="1" customWidth="1"/>
    <col min="21" max="21" width="8.28515625" style="1" customWidth="1"/>
    <col min="22" max="22" width="4.85546875" style="1" bestFit="1" customWidth="1"/>
    <col min="23" max="23" width="8.28515625" style="1" customWidth="1"/>
    <col min="24" max="24" width="4.85546875" style="1" customWidth="1"/>
    <col min="25" max="25" width="6.5703125" style="1" customWidth="1"/>
    <col min="26" max="26" width="16" style="1" customWidth="1"/>
    <col min="27" max="27" width="11.140625" style="1" bestFit="1" customWidth="1"/>
    <col min="28" max="28" width="16.7109375" style="1" customWidth="1"/>
    <col min="29" max="29" width="15" style="1" bestFit="1" customWidth="1"/>
    <col min="30" max="30" width="5.85546875" style="1" bestFit="1" customWidth="1"/>
    <col min="31" max="32" width="5.5703125" style="1" bestFit="1" customWidth="1"/>
    <col min="33" max="33" width="6.28515625" style="1" bestFit="1" customWidth="1"/>
    <col min="34" max="34" width="5.85546875" style="1" bestFit="1" customWidth="1"/>
    <col min="35" max="35" width="6" style="1" bestFit="1" customWidth="1"/>
    <col min="36" max="36" width="5.28515625" style="1" bestFit="1" customWidth="1"/>
    <col min="37" max="37" width="5" style="1" bestFit="1" customWidth="1"/>
    <col min="38" max="38" width="5.85546875" style="1" bestFit="1" customWidth="1"/>
    <col min="39" max="39" width="5.5703125" style="1" bestFit="1" customWidth="1"/>
    <col min="40" max="41" width="5.7109375" style="1" bestFit="1" customWidth="1"/>
    <col min="42" max="42" width="5" style="1" bestFit="1" customWidth="1"/>
    <col min="43" max="43" width="16.7109375" style="1" customWidth="1"/>
    <col min="44" max="44" width="8.140625" style="1" customWidth="1"/>
    <col min="45" max="45" width="9.7109375" style="1" customWidth="1"/>
    <col min="46" max="16384" width="11.42578125" style="1"/>
  </cols>
  <sheetData>
    <row r="1" spans="1:45">
      <c r="A1" s="235" t="s">
        <v>652</v>
      </c>
      <c r="B1" s="236"/>
      <c r="D1" s="42"/>
    </row>
    <row r="2" spans="1:45">
      <c r="A2" s="235" t="s">
        <v>653</v>
      </c>
      <c r="B2" s="236"/>
      <c r="D2" s="44"/>
    </row>
    <row r="3" spans="1:45">
      <c r="A3" s="235" t="s">
        <v>654</v>
      </c>
      <c r="B3" s="236"/>
      <c r="D3" s="44"/>
    </row>
    <row r="4" spans="1:45">
      <c r="A4" s="235" t="s">
        <v>655</v>
      </c>
      <c r="B4" s="236"/>
      <c r="D4" s="44"/>
    </row>
    <row r="5" spans="1:45">
      <c r="A5" s="235" t="s">
        <v>656</v>
      </c>
      <c r="B5" s="236"/>
      <c r="D5" s="42"/>
    </row>
    <row r="6" spans="1:45" ht="15.75" thickBot="1">
      <c r="A6" s="235" t="s">
        <v>657</v>
      </c>
      <c r="B6" s="236"/>
      <c r="D6" s="42"/>
    </row>
    <row r="7" spans="1:45" ht="21" customHeight="1" thickBot="1">
      <c r="A7" s="322" t="s">
        <v>145</v>
      </c>
      <c r="B7" s="249" t="s">
        <v>143</v>
      </c>
      <c r="C7" s="331" t="s">
        <v>144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22"/>
    </row>
    <row r="8" spans="1:45" ht="19.5" customHeight="1">
      <c r="A8" s="323"/>
      <c r="B8" s="250"/>
      <c r="C8" s="295" t="s">
        <v>0</v>
      </c>
      <c r="D8" s="339" t="s">
        <v>58</v>
      </c>
      <c r="E8" s="344"/>
      <c r="F8" s="340"/>
      <c r="G8" s="340"/>
      <c r="H8" s="340"/>
      <c r="I8" s="340"/>
      <c r="J8" s="340"/>
      <c r="K8" s="340"/>
      <c r="L8" s="345"/>
      <c r="M8" s="216"/>
      <c r="N8" s="344" t="s">
        <v>34</v>
      </c>
      <c r="O8" s="340"/>
      <c r="P8" s="340"/>
      <c r="Q8" s="340"/>
      <c r="R8" s="340"/>
      <c r="S8" s="340"/>
      <c r="T8" s="340"/>
      <c r="U8" s="340"/>
      <c r="V8" s="340"/>
      <c r="W8" s="339" t="s">
        <v>35</v>
      </c>
      <c r="X8" s="340"/>
      <c r="Y8" s="323"/>
      <c r="Z8" s="245" t="s">
        <v>171</v>
      </c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39" t="s">
        <v>173</v>
      </c>
      <c r="AR8" s="240"/>
      <c r="AS8" s="240"/>
    </row>
    <row r="9" spans="1:45" ht="90" customHeight="1" thickBot="1">
      <c r="A9" s="323"/>
      <c r="B9" s="250"/>
      <c r="C9" s="296"/>
      <c r="D9" s="298" t="s">
        <v>10</v>
      </c>
      <c r="E9" s="317" t="s">
        <v>641</v>
      </c>
      <c r="F9" s="301" t="s">
        <v>636</v>
      </c>
      <c r="G9" s="301" t="s">
        <v>640</v>
      </c>
      <c r="H9" s="301" t="s">
        <v>5</v>
      </c>
      <c r="I9" s="346" t="s">
        <v>639</v>
      </c>
      <c r="J9" s="301" t="s">
        <v>61</v>
      </c>
      <c r="K9" s="301" t="s">
        <v>637</v>
      </c>
      <c r="L9" s="304" t="s">
        <v>638</v>
      </c>
      <c r="M9" s="320" t="s">
        <v>642</v>
      </c>
      <c r="N9" s="307" t="s">
        <v>6</v>
      </c>
      <c r="O9" s="309" t="s">
        <v>2</v>
      </c>
      <c r="P9" s="309" t="s">
        <v>1</v>
      </c>
      <c r="Q9" s="333" t="s">
        <v>3</v>
      </c>
      <c r="R9" s="309" t="s">
        <v>4</v>
      </c>
      <c r="S9" s="301" t="s">
        <v>644</v>
      </c>
      <c r="T9" s="336" t="s">
        <v>50</v>
      </c>
      <c r="U9" s="301" t="s">
        <v>72</v>
      </c>
      <c r="V9" s="301" t="s">
        <v>36</v>
      </c>
      <c r="W9" s="341" t="s">
        <v>8</v>
      </c>
      <c r="X9" s="336" t="s">
        <v>645</v>
      </c>
      <c r="Y9" s="294" t="s">
        <v>172</v>
      </c>
      <c r="Z9" s="247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1"/>
      <c r="AR9" s="242"/>
      <c r="AS9" s="242"/>
    </row>
    <row r="10" spans="1:45" ht="15.75">
      <c r="A10" s="323"/>
      <c r="B10" s="250"/>
      <c r="C10" s="296"/>
      <c r="D10" s="299"/>
      <c r="E10" s="318"/>
      <c r="F10" s="302"/>
      <c r="G10" s="302"/>
      <c r="H10" s="302"/>
      <c r="I10" s="347"/>
      <c r="J10" s="302"/>
      <c r="K10" s="302"/>
      <c r="L10" s="305"/>
      <c r="M10" s="321"/>
      <c r="N10" s="308"/>
      <c r="O10" s="310"/>
      <c r="P10" s="310"/>
      <c r="Q10" s="334"/>
      <c r="R10" s="310"/>
      <c r="S10" s="302"/>
      <c r="T10" s="337"/>
      <c r="U10" s="302"/>
      <c r="V10" s="302"/>
      <c r="W10" s="342"/>
      <c r="X10" s="337"/>
      <c r="Y10" s="294"/>
      <c r="Z10" s="325" t="s">
        <v>120</v>
      </c>
      <c r="AA10" s="327" t="s">
        <v>155</v>
      </c>
      <c r="AB10" s="329" t="s">
        <v>121</v>
      </c>
      <c r="AC10" s="329" t="s">
        <v>86</v>
      </c>
      <c r="AD10" s="47" t="s">
        <v>146</v>
      </c>
      <c r="AE10" s="289">
        <v>2013</v>
      </c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  <c r="AP10" s="289"/>
      <c r="AQ10" s="290" t="s">
        <v>176</v>
      </c>
      <c r="AR10" s="237" t="s">
        <v>175</v>
      </c>
      <c r="AS10" s="237" t="s">
        <v>174</v>
      </c>
    </row>
    <row r="11" spans="1:45" ht="15.75" thickBot="1">
      <c r="A11" s="324"/>
      <c r="B11" s="251"/>
      <c r="C11" s="297"/>
      <c r="D11" s="300"/>
      <c r="E11" s="319"/>
      <c r="F11" s="303"/>
      <c r="G11" s="303"/>
      <c r="H11" s="303"/>
      <c r="I11" s="348"/>
      <c r="J11" s="303"/>
      <c r="K11" s="303"/>
      <c r="L11" s="306"/>
      <c r="M11" s="321"/>
      <c r="N11" s="308"/>
      <c r="O11" s="311"/>
      <c r="P11" s="311"/>
      <c r="Q11" s="335"/>
      <c r="R11" s="311"/>
      <c r="S11" s="303"/>
      <c r="T11" s="338"/>
      <c r="U11" s="303"/>
      <c r="V11" s="303"/>
      <c r="W11" s="343"/>
      <c r="X11" s="338"/>
      <c r="Y11" s="294"/>
      <c r="Z11" s="326"/>
      <c r="AA11" s="328"/>
      <c r="AB11" s="330"/>
      <c r="AC11" s="330"/>
      <c r="AD11" s="115" t="s">
        <v>147</v>
      </c>
      <c r="AE11" s="116" t="s">
        <v>128</v>
      </c>
      <c r="AF11" s="116" t="s">
        <v>129</v>
      </c>
      <c r="AG11" s="116" t="s">
        <v>130</v>
      </c>
      <c r="AH11" s="116" t="s">
        <v>131</v>
      </c>
      <c r="AI11" s="116" t="s">
        <v>132</v>
      </c>
      <c r="AJ11" s="116" t="s">
        <v>133</v>
      </c>
      <c r="AK11" s="116" t="s">
        <v>122</v>
      </c>
      <c r="AL11" s="116" t="s">
        <v>123</v>
      </c>
      <c r="AM11" s="116" t="s">
        <v>124</v>
      </c>
      <c r="AN11" s="116" t="s">
        <v>125</v>
      </c>
      <c r="AO11" s="116" t="s">
        <v>126</v>
      </c>
      <c r="AP11" s="116" t="s">
        <v>127</v>
      </c>
      <c r="AQ11" s="291"/>
      <c r="AR11" s="238"/>
      <c r="AS11" s="238"/>
    </row>
    <row r="12" spans="1:45" ht="21.75" thickBot="1">
      <c r="A12" s="278" t="s">
        <v>64</v>
      </c>
      <c r="B12" s="281" t="s">
        <v>11</v>
      </c>
      <c r="C12" s="282"/>
      <c r="D12" s="67"/>
      <c r="E12" s="211"/>
      <c r="F12" s="85"/>
      <c r="G12" s="85"/>
      <c r="H12" s="85"/>
      <c r="I12" s="85"/>
      <c r="J12" s="85"/>
      <c r="K12" s="85"/>
      <c r="L12" s="129"/>
      <c r="M12" s="71"/>
      <c r="N12" s="221">
        <f>Mot!D27</f>
        <v>16</v>
      </c>
      <c r="O12" s="99">
        <f>Des!D57</f>
        <v>38</v>
      </c>
      <c r="P12" s="99">
        <f>Arr!D43</f>
        <v>35</v>
      </c>
      <c r="Q12" s="99">
        <f>Cot!D22</f>
        <v>12</v>
      </c>
      <c r="R12" s="84"/>
      <c r="S12" s="85"/>
      <c r="T12" s="84"/>
      <c r="U12" s="85"/>
      <c r="V12" s="102">
        <f>Vias!D31</f>
        <v>0</v>
      </c>
      <c r="W12" s="133"/>
      <c r="X12" s="84"/>
      <c r="Y12" s="147">
        <f t="shared" ref="Y12:Y51" si="0">SUM(D12:X12)</f>
        <v>101</v>
      </c>
      <c r="Z12" s="149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132"/>
      <c r="AQ12" s="176" t="s">
        <v>163</v>
      </c>
      <c r="AR12" s="181">
        <f>SUM(AE12:AP12)</f>
        <v>0</v>
      </c>
      <c r="AS12" s="178">
        <f>+AR12/Y12</f>
        <v>0</v>
      </c>
    </row>
    <row r="13" spans="1:45" ht="21.75" thickBot="1">
      <c r="A13" s="279"/>
      <c r="B13" s="283" t="s">
        <v>138</v>
      </c>
      <c r="C13" s="284"/>
      <c r="D13" s="68"/>
      <c r="E13" s="212"/>
      <c r="F13" s="72"/>
      <c r="G13" s="72"/>
      <c r="H13" s="72"/>
      <c r="I13" s="72"/>
      <c r="J13" s="72"/>
      <c r="K13" s="72"/>
      <c r="L13" s="219"/>
      <c r="M13" s="71"/>
      <c r="N13" s="203"/>
      <c r="O13" s="71"/>
      <c r="P13" s="71"/>
      <c r="Q13" s="71"/>
      <c r="R13" s="100">
        <f>Est!D45</f>
        <v>20</v>
      </c>
      <c r="S13" s="101">
        <f>Operador!D31</f>
        <v>25</v>
      </c>
      <c r="T13" s="71"/>
      <c r="U13" s="72"/>
      <c r="V13" s="72"/>
      <c r="W13" s="69"/>
      <c r="X13" s="100">
        <f>SILV!D67</f>
        <v>53</v>
      </c>
      <c r="Y13" s="148">
        <f t="shared" si="0"/>
        <v>98</v>
      </c>
      <c r="Z13" s="73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30"/>
      <c r="AQ13" s="176" t="s">
        <v>163</v>
      </c>
      <c r="AR13" s="181">
        <f t="shared" ref="AR13:AR17" si="1">SUM(AE13:AP13)</f>
        <v>0</v>
      </c>
      <c r="AS13" s="178">
        <f t="shared" ref="AS13:AS17" si="2">+AR13/Y13</f>
        <v>0</v>
      </c>
    </row>
    <row r="14" spans="1:45" ht="21.75" thickBot="1">
      <c r="A14" s="279"/>
      <c r="B14" s="283" t="s">
        <v>643</v>
      </c>
      <c r="C14" s="284"/>
      <c r="D14" s="118"/>
      <c r="E14" s="95"/>
      <c r="F14" s="49"/>
      <c r="G14" s="203"/>
      <c r="H14" s="79">
        <v>2</v>
      </c>
      <c r="I14" s="203"/>
      <c r="J14" s="79">
        <v>2</v>
      </c>
      <c r="K14" s="49"/>
      <c r="L14" s="172"/>
      <c r="M14" s="79">
        <v>1</v>
      </c>
      <c r="N14" s="203"/>
      <c r="O14" s="5"/>
      <c r="P14" s="5"/>
      <c r="Q14" s="5"/>
      <c r="R14" s="5"/>
      <c r="S14" s="5"/>
      <c r="T14" s="80">
        <f>J_L!E13</f>
        <v>3</v>
      </c>
      <c r="U14" s="5"/>
      <c r="V14" s="5"/>
      <c r="W14" s="134">
        <v>1</v>
      </c>
      <c r="X14" s="5"/>
      <c r="Y14" s="148">
        <f t="shared" si="0"/>
        <v>9</v>
      </c>
      <c r="Z14" s="73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130"/>
      <c r="AQ14" s="176" t="s">
        <v>163</v>
      </c>
      <c r="AR14" s="181">
        <f t="shared" si="1"/>
        <v>0</v>
      </c>
      <c r="AS14" s="178">
        <f t="shared" si="2"/>
        <v>0</v>
      </c>
    </row>
    <row r="15" spans="1:45" ht="21.75" thickBot="1">
      <c r="A15" s="279"/>
      <c r="B15" s="283" t="s">
        <v>55</v>
      </c>
      <c r="C15" s="284"/>
      <c r="D15" s="119">
        <v>1</v>
      </c>
      <c r="E15" s="95"/>
      <c r="F15" s="49"/>
      <c r="G15" s="203"/>
      <c r="H15" s="49"/>
      <c r="I15" s="79">
        <v>1</v>
      </c>
      <c r="J15" s="49"/>
      <c r="K15" s="49"/>
      <c r="L15" s="172"/>
      <c r="M15" s="203"/>
      <c r="N15" s="203"/>
      <c r="O15" s="5"/>
      <c r="P15" s="5"/>
      <c r="Q15" s="5"/>
      <c r="R15" s="5"/>
      <c r="S15" s="5"/>
      <c r="T15" s="5"/>
      <c r="U15" s="80">
        <f>S_C!D18</f>
        <v>11</v>
      </c>
      <c r="V15" s="5"/>
      <c r="W15" s="135"/>
      <c r="X15" s="5"/>
      <c r="Y15" s="148">
        <f t="shared" si="0"/>
        <v>13</v>
      </c>
      <c r="Z15" s="73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30"/>
      <c r="AQ15" s="176" t="s">
        <v>163</v>
      </c>
      <c r="AR15" s="181">
        <f t="shared" si="1"/>
        <v>0</v>
      </c>
      <c r="AS15" s="178">
        <f t="shared" si="2"/>
        <v>0</v>
      </c>
    </row>
    <row r="16" spans="1:45" ht="21.75" thickBot="1">
      <c r="A16" s="279"/>
      <c r="B16" s="283" t="s">
        <v>60</v>
      </c>
      <c r="C16" s="284"/>
      <c r="D16" s="203"/>
      <c r="E16" s="213">
        <v>1</v>
      </c>
      <c r="F16" s="79">
        <v>1</v>
      </c>
      <c r="G16" s="79">
        <v>1</v>
      </c>
      <c r="H16" s="203"/>
      <c r="I16" s="203"/>
      <c r="K16" s="79">
        <v>1</v>
      </c>
      <c r="L16" s="220">
        <v>1</v>
      </c>
      <c r="M16" s="203"/>
      <c r="N16" s="203"/>
      <c r="O16" s="5"/>
      <c r="P16" s="5"/>
      <c r="Q16" s="5"/>
      <c r="R16" s="5"/>
      <c r="S16" s="5"/>
      <c r="T16" s="5"/>
      <c r="U16" s="5"/>
      <c r="V16" s="5"/>
      <c r="W16" s="136"/>
      <c r="X16" s="5"/>
      <c r="Y16" s="148">
        <f t="shared" si="0"/>
        <v>5</v>
      </c>
      <c r="Z16" s="73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30"/>
      <c r="AQ16" s="176" t="s">
        <v>163</v>
      </c>
      <c r="AR16" s="181">
        <f t="shared" si="1"/>
        <v>0</v>
      </c>
      <c r="AS16" s="178">
        <f t="shared" si="2"/>
        <v>0</v>
      </c>
    </row>
    <row r="17" spans="1:45" ht="21.75" thickBot="1">
      <c r="A17" s="280"/>
      <c r="B17" s="285" t="s">
        <v>139</v>
      </c>
      <c r="C17" s="286"/>
      <c r="D17" s="120"/>
      <c r="E17" s="96"/>
      <c r="F17" s="86"/>
      <c r="G17" s="86"/>
      <c r="H17" s="86"/>
      <c r="I17" s="86"/>
      <c r="J17" s="86"/>
      <c r="K17" s="86"/>
      <c r="L17" s="174"/>
      <c r="M17" s="203"/>
      <c r="N17" s="203"/>
      <c r="O17" s="87"/>
      <c r="P17" s="87"/>
      <c r="Q17" s="87"/>
      <c r="R17" s="87"/>
      <c r="S17" s="87"/>
      <c r="T17" s="87"/>
      <c r="U17" s="87"/>
      <c r="V17" s="87"/>
      <c r="W17" s="137"/>
      <c r="X17" s="87"/>
      <c r="Y17" s="150">
        <f t="shared" si="0"/>
        <v>0</v>
      </c>
      <c r="Z17" s="137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131"/>
      <c r="AQ17" s="176" t="s">
        <v>163</v>
      </c>
      <c r="AR17" s="181">
        <f t="shared" si="1"/>
        <v>0</v>
      </c>
      <c r="AS17" s="178" t="e">
        <f t="shared" si="2"/>
        <v>#DIV/0!</v>
      </c>
    </row>
    <row r="18" spans="1:45" ht="26.25" thickBot="1">
      <c r="A18" s="256" t="s">
        <v>134</v>
      </c>
      <c r="B18" s="271" t="s">
        <v>14</v>
      </c>
      <c r="C18" s="272"/>
      <c r="D18" s="121"/>
      <c r="E18" s="97"/>
      <c r="F18" s="55"/>
      <c r="G18" s="202"/>
      <c r="H18" s="55"/>
      <c r="I18" s="202"/>
      <c r="J18" s="55"/>
      <c r="K18" s="55"/>
      <c r="L18" s="173"/>
      <c r="M18" s="203"/>
      <c r="N18" s="76">
        <f>Mot!D27</f>
        <v>16</v>
      </c>
      <c r="O18" s="83"/>
      <c r="P18" s="83"/>
      <c r="Q18" s="83"/>
      <c r="R18" s="83"/>
      <c r="S18" s="83"/>
      <c r="T18" s="83"/>
      <c r="U18" s="83"/>
      <c r="V18" s="83"/>
      <c r="W18" s="138"/>
      <c r="X18" s="83"/>
      <c r="Y18" s="169">
        <f t="shared" si="0"/>
        <v>16</v>
      </c>
      <c r="Z18" s="170" t="s">
        <v>153</v>
      </c>
      <c r="AA18" s="230"/>
      <c r="AB18" s="231"/>
      <c r="AC18" s="231"/>
      <c r="AD18" s="232"/>
      <c r="AE18" s="109"/>
      <c r="AF18" s="109"/>
      <c r="AG18" s="233"/>
      <c r="AH18" s="109"/>
      <c r="AI18" s="109"/>
      <c r="AJ18" s="234"/>
      <c r="AK18" s="231"/>
      <c r="AL18" s="154"/>
      <c r="AM18" s="154"/>
      <c r="AN18" s="154"/>
      <c r="AO18" s="154"/>
      <c r="AP18" s="154"/>
      <c r="AQ18" s="175" t="s">
        <v>163</v>
      </c>
      <c r="AR18" s="182">
        <f>SUM(AE18:AP18)</f>
        <v>0</v>
      </c>
      <c r="AS18" s="196">
        <f t="shared" ref="AS18:AS24" si="3">AR18/Y18</f>
        <v>0</v>
      </c>
    </row>
    <row r="19" spans="1:45" ht="36" customHeight="1" thickBot="1">
      <c r="A19" s="257"/>
      <c r="B19" s="252" t="s">
        <v>16</v>
      </c>
      <c r="C19" s="253"/>
      <c r="D19" s="118"/>
      <c r="E19" s="95"/>
      <c r="F19" s="49"/>
      <c r="G19" s="203"/>
      <c r="H19" s="49"/>
      <c r="I19" s="203"/>
      <c r="J19" s="49"/>
      <c r="K19" s="49"/>
      <c r="L19" s="172"/>
      <c r="M19" s="203"/>
      <c r="N19" s="203"/>
      <c r="O19" s="30">
        <f>Des!D57</f>
        <v>38</v>
      </c>
      <c r="P19" s="30">
        <f>Arr!D43</f>
        <v>35</v>
      </c>
      <c r="Q19" s="30">
        <f>Q12</f>
        <v>12</v>
      </c>
      <c r="R19" s="30">
        <f>R13</f>
        <v>20</v>
      </c>
      <c r="S19" s="30">
        <f>S13</f>
        <v>25</v>
      </c>
      <c r="T19" s="30">
        <f>T14</f>
        <v>3</v>
      </c>
      <c r="U19" s="30">
        <f>U15</f>
        <v>11</v>
      </c>
      <c r="V19" s="30">
        <f>V12</f>
        <v>0</v>
      </c>
      <c r="W19" s="139">
        <f>W14</f>
        <v>1</v>
      </c>
      <c r="X19" s="30">
        <f>X13</f>
        <v>53</v>
      </c>
      <c r="Y19" s="148">
        <f t="shared" si="0"/>
        <v>198</v>
      </c>
      <c r="Z19" s="170" t="s">
        <v>153</v>
      </c>
      <c r="AA19" s="230"/>
      <c r="AB19" s="231"/>
      <c r="AC19" s="231"/>
      <c r="AD19" s="232"/>
      <c r="AE19" s="109"/>
      <c r="AF19" s="109"/>
      <c r="AG19" s="233"/>
      <c r="AH19" s="109"/>
      <c r="AI19" s="109"/>
      <c r="AJ19" s="234"/>
      <c r="AK19" s="231"/>
      <c r="AL19" s="154"/>
      <c r="AM19" s="154"/>
      <c r="AN19" s="154"/>
      <c r="AO19" s="154"/>
      <c r="AP19" s="154"/>
      <c r="AQ19" s="176" t="s">
        <v>163</v>
      </c>
      <c r="AR19" s="182">
        <f t="shared" ref="AR19:AR58" si="4">SUM(AE19:AP19)</f>
        <v>0</v>
      </c>
      <c r="AS19" s="179">
        <f t="shared" si="3"/>
        <v>0</v>
      </c>
    </row>
    <row r="20" spans="1:45" ht="19.5" customHeight="1" thickBot="1">
      <c r="A20" s="257"/>
      <c r="B20" s="252" t="s">
        <v>20</v>
      </c>
      <c r="C20" s="253"/>
      <c r="D20" s="118"/>
      <c r="E20" s="95"/>
      <c r="F20" s="49"/>
      <c r="G20" s="203"/>
      <c r="H20" s="49"/>
      <c r="I20" s="203"/>
      <c r="J20" s="49"/>
      <c r="K20" s="49"/>
      <c r="L20" s="172"/>
      <c r="M20" s="203"/>
      <c r="N20" s="203"/>
      <c r="O20" s="5"/>
      <c r="P20" s="30">
        <f>P19</f>
        <v>35</v>
      </c>
      <c r="Q20" s="5"/>
      <c r="R20" s="5"/>
      <c r="S20" s="5"/>
      <c r="T20" s="5"/>
      <c r="U20" s="5"/>
      <c r="V20" s="5"/>
      <c r="W20" s="136"/>
      <c r="X20" s="5"/>
      <c r="Y20" s="148">
        <f t="shared" si="0"/>
        <v>35</v>
      </c>
      <c r="Z20" s="170" t="s">
        <v>153</v>
      </c>
      <c r="AA20" s="230"/>
      <c r="AB20" s="231"/>
      <c r="AC20" s="231"/>
      <c r="AD20" s="232"/>
      <c r="AE20" s="109"/>
      <c r="AF20" s="109"/>
      <c r="AG20" s="233"/>
      <c r="AH20" s="109"/>
      <c r="AI20" s="109"/>
      <c r="AJ20" s="234"/>
      <c r="AK20" s="231"/>
      <c r="AL20" s="154"/>
      <c r="AM20" s="154"/>
      <c r="AN20" s="154"/>
      <c r="AO20" s="154"/>
      <c r="AP20" s="154"/>
      <c r="AQ20" s="176" t="s">
        <v>163</v>
      </c>
      <c r="AR20" s="182">
        <f t="shared" si="4"/>
        <v>0</v>
      </c>
      <c r="AS20" s="179">
        <f t="shared" si="3"/>
        <v>0</v>
      </c>
    </row>
    <row r="21" spans="1:45" ht="38.25" customHeight="1" thickBot="1">
      <c r="A21" s="257"/>
      <c r="B21" s="252" t="s">
        <v>79</v>
      </c>
      <c r="C21" s="253"/>
      <c r="D21" s="118"/>
      <c r="E21" s="95"/>
      <c r="F21" s="76">
        <v>1</v>
      </c>
      <c r="G21" s="76">
        <v>1</v>
      </c>
      <c r="H21" s="76">
        <v>2</v>
      </c>
      <c r="I21" s="76">
        <v>1</v>
      </c>
      <c r="J21" s="49"/>
      <c r="K21" s="49"/>
      <c r="L21" s="172"/>
      <c r="M21" s="203"/>
      <c r="N21" s="203"/>
      <c r="O21" s="5"/>
      <c r="P21" s="5"/>
      <c r="Q21" s="5"/>
      <c r="R21" s="30">
        <f>R19</f>
        <v>20</v>
      </c>
      <c r="S21" s="30">
        <f>S19</f>
        <v>25</v>
      </c>
      <c r="T21" s="30">
        <f>T19</f>
        <v>3</v>
      </c>
      <c r="U21" s="30">
        <f>U19</f>
        <v>11</v>
      </c>
      <c r="V21" s="5"/>
      <c r="W21" s="136"/>
      <c r="X21" s="5"/>
      <c r="Y21" s="148">
        <f t="shared" si="0"/>
        <v>64</v>
      </c>
      <c r="Z21" s="170" t="s">
        <v>153</v>
      </c>
      <c r="AA21" s="230"/>
      <c r="AB21" s="231"/>
      <c r="AC21" s="231"/>
      <c r="AD21" s="232"/>
      <c r="AE21" s="109"/>
      <c r="AF21" s="109"/>
      <c r="AG21" s="233"/>
      <c r="AH21" s="109"/>
      <c r="AI21" s="109"/>
      <c r="AJ21" s="234"/>
      <c r="AK21" s="231"/>
      <c r="AL21" s="154"/>
      <c r="AM21" s="154"/>
      <c r="AN21" s="154"/>
      <c r="AO21" s="154"/>
      <c r="AP21" s="154"/>
      <c r="AQ21" s="176" t="s">
        <v>163</v>
      </c>
      <c r="AR21" s="182">
        <f t="shared" si="4"/>
        <v>0</v>
      </c>
      <c r="AS21" s="179">
        <f t="shared" si="3"/>
        <v>0</v>
      </c>
    </row>
    <row r="22" spans="1:45" ht="23.25" customHeight="1" thickBot="1">
      <c r="A22" s="257"/>
      <c r="B22" s="252" t="s">
        <v>23</v>
      </c>
      <c r="C22" s="253"/>
      <c r="D22" s="118"/>
      <c r="E22" s="95"/>
      <c r="F22" s="49"/>
      <c r="G22" s="203"/>
      <c r="H22" s="49"/>
      <c r="I22" s="203"/>
      <c r="J22" s="49"/>
      <c r="K22" s="49"/>
      <c r="L22" s="172"/>
      <c r="M22" s="203"/>
      <c r="N22" s="203"/>
      <c r="O22" s="5"/>
      <c r="P22" s="5"/>
      <c r="Q22" s="5"/>
      <c r="R22" s="5"/>
      <c r="S22" s="30">
        <f>S21</f>
        <v>25</v>
      </c>
      <c r="T22" s="5"/>
      <c r="U22" s="5"/>
      <c r="V22" s="5"/>
      <c r="W22" s="136"/>
      <c r="X22" s="5"/>
      <c r="Y22" s="148">
        <f t="shared" si="0"/>
        <v>25</v>
      </c>
      <c r="Z22" s="170" t="s">
        <v>153</v>
      </c>
      <c r="AA22" s="230"/>
      <c r="AB22" s="231"/>
      <c r="AC22" s="231"/>
      <c r="AD22" s="232"/>
      <c r="AE22" s="109"/>
      <c r="AF22" s="109"/>
      <c r="AG22" s="233"/>
      <c r="AH22" s="109"/>
      <c r="AI22" s="109"/>
      <c r="AJ22" s="234"/>
      <c r="AK22" s="231"/>
      <c r="AL22" s="154"/>
      <c r="AM22" s="154"/>
      <c r="AN22" s="154"/>
      <c r="AO22" s="154"/>
      <c r="AP22" s="154"/>
      <c r="AQ22" s="176" t="s">
        <v>163</v>
      </c>
      <c r="AR22" s="182">
        <f t="shared" si="4"/>
        <v>0</v>
      </c>
      <c r="AS22" s="179">
        <f t="shared" si="3"/>
        <v>0</v>
      </c>
    </row>
    <row r="23" spans="1:45" ht="19.5" customHeight="1" thickBot="1">
      <c r="A23" s="257"/>
      <c r="B23" s="273" t="s">
        <v>69</v>
      </c>
      <c r="C23" s="254"/>
      <c r="D23" s="118"/>
      <c r="E23" s="95"/>
      <c r="F23" s="49"/>
      <c r="G23" s="203"/>
      <c r="H23" s="49"/>
      <c r="I23" s="203"/>
      <c r="J23" s="49"/>
      <c r="K23" s="49"/>
      <c r="L23" s="172"/>
      <c r="M23" s="203"/>
      <c r="N23" s="203"/>
      <c r="O23" s="5"/>
      <c r="P23" s="5"/>
      <c r="Q23" s="5"/>
      <c r="R23" s="5"/>
      <c r="S23" s="5"/>
      <c r="T23" s="5"/>
      <c r="U23" s="5"/>
      <c r="V23" s="5"/>
      <c r="W23" s="136"/>
      <c r="X23" s="30">
        <f>X19</f>
        <v>53</v>
      </c>
      <c r="Y23" s="148">
        <f t="shared" si="0"/>
        <v>53</v>
      </c>
      <c r="Z23" s="170" t="s">
        <v>153</v>
      </c>
      <c r="AA23" s="230"/>
      <c r="AB23" s="231"/>
      <c r="AC23" s="231"/>
      <c r="AD23" s="232"/>
      <c r="AE23" s="109"/>
      <c r="AF23" s="109"/>
      <c r="AG23" s="233"/>
      <c r="AH23" s="109"/>
      <c r="AI23" s="109"/>
      <c r="AJ23" s="234"/>
      <c r="AK23" s="231"/>
      <c r="AL23" s="154"/>
      <c r="AM23" s="154"/>
      <c r="AN23" s="154"/>
      <c r="AO23" s="154"/>
      <c r="AP23" s="154"/>
      <c r="AQ23" s="176" t="s">
        <v>163</v>
      </c>
      <c r="AR23" s="182">
        <f t="shared" si="4"/>
        <v>0</v>
      </c>
      <c r="AS23" s="179">
        <f t="shared" si="3"/>
        <v>0</v>
      </c>
    </row>
    <row r="24" spans="1:45" ht="42" customHeight="1" thickBot="1">
      <c r="A24" s="258"/>
      <c r="B24" s="274" t="s">
        <v>90</v>
      </c>
      <c r="C24" s="275"/>
      <c r="D24" s="122">
        <f>D15</f>
        <v>1</v>
      </c>
      <c r="E24" s="214">
        <f>E16</f>
        <v>1</v>
      </c>
      <c r="F24" s="88">
        <f>F16</f>
        <v>1</v>
      </c>
      <c r="G24" s="88">
        <f>G16</f>
        <v>1</v>
      </c>
      <c r="H24" s="88">
        <f>H14</f>
        <v>2</v>
      </c>
      <c r="I24" s="88">
        <f>I15</f>
        <v>1</v>
      </c>
      <c r="J24" s="88">
        <f>J14</f>
        <v>2</v>
      </c>
      <c r="K24" s="88">
        <f>K16</f>
        <v>1</v>
      </c>
      <c r="L24" s="222">
        <f>L16</f>
        <v>1</v>
      </c>
      <c r="M24" s="76">
        <v>1</v>
      </c>
      <c r="N24" s="203"/>
      <c r="O24" s="89"/>
      <c r="P24" s="89"/>
      <c r="Q24" s="89"/>
      <c r="R24" s="89"/>
      <c r="S24" s="89"/>
      <c r="T24" s="90">
        <f>T21</f>
        <v>3</v>
      </c>
      <c r="U24" s="90">
        <f>U21</f>
        <v>11</v>
      </c>
      <c r="V24" s="89"/>
      <c r="W24" s="140">
        <f>W19</f>
        <v>1</v>
      </c>
      <c r="X24" s="89"/>
      <c r="Y24" s="148">
        <f t="shared" si="0"/>
        <v>27</v>
      </c>
      <c r="Z24" s="170" t="s">
        <v>153</v>
      </c>
      <c r="AA24" s="230"/>
      <c r="AB24" s="231"/>
      <c r="AC24" s="231"/>
      <c r="AD24" s="232"/>
      <c r="AE24" s="109"/>
      <c r="AF24" s="109"/>
      <c r="AG24" s="233"/>
      <c r="AH24" s="109"/>
      <c r="AI24" s="109"/>
      <c r="AJ24" s="234"/>
      <c r="AK24" s="231"/>
      <c r="AL24" s="154"/>
      <c r="AM24" s="154"/>
      <c r="AN24" s="154"/>
      <c r="AO24" s="154"/>
      <c r="AP24" s="154"/>
      <c r="AQ24" s="177" t="s">
        <v>163</v>
      </c>
      <c r="AR24" s="182">
        <f t="shared" si="4"/>
        <v>0</v>
      </c>
      <c r="AS24" s="180">
        <f t="shared" si="3"/>
        <v>0</v>
      </c>
    </row>
    <row r="25" spans="1:45" ht="38.25" customHeight="1" thickBot="1">
      <c r="A25" s="259" t="s">
        <v>135</v>
      </c>
      <c r="B25" s="276" t="s">
        <v>65</v>
      </c>
      <c r="C25" s="277"/>
      <c r="D25" s="123"/>
      <c r="E25" s="215"/>
      <c r="F25" s="93"/>
      <c r="G25" s="93"/>
      <c r="H25" s="93"/>
      <c r="I25" s="93"/>
      <c r="J25" s="93"/>
      <c r="K25" s="93"/>
      <c r="L25" s="171"/>
      <c r="M25" s="203"/>
      <c r="N25" s="228">
        <f>N12</f>
        <v>16</v>
      </c>
      <c r="O25" s="94"/>
      <c r="P25" s="94"/>
      <c r="Q25" s="189"/>
      <c r="R25" s="94"/>
      <c r="S25" s="94"/>
      <c r="T25" s="94"/>
      <c r="U25" s="94"/>
      <c r="V25" s="94"/>
      <c r="W25" s="141"/>
      <c r="X25" s="94"/>
      <c r="Y25" s="148">
        <f t="shared" si="0"/>
        <v>16</v>
      </c>
      <c r="Z25" s="170" t="s">
        <v>153</v>
      </c>
      <c r="AA25" s="230"/>
      <c r="AB25" s="231"/>
      <c r="AC25" s="231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88" t="s">
        <v>163</v>
      </c>
      <c r="AR25" s="182">
        <f t="shared" si="4"/>
        <v>0</v>
      </c>
      <c r="AS25" s="187">
        <f t="shared" ref="AS25:AS38" si="5">AR25/Y25*100</f>
        <v>0</v>
      </c>
    </row>
    <row r="26" spans="1:45" ht="19.5" customHeight="1" thickBot="1">
      <c r="A26" s="260"/>
      <c r="B26" s="252" t="s">
        <v>17</v>
      </c>
      <c r="C26" s="253"/>
      <c r="D26" s="118"/>
      <c r="E26" s="95"/>
      <c r="F26" s="49"/>
      <c r="G26" s="203"/>
      <c r="H26" s="49"/>
      <c r="I26" s="203"/>
      <c r="J26" s="49"/>
      <c r="K26" s="49"/>
      <c r="L26" s="172"/>
      <c r="M26" s="203"/>
      <c r="N26" s="203"/>
      <c r="O26" s="81">
        <f>O19</f>
        <v>38</v>
      </c>
      <c r="P26" s="81">
        <f>P20</f>
        <v>35</v>
      </c>
      <c r="Q26" s="81">
        <f>Q19</f>
        <v>12</v>
      </c>
      <c r="R26" s="5"/>
      <c r="S26" s="5"/>
      <c r="T26" s="5"/>
      <c r="U26" s="81">
        <f>U19</f>
        <v>11</v>
      </c>
      <c r="V26" s="81">
        <f>V19</f>
        <v>0</v>
      </c>
      <c r="W26" s="136"/>
      <c r="X26" s="5"/>
      <c r="Y26" s="148">
        <f t="shared" si="0"/>
        <v>96</v>
      </c>
      <c r="Z26" s="170" t="s">
        <v>153</v>
      </c>
      <c r="AA26" s="230"/>
      <c r="AB26" s="231"/>
      <c r="AC26" s="231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88" t="s">
        <v>163</v>
      </c>
      <c r="AR26" s="182">
        <f t="shared" si="4"/>
        <v>0</v>
      </c>
      <c r="AS26" s="187">
        <f t="shared" si="5"/>
        <v>0</v>
      </c>
    </row>
    <row r="27" spans="1:45" ht="29.25" customHeight="1" thickBot="1">
      <c r="A27" s="260"/>
      <c r="B27" s="252" t="s">
        <v>136</v>
      </c>
      <c r="C27" s="253"/>
      <c r="D27" s="118"/>
      <c r="E27" s="95"/>
      <c r="F27" s="82">
        <f>F24</f>
        <v>1</v>
      </c>
      <c r="G27" s="82">
        <f>G24</f>
        <v>1</v>
      </c>
      <c r="H27" s="82">
        <f>H24</f>
        <v>2</v>
      </c>
      <c r="I27" s="82">
        <f>I24</f>
        <v>1</v>
      </c>
      <c r="J27" s="49"/>
      <c r="K27" s="49"/>
      <c r="L27" s="172"/>
      <c r="M27" s="203"/>
      <c r="N27" s="203"/>
      <c r="O27" s="5"/>
      <c r="P27" s="5"/>
      <c r="Q27" s="81">
        <f>Q26</f>
        <v>12</v>
      </c>
      <c r="R27" s="81">
        <f>R21</f>
        <v>20</v>
      </c>
      <c r="S27" s="81">
        <f>S22</f>
        <v>25</v>
      </c>
      <c r="T27" s="82">
        <f>T24</f>
        <v>3</v>
      </c>
      <c r="U27" s="82">
        <f>U26</f>
        <v>11</v>
      </c>
      <c r="V27" s="5"/>
      <c r="W27" s="136"/>
      <c r="X27" s="5"/>
      <c r="Y27" s="148">
        <f t="shared" si="0"/>
        <v>76</v>
      </c>
      <c r="Z27" s="170" t="s">
        <v>153</v>
      </c>
      <c r="AA27" s="230"/>
      <c r="AB27" s="231"/>
      <c r="AC27" s="231"/>
      <c r="AD27" s="154"/>
      <c r="AE27" s="154"/>
      <c r="AF27" s="154"/>
      <c r="AG27" s="154"/>
      <c r="AH27" s="154"/>
      <c r="AI27" s="154" t="s">
        <v>164</v>
      </c>
      <c r="AJ27" s="154"/>
      <c r="AK27" s="154"/>
      <c r="AL27" s="154"/>
      <c r="AM27" s="154"/>
      <c r="AN27" s="154"/>
      <c r="AO27" s="154"/>
      <c r="AP27" s="154"/>
      <c r="AQ27" s="188" t="s">
        <v>112</v>
      </c>
      <c r="AR27" s="182">
        <f t="shared" si="4"/>
        <v>0</v>
      </c>
      <c r="AS27" s="187">
        <f t="shared" si="5"/>
        <v>0</v>
      </c>
    </row>
    <row r="28" spans="1:45" ht="27.75" customHeight="1" thickBot="1">
      <c r="A28" s="260"/>
      <c r="B28" s="252" t="s">
        <v>22</v>
      </c>
      <c r="C28" s="253"/>
      <c r="D28" s="118"/>
      <c r="E28" s="95"/>
      <c r="F28" s="49"/>
      <c r="G28" s="203"/>
      <c r="H28" s="49"/>
      <c r="I28" s="203"/>
      <c r="J28" s="49"/>
      <c r="K28" s="49"/>
      <c r="L28" s="172"/>
      <c r="M28" s="203"/>
      <c r="N28" s="203"/>
      <c r="O28" s="5"/>
      <c r="P28" s="5"/>
      <c r="Q28" s="5"/>
      <c r="R28" s="81">
        <f>R27</f>
        <v>20</v>
      </c>
      <c r="S28" s="5"/>
      <c r="T28" s="5"/>
      <c r="U28" s="5"/>
      <c r="V28" s="5"/>
      <c r="W28" s="136"/>
      <c r="X28" s="5"/>
      <c r="Y28" s="148">
        <f t="shared" si="0"/>
        <v>20</v>
      </c>
      <c r="Z28" s="170" t="s">
        <v>153</v>
      </c>
      <c r="AA28" s="230"/>
      <c r="AB28" s="231"/>
      <c r="AC28" s="231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88" t="s">
        <v>163</v>
      </c>
      <c r="AR28" s="182">
        <f t="shared" si="4"/>
        <v>0</v>
      </c>
      <c r="AS28" s="187">
        <f t="shared" si="5"/>
        <v>0</v>
      </c>
    </row>
    <row r="29" spans="1:45" ht="19.5" customHeight="1" thickBot="1">
      <c r="A29" s="260"/>
      <c r="B29" s="252" t="s">
        <v>44</v>
      </c>
      <c r="C29" s="253"/>
      <c r="D29" s="118"/>
      <c r="E29" s="95"/>
      <c r="F29" s="49"/>
      <c r="G29" s="203"/>
      <c r="H29" s="49"/>
      <c r="I29" s="203"/>
      <c r="J29" s="49"/>
      <c r="K29" s="49"/>
      <c r="L29" s="172"/>
      <c r="M29" s="203"/>
      <c r="N29" s="203"/>
      <c r="O29" s="5"/>
      <c r="P29" s="5"/>
      <c r="Q29" s="5"/>
      <c r="R29" s="5"/>
      <c r="S29" s="81">
        <f>S27</f>
        <v>25</v>
      </c>
      <c r="T29" s="5"/>
      <c r="U29" s="5"/>
      <c r="V29" s="5"/>
      <c r="W29" s="136"/>
      <c r="X29" s="5"/>
      <c r="Y29" s="148">
        <f t="shared" si="0"/>
        <v>25</v>
      </c>
      <c r="Z29" s="170" t="s">
        <v>153</v>
      </c>
      <c r="AA29" s="230"/>
      <c r="AB29" s="231"/>
      <c r="AC29" s="231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88" t="s">
        <v>163</v>
      </c>
      <c r="AR29" s="182">
        <f t="shared" si="4"/>
        <v>0</v>
      </c>
      <c r="AS29" s="187">
        <f t="shared" si="5"/>
        <v>0</v>
      </c>
    </row>
    <row r="30" spans="1:45" ht="19.5" customHeight="1" thickBot="1">
      <c r="A30" s="260"/>
      <c r="B30" s="252" t="s">
        <v>49</v>
      </c>
      <c r="C30" s="253"/>
      <c r="D30" s="118"/>
      <c r="E30" s="95"/>
      <c r="F30" s="49"/>
      <c r="G30" s="203"/>
      <c r="H30" s="49"/>
      <c r="I30" s="203"/>
      <c r="J30" s="49"/>
      <c r="K30" s="49"/>
      <c r="L30" s="172"/>
      <c r="M30" s="203"/>
      <c r="N30" s="203"/>
      <c r="O30" s="5"/>
      <c r="P30" s="5"/>
      <c r="Q30" s="5"/>
      <c r="R30" s="5"/>
      <c r="S30" s="5"/>
      <c r="T30" s="5"/>
      <c r="U30" s="5"/>
      <c r="V30" s="5"/>
      <c r="W30" s="136"/>
      <c r="X30" s="5"/>
      <c r="Y30" s="148">
        <f t="shared" si="0"/>
        <v>0</v>
      </c>
      <c r="Z30" s="170" t="s">
        <v>153</v>
      </c>
      <c r="AA30" s="230"/>
      <c r="AB30" s="231"/>
      <c r="AC30" s="231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88" t="s">
        <v>163</v>
      </c>
      <c r="AR30" s="182">
        <f t="shared" si="4"/>
        <v>0</v>
      </c>
      <c r="AS30" s="187" t="e">
        <f t="shared" si="5"/>
        <v>#DIV/0!</v>
      </c>
    </row>
    <row r="31" spans="1:45" ht="41.25" customHeight="1" thickBot="1">
      <c r="A31" s="260"/>
      <c r="B31" s="252" t="s">
        <v>89</v>
      </c>
      <c r="C31" s="253"/>
      <c r="D31" s="118"/>
      <c r="E31" s="95"/>
      <c r="F31" s="82">
        <f>F27</f>
        <v>1</v>
      </c>
      <c r="G31" s="82">
        <f>G27</f>
        <v>1</v>
      </c>
      <c r="H31" s="82">
        <f>H27</f>
        <v>2</v>
      </c>
      <c r="I31" s="82">
        <f>I27</f>
        <v>1</v>
      </c>
      <c r="J31" s="49"/>
      <c r="K31" s="49"/>
      <c r="L31" s="172"/>
      <c r="M31" s="203"/>
      <c r="N31" s="203"/>
      <c r="O31" s="5"/>
      <c r="P31" s="5"/>
      <c r="Q31" s="5"/>
      <c r="R31" s="5"/>
      <c r="S31" s="5"/>
      <c r="T31" s="81">
        <f>T27</f>
        <v>3</v>
      </c>
      <c r="U31" s="81">
        <f>U27</f>
        <v>11</v>
      </c>
      <c r="V31" s="5"/>
      <c r="W31" s="136"/>
      <c r="X31" s="5"/>
      <c r="Y31" s="148">
        <f t="shared" si="0"/>
        <v>19</v>
      </c>
      <c r="Z31" s="170" t="s">
        <v>153</v>
      </c>
      <c r="AA31" s="230" t="s">
        <v>651</v>
      </c>
      <c r="AB31" s="231" t="s">
        <v>152</v>
      </c>
      <c r="AC31" s="231" t="s">
        <v>646</v>
      </c>
      <c r="AD31" s="154"/>
      <c r="AE31" s="154"/>
      <c r="AF31" s="154"/>
      <c r="AG31" s="154"/>
      <c r="AH31" s="154">
        <v>3</v>
      </c>
      <c r="AI31" s="154"/>
      <c r="AJ31" s="154"/>
      <c r="AK31" s="154"/>
      <c r="AL31" s="154"/>
      <c r="AM31" s="154"/>
      <c r="AN31" s="154"/>
      <c r="AO31" s="154"/>
      <c r="AP31" s="154"/>
      <c r="AQ31" s="188" t="s">
        <v>110</v>
      </c>
      <c r="AR31" s="182">
        <f t="shared" si="4"/>
        <v>3</v>
      </c>
      <c r="AS31" s="187">
        <f t="shared" si="5"/>
        <v>15.789473684210526</v>
      </c>
    </row>
    <row r="32" spans="1:45" ht="19.5" customHeight="1" thickBot="1">
      <c r="A32" s="260"/>
      <c r="B32" s="252" t="s">
        <v>54</v>
      </c>
      <c r="C32" s="253"/>
      <c r="D32" s="118"/>
      <c r="E32" s="95"/>
      <c r="F32" s="82">
        <f>F31</f>
        <v>1</v>
      </c>
      <c r="G32" s="82">
        <f>G31</f>
        <v>1</v>
      </c>
      <c r="H32" s="82">
        <f>H31</f>
        <v>2</v>
      </c>
      <c r="I32" s="82">
        <f>I31</f>
        <v>1</v>
      </c>
      <c r="J32" s="49"/>
      <c r="K32" s="49"/>
      <c r="L32" s="172"/>
      <c r="M32" s="203"/>
      <c r="N32" s="203"/>
      <c r="O32" s="5"/>
      <c r="P32" s="5"/>
      <c r="Q32" s="5"/>
      <c r="R32" s="5"/>
      <c r="S32" s="5"/>
      <c r="T32" s="81">
        <f>T31</f>
        <v>3</v>
      </c>
      <c r="U32" s="81">
        <f>U31</f>
        <v>11</v>
      </c>
      <c r="V32" s="5"/>
      <c r="W32" s="142">
        <f>W19</f>
        <v>1</v>
      </c>
      <c r="X32" s="5"/>
      <c r="Y32" s="148">
        <f t="shared" si="0"/>
        <v>20</v>
      </c>
      <c r="Z32" s="170" t="s">
        <v>153</v>
      </c>
      <c r="AA32" s="230"/>
      <c r="AB32" s="231"/>
      <c r="AC32" s="231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88" t="s">
        <v>163</v>
      </c>
      <c r="AR32" s="182">
        <f t="shared" si="4"/>
        <v>0</v>
      </c>
      <c r="AS32" s="187">
        <f t="shared" si="5"/>
        <v>0</v>
      </c>
    </row>
    <row r="33" spans="1:45" ht="19.5" customHeight="1" thickBot="1">
      <c r="A33" s="260"/>
      <c r="B33" s="252" t="s">
        <v>74</v>
      </c>
      <c r="C33" s="253"/>
      <c r="D33" s="118"/>
      <c r="E33" s="95"/>
      <c r="F33" s="49"/>
      <c r="G33" s="203"/>
      <c r="H33" s="49"/>
      <c r="I33" s="203"/>
      <c r="J33" s="49"/>
      <c r="K33" s="49"/>
      <c r="L33" s="172"/>
      <c r="M33" s="203"/>
      <c r="N33" s="203"/>
      <c r="O33" s="5"/>
      <c r="P33" s="5"/>
      <c r="Q33" s="5"/>
      <c r="R33" s="5"/>
      <c r="S33" s="5"/>
      <c r="T33" s="5"/>
      <c r="U33" s="81">
        <f t="shared" ref="U33:U34" si="6">U32</f>
        <v>11</v>
      </c>
      <c r="V33" s="5"/>
      <c r="W33" s="136"/>
      <c r="X33" s="5"/>
      <c r="Y33" s="148">
        <f t="shared" si="0"/>
        <v>11</v>
      </c>
      <c r="Z33" s="170" t="s">
        <v>153</v>
      </c>
      <c r="AA33" s="230"/>
      <c r="AB33" s="231"/>
      <c r="AC33" s="231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88" t="s">
        <v>163</v>
      </c>
      <c r="AR33" s="182">
        <f t="shared" si="4"/>
        <v>0</v>
      </c>
      <c r="AS33" s="187">
        <f t="shared" si="5"/>
        <v>0</v>
      </c>
    </row>
    <row r="34" spans="1:45" ht="41.25" customHeight="1" thickBot="1">
      <c r="A34" s="260"/>
      <c r="B34" s="252" t="s">
        <v>75</v>
      </c>
      <c r="C34" s="253"/>
      <c r="D34" s="118"/>
      <c r="E34" s="95"/>
      <c r="F34" s="82">
        <f>F32</f>
        <v>1</v>
      </c>
      <c r="G34" s="82">
        <f>G32</f>
        <v>1</v>
      </c>
      <c r="H34" s="82">
        <f>H32</f>
        <v>2</v>
      </c>
      <c r="I34" s="82">
        <f>I32</f>
        <v>1</v>
      </c>
      <c r="J34" s="49"/>
      <c r="K34" s="49"/>
      <c r="L34" s="172"/>
      <c r="M34" s="203"/>
      <c r="N34" s="154"/>
      <c r="O34" s="70"/>
      <c r="P34" s="70"/>
      <c r="Q34" s="70"/>
      <c r="R34" s="70"/>
      <c r="S34" s="70"/>
      <c r="T34" s="70"/>
      <c r="U34" s="81">
        <f t="shared" si="6"/>
        <v>11</v>
      </c>
      <c r="V34" s="5"/>
      <c r="W34" s="135"/>
      <c r="X34" s="70"/>
      <c r="Y34" s="148">
        <f t="shared" si="0"/>
        <v>16</v>
      </c>
      <c r="Z34" s="170" t="s">
        <v>153</v>
      </c>
      <c r="AA34" s="230"/>
      <c r="AB34" s="231"/>
      <c r="AC34" s="231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88" t="s">
        <v>163</v>
      </c>
      <c r="AR34" s="182">
        <f t="shared" si="4"/>
        <v>0</v>
      </c>
      <c r="AS34" s="187">
        <f t="shared" si="5"/>
        <v>0</v>
      </c>
    </row>
    <row r="35" spans="1:45" ht="39" customHeight="1" thickBot="1">
      <c r="A35" s="260"/>
      <c r="B35" s="252" t="s">
        <v>76</v>
      </c>
      <c r="C35" s="253"/>
      <c r="D35" s="118"/>
      <c r="E35" s="95"/>
      <c r="F35" s="82">
        <f t="shared" ref="F35:F37" si="7">F34</f>
        <v>1</v>
      </c>
      <c r="G35" s="82">
        <f t="shared" ref="G35:G37" si="8">G34</f>
        <v>1</v>
      </c>
      <c r="H35" s="82">
        <f t="shared" ref="H35:H37" si="9">H34</f>
        <v>2</v>
      </c>
      <c r="I35" s="82">
        <f t="shared" ref="I35:I37" si="10">I34</f>
        <v>1</v>
      </c>
      <c r="J35" s="49"/>
      <c r="K35" s="49"/>
      <c r="L35" s="172"/>
      <c r="M35" s="203"/>
      <c r="N35" s="203"/>
      <c r="O35" s="5"/>
      <c r="P35" s="5"/>
      <c r="Q35" s="5"/>
      <c r="R35" s="5"/>
      <c r="S35" s="5"/>
      <c r="T35" s="5"/>
      <c r="U35" s="5"/>
      <c r="V35" s="5"/>
      <c r="W35" s="142">
        <f>W32</f>
        <v>1</v>
      </c>
      <c r="X35" s="81">
        <f>+X23</f>
        <v>53</v>
      </c>
      <c r="Y35" s="148">
        <f t="shared" si="0"/>
        <v>59</v>
      </c>
      <c r="Z35" s="170" t="s">
        <v>153</v>
      </c>
      <c r="AA35" s="230"/>
      <c r="AB35" s="231"/>
      <c r="AC35" s="231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88" t="s">
        <v>163</v>
      </c>
      <c r="AR35" s="182">
        <f t="shared" si="4"/>
        <v>0</v>
      </c>
      <c r="AS35" s="187">
        <f t="shared" si="5"/>
        <v>0</v>
      </c>
    </row>
    <row r="36" spans="1:45" ht="42" customHeight="1" thickBot="1">
      <c r="A36" s="260"/>
      <c r="B36" s="252" t="s">
        <v>77</v>
      </c>
      <c r="C36" s="253"/>
      <c r="D36" s="118"/>
      <c r="E36" s="95"/>
      <c r="F36" s="82">
        <f t="shared" si="7"/>
        <v>1</v>
      </c>
      <c r="G36" s="82">
        <f t="shared" si="8"/>
        <v>1</v>
      </c>
      <c r="H36" s="82">
        <f t="shared" si="9"/>
        <v>2</v>
      </c>
      <c r="I36" s="82">
        <f t="shared" si="10"/>
        <v>1</v>
      </c>
      <c r="J36" s="49"/>
      <c r="K36" s="49"/>
      <c r="L36" s="172"/>
      <c r="M36" s="203"/>
      <c r="N36" s="203"/>
      <c r="O36" s="5"/>
      <c r="P36" s="5"/>
      <c r="Q36" s="5"/>
      <c r="R36" s="5"/>
      <c r="S36" s="5"/>
      <c r="T36" s="5"/>
      <c r="U36" s="5"/>
      <c r="V36" s="5"/>
      <c r="W36" s="142">
        <f>W32</f>
        <v>1</v>
      </c>
      <c r="X36" s="81">
        <f>+X23</f>
        <v>53</v>
      </c>
      <c r="Y36" s="148">
        <f t="shared" si="0"/>
        <v>59</v>
      </c>
      <c r="Z36" s="170" t="s">
        <v>153</v>
      </c>
      <c r="AA36" s="230"/>
      <c r="AB36" s="231"/>
      <c r="AC36" s="231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88" t="s">
        <v>163</v>
      </c>
      <c r="AR36" s="182">
        <f t="shared" si="4"/>
        <v>0</v>
      </c>
      <c r="AS36" s="187">
        <f t="shared" si="5"/>
        <v>0</v>
      </c>
    </row>
    <row r="37" spans="1:45" ht="44.25" customHeight="1" thickBot="1">
      <c r="A37" s="261"/>
      <c r="B37" s="287" t="s">
        <v>78</v>
      </c>
      <c r="C37" s="288"/>
      <c r="D37" s="120"/>
      <c r="E37" s="96"/>
      <c r="F37" s="82">
        <f t="shared" si="7"/>
        <v>1</v>
      </c>
      <c r="G37" s="82">
        <f t="shared" si="8"/>
        <v>1</v>
      </c>
      <c r="H37" s="82">
        <f t="shared" si="9"/>
        <v>2</v>
      </c>
      <c r="I37" s="82">
        <f t="shared" si="10"/>
        <v>1</v>
      </c>
      <c r="J37" s="86"/>
      <c r="K37" s="86"/>
      <c r="L37" s="174"/>
      <c r="M37" s="203"/>
      <c r="N37" s="203"/>
      <c r="O37" s="87"/>
      <c r="P37" s="87"/>
      <c r="Q37" s="87"/>
      <c r="R37" s="87"/>
      <c r="S37" s="87"/>
      <c r="T37" s="87"/>
      <c r="U37" s="87"/>
      <c r="V37" s="87"/>
      <c r="W37" s="142">
        <f>W32</f>
        <v>1</v>
      </c>
      <c r="X37" s="87"/>
      <c r="Y37" s="148">
        <f t="shared" si="0"/>
        <v>6</v>
      </c>
      <c r="Z37" s="170" t="s">
        <v>153</v>
      </c>
      <c r="AA37" s="230" t="s">
        <v>651</v>
      </c>
      <c r="AB37" s="231" t="s">
        <v>152</v>
      </c>
      <c r="AC37" s="231" t="s">
        <v>646</v>
      </c>
      <c r="AD37" s="154"/>
      <c r="AE37" s="154"/>
      <c r="AF37" s="154"/>
      <c r="AG37" s="154"/>
      <c r="AH37" s="154">
        <v>15</v>
      </c>
      <c r="AI37" s="154"/>
      <c r="AJ37" s="154"/>
      <c r="AK37" s="154"/>
      <c r="AL37" s="154"/>
      <c r="AM37" s="154"/>
      <c r="AN37" s="154"/>
      <c r="AO37" s="154"/>
      <c r="AP37" s="154"/>
      <c r="AQ37" s="188" t="s">
        <v>110</v>
      </c>
      <c r="AR37" s="182">
        <f t="shared" si="4"/>
        <v>15</v>
      </c>
      <c r="AS37" s="187">
        <f t="shared" si="5"/>
        <v>250</v>
      </c>
    </row>
    <row r="38" spans="1:45" ht="35.25" customHeight="1" thickBot="1">
      <c r="A38" s="262" t="s">
        <v>140</v>
      </c>
      <c r="B38" s="271" t="s">
        <v>19</v>
      </c>
      <c r="C38" s="272"/>
      <c r="D38" s="124">
        <f>+D24</f>
        <v>1</v>
      </c>
      <c r="E38" s="98">
        <f>+E24</f>
        <v>1</v>
      </c>
      <c r="F38" s="91">
        <f>+F37</f>
        <v>1</v>
      </c>
      <c r="G38" s="91">
        <f>+G37</f>
        <v>1</v>
      </c>
      <c r="H38" s="91">
        <f>+H37</f>
        <v>2</v>
      </c>
      <c r="I38" s="91">
        <f>+I37</f>
        <v>1</v>
      </c>
      <c r="J38" s="91">
        <f>+J24</f>
        <v>2</v>
      </c>
      <c r="K38" s="91">
        <f>+K24</f>
        <v>1</v>
      </c>
      <c r="L38" s="223">
        <f>+L24</f>
        <v>1</v>
      </c>
      <c r="M38" s="77">
        <f>+M24</f>
        <v>1</v>
      </c>
      <c r="N38" s="77">
        <f>Mot!D27</f>
        <v>16</v>
      </c>
      <c r="O38" s="92">
        <f>Des!D57</f>
        <v>38</v>
      </c>
      <c r="P38" s="92">
        <f>Arr!D43</f>
        <v>35</v>
      </c>
      <c r="Q38" s="92">
        <f>Cot!D22</f>
        <v>12</v>
      </c>
      <c r="R38" s="92">
        <f>Est!D45</f>
        <v>20</v>
      </c>
      <c r="S38" s="92">
        <f>+S29</f>
        <v>25</v>
      </c>
      <c r="T38" s="92">
        <f>+T32</f>
        <v>3</v>
      </c>
      <c r="U38" s="92">
        <f>+U34</f>
        <v>11</v>
      </c>
      <c r="V38" s="92">
        <f>+V26</f>
        <v>0</v>
      </c>
      <c r="W38" s="143">
        <f>+W37</f>
        <v>1</v>
      </c>
      <c r="X38" s="92">
        <f>+X23</f>
        <v>53</v>
      </c>
      <c r="Y38" s="148">
        <f t="shared" si="0"/>
        <v>226</v>
      </c>
      <c r="Z38" s="170" t="s">
        <v>153</v>
      </c>
      <c r="AA38" s="230" t="s">
        <v>651</v>
      </c>
      <c r="AB38" s="231" t="s">
        <v>647</v>
      </c>
      <c r="AC38" s="231" t="s">
        <v>647</v>
      </c>
      <c r="AD38" s="154"/>
      <c r="AE38" s="154">
        <v>259</v>
      </c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88" t="s">
        <v>110</v>
      </c>
      <c r="AR38" s="182">
        <f t="shared" si="4"/>
        <v>259</v>
      </c>
      <c r="AS38" s="187">
        <f t="shared" si="5"/>
        <v>114.60176991150442</v>
      </c>
    </row>
    <row r="39" spans="1:45" ht="30" customHeight="1" thickBot="1">
      <c r="A39" s="263"/>
      <c r="B39" s="252" t="s">
        <v>13</v>
      </c>
      <c r="C39" s="253"/>
      <c r="D39" s="124">
        <f>+D24</f>
        <v>1</v>
      </c>
      <c r="E39" s="124">
        <f>+E24</f>
        <v>1</v>
      </c>
      <c r="F39" s="124">
        <f t="shared" ref="F39:M39" si="11">+F24</f>
        <v>1</v>
      </c>
      <c r="G39" s="124">
        <f t="shared" si="11"/>
        <v>1</v>
      </c>
      <c r="H39" s="124">
        <f t="shared" si="11"/>
        <v>2</v>
      </c>
      <c r="I39" s="124">
        <f t="shared" si="11"/>
        <v>1</v>
      </c>
      <c r="J39" s="124">
        <f t="shared" si="11"/>
        <v>2</v>
      </c>
      <c r="K39" s="124">
        <f t="shared" si="11"/>
        <v>1</v>
      </c>
      <c r="L39" s="124">
        <f t="shared" si="11"/>
        <v>1</v>
      </c>
      <c r="M39" s="124">
        <f t="shared" si="11"/>
        <v>1</v>
      </c>
      <c r="N39" s="77">
        <f>N$18</f>
        <v>16</v>
      </c>
      <c r="O39" s="78">
        <f>Des!D57</f>
        <v>38</v>
      </c>
      <c r="P39" s="78">
        <f>Arr!D43</f>
        <v>35</v>
      </c>
      <c r="Q39" s="78">
        <f>Cot!D22</f>
        <v>12</v>
      </c>
      <c r="R39" s="78">
        <f>Est!D45</f>
        <v>20</v>
      </c>
      <c r="S39" s="92">
        <f>+S29</f>
        <v>25</v>
      </c>
      <c r="T39" s="92">
        <f>+T32</f>
        <v>3</v>
      </c>
      <c r="U39" s="92">
        <f>+U34</f>
        <v>11</v>
      </c>
      <c r="V39" s="92">
        <f>+V26</f>
        <v>0</v>
      </c>
      <c r="W39" s="143">
        <f>+W37</f>
        <v>1</v>
      </c>
      <c r="X39" s="92">
        <f>+X23</f>
        <v>53</v>
      </c>
      <c r="Y39" s="148">
        <f t="shared" si="0"/>
        <v>226</v>
      </c>
      <c r="Z39" s="170" t="s">
        <v>153</v>
      </c>
      <c r="AA39" s="230"/>
      <c r="AB39" s="231"/>
      <c r="AC39" s="231"/>
      <c r="AD39" s="154"/>
      <c r="AE39" s="154"/>
      <c r="AF39" s="154"/>
      <c r="AG39" s="154"/>
      <c r="AH39" s="154"/>
      <c r="AI39" s="154"/>
      <c r="AJ39" s="154" t="s">
        <v>164</v>
      </c>
      <c r="AK39" s="154"/>
      <c r="AL39" s="154"/>
      <c r="AM39" s="154"/>
      <c r="AN39" s="154"/>
      <c r="AO39" s="154"/>
      <c r="AP39" s="154"/>
      <c r="AQ39" s="188" t="s">
        <v>112</v>
      </c>
      <c r="AR39" s="182">
        <f t="shared" si="4"/>
        <v>0</v>
      </c>
      <c r="AS39" s="187">
        <f t="shared" ref="AS39:AS58" si="12">AR39/Y39*100</f>
        <v>0</v>
      </c>
    </row>
    <row r="40" spans="1:45" ht="19.5" customHeight="1" thickBot="1">
      <c r="A40" s="263"/>
      <c r="B40" s="252" t="s">
        <v>26</v>
      </c>
      <c r="C40" s="253"/>
      <c r="D40" s="124">
        <f>+D24</f>
        <v>1</v>
      </c>
      <c r="E40" s="124">
        <f t="shared" ref="E40:M40" si="13">+E24</f>
        <v>1</v>
      </c>
      <c r="F40" s="124">
        <f t="shared" si="13"/>
        <v>1</v>
      </c>
      <c r="G40" s="124">
        <f t="shared" si="13"/>
        <v>1</v>
      </c>
      <c r="H40" s="124">
        <f t="shared" si="13"/>
        <v>2</v>
      </c>
      <c r="I40" s="124">
        <f t="shared" si="13"/>
        <v>1</v>
      </c>
      <c r="J40" s="124">
        <f t="shared" si="13"/>
        <v>2</v>
      </c>
      <c r="K40" s="124">
        <f t="shared" si="13"/>
        <v>1</v>
      </c>
      <c r="L40" s="124">
        <f t="shared" si="13"/>
        <v>1</v>
      </c>
      <c r="M40" s="124">
        <f t="shared" si="13"/>
        <v>1</v>
      </c>
      <c r="N40" s="77">
        <f>Mot!D27</f>
        <v>16</v>
      </c>
      <c r="O40" s="78">
        <f>Des!D57</f>
        <v>38</v>
      </c>
      <c r="P40" s="78">
        <f>Arr!D43</f>
        <v>35</v>
      </c>
      <c r="Q40" s="78">
        <f>Cot!D22</f>
        <v>12</v>
      </c>
      <c r="R40" s="78">
        <f>Est!D45</f>
        <v>20</v>
      </c>
      <c r="S40" s="92">
        <f>+S29</f>
        <v>25</v>
      </c>
      <c r="T40" s="92">
        <f>+T32</f>
        <v>3</v>
      </c>
      <c r="U40" s="92">
        <f>+U34</f>
        <v>11</v>
      </c>
      <c r="V40" s="92">
        <f>+V26</f>
        <v>0</v>
      </c>
      <c r="W40" s="92">
        <f>+W37</f>
        <v>1</v>
      </c>
      <c r="X40" s="92">
        <f>+X23</f>
        <v>53</v>
      </c>
      <c r="Y40" s="148">
        <f t="shared" si="0"/>
        <v>226</v>
      </c>
      <c r="Z40" s="170" t="s">
        <v>153</v>
      </c>
      <c r="AA40" s="230" t="s">
        <v>651</v>
      </c>
      <c r="AB40" s="231" t="s">
        <v>647</v>
      </c>
      <c r="AC40" s="231" t="s">
        <v>647</v>
      </c>
      <c r="AD40" s="154"/>
      <c r="AE40" s="154">
        <v>259</v>
      </c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88" t="s">
        <v>110</v>
      </c>
      <c r="AR40" s="182">
        <f t="shared" si="4"/>
        <v>259</v>
      </c>
      <c r="AS40" s="187">
        <f t="shared" si="12"/>
        <v>114.60176991150442</v>
      </c>
    </row>
    <row r="41" spans="1:45" ht="19.5" customHeight="1" thickBot="1">
      <c r="A41" s="263"/>
      <c r="B41" s="252" t="s">
        <v>18</v>
      </c>
      <c r="C41" s="253"/>
      <c r="D41" s="124">
        <f>+D24</f>
        <v>1</v>
      </c>
      <c r="E41" s="124">
        <f t="shared" ref="E41:M41" si="14">+E24</f>
        <v>1</v>
      </c>
      <c r="F41" s="124">
        <f t="shared" si="14"/>
        <v>1</v>
      </c>
      <c r="G41" s="124">
        <f t="shared" si="14"/>
        <v>1</v>
      </c>
      <c r="H41" s="124">
        <f t="shared" si="14"/>
        <v>2</v>
      </c>
      <c r="I41" s="124">
        <f t="shared" si="14"/>
        <v>1</v>
      </c>
      <c r="J41" s="124">
        <f t="shared" si="14"/>
        <v>2</v>
      </c>
      <c r="K41" s="124">
        <f t="shared" si="14"/>
        <v>1</v>
      </c>
      <c r="L41" s="124">
        <f t="shared" si="14"/>
        <v>1</v>
      </c>
      <c r="M41" s="124">
        <f t="shared" si="14"/>
        <v>1</v>
      </c>
      <c r="N41" s="77">
        <f>N$18</f>
        <v>16</v>
      </c>
      <c r="O41" s="78">
        <f>Des!D57</f>
        <v>38</v>
      </c>
      <c r="P41" s="78">
        <f>Arr!D43</f>
        <v>35</v>
      </c>
      <c r="Q41" s="78">
        <f>Cot!D22</f>
        <v>12</v>
      </c>
      <c r="R41" s="78">
        <f>Est!D45</f>
        <v>20</v>
      </c>
      <c r="S41" s="78">
        <f t="shared" ref="S41:X42" si="15">+S40</f>
        <v>25</v>
      </c>
      <c r="T41" s="78">
        <f t="shared" si="15"/>
        <v>3</v>
      </c>
      <c r="U41" s="78">
        <f t="shared" si="15"/>
        <v>11</v>
      </c>
      <c r="V41" s="78">
        <f t="shared" si="15"/>
        <v>0</v>
      </c>
      <c r="W41" s="144">
        <f t="shared" si="15"/>
        <v>1</v>
      </c>
      <c r="X41" s="78">
        <f t="shared" si="15"/>
        <v>53</v>
      </c>
      <c r="Y41" s="148">
        <f t="shared" si="0"/>
        <v>226</v>
      </c>
      <c r="Z41" s="170" t="s">
        <v>153</v>
      </c>
      <c r="AA41" s="230"/>
      <c r="AB41" s="231"/>
      <c r="AC41" s="231"/>
      <c r="AD41" s="154"/>
      <c r="AE41" s="154"/>
      <c r="AF41" s="154"/>
      <c r="AG41" s="154"/>
      <c r="AH41" s="154"/>
      <c r="AI41" s="154"/>
      <c r="AJ41" s="154" t="s">
        <v>164</v>
      </c>
      <c r="AK41" s="154"/>
      <c r="AL41" s="154"/>
      <c r="AM41" s="154"/>
      <c r="AN41" s="154"/>
      <c r="AO41" s="154"/>
      <c r="AP41" s="154"/>
      <c r="AQ41" s="188" t="s">
        <v>112</v>
      </c>
      <c r="AR41" s="182">
        <f t="shared" si="4"/>
        <v>0</v>
      </c>
      <c r="AS41" s="187">
        <f t="shared" si="12"/>
        <v>0</v>
      </c>
    </row>
    <row r="42" spans="1:45" ht="27.75" customHeight="1" thickBot="1">
      <c r="A42" s="263"/>
      <c r="B42" s="252" t="s">
        <v>15</v>
      </c>
      <c r="C42" s="253"/>
      <c r="D42" s="118"/>
      <c r="E42" s="95"/>
      <c r="F42" s="49"/>
      <c r="G42" s="203"/>
      <c r="H42" s="49"/>
      <c r="I42" s="203"/>
      <c r="J42" s="49"/>
      <c r="K42" s="49"/>
      <c r="L42" s="172"/>
      <c r="M42" s="203"/>
      <c r="N42" s="77">
        <f>N$18</f>
        <v>16</v>
      </c>
      <c r="O42" s="78">
        <f>Des!D57</f>
        <v>38</v>
      </c>
      <c r="P42" s="78">
        <f>Arr!D43</f>
        <v>35</v>
      </c>
      <c r="Q42" s="78">
        <f>Cot!D22</f>
        <v>12</v>
      </c>
      <c r="R42" s="78">
        <f>Est!D45</f>
        <v>20</v>
      </c>
      <c r="S42" s="78">
        <f t="shared" si="15"/>
        <v>25</v>
      </c>
      <c r="T42" s="78">
        <f t="shared" si="15"/>
        <v>3</v>
      </c>
      <c r="U42" s="78">
        <f t="shared" si="15"/>
        <v>11</v>
      </c>
      <c r="V42" s="78">
        <f t="shared" si="15"/>
        <v>0</v>
      </c>
      <c r="W42" s="144">
        <f t="shared" si="15"/>
        <v>1</v>
      </c>
      <c r="X42" s="78">
        <f t="shared" si="15"/>
        <v>53</v>
      </c>
      <c r="Y42" s="148">
        <f t="shared" si="0"/>
        <v>214</v>
      </c>
      <c r="Z42" s="170" t="s">
        <v>153</v>
      </c>
      <c r="AA42" s="230" t="s">
        <v>651</v>
      </c>
      <c r="AB42" s="231" t="s">
        <v>647</v>
      </c>
      <c r="AC42" s="231" t="s">
        <v>647</v>
      </c>
      <c r="AD42" s="154"/>
      <c r="AE42" s="154">
        <v>259</v>
      </c>
      <c r="AF42" s="154"/>
      <c r="AG42" s="154"/>
      <c r="AH42" s="154"/>
      <c r="AI42" s="154"/>
      <c r="AJ42" s="154" t="s">
        <v>164</v>
      </c>
      <c r="AK42" s="154"/>
      <c r="AL42" s="154"/>
      <c r="AM42" s="154"/>
      <c r="AN42" s="154"/>
      <c r="AO42" s="154"/>
      <c r="AP42" s="154"/>
      <c r="AQ42" s="188" t="s">
        <v>110</v>
      </c>
      <c r="AR42" s="182">
        <f t="shared" si="4"/>
        <v>259</v>
      </c>
      <c r="AS42" s="187">
        <f t="shared" si="12"/>
        <v>121.02803738317758</v>
      </c>
    </row>
    <row r="43" spans="1:45" ht="19.5" customHeight="1" thickBot="1">
      <c r="A43" s="263"/>
      <c r="B43" s="252" t="s">
        <v>25</v>
      </c>
      <c r="C43" s="253"/>
      <c r="D43" s="118"/>
      <c r="E43" s="95"/>
      <c r="F43" s="49"/>
      <c r="G43" s="203"/>
      <c r="H43" s="49"/>
      <c r="I43" s="203"/>
      <c r="J43" s="49"/>
      <c r="K43" s="49"/>
      <c r="L43" s="224">
        <f>+L41</f>
        <v>1</v>
      </c>
      <c r="M43" s="77">
        <f>+M41</f>
        <v>1</v>
      </c>
      <c r="N43" s="154"/>
      <c r="O43" s="70"/>
      <c r="P43" s="70"/>
      <c r="Q43" s="70"/>
      <c r="R43" s="70"/>
      <c r="S43" s="70"/>
      <c r="T43" s="70"/>
      <c r="U43" s="70"/>
      <c r="V43" s="70"/>
      <c r="W43" s="135"/>
      <c r="X43" s="70"/>
      <c r="Y43" s="148">
        <f t="shared" si="0"/>
        <v>2</v>
      </c>
      <c r="Z43" s="170" t="s">
        <v>153</v>
      </c>
      <c r="AA43" s="230"/>
      <c r="AB43" s="231"/>
      <c r="AC43" s="231"/>
      <c r="AD43" s="154"/>
      <c r="AE43" s="154"/>
      <c r="AF43" s="154"/>
      <c r="AG43" s="154"/>
      <c r="AH43" s="154"/>
      <c r="AI43" s="154" t="s">
        <v>164</v>
      </c>
      <c r="AJ43" s="154"/>
      <c r="AK43" s="154"/>
      <c r="AL43" s="154"/>
      <c r="AM43" s="154"/>
      <c r="AN43" s="154"/>
      <c r="AO43" s="154"/>
      <c r="AP43" s="154"/>
      <c r="AQ43" s="188" t="s">
        <v>112</v>
      </c>
      <c r="AR43" s="182">
        <f t="shared" si="4"/>
        <v>0</v>
      </c>
      <c r="AS43" s="187">
        <f t="shared" si="12"/>
        <v>0</v>
      </c>
    </row>
    <row r="44" spans="1:45" ht="30" customHeight="1" thickBot="1">
      <c r="A44" s="263"/>
      <c r="B44" s="252" t="s">
        <v>46</v>
      </c>
      <c r="C44" s="253"/>
      <c r="D44" s="118"/>
      <c r="E44" s="95"/>
      <c r="F44" s="49"/>
      <c r="G44" s="203"/>
      <c r="H44" s="49"/>
      <c r="I44" s="203"/>
      <c r="J44" s="49"/>
      <c r="K44" s="49"/>
      <c r="L44" s="224">
        <f>+L43</f>
        <v>1</v>
      </c>
      <c r="M44" s="77">
        <f>+M43</f>
        <v>1</v>
      </c>
      <c r="N44" s="77">
        <f>Mot!D27</f>
        <v>16</v>
      </c>
      <c r="O44" s="78">
        <f>Des!D57</f>
        <v>38</v>
      </c>
      <c r="P44" s="78">
        <f>Arr!D43</f>
        <v>35</v>
      </c>
      <c r="Q44" s="78">
        <f>Cot!D22</f>
        <v>12</v>
      </c>
      <c r="R44" s="78">
        <f>Est!D45</f>
        <v>20</v>
      </c>
      <c r="S44" s="78">
        <f t="shared" ref="S44:X44" si="16">+S42</f>
        <v>25</v>
      </c>
      <c r="T44" s="78">
        <f t="shared" si="16"/>
        <v>3</v>
      </c>
      <c r="U44" s="78">
        <f t="shared" si="16"/>
        <v>11</v>
      </c>
      <c r="V44" s="78">
        <f t="shared" si="16"/>
        <v>0</v>
      </c>
      <c r="W44" s="144">
        <f t="shared" si="16"/>
        <v>1</v>
      </c>
      <c r="X44" s="78">
        <f t="shared" si="16"/>
        <v>53</v>
      </c>
      <c r="Y44" s="148">
        <f t="shared" si="0"/>
        <v>216</v>
      </c>
      <c r="Z44" s="170" t="s">
        <v>153</v>
      </c>
      <c r="AA44" s="230"/>
      <c r="AB44" s="231"/>
      <c r="AC44" s="231"/>
      <c r="AD44" s="154"/>
      <c r="AE44" s="154"/>
      <c r="AF44" s="154"/>
      <c r="AG44" s="154"/>
      <c r="AH44" s="154"/>
      <c r="AI44" s="154" t="s">
        <v>164</v>
      </c>
      <c r="AJ44" s="154"/>
      <c r="AK44" s="154"/>
      <c r="AL44" s="154"/>
      <c r="AM44" s="154"/>
      <c r="AN44" s="154"/>
      <c r="AO44" s="154"/>
      <c r="AP44" s="154"/>
      <c r="AQ44" s="188" t="s">
        <v>112</v>
      </c>
      <c r="AR44" s="182">
        <f t="shared" si="4"/>
        <v>0</v>
      </c>
      <c r="AS44" s="187">
        <f t="shared" si="12"/>
        <v>0</v>
      </c>
    </row>
    <row r="45" spans="1:45" ht="42" customHeight="1" thickBot="1">
      <c r="A45" s="263"/>
      <c r="B45" s="252" t="s">
        <v>137</v>
      </c>
      <c r="C45" s="253"/>
      <c r="D45" s="118"/>
      <c r="E45" s="95"/>
      <c r="F45" s="49"/>
      <c r="G45" s="203"/>
      <c r="H45" s="49"/>
      <c r="I45" s="203"/>
      <c r="J45" s="49"/>
      <c r="K45" s="49"/>
      <c r="L45" s="172"/>
      <c r="M45" s="203"/>
      <c r="N45" s="77">
        <f>Mot!D27</f>
        <v>16</v>
      </c>
      <c r="O45" s="78">
        <f>Des!D57</f>
        <v>38</v>
      </c>
      <c r="P45" s="78">
        <f>Arr!D43</f>
        <v>35</v>
      </c>
      <c r="Q45" s="78">
        <f>Cot!D22</f>
        <v>12</v>
      </c>
      <c r="R45" s="78">
        <f>Est!D45</f>
        <v>20</v>
      </c>
      <c r="S45" s="78">
        <f t="shared" ref="S45:X45" si="17">+S44</f>
        <v>25</v>
      </c>
      <c r="T45" s="78">
        <f t="shared" si="17"/>
        <v>3</v>
      </c>
      <c r="U45" s="78">
        <f t="shared" si="17"/>
        <v>11</v>
      </c>
      <c r="V45" s="78">
        <f t="shared" si="17"/>
        <v>0</v>
      </c>
      <c r="W45" s="78">
        <f t="shared" si="17"/>
        <v>1</v>
      </c>
      <c r="X45" s="78">
        <f t="shared" si="17"/>
        <v>53</v>
      </c>
      <c r="Y45" s="148">
        <f t="shared" si="0"/>
        <v>214</v>
      </c>
      <c r="Z45" s="170" t="s">
        <v>153</v>
      </c>
      <c r="AA45" s="230" t="s">
        <v>651</v>
      </c>
      <c r="AB45" s="231" t="s">
        <v>647</v>
      </c>
      <c r="AC45" s="231" t="s">
        <v>647</v>
      </c>
      <c r="AD45" s="154"/>
      <c r="AE45" s="154">
        <v>10</v>
      </c>
      <c r="AF45" s="154">
        <v>10</v>
      </c>
      <c r="AG45" s="154">
        <v>10</v>
      </c>
      <c r="AH45" s="154">
        <v>10</v>
      </c>
      <c r="AI45" s="154" t="s">
        <v>164</v>
      </c>
      <c r="AJ45" s="154" t="s">
        <v>164</v>
      </c>
      <c r="AK45" s="154" t="s">
        <v>164</v>
      </c>
      <c r="AL45" s="154" t="s">
        <v>164</v>
      </c>
      <c r="AM45" s="154" t="s">
        <v>164</v>
      </c>
      <c r="AN45" s="154" t="s">
        <v>164</v>
      </c>
      <c r="AO45" s="154" t="s">
        <v>164</v>
      </c>
      <c r="AP45" s="154" t="s">
        <v>164</v>
      </c>
      <c r="AQ45" s="188" t="s">
        <v>111</v>
      </c>
      <c r="AR45" s="182">
        <f t="shared" si="4"/>
        <v>40</v>
      </c>
      <c r="AS45" s="187">
        <f t="shared" si="12"/>
        <v>18.691588785046729</v>
      </c>
    </row>
    <row r="46" spans="1:45" ht="19.5" customHeight="1" thickBot="1">
      <c r="A46" s="264"/>
      <c r="B46" s="274" t="s">
        <v>71</v>
      </c>
      <c r="C46" s="275"/>
      <c r="D46" s="125">
        <f>+D41</f>
        <v>1</v>
      </c>
      <c r="E46" s="125">
        <f t="shared" ref="E46:M46" si="18">+E41</f>
        <v>1</v>
      </c>
      <c r="F46" s="125">
        <f t="shared" si="18"/>
        <v>1</v>
      </c>
      <c r="G46" s="125">
        <f t="shared" si="18"/>
        <v>1</v>
      </c>
      <c r="H46" s="125">
        <f t="shared" si="18"/>
        <v>2</v>
      </c>
      <c r="I46" s="125">
        <f t="shared" si="18"/>
        <v>1</v>
      </c>
      <c r="J46" s="125">
        <f t="shared" si="18"/>
        <v>2</v>
      </c>
      <c r="K46" s="125">
        <f t="shared" si="18"/>
        <v>1</v>
      </c>
      <c r="L46" s="125">
        <f t="shared" si="18"/>
        <v>1</v>
      </c>
      <c r="M46" s="125">
        <f t="shared" si="18"/>
        <v>1</v>
      </c>
      <c r="N46" s="203"/>
      <c r="O46" s="89"/>
      <c r="P46" s="89"/>
      <c r="Q46" s="89"/>
      <c r="R46" s="89"/>
      <c r="S46" s="89"/>
      <c r="T46" s="89"/>
      <c r="U46" s="89"/>
      <c r="V46" s="89"/>
      <c r="W46" s="145"/>
      <c r="X46" s="89"/>
      <c r="Y46" s="151">
        <f t="shared" si="0"/>
        <v>12</v>
      </c>
      <c r="Z46" s="170" t="s">
        <v>153</v>
      </c>
      <c r="AA46" s="230" t="s">
        <v>114</v>
      </c>
      <c r="AB46" s="231" t="s">
        <v>648</v>
      </c>
      <c r="AC46" s="231" t="s">
        <v>647</v>
      </c>
      <c r="AD46" s="154"/>
      <c r="AE46" s="154">
        <v>259</v>
      </c>
      <c r="AF46" s="154"/>
      <c r="AG46" s="154"/>
      <c r="AH46" s="154">
        <v>150</v>
      </c>
      <c r="AI46" s="154"/>
      <c r="AJ46" s="154"/>
      <c r="AK46" s="154"/>
      <c r="AL46" s="154"/>
      <c r="AM46" s="154"/>
      <c r="AN46" s="154"/>
      <c r="AO46" s="154"/>
      <c r="AP46" s="154"/>
      <c r="AQ46" s="188" t="s">
        <v>110</v>
      </c>
      <c r="AR46" s="182">
        <f t="shared" si="4"/>
        <v>409</v>
      </c>
      <c r="AS46" s="187">
        <f t="shared" si="12"/>
        <v>3408.3333333333335</v>
      </c>
    </row>
    <row r="47" spans="1:45" ht="19.5" customHeight="1" thickBot="1">
      <c r="A47" s="265" t="s">
        <v>141</v>
      </c>
      <c r="B47" s="314" t="s">
        <v>40</v>
      </c>
      <c r="C47" s="314"/>
      <c r="D47" s="103">
        <f>+D46</f>
        <v>1</v>
      </c>
      <c r="E47" s="126">
        <f t="shared" ref="E47:M47" si="19">+E46</f>
        <v>1</v>
      </c>
      <c r="F47" s="126">
        <f t="shared" si="19"/>
        <v>1</v>
      </c>
      <c r="G47" s="126">
        <f t="shared" si="19"/>
        <v>1</v>
      </c>
      <c r="H47" s="126">
        <f t="shared" si="19"/>
        <v>2</v>
      </c>
      <c r="I47" s="126">
        <f t="shared" si="19"/>
        <v>1</v>
      </c>
      <c r="J47" s="126">
        <f t="shared" si="19"/>
        <v>2</v>
      </c>
      <c r="K47" s="126">
        <f t="shared" si="19"/>
        <v>1</v>
      </c>
      <c r="L47" s="126">
        <f t="shared" si="19"/>
        <v>1</v>
      </c>
      <c r="M47" s="126">
        <f t="shared" si="19"/>
        <v>1</v>
      </c>
      <c r="N47" s="74">
        <f>Mot!D27</f>
        <v>16</v>
      </c>
      <c r="O47" s="104">
        <f>Des!D57</f>
        <v>38</v>
      </c>
      <c r="P47" s="104">
        <f>Arr!D43</f>
        <v>35</v>
      </c>
      <c r="Q47" s="104">
        <f>Cot!D22</f>
        <v>12</v>
      </c>
      <c r="R47" s="104">
        <f>Est!D45</f>
        <v>20</v>
      </c>
      <c r="S47" s="104">
        <f>+S45</f>
        <v>25</v>
      </c>
      <c r="T47" s="104">
        <f t="shared" ref="T47:X47" si="20">+T45</f>
        <v>3</v>
      </c>
      <c r="U47" s="104">
        <f t="shared" si="20"/>
        <v>11</v>
      </c>
      <c r="V47" s="104">
        <f t="shared" si="20"/>
        <v>0</v>
      </c>
      <c r="W47" s="104">
        <f t="shared" si="20"/>
        <v>1</v>
      </c>
      <c r="X47" s="104">
        <f t="shared" si="20"/>
        <v>53</v>
      </c>
      <c r="Y47" s="147">
        <f t="shared" si="0"/>
        <v>226</v>
      </c>
      <c r="Z47" s="170" t="s">
        <v>153</v>
      </c>
      <c r="AA47" s="230" t="s">
        <v>651</v>
      </c>
      <c r="AB47" s="231" t="s">
        <v>649</v>
      </c>
      <c r="AC47" s="231" t="s">
        <v>647</v>
      </c>
      <c r="AD47" s="70"/>
      <c r="AE47" s="70"/>
      <c r="AF47" s="70">
        <v>259</v>
      </c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188" t="s">
        <v>110</v>
      </c>
      <c r="AR47" s="182">
        <f t="shared" si="4"/>
        <v>259</v>
      </c>
      <c r="AS47" s="187">
        <f t="shared" si="12"/>
        <v>114.60176991150442</v>
      </c>
    </row>
    <row r="48" spans="1:45" ht="26.25" thickBot="1">
      <c r="A48" s="266"/>
      <c r="B48" s="314" t="s">
        <v>650</v>
      </c>
      <c r="C48" s="314"/>
      <c r="D48" s="95"/>
      <c r="E48" s="95"/>
      <c r="F48" s="74">
        <f t="shared" ref="F48:I50" si="21">+F47</f>
        <v>1</v>
      </c>
      <c r="G48" s="74">
        <f t="shared" si="21"/>
        <v>1</v>
      </c>
      <c r="H48" s="74">
        <f t="shared" si="21"/>
        <v>2</v>
      </c>
      <c r="I48" s="74">
        <f t="shared" si="21"/>
        <v>1</v>
      </c>
      <c r="J48" s="49"/>
      <c r="K48" s="49"/>
      <c r="L48" s="225">
        <f t="shared" ref="L48:M50" si="22">+L47</f>
        <v>1</v>
      </c>
      <c r="M48" s="74">
        <f t="shared" si="22"/>
        <v>1</v>
      </c>
      <c r="N48" s="203"/>
      <c r="O48" s="5"/>
      <c r="P48" s="5"/>
      <c r="Q48" s="5"/>
      <c r="R48" s="5"/>
      <c r="S48" s="75">
        <f>+S47</f>
        <v>25</v>
      </c>
      <c r="T48" s="5"/>
      <c r="U48" s="75">
        <f>+U47</f>
        <v>11</v>
      </c>
      <c r="V48" s="5"/>
      <c r="W48" s="146">
        <f t="shared" ref="W48:X50" si="23">+W47</f>
        <v>1</v>
      </c>
      <c r="X48" s="75">
        <f t="shared" si="23"/>
        <v>53</v>
      </c>
      <c r="Y48" s="148">
        <f t="shared" si="0"/>
        <v>97</v>
      </c>
      <c r="Z48" s="170" t="s">
        <v>153</v>
      </c>
      <c r="AA48" s="230" t="s">
        <v>651</v>
      </c>
      <c r="AB48" s="231" t="s">
        <v>649</v>
      </c>
      <c r="AC48" s="231" t="s">
        <v>647</v>
      </c>
      <c r="AD48" s="70"/>
      <c r="AE48" s="70">
        <v>259</v>
      </c>
      <c r="AF48" s="70"/>
      <c r="AG48" s="70"/>
      <c r="AH48" s="70"/>
      <c r="AI48" s="70"/>
      <c r="AJ48" s="70" t="s">
        <v>164</v>
      </c>
      <c r="AK48" s="70"/>
      <c r="AL48" s="70"/>
      <c r="AM48" s="70"/>
      <c r="AN48" s="70"/>
      <c r="AO48" s="70"/>
      <c r="AP48" s="70"/>
      <c r="AQ48" s="188" t="s">
        <v>110</v>
      </c>
      <c r="AR48" s="182">
        <f t="shared" si="4"/>
        <v>259</v>
      </c>
      <c r="AS48" s="187">
        <f t="shared" si="12"/>
        <v>267.01030927835052</v>
      </c>
    </row>
    <row r="49" spans="1:45" ht="19.5" customHeight="1" thickBot="1">
      <c r="A49" s="267"/>
      <c r="B49" s="314" t="s">
        <v>41</v>
      </c>
      <c r="C49" s="314"/>
      <c r="D49" s="117"/>
      <c r="E49" s="117"/>
      <c r="F49" s="204">
        <f t="shared" si="21"/>
        <v>1</v>
      </c>
      <c r="G49" s="204">
        <f t="shared" si="21"/>
        <v>1</v>
      </c>
      <c r="H49" s="204">
        <f t="shared" si="21"/>
        <v>2</v>
      </c>
      <c r="I49" s="204">
        <f t="shared" si="21"/>
        <v>1</v>
      </c>
      <c r="J49" s="201"/>
      <c r="K49" s="201"/>
      <c r="L49" s="226">
        <f t="shared" si="22"/>
        <v>1</v>
      </c>
      <c r="M49" s="74">
        <f t="shared" si="22"/>
        <v>1</v>
      </c>
      <c r="N49" s="74">
        <f>Mot!D27</f>
        <v>16</v>
      </c>
      <c r="O49" s="205">
        <f>Des!D57</f>
        <v>38</v>
      </c>
      <c r="P49" s="205">
        <f>Arr!D43</f>
        <v>35</v>
      </c>
      <c r="Q49" s="205">
        <f>Cot!D22</f>
        <v>12</v>
      </c>
      <c r="R49" s="205">
        <f>Est!D45</f>
        <v>20</v>
      </c>
      <c r="S49" s="205">
        <f>+S48</f>
        <v>25</v>
      </c>
      <c r="T49" s="205">
        <f>+T47</f>
        <v>3</v>
      </c>
      <c r="U49" s="205">
        <f>+U48</f>
        <v>11</v>
      </c>
      <c r="V49" s="205">
        <f>+V47</f>
        <v>0</v>
      </c>
      <c r="W49" s="206">
        <f t="shared" si="23"/>
        <v>1</v>
      </c>
      <c r="X49" s="205">
        <f t="shared" si="23"/>
        <v>53</v>
      </c>
      <c r="Y49" s="151">
        <f t="shared" si="0"/>
        <v>221</v>
      </c>
      <c r="Z49" s="170" t="s">
        <v>153</v>
      </c>
      <c r="AA49" s="230"/>
      <c r="AB49" s="231"/>
      <c r="AC49" s="231"/>
      <c r="AD49" s="70"/>
      <c r="AE49" s="70"/>
      <c r="AF49" s="70"/>
      <c r="AG49" s="70"/>
      <c r="AH49" s="70"/>
      <c r="AI49" s="70" t="s">
        <v>164</v>
      </c>
      <c r="AJ49" s="70"/>
      <c r="AK49" s="70"/>
      <c r="AL49" s="70"/>
      <c r="AM49" s="70"/>
      <c r="AN49" s="70"/>
      <c r="AO49" s="70"/>
      <c r="AP49" s="70"/>
      <c r="AQ49" s="188" t="s">
        <v>112</v>
      </c>
      <c r="AR49" s="182">
        <f t="shared" si="4"/>
        <v>0</v>
      </c>
      <c r="AS49" s="187">
        <f t="shared" si="12"/>
        <v>0</v>
      </c>
    </row>
    <row r="50" spans="1:45" ht="54" customHeight="1" thickBot="1">
      <c r="A50" s="208" t="s">
        <v>634</v>
      </c>
      <c r="B50" s="271" t="s">
        <v>635</v>
      </c>
      <c r="C50" s="271"/>
      <c r="D50" s="217">
        <f>+D47</f>
        <v>1</v>
      </c>
      <c r="E50" s="217">
        <f>+E47</f>
        <v>1</v>
      </c>
      <c r="F50" s="217">
        <f t="shared" si="21"/>
        <v>1</v>
      </c>
      <c r="G50" s="217">
        <f t="shared" si="21"/>
        <v>1</v>
      </c>
      <c r="H50" s="217">
        <f t="shared" si="21"/>
        <v>2</v>
      </c>
      <c r="I50" s="217">
        <f t="shared" si="21"/>
        <v>1</v>
      </c>
      <c r="J50" s="217">
        <f>+J47</f>
        <v>2</v>
      </c>
      <c r="K50" s="217">
        <f>+K47</f>
        <v>1</v>
      </c>
      <c r="L50" s="227">
        <f t="shared" si="22"/>
        <v>1</v>
      </c>
      <c r="M50" s="229">
        <f t="shared" si="22"/>
        <v>1</v>
      </c>
      <c r="N50" s="229">
        <f>+N49</f>
        <v>16</v>
      </c>
      <c r="O50" s="218">
        <f>+O49</f>
        <v>38</v>
      </c>
      <c r="P50" s="218">
        <f>+P49</f>
        <v>35</v>
      </c>
      <c r="Q50" s="218">
        <f>+Q49</f>
        <v>12</v>
      </c>
      <c r="R50" s="218">
        <f>+R49</f>
        <v>20</v>
      </c>
      <c r="S50" s="218">
        <f>+S49</f>
        <v>25</v>
      </c>
      <c r="T50" s="218">
        <f>+T49</f>
        <v>3</v>
      </c>
      <c r="U50" s="218">
        <f>+U49</f>
        <v>11</v>
      </c>
      <c r="V50" s="218">
        <f>+V49</f>
        <v>0</v>
      </c>
      <c r="W50" s="218">
        <f t="shared" si="23"/>
        <v>1</v>
      </c>
      <c r="X50" s="218">
        <f t="shared" si="23"/>
        <v>53</v>
      </c>
      <c r="Y50" s="151">
        <f t="shared" si="0"/>
        <v>226</v>
      </c>
      <c r="Z50" s="170" t="s">
        <v>153</v>
      </c>
      <c r="AA50" s="230" t="s">
        <v>651</v>
      </c>
      <c r="AB50" s="231" t="s">
        <v>647</v>
      </c>
      <c r="AC50" s="231" t="s">
        <v>647</v>
      </c>
      <c r="AD50" s="70"/>
      <c r="AE50" s="70">
        <v>259</v>
      </c>
      <c r="AF50" s="70"/>
      <c r="AG50" s="70"/>
      <c r="AH50" s="70">
        <v>259</v>
      </c>
      <c r="AI50" s="70"/>
      <c r="AJ50" s="70"/>
      <c r="AK50" s="70"/>
      <c r="AL50" s="70"/>
      <c r="AM50" s="70"/>
      <c r="AN50" s="70"/>
      <c r="AO50" s="70"/>
      <c r="AP50" s="70"/>
      <c r="AQ50" s="188" t="s">
        <v>110</v>
      </c>
      <c r="AR50" s="182">
        <f t="shared" si="4"/>
        <v>518</v>
      </c>
      <c r="AS50" s="187">
        <f t="shared" si="12"/>
        <v>229.20353982300884</v>
      </c>
    </row>
    <row r="51" spans="1:45" ht="19.5" customHeight="1" thickBot="1">
      <c r="A51" s="268" t="s">
        <v>142</v>
      </c>
      <c r="B51" s="315" t="s">
        <v>52</v>
      </c>
      <c r="C51" s="316"/>
      <c r="D51" s="127">
        <f t="shared" ref="D51:D58" si="24">+D50</f>
        <v>1</v>
      </c>
      <c r="E51" s="127">
        <f t="shared" ref="E51:X58" si="25">+E50</f>
        <v>1</v>
      </c>
      <c r="F51" s="127">
        <f t="shared" si="25"/>
        <v>1</v>
      </c>
      <c r="G51" s="127">
        <f t="shared" si="25"/>
        <v>1</v>
      </c>
      <c r="H51" s="127">
        <f t="shared" si="25"/>
        <v>2</v>
      </c>
      <c r="I51" s="127">
        <f t="shared" si="25"/>
        <v>1</v>
      </c>
      <c r="J51" s="127">
        <f t="shared" si="25"/>
        <v>2</v>
      </c>
      <c r="K51" s="127">
        <f t="shared" si="25"/>
        <v>1</v>
      </c>
      <c r="L51" s="127">
        <f t="shared" si="25"/>
        <v>1</v>
      </c>
      <c r="M51" s="127">
        <f t="shared" si="25"/>
        <v>1</v>
      </c>
      <c r="N51" s="127">
        <f t="shared" si="25"/>
        <v>16</v>
      </c>
      <c r="O51" s="127">
        <f t="shared" si="25"/>
        <v>38</v>
      </c>
      <c r="P51" s="127">
        <f t="shared" si="25"/>
        <v>35</v>
      </c>
      <c r="Q51" s="127">
        <f t="shared" si="25"/>
        <v>12</v>
      </c>
      <c r="R51" s="127">
        <f t="shared" si="25"/>
        <v>20</v>
      </c>
      <c r="S51" s="127">
        <f t="shared" si="25"/>
        <v>25</v>
      </c>
      <c r="T51" s="127">
        <f t="shared" si="25"/>
        <v>3</v>
      </c>
      <c r="U51" s="127">
        <f t="shared" si="25"/>
        <v>11</v>
      </c>
      <c r="V51" s="127">
        <f t="shared" si="25"/>
        <v>0</v>
      </c>
      <c r="W51" s="127">
        <f t="shared" si="25"/>
        <v>1</v>
      </c>
      <c r="X51" s="127">
        <f t="shared" si="25"/>
        <v>53</v>
      </c>
      <c r="Y51" s="207">
        <f t="shared" si="0"/>
        <v>226</v>
      </c>
      <c r="Z51" s="170" t="s">
        <v>153</v>
      </c>
      <c r="AA51" s="230" t="s">
        <v>114</v>
      </c>
      <c r="AB51" s="231" t="s">
        <v>646</v>
      </c>
      <c r="AC51" s="231" t="s">
        <v>646</v>
      </c>
      <c r="AD51" s="70"/>
      <c r="AE51" s="70"/>
      <c r="AF51" s="70"/>
      <c r="AG51" s="70"/>
      <c r="AH51" s="70">
        <v>259</v>
      </c>
      <c r="AI51" s="70"/>
      <c r="AJ51" s="70"/>
      <c r="AK51" s="70"/>
      <c r="AL51" s="70"/>
      <c r="AM51" s="70"/>
      <c r="AN51" s="70"/>
      <c r="AO51" s="70"/>
      <c r="AP51" s="70"/>
      <c r="AQ51" s="188" t="s">
        <v>110</v>
      </c>
      <c r="AR51" s="182">
        <f t="shared" si="4"/>
        <v>259</v>
      </c>
      <c r="AS51" s="187">
        <f t="shared" si="12"/>
        <v>114.60176991150442</v>
      </c>
    </row>
    <row r="52" spans="1:45" ht="40.5" customHeight="1" thickBot="1">
      <c r="A52" s="268"/>
      <c r="B52" s="254" t="s">
        <v>212</v>
      </c>
      <c r="C52" s="255"/>
      <c r="D52" s="127">
        <f t="shared" si="24"/>
        <v>1</v>
      </c>
      <c r="E52" s="127">
        <f t="shared" si="25"/>
        <v>1</v>
      </c>
      <c r="F52" s="127">
        <f t="shared" si="25"/>
        <v>1</v>
      </c>
      <c r="G52" s="127">
        <f t="shared" si="25"/>
        <v>1</v>
      </c>
      <c r="H52" s="127">
        <f t="shared" si="25"/>
        <v>2</v>
      </c>
      <c r="I52" s="127">
        <f t="shared" si="25"/>
        <v>1</v>
      </c>
      <c r="J52" s="127">
        <f t="shared" si="25"/>
        <v>2</v>
      </c>
      <c r="K52" s="127">
        <f t="shared" si="25"/>
        <v>1</v>
      </c>
      <c r="L52" s="127">
        <f t="shared" si="25"/>
        <v>1</v>
      </c>
      <c r="M52" s="127">
        <f t="shared" si="25"/>
        <v>1</v>
      </c>
      <c r="N52" s="127">
        <f t="shared" si="25"/>
        <v>16</v>
      </c>
      <c r="O52" s="127">
        <f t="shared" si="25"/>
        <v>38</v>
      </c>
      <c r="P52" s="127">
        <f t="shared" si="25"/>
        <v>35</v>
      </c>
      <c r="Q52" s="127">
        <f t="shared" si="25"/>
        <v>12</v>
      </c>
      <c r="R52" s="127">
        <f t="shared" si="25"/>
        <v>20</v>
      </c>
      <c r="S52" s="127">
        <f t="shared" si="25"/>
        <v>25</v>
      </c>
      <c r="T52" s="127">
        <f t="shared" si="25"/>
        <v>3</v>
      </c>
      <c r="U52" s="127">
        <f t="shared" si="25"/>
        <v>11</v>
      </c>
      <c r="V52" s="127">
        <f t="shared" si="25"/>
        <v>0</v>
      </c>
      <c r="W52" s="127">
        <f t="shared" si="25"/>
        <v>1</v>
      </c>
      <c r="X52" s="127">
        <f t="shared" si="25"/>
        <v>53</v>
      </c>
      <c r="Y52" s="207">
        <f t="shared" ref="Y52:Y56" si="26">SUM(D52:X52)</f>
        <v>226</v>
      </c>
      <c r="Z52" s="170" t="s">
        <v>153</v>
      </c>
      <c r="AA52" s="230"/>
      <c r="AB52" s="231"/>
      <c r="AC52" s="231"/>
      <c r="AD52" s="70"/>
      <c r="AE52" s="70"/>
      <c r="AF52" s="70"/>
      <c r="AG52" s="70"/>
      <c r="AH52" s="70"/>
      <c r="AI52" s="70" t="s">
        <v>164</v>
      </c>
      <c r="AJ52" s="70"/>
      <c r="AK52" s="70"/>
      <c r="AL52" s="70"/>
      <c r="AM52" s="70"/>
      <c r="AN52" s="70"/>
      <c r="AO52" s="70"/>
      <c r="AP52" s="70"/>
      <c r="AQ52" s="188" t="s">
        <v>112</v>
      </c>
      <c r="AR52" s="182">
        <f t="shared" si="4"/>
        <v>0</v>
      </c>
      <c r="AS52" s="187">
        <f t="shared" si="12"/>
        <v>0</v>
      </c>
    </row>
    <row r="53" spans="1:45" ht="26.25" thickBot="1">
      <c r="A53" s="268"/>
      <c r="B53" s="254" t="s">
        <v>213</v>
      </c>
      <c r="C53" s="255"/>
      <c r="D53" s="127">
        <f t="shared" si="24"/>
        <v>1</v>
      </c>
      <c r="E53" s="127">
        <f t="shared" si="25"/>
        <v>1</v>
      </c>
      <c r="F53" s="127">
        <f t="shared" si="25"/>
        <v>1</v>
      </c>
      <c r="G53" s="127">
        <f t="shared" si="25"/>
        <v>1</v>
      </c>
      <c r="H53" s="127">
        <f t="shared" si="25"/>
        <v>2</v>
      </c>
      <c r="I53" s="127">
        <f t="shared" si="25"/>
        <v>1</v>
      </c>
      <c r="J53" s="127">
        <f t="shared" si="25"/>
        <v>2</v>
      </c>
      <c r="K53" s="127">
        <f t="shared" si="25"/>
        <v>1</v>
      </c>
      <c r="L53" s="127">
        <f t="shared" si="25"/>
        <v>1</v>
      </c>
      <c r="M53" s="127">
        <f t="shared" si="25"/>
        <v>1</v>
      </c>
      <c r="N53" s="127">
        <f t="shared" si="25"/>
        <v>16</v>
      </c>
      <c r="O53" s="127">
        <f t="shared" si="25"/>
        <v>38</v>
      </c>
      <c r="P53" s="127">
        <f t="shared" si="25"/>
        <v>35</v>
      </c>
      <c r="Q53" s="127">
        <f t="shared" si="25"/>
        <v>12</v>
      </c>
      <c r="R53" s="127">
        <f t="shared" si="25"/>
        <v>20</v>
      </c>
      <c r="S53" s="127">
        <f t="shared" si="25"/>
        <v>25</v>
      </c>
      <c r="T53" s="127">
        <f t="shared" si="25"/>
        <v>3</v>
      </c>
      <c r="U53" s="127">
        <f t="shared" si="25"/>
        <v>11</v>
      </c>
      <c r="V53" s="127">
        <f t="shared" si="25"/>
        <v>0</v>
      </c>
      <c r="W53" s="127">
        <f t="shared" si="25"/>
        <v>1</v>
      </c>
      <c r="X53" s="127">
        <f t="shared" si="25"/>
        <v>53</v>
      </c>
      <c r="Y53" s="207">
        <f t="shared" si="26"/>
        <v>226</v>
      </c>
      <c r="Z53" s="170" t="s">
        <v>153</v>
      </c>
      <c r="AA53" s="230"/>
      <c r="AB53" s="231"/>
      <c r="AC53" s="231"/>
      <c r="AD53" s="70"/>
      <c r="AE53" s="70"/>
      <c r="AF53" s="70"/>
      <c r="AG53" s="70"/>
      <c r="AH53" s="70"/>
      <c r="AI53" s="70"/>
      <c r="AJ53" s="70" t="s">
        <v>164</v>
      </c>
      <c r="AK53" s="70"/>
      <c r="AL53" s="70"/>
      <c r="AM53" s="70"/>
      <c r="AN53" s="70"/>
      <c r="AO53" s="70"/>
      <c r="AP53" s="70"/>
      <c r="AQ53" s="188" t="s">
        <v>112</v>
      </c>
      <c r="AR53" s="182">
        <f t="shared" si="4"/>
        <v>0</v>
      </c>
      <c r="AS53" s="187">
        <f t="shared" si="12"/>
        <v>0</v>
      </c>
    </row>
    <row r="54" spans="1:45" ht="19.5" customHeight="1" thickBot="1">
      <c r="A54" s="268"/>
      <c r="B54" s="254" t="s">
        <v>209</v>
      </c>
      <c r="C54" s="255"/>
      <c r="D54" s="127">
        <f t="shared" si="24"/>
        <v>1</v>
      </c>
      <c r="E54" s="127">
        <f t="shared" si="25"/>
        <v>1</v>
      </c>
      <c r="F54" s="127">
        <f t="shared" si="25"/>
        <v>1</v>
      </c>
      <c r="G54" s="127">
        <f t="shared" si="25"/>
        <v>1</v>
      </c>
      <c r="H54" s="127">
        <f t="shared" si="25"/>
        <v>2</v>
      </c>
      <c r="I54" s="127">
        <f t="shared" si="25"/>
        <v>1</v>
      </c>
      <c r="J54" s="127">
        <f t="shared" si="25"/>
        <v>2</v>
      </c>
      <c r="K54" s="127">
        <f t="shared" si="25"/>
        <v>1</v>
      </c>
      <c r="L54" s="127">
        <f t="shared" si="25"/>
        <v>1</v>
      </c>
      <c r="M54" s="127">
        <f t="shared" si="25"/>
        <v>1</v>
      </c>
      <c r="N54" s="127">
        <f t="shared" si="25"/>
        <v>16</v>
      </c>
      <c r="O54" s="127">
        <f t="shared" si="25"/>
        <v>38</v>
      </c>
      <c r="P54" s="127">
        <f t="shared" si="25"/>
        <v>35</v>
      </c>
      <c r="Q54" s="127">
        <f t="shared" si="25"/>
        <v>12</v>
      </c>
      <c r="R54" s="127">
        <f t="shared" si="25"/>
        <v>20</v>
      </c>
      <c r="S54" s="127">
        <f t="shared" si="25"/>
        <v>25</v>
      </c>
      <c r="T54" s="127">
        <f t="shared" si="25"/>
        <v>3</v>
      </c>
      <c r="U54" s="127">
        <f t="shared" si="25"/>
        <v>11</v>
      </c>
      <c r="V54" s="127">
        <f t="shared" si="25"/>
        <v>0</v>
      </c>
      <c r="W54" s="127">
        <f t="shared" si="25"/>
        <v>1</v>
      </c>
      <c r="X54" s="127">
        <f t="shared" si="25"/>
        <v>53</v>
      </c>
      <c r="Y54" s="207">
        <f t="shared" si="26"/>
        <v>226</v>
      </c>
      <c r="Z54" s="170" t="s">
        <v>153</v>
      </c>
      <c r="AA54" s="230"/>
      <c r="AB54" s="231"/>
      <c r="AC54" s="231"/>
      <c r="AD54" s="70"/>
      <c r="AE54" s="70"/>
      <c r="AF54" s="70"/>
      <c r="AG54" s="70"/>
      <c r="AH54" s="70"/>
      <c r="AI54" s="70"/>
      <c r="AJ54" s="70" t="s">
        <v>164</v>
      </c>
      <c r="AK54" s="70"/>
      <c r="AL54" s="70"/>
      <c r="AM54" s="70"/>
      <c r="AN54" s="70"/>
      <c r="AO54" s="70"/>
      <c r="AP54" s="70"/>
      <c r="AQ54" s="188" t="s">
        <v>112</v>
      </c>
      <c r="AR54" s="182">
        <f t="shared" si="4"/>
        <v>0</v>
      </c>
      <c r="AS54" s="187">
        <f t="shared" si="12"/>
        <v>0</v>
      </c>
    </row>
    <row r="55" spans="1:45" ht="19.5" customHeight="1" thickBot="1">
      <c r="A55" s="268"/>
      <c r="B55" s="254" t="s">
        <v>211</v>
      </c>
      <c r="C55" s="255"/>
      <c r="D55" s="127">
        <f t="shared" si="24"/>
        <v>1</v>
      </c>
      <c r="E55" s="127">
        <f t="shared" si="25"/>
        <v>1</v>
      </c>
      <c r="F55" s="127">
        <f t="shared" si="25"/>
        <v>1</v>
      </c>
      <c r="G55" s="127">
        <f t="shared" si="25"/>
        <v>1</v>
      </c>
      <c r="H55" s="127">
        <f t="shared" si="25"/>
        <v>2</v>
      </c>
      <c r="I55" s="127">
        <f t="shared" si="25"/>
        <v>1</v>
      </c>
      <c r="J55" s="127">
        <f t="shared" si="25"/>
        <v>2</v>
      </c>
      <c r="K55" s="127">
        <f t="shared" si="25"/>
        <v>1</v>
      </c>
      <c r="L55" s="127">
        <f t="shared" si="25"/>
        <v>1</v>
      </c>
      <c r="M55" s="127">
        <f t="shared" si="25"/>
        <v>1</v>
      </c>
      <c r="N55" s="127">
        <f t="shared" si="25"/>
        <v>16</v>
      </c>
      <c r="O55" s="127">
        <f t="shared" si="25"/>
        <v>38</v>
      </c>
      <c r="P55" s="127">
        <f t="shared" si="25"/>
        <v>35</v>
      </c>
      <c r="Q55" s="127">
        <f t="shared" si="25"/>
        <v>12</v>
      </c>
      <c r="R55" s="127">
        <f t="shared" si="25"/>
        <v>20</v>
      </c>
      <c r="S55" s="127">
        <f t="shared" si="25"/>
        <v>25</v>
      </c>
      <c r="T55" s="127">
        <f t="shared" si="25"/>
        <v>3</v>
      </c>
      <c r="U55" s="127">
        <f t="shared" si="25"/>
        <v>11</v>
      </c>
      <c r="V55" s="127">
        <f t="shared" si="25"/>
        <v>0</v>
      </c>
      <c r="W55" s="127">
        <f t="shared" si="25"/>
        <v>1</v>
      </c>
      <c r="X55" s="127">
        <f t="shared" si="25"/>
        <v>53</v>
      </c>
      <c r="Y55" s="207">
        <f t="shared" si="26"/>
        <v>226</v>
      </c>
      <c r="Z55" s="170" t="s">
        <v>153</v>
      </c>
      <c r="AA55" s="230"/>
      <c r="AB55" s="231"/>
      <c r="AC55" s="231"/>
      <c r="AD55" s="70"/>
      <c r="AE55" s="70"/>
      <c r="AF55" s="70"/>
      <c r="AG55" s="70"/>
      <c r="AH55" s="70"/>
      <c r="AI55" s="70"/>
      <c r="AJ55" s="70"/>
      <c r="AK55" s="70" t="s">
        <v>164</v>
      </c>
      <c r="AL55" s="70"/>
      <c r="AM55" s="70"/>
      <c r="AN55" s="70"/>
      <c r="AO55" s="70"/>
      <c r="AP55" s="70"/>
      <c r="AQ55" s="188" t="s">
        <v>112</v>
      </c>
      <c r="AR55" s="182">
        <f t="shared" si="4"/>
        <v>0</v>
      </c>
      <c r="AS55" s="187">
        <f t="shared" si="12"/>
        <v>0</v>
      </c>
    </row>
    <row r="56" spans="1:45" ht="19.5" customHeight="1" thickBot="1">
      <c r="A56" s="268"/>
      <c r="B56" s="254" t="s">
        <v>210</v>
      </c>
      <c r="C56" s="255"/>
      <c r="D56" s="127">
        <f t="shared" si="24"/>
        <v>1</v>
      </c>
      <c r="E56" s="127">
        <f t="shared" si="25"/>
        <v>1</v>
      </c>
      <c r="F56" s="127">
        <f t="shared" si="25"/>
        <v>1</v>
      </c>
      <c r="G56" s="127">
        <f t="shared" si="25"/>
        <v>1</v>
      </c>
      <c r="H56" s="127">
        <f t="shared" si="25"/>
        <v>2</v>
      </c>
      <c r="I56" s="127">
        <f t="shared" si="25"/>
        <v>1</v>
      </c>
      <c r="J56" s="127">
        <f t="shared" si="25"/>
        <v>2</v>
      </c>
      <c r="K56" s="127">
        <f t="shared" si="25"/>
        <v>1</v>
      </c>
      <c r="L56" s="127">
        <f t="shared" si="25"/>
        <v>1</v>
      </c>
      <c r="M56" s="127">
        <f t="shared" si="25"/>
        <v>1</v>
      </c>
      <c r="N56" s="127">
        <f t="shared" si="25"/>
        <v>16</v>
      </c>
      <c r="O56" s="127">
        <f t="shared" si="25"/>
        <v>38</v>
      </c>
      <c r="P56" s="127">
        <f t="shared" si="25"/>
        <v>35</v>
      </c>
      <c r="Q56" s="127">
        <f t="shared" si="25"/>
        <v>12</v>
      </c>
      <c r="R56" s="127">
        <f t="shared" si="25"/>
        <v>20</v>
      </c>
      <c r="S56" s="127">
        <f t="shared" si="25"/>
        <v>25</v>
      </c>
      <c r="T56" s="127">
        <f t="shared" si="25"/>
        <v>3</v>
      </c>
      <c r="U56" s="127">
        <f t="shared" si="25"/>
        <v>11</v>
      </c>
      <c r="V56" s="127">
        <f t="shared" si="25"/>
        <v>0</v>
      </c>
      <c r="W56" s="127">
        <f t="shared" si="25"/>
        <v>1</v>
      </c>
      <c r="X56" s="127">
        <f t="shared" si="25"/>
        <v>53</v>
      </c>
      <c r="Y56" s="207">
        <f t="shared" si="26"/>
        <v>226</v>
      </c>
      <c r="Z56" s="170" t="s">
        <v>153</v>
      </c>
      <c r="AA56" s="230"/>
      <c r="AB56" s="231"/>
      <c r="AC56" s="231"/>
      <c r="AD56" s="70"/>
      <c r="AE56" s="70"/>
      <c r="AF56" s="70"/>
      <c r="AG56" s="70"/>
      <c r="AH56" s="70"/>
      <c r="AI56" s="70"/>
      <c r="AJ56" s="70"/>
      <c r="AK56" s="70" t="s">
        <v>164</v>
      </c>
      <c r="AL56" s="70"/>
      <c r="AM56" s="70"/>
      <c r="AN56" s="70"/>
      <c r="AO56" s="70"/>
      <c r="AP56" s="70"/>
      <c r="AQ56" s="188" t="s">
        <v>112</v>
      </c>
      <c r="AR56" s="182">
        <f t="shared" si="4"/>
        <v>0</v>
      </c>
      <c r="AS56" s="187">
        <f t="shared" si="12"/>
        <v>0</v>
      </c>
    </row>
    <row r="57" spans="1:45" ht="19.5" customHeight="1" thickBot="1">
      <c r="A57" s="269"/>
      <c r="B57" s="273" t="s">
        <v>208</v>
      </c>
      <c r="C57" s="254"/>
      <c r="D57" s="128">
        <f t="shared" si="24"/>
        <v>1</v>
      </c>
      <c r="E57" s="128">
        <f t="shared" si="25"/>
        <v>1</v>
      </c>
      <c r="F57" s="128">
        <f t="shared" si="25"/>
        <v>1</v>
      </c>
      <c r="G57" s="128">
        <f t="shared" si="25"/>
        <v>1</v>
      </c>
      <c r="H57" s="128">
        <f t="shared" si="25"/>
        <v>2</v>
      </c>
      <c r="I57" s="128">
        <f t="shared" si="25"/>
        <v>1</v>
      </c>
      <c r="J57" s="128">
        <f t="shared" si="25"/>
        <v>2</v>
      </c>
      <c r="K57" s="128">
        <f t="shared" si="25"/>
        <v>1</v>
      </c>
      <c r="L57" s="128">
        <f t="shared" si="25"/>
        <v>1</v>
      </c>
      <c r="M57" s="128">
        <f t="shared" si="25"/>
        <v>1</v>
      </c>
      <c r="N57" s="128">
        <f t="shared" si="25"/>
        <v>16</v>
      </c>
      <c r="O57" s="128">
        <f t="shared" si="25"/>
        <v>38</v>
      </c>
      <c r="P57" s="128">
        <f t="shared" si="25"/>
        <v>35</v>
      </c>
      <c r="Q57" s="128">
        <f t="shared" si="25"/>
        <v>12</v>
      </c>
      <c r="R57" s="128">
        <f t="shared" si="25"/>
        <v>20</v>
      </c>
      <c r="S57" s="128">
        <f t="shared" si="25"/>
        <v>25</v>
      </c>
      <c r="T57" s="128">
        <f t="shared" si="25"/>
        <v>3</v>
      </c>
      <c r="U57" s="128">
        <f t="shared" si="25"/>
        <v>11</v>
      </c>
      <c r="V57" s="128">
        <f t="shared" si="25"/>
        <v>0</v>
      </c>
      <c r="W57" s="128">
        <f t="shared" si="25"/>
        <v>1</v>
      </c>
      <c r="X57" s="128">
        <f t="shared" si="25"/>
        <v>53</v>
      </c>
      <c r="Y57" s="148">
        <f>SUM(D57:X57)</f>
        <v>226</v>
      </c>
      <c r="Z57" s="170" t="s">
        <v>153</v>
      </c>
      <c r="AA57" s="230"/>
      <c r="AB57" s="231"/>
      <c r="AC57" s="231"/>
      <c r="AD57" s="70"/>
      <c r="AE57" s="70"/>
      <c r="AF57" s="70"/>
      <c r="AG57" s="70"/>
      <c r="AH57" s="70"/>
      <c r="AI57" s="70"/>
      <c r="AJ57" s="70"/>
      <c r="AK57" s="70"/>
      <c r="AL57" s="70" t="s">
        <v>164</v>
      </c>
      <c r="AM57" s="70"/>
      <c r="AN57" s="70"/>
      <c r="AO57" s="70"/>
      <c r="AP57" s="70"/>
      <c r="AQ57" s="188" t="s">
        <v>112</v>
      </c>
      <c r="AR57" s="182">
        <f t="shared" si="4"/>
        <v>0</v>
      </c>
      <c r="AS57" s="187">
        <f t="shared" si="12"/>
        <v>0</v>
      </c>
    </row>
    <row r="58" spans="1:45" ht="19.5" customHeight="1" thickBot="1">
      <c r="A58" s="270"/>
      <c r="B58" s="312" t="s">
        <v>39</v>
      </c>
      <c r="C58" s="313"/>
      <c r="D58" s="161">
        <f t="shared" si="24"/>
        <v>1</v>
      </c>
      <c r="E58" s="161">
        <f t="shared" si="25"/>
        <v>1</v>
      </c>
      <c r="F58" s="161">
        <f t="shared" si="25"/>
        <v>1</v>
      </c>
      <c r="G58" s="161">
        <f t="shared" si="25"/>
        <v>1</v>
      </c>
      <c r="H58" s="161">
        <f t="shared" si="25"/>
        <v>2</v>
      </c>
      <c r="I58" s="161">
        <f t="shared" si="25"/>
        <v>1</v>
      </c>
      <c r="J58" s="161">
        <f t="shared" si="25"/>
        <v>2</v>
      </c>
      <c r="K58" s="161">
        <f t="shared" si="25"/>
        <v>1</v>
      </c>
      <c r="L58" s="161">
        <f t="shared" si="25"/>
        <v>1</v>
      </c>
      <c r="M58" s="161">
        <f t="shared" si="25"/>
        <v>1</v>
      </c>
      <c r="N58" s="203"/>
      <c r="O58" s="89"/>
      <c r="P58" s="89"/>
      <c r="Q58" s="89"/>
      <c r="R58" s="89"/>
      <c r="S58" s="89"/>
      <c r="T58" s="89"/>
      <c r="U58" s="162">
        <f>+U57</f>
        <v>11</v>
      </c>
      <c r="V58" s="89"/>
      <c r="W58" s="163">
        <f>+W57</f>
        <v>1</v>
      </c>
      <c r="X58" s="89"/>
      <c r="Y58" s="151">
        <f>SUM(D58:X58)</f>
        <v>24</v>
      </c>
      <c r="Z58" s="170" t="s">
        <v>153</v>
      </c>
      <c r="AA58" s="230"/>
      <c r="AB58" s="231"/>
      <c r="AC58" s="231"/>
      <c r="AD58" s="70"/>
      <c r="AE58" s="70"/>
      <c r="AF58" s="70"/>
      <c r="AG58" s="70"/>
      <c r="AH58" s="70"/>
      <c r="AI58" s="70"/>
      <c r="AJ58" s="70"/>
      <c r="AK58" s="70"/>
      <c r="AL58" s="70"/>
      <c r="AM58" s="70" t="s">
        <v>164</v>
      </c>
      <c r="AN58" s="70"/>
      <c r="AO58" s="70"/>
      <c r="AP58" s="70"/>
      <c r="AQ58" s="188" t="s">
        <v>112</v>
      </c>
      <c r="AR58" s="182">
        <f t="shared" si="4"/>
        <v>0</v>
      </c>
      <c r="AS58" s="187">
        <f t="shared" si="12"/>
        <v>0</v>
      </c>
    </row>
    <row r="59" spans="1:45" ht="23.25" customHeight="1" thickBot="1">
      <c r="A59" s="244" t="s">
        <v>172</v>
      </c>
      <c r="B59" s="244"/>
      <c r="C59" s="244"/>
      <c r="D59" s="164">
        <f>COUNTA(D18:D58)</f>
        <v>16</v>
      </c>
      <c r="E59" s="164">
        <f t="shared" ref="E59:X59" si="27">COUNTA(E18:E58)</f>
        <v>16</v>
      </c>
      <c r="F59" s="164">
        <f t="shared" si="27"/>
        <v>26</v>
      </c>
      <c r="G59" s="164">
        <f t="shared" si="27"/>
        <v>26</v>
      </c>
      <c r="H59" s="164">
        <f t="shared" si="27"/>
        <v>26</v>
      </c>
      <c r="I59" s="164">
        <f t="shared" si="27"/>
        <v>26</v>
      </c>
      <c r="J59" s="164">
        <f t="shared" si="27"/>
        <v>16</v>
      </c>
      <c r="K59" s="164">
        <f t="shared" si="27"/>
        <v>16</v>
      </c>
      <c r="L59" s="164">
        <f t="shared" si="27"/>
        <v>20</v>
      </c>
      <c r="M59" s="164">
        <f t="shared" si="27"/>
        <v>20</v>
      </c>
      <c r="N59" s="164">
        <f t="shared" si="27"/>
        <v>19</v>
      </c>
      <c r="O59" s="164">
        <f t="shared" si="27"/>
        <v>19</v>
      </c>
      <c r="P59" s="164">
        <f t="shared" si="27"/>
        <v>20</v>
      </c>
      <c r="Q59" s="164">
        <f t="shared" si="27"/>
        <v>20</v>
      </c>
      <c r="R59" s="164">
        <f t="shared" si="27"/>
        <v>21</v>
      </c>
      <c r="S59" s="164">
        <f t="shared" si="27"/>
        <v>23</v>
      </c>
      <c r="T59" s="164">
        <f t="shared" si="27"/>
        <v>23</v>
      </c>
      <c r="U59" s="164">
        <f t="shared" si="27"/>
        <v>28</v>
      </c>
      <c r="V59" s="164">
        <f t="shared" si="27"/>
        <v>19</v>
      </c>
      <c r="W59" s="164">
        <f t="shared" si="27"/>
        <v>25</v>
      </c>
      <c r="X59" s="164">
        <f t="shared" si="27"/>
        <v>22</v>
      </c>
      <c r="Y59" s="190">
        <f t="shared" ref="Y59" si="28">COUNTA(Y18:Y58)</f>
        <v>41</v>
      </c>
      <c r="AR59" s="183">
        <f>SUM(AR12:AR58)</f>
        <v>2539</v>
      </c>
      <c r="AS59" s="184">
        <f>AR59/Y59</f>
        <v>61.926829268292686</v>
      </c>
    </row>
    <row r="61" spans="1:45" ht="37.5" customHeight="1">
      <c r="B61" s="292" t="s">
        <v>161</v>
      </c>
      <c r="C61" s="292"/>
      <c r="D61" s="110" t="s">
        <v>157</v>
      </c>
      <c r="E61" s="200"/>
      <c r="F61" s="293" t="s">
        <v>169</v>
      </c>
      <c r="G61" s="293"/>
      <c r="H61" s="293"/>
      <c r="I61" s="209"/>
    </row>
    <row r="62" spans="1:45" ht="15.75">
      <c r="B62" s="112" t="s">
        <v>162</v>
      </c>
      <c r="C62" s="49">
        <f>COUNTA(B18:C58)</f>
        <v>41</v>
      </c>
      <c r="D62" s="113">
        <v>100</v>
      </c>
      <c r="E62" s="113"/>
      <c r="F62" s="243"/>
      <c r="G62" s="243"/>
      <c r="H62" s="243"/>
      <c r="I62" s="210"/>
    </row>
    <row r="63" spans="1:45" ht="15.75">
      <c r="B63" s="112" t="s">
        <v>160</v>
      </c>
      <c r="C63" s="49">
        <f>COUNTA(AD18:AP58)</f>
        <v>39</v>
      </c>
      <c r="D63" s="111">
        <f>C63/C62*D62</f>
        <v>95.121951219512198</v>
      </c>
      <c r="E63" s="111"/>
      <c r="F63" s="243" t="s">
        <v>168</v>
      </c>
      <c r="G63" s="243"/>
      <c r="H63" s="243"/>
      <c r="I63" s="210"/>
    </row>
    <row r="64" spans="1:45" ht="15.75">
      <c r="B64" s="112" t="s">
        <v>156</v>
      </c>
      <c r="C64" s="49">
        <f>COUNTIF($AQ$12:$AQ$58,DATOS!E4)</f>
        <v>10</v>
      </c>
      <c r="D64" s="114">
        <f>C64/C63*D62</f>
        <v>25.641025641025639</v>
      </c>
      <c r="E64" s="114"/>
      <c r="F64" s="243" t="s">
        <v>165</v>
      </c>
      <c r="G64" s="243"/>
      <c r="H64" s="243"/>
      <c r="I64" s="210"/>
    </row>
    <row r="65" spans="2:9" ht="15.75">
      <c r="B65" s="112" t="s">
        <v>159</v>
      </c>
      <c r="C65" s="185">
        <f>COUNTIF($AQ$12:$AQ$58,DATOS!E6)</f>
        <v>1</v>
      </c>
      <c r="D65" s="114">
        <f>(C65/C63)*100</f>
        <v>2.5641025641025639</v>
      </c>
      <c r="E65" s="114"/>
      <c r="F65" s="243"/>
      <c r="G65" s="243"/>
      <c r="H65" s="243"/>
      <c r="I65" s="210"/>
    </row>
    <row r="66" spans="2:9" ht="15.75">
      <c r="B66" s="112" t="s">
        <v>158</v>
      </c>
      <c r="C66" s="185">
        <f>COUNTIF($AQ$12:$AQ$58,DATOS!E7)</f>
        <v>13</v>
      </c>
      <c r="D66" s="114">
        <f>C66/C63*100</f>
        <v>33.333333333333329</v>
      </c>
      <c r="E66" s="114"/>
      <c r="F66" s="243"/>
      <c r="G66" s="243"/>
      <c r="H66" s="243"/>
      <c r="I66" s="210"/>
    </row>
    <row r="67" spans="2:9" ht="15.75">
      <c r="B67" s="112" t="s">
        <v>166</v>
      </c>
      <c r="C67" s="185">
        <f>COUNTIF($AQ$12:$AQ$58,DATOS!E8)</f>
        <v>23</v>
      </c>
      <c r="D67" s="114">
        <f>100-(C67/C62*100)</f>
        <v>43.90243902439024</v>
      </c>
      <c r="E67" s="114"/>
      <c r="F67" s="243" t="s">
        <v>167</v>
      </c>
      <c r="G67" s="243"/>
      <c r="H67" s="243"/>
      <c r="I67" s="210"/>
    </row>
  </sheetData>
  <mergeCells count="102">
    <mergeCell ref="M9:M11"/>
    <mergeCell ref="A7:A11"/>
    <mergeCell ref="Z10:Z11"/>
    <mergeCell ref="AA10:AA11"/>
    <mergeCell ref="AB10:AB11"/>
    <mergeCell ref="AC10:AC11"/>
    <mergeCell ref="Y7:Y8"/>
    <mergeCell ref="C7:X7"/>
    <mergeCell ref="Q9:Q11"/>
    <mergeCell ref="R9:R11"/>
    <mergeCell ref="S9:S11"/>
    <mergeCell ref="T9:T11"/>
    <mergeCell ref="W8:X8"/>
    <mergeCell ref="W9:W11"/>
    <mergeCell ref="X9:X11"/>
    <mergeCell ref="D8:L8"/>
    <mergeCell ref="N8:V8"/>
    <mergeCell ref="U9:U11"/>
    <mergeCell ref="V9:V11"/>
    <mergeCell ref="I9:I11"/>
    <mergeCell ref="G9:G11"/>
    <mergeCell ref="AE10:AP10"/>
    <mergeCell ref="AQ10:AQ11"/>
    <mergeCell ref="B61:C61"/>
    <mergeCell ref="F61:H61"/>
    <mergeCell ref="Y9:Y11"/>
    <mergeCell ref="C8:C11"/>
    <mergeCell ref="D9:D11"/>
    <mergeCell ref="F9:F11"/>
    <mergeCell ref="H9:H11"/>
    <mergeCell ref="J9:J11"/>
    <mergeCell ref="K9:K11"/>
    <mergeCell ref="L9:L11"/>
    <mergeCell ref="N9:N11"/>
    <mergeCell ref="O9:O11"/>
    <mergeCell ref="P9:P11"/>
    <mergeCell ref="B58:C58"/>
    <mergeCell ref="B45:C45"/>
    <mergeCell ref="B46:C46"/>
    <mergeCell ref="B47:C47"/>
    <mergeCell ref="B48:C48"/>
    <mergeCell ref="B49:C49"/>
    <mergeCell ref="B51:C51"/>
    <mergeCell ref="B57:C57"/>
    <mergeCell ref="E9:E11"/>
    <mergeCell ref="A12:A17"/>
    <mergeCell ref="B12:C12"/>
    <mergeCell ref="B13:C13"/>
    <mergeCell ref="B14:C14"/>
    <mergeCell ref="B15:C15"/>
    <mergeCell ref="B16:C16"/>
    <mergeCell ref="B17:C17"/>
    <mergeCell ref="B44:C44"/>
    <mergeCell ref="B36:C36"/>
    <mergeCell ref="B37:C37"/>
    <mergeCell ref="B38:C38"/>
    <mergeCell ref="B39:C39"/>
    <mergeCell ref="B40:C40"/>
    <mergeCell ref="B41:C41"/>
    <mergeCell ref="B42:C42"/>
    <mergeCell ref="B43:C43"/>
    <mergeCell ref="B32:C32"/>
    <mergeCell ref="A51:A58"/>
    <mergeCell ref="B18:C18"/>
    <mergeCell ref="B19:C19"/>
    <mergeCell ref="B20:C20"/>
    <mergeCell ref="B21:C21"/>
    <mergeCell ref="B22:C22"/>
    <mergeCell ref="B23:C23"/>
    <mergeCell ref="B24:C24"/>
    <mergeCell ref="B26:C26"/>
    <mergeCell ref="B25:C25"/>
    <mergeCell ref="B27:C27"/>
    <mergeCell ref="B28:C28"/>
    <mergeCell ref="B29:C29"/>
    <mergeCell ref="B30:C30"/>
    <mergeCell ref="B31:C31"/>
    <mergeCell ref="B50:C50"/>
    <mergeCell ref="AS10:AS11"/>
    <mergeCell ref="AQ8:AS9"/>
    <mergeCell ref="F67:H67"/>
    <mergeCell ref="A59:C59"/>
    <mergeCell ref="AR10:AR11"/>
    <mergeCell ref="Z8:AP9"/>
    <mergeCell ref="B7:B11"/>
    <mergeCell ref="F64:H64"/>
    <mergeCell ref="F65:H65"/>
    <mergeCell ref="F66:H66"/>
    <mergeCell ref="F62:H62"/>
    <mergeCell ref="F63:H63"/>
    <mergeCell ref="B33:C33"/>
    <mergeCell ref="B34:C34"/>
    <mergeCell ref="B35:C35"/>
    <mergeCell ref="B54:C54"/>
    <mergeCell ref="B56:C56"/>
    <mergeCell ref="B55:C55"/>
    <mergeCell ref="B52:C52"/>
    <mergeCell ref="B53:C53"/>
    <mergeCell ref="A18:A24"/>
    <mergeCell ref="A25:A37"/>
    <mergeCell ref="A38:A46"/>
    <mergeCell ref="A47:A49"/>
  </mergeCells>
  <conditionalFormatting sqref="AQ12:AQ58">
    <cfRule type="cellIs" dxfId="96" priority="6" operator="equal">
      <formula>"NO PROGRAMADO"</formula>
    </cfRule>
  </conditionalFormatting>
  <conditionalFormatting sqref="AQ12:AQ58">
    <cfRule type="containsText" dxfId="95" priority="7" operator="containsText" text="COMPLETO">
      <formula>NOT(ISERROR(SEARCH("COMPLETO",AQ12)))</formula>
    </cfRule>
    <cfRule type="containsText" dxfId="94" priority="8" operator="containsText" text="EN DESARROLLO">
      <formula>NOT(ISERROR(SEARCH("EN DESARROLLO",AQ12)))</formula>
    </cfRule>
    <cfRule type="containsText" dxfId="93" priority="9" operator="containsText" text="NO INICIADO">
      <formula>NOT(ISERROR(SEARCH("NO INICIADO",AQ12)))</formula>
    </cfRule>
    <cfRule type="containsText" priority="10" operator="containsText" text="NO INICIADO">
      <formula>NOT(ISERROR(SEARCH("NO INICIADO",AQ12)))</formula>
    </cfRule>
  </conditionalFormatting>
  <dataValidations count="2">
    <dataValidation type="list" allowBlank="1" showInputMessage="1" showErrorMessage="1" sqref="AB18:AC58">
      <formula1>CAPACITADOR</formula1>
    </dataValidation>
    <dataValidation type="list" allowBlank="1" showInputMessage="1" showErrorMessage="1" sqref="AA18:AA58">
      <formula1>NUCELO</formula1>
    </dataValidation>
  </dataValidations>
  <hyperlinks>
    <hyperlink ref="B18" location="UMM!A1" display="Uso y Mantenimiento de Motosierra"/>
    <hyperlink ref="B19" location="UMH!A1" display="Uso, Manejo y Mantenimiento de Herramientas Manuales"/>
    <hyperlink ref="B20" location="HME!A1" display="Herrajes y manejo de equinos"/>
    <hyperlink ref="B21" location="CAE!A1" display="Manejo Cables, Accesorios y Equipos de Extracción "/>
    <hyperlink ref="B22" location="UEQ!A1" display="Uso, Manejo y Mantenimiento del Equipo"/>
    <hyperlink ref="B25" location="TDT!A1" display="Tumba, Desrame y Troceo"/>
    <hyperlink ref="B26" location="MCA!A1" display="Manejo de Cargas"/>
    <hyperlink ref="B27" location="TSA!A1" display="Trabajo en Alturas"/>
    <hyperlink ref="B28" location="ETB!A1" display="Estrobado"/>
    <hyperlink ref="B29" location="OEQ!A1" display="Operado de Equipo de Extracción"/>
    <hyperlink ref="B30" location="OEQ!A1" display="Operado de Equipo de Evacuación"/>
    <hyperlink ref="B31" location="TCD!A1" display="Trazo, Calculo, dibujo e instalacion de líneas de extracción."/>
    <hyperlink ref="B32" location="CBA!A1" display="Cartografía Básica"/>
    <hyperlink ref="B33" location="CMA!A1" display="Cubicación de Madera"/>
    <hyperlink ref="B35" location="TEM!A1" display="Técnicas de Etto y Mtto de cultivos forestales"/>
    <hyperlink ref="B36" location="TEM!A1" display="Técnicas de Rocería Mecanizada en Etto y Mtto"/>
    <hyperlink ref="B37" location="TEM!A1" display="Técnicas de Preparación y Aplicación de Productos Agroquímicos"/>
    <hyperlink ref="B38" location="FRC!A1" display="Factores de Riesgo inherentes al cargo"/>
    <hyperlink ref="B39" location="'P AUX'!A1" display="Primeros Auxilios"/>
    <hyperlink ref="B42" location="UME!A1" display="Uso, Manejo y Mantenimiento de EPP"/>
    <hyperlink ref="B43" location="UEX!A1" display="Uso y Manejo de Extintores"/>
    <hyperlink ref="B44" location="LSE!A1" display="Lideres en Seguridad"/>
    <hyperlink ref="B40" location="OyA!A1" display="Orden y Aseo"/>
    <hyperlink ref="B41" location="CSE!A1" display="Camine Seguro"/>
    <hyperlink ref="B45" location="LCB!A1" display="Listas de Chequeo y Registro de Bitácora"/>
    <hyperlink ref="B34:C34" location="LCB!A1" display="Diligenciamiento de Remisiones y registro de entrada y salida de madera"/>
    <hyperlink ref="N9" location="Mot!A1" display="Motosierrero"/>
    <hyperlink ref="O9:O11" location="Des!A1" display="Descortezador"/>
    <hyperlink ref="P9:P11" location="Arr!A1" display="Arriero"/>
    <hyperlink ref="Q9:Q11" location="Cot!A1" display="Cotero"/>
    <hyperlink ref="R9:R11" location="Est!A1" display="Estrobador"/>
  </hyperlinks>
  <pageMargins left="0.7" right="0.7" top="0.75" bottom="0.75" header="0.3" footer="0.3"/>
  <pageSetup orientation="portrait" horizontalDpi="4294967294" verticalDpi="0" r:id="rId1"/>
  <ignoredErrors>
    <ignoredError sqref="I24 P26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DATOS!$E$4:$E$8</xm:f>
          </x14:formula1>
          <xm:sqref>AQ12:AQ58</xm:sqref>
        </x14:dataValidation>
        <x14:dataValidation type="list" allowBlank="1" showInputMessage="1" showErrorMessage="1">
          <x14:formula1>
            <xm:f>DATOS!$J$3:$J$26</xm:f>
          </x14:formula1>
          <xm:sqref>Z18:Z58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8:K28"/>
  <sheetViews>
    <sheetView workbookViewId="0"/>
  </sheetViews>
  <sheetFormatPr baseColWidth="10" defaultRowHeight="15"/>
  <cols>
    <col min="1" max="3" width="11.42578125" style="12"/>
    <col min="4" max="4" width="10" style="12" customWidth="1"/>
    <col min="5" max="7" width="11.42578125" style="12"/>
    <col min="8" max="8" width="18.5703125" style="12" customWidth="1"/>
    <col min="9" max="16384" width="11.42578125" style="12"/>
  </cols>
  <sheetData>
    <row r="8" spans="1:11" ht="15.75">
      <c r="A8" s="375" t="s">
        <v>104</v>
      </c>
      <c r="B8" s="375"/>
      <c r="C8" s="375"/>
      <c r="D8" s="375"/>
      <c r="E8" s="375"/>
      <c r="F8" s="375"/>
      <c r="G8" s="375"/>
      <c r="H8" s="375"/>
    </row>
    <row r="10" spans="1:11" ht="15.75">
      <c r="A10" s="371" t="s">
        <v>80</v>
      </c>
      <c r="B10" s="371"/>
      <c r="C10" s="358" t="s">
        <v>117</v>
      </c>
      <c r="D10" s="358"/>
      <c r="E10" s="358"/>
      <c r="F10" s="358"/>
      <c r="G10" s="358"/>
      <c r="H10" s="358"/>
      <c r="I10" s="51"/>
      <c r="J10" s="51"/>
      <c r="K10" s="51"/>
    </row>
    <row r="12" spans="1:11" ht="44.25" customHeight="1">
      <c r="A12" s="373" t="s">
        <v>82</v>
      </c>
      <c r="B12" s="373"/>
      <c r="C12" s="374" t="s">
        <v>119</v>
      </c>
      <c r="D12" s="374"/>
      <c r="E12" s="374"/>
      <c r="F12" s="374"/>
      <c r="G12" s="374"/>
      <c r="H12" s="374"/>
    </row>
    <row r="13" spans="1:11" ht="15.75">
      <c r="A13" s="53"/>
      <c r="B13" s="53"/>
      <c r="C13" s="52"/>
      <c r="D13" s="52"/>
      <c r="E13" s="52"/>
      <c r="F13" s="52"/>
      <c r="G13" s="52"/>
      <c r="H13" s="52"/>
    </row>
    <row r="14" spans="1:11" ht="30" customHeight="1">
      <c r="A14" s="369" t="s">
        <v>87</v>
      </c>
      <c r="B14" s="370"/>
      <c r="C14" s="366" t="s">
        <v>88</v>
      </c>
      <c r="D14" s="367"/>
      <c r="E14" s="367"/>
      <c r="F14" s="367"/>
      <c r="G14" s="367"/>
      <c r="H14" s="368"/>
    </row>
    <row r="16" spans="1:11" ht="15.75">
      <c r="A16" s="371" t="s">
        <v>83</v>
      </c>
      <c r="B16" s="371"/>
      <c r="C16" s="350"/>
      <c r="D16" s="350"/>
      <c r="E16" s="350"/>
      <c r="F16" s="350"/>
      <c r="G16" s="350"/>
      <c r="H16" s="350"/>
    </row>
    <row r="18" spans="1:8" ht="15.75">
      <c r="A18" s="371" t="s">
        <v>96</v>
      </c>
      <c r="B18" s="371"/>
      <c r="C18" s="54" t="s">
        <v>118</v>
      </c>
      <c r="D18" s="371" t="s">
        <v>85</v>
      </c>
      <c r="E18" s="371"/>
      <c r="F18" s="372" t="s">
        <v>97</v>
      </c>
      <c r="G18" s="372"/>
      <c r="H18" s="372"/>
    </row>
    <row r="20" spans="1:8" ht="15.75">
      <c r="A20" s="371" t="s">
        <v>92</v>
      </c>
      <c r="B20" s="371"/>
      <c r="C20" s="371"/>
      <c r="D20" s="357" t="s">
        <v>98</v>
      </c>
      <c r="E20" s="357"/>
      <c r="F20" s="357"/>
      <c r="G20" s="357"/>
      <c r="H20" s="357"/>
    </row>
    <row r="22" spans="1:8" ht="15.75">
      <c r="A22" s="362" t="s">
        <v>91</v>
      </c>
      <c r="B22" s="362"/>
      <c r="C22" s="361" t="s">
        <v>99</v>
      </c>
      <c r="D22" s="361"/>
      <c r="E22" s="363" t="s">
        <v>100</v>
      </c>
      <c r="F22" s="363"/>
      <c r="G22" s="363"/>
      <c r="H22" s="363"/>
    </row>
    <row r="23" spans="1:8" ht="15.75">
      <c r="A23" s="362"/>
      <c r="B23" s="362"/>
      <c r="C23" s="361" t="s">
        <v>101</v>
      </c>
      <c r="D23" s="361"/>
      <c r="E23" s="363" t="s">
        <v>93</v>
      </c>
      <c r="F23" s="363"/>
      <c r="G23" s="363"/>
      <c r="H23" s="363"/>
    </row>
    <row r="24" spans="1:8" ht="31.5" customHeight="1">
      <c r="A24" s="362"/>
      <c r="B24" s="362"/>
      <c r="C24" s="364" t="s">
        <v>102</v>
      </c>
      <c r="D24" s="365"/>
      <c r="E24" s="366" t="s">
        <v>105</v>
      </c>
      <c r="F24" s="367"/>
      <c r="G24" s="367"/>
      <c r="H24" s="368"/>
    </row>
    <row r="25" spans="1:8" ht="15.75">
      <c r="A25" s="362"/>
      <c r="B25" s="362"/>
      <c r="C25" s="361" t="s">
        <v>94</v>
      </c>
      <c r="D25" s="361"/>
      <c r="E25" s="363" t="s">
        <v>103</v>
      </c>
      <c r="F25" s="363"/>
      <c r="G25" s="363"/>
      <c r="H25" s="363"/>
    </row>
    <row r="28" spans="1:8" ht="15.75">
      <c r="A28" s="360" t="s">
        <v>73</v>
      </c>
      <c r="B28" s="360"/>
    </row>
  </sheetData>
  <mergeCells count="24">
    <mergeCell ref="A20:C20"/>
    <mergeCell ref="D20:H20"/>
    <mergeCell ref="A8:H8"/>
    <mergeCell ref="A10:B10"/>
    <mergeCell ref="C10:H10"/>
    <mergeCell ref="A12:B12"/>
    <mergeCell ref="C12:H12"/>
    <mergeCell ref="A14:B14"/>
    <mergeCell ref="C14:H14"/>
    <mergeCell ref="A16:B16"/>
    <mergeCell ref="C16:H16"/>
    <mergeCell ref="A18:B18"/>
    <mergeCell ref="D18:E18"/>
    <mergeCell ref="F18:H18"/>
    <mergeCell ref="A28:B28"/>
    <mergeCell ref="A22:B25"/>
    <mergeCell ref="C22:D22"/>
    <mergeCell ref="E22:H22"/>
    <mergeCell ref="C23:D23"/>
    <mergeCell ref="E23:H23"/>
    <mergeCell ref="C24:D24"/>
    <mergeCell ref="E24:H24"/>
    <mergeCell ref="C25:D25"/>
    <mergeCell ref="E25:H25"/>
  </mergeCells>
  <hyperlinks>
    <hyperlink ref="A28" location="NECESIDADES!A1" display="NECESIDADES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8:K28"/>
  <sheetViews>
    <sheetView workbookViewId="0">
      <selection activeCell="C16" sqref="C16:H16"/>
    </sheetView>
  </sheetViews>
  <sheetFormatPr baseColWidth="10" defaultRowHeight="15"/>
  <cols>
    <col min="1" max="3" width="11.42578125" style="12"/>
    <col min="4" max="4" width="10" style="12" customWidth="1"/>
    <col min="5" max="7" width="11.42578125" style="12"/>
    <col min="8" max="8" width="18.5703125" style="12" customWidth="1"/>
    <col min="9" max="16384" width="11.42578125" style="12"/>
  </cols>
  <sheetData>
    <row r="8" spans="1:11" ht="15.75">
      <c r="A8" s="375" t="s">
        <v>104</v>
      </c>
      <c r="B8" s="375"/>
      <c r="C8" s="375"/>
      <c r="D8" s="375"/>
      <c r="E8" s="375"/>
      <c r="F8" s="375"/>
      <c r="G8" s="375"/>
      <c r="H8" s="375"/>
    </row>
    <row r="10" spans="1:11" ht="15.75">
      <c r="A10" s="371" t="s">
        <v>80</v>
      </c>
      <c r="B10" s="371"/>
      <c r="C10" s="358" t="s">
        <v>186</v>
      </c>
      <c r="D10" s="358"/>
      <c r="E10" s="358"/>
      <c r="F10" s="358"/>
      <c r="G10" s="358"/>
      <c r="H10" s="358"/>
      <c r="I10" s="51"/>
      <c r="J10" s="51"/>
      <c r="K10" s="51"/>
    </row>
    <row r="12" spans="1:11" ht="32.25" customHeight="1">
      <c r="A12" s="373" t="s">
        <v>82</v>
      </c>
      <c r="B12" s="373"/>
      <c r="C12" s="374" t="s">
        <v>192</v>
      </c>
      <c r="D12" s="374"/>
      <c r="E12" s="374"/>
      <c r="F12" s="374"/>
      <c r="G12" s="374"/>
      <c r="H12" s="374"/>
    </row>
    <row r="13" spans="1:11" ht="15.75">
      <c r="A13" s="53"/>
      <c r="B13" s="53"/>
      <c r="C13" s="52"/>
      <c r="D13" s="52"/>
      <c r="E13" s="52"/>
      <c r="F13" s="52"/>
      <c r="G13" s="52"/>
      <c r="H13" s="52"/>
    </row>
    <row r="14" spans="1:11" ht="30" customHeight="1">
      <c r="A14" s="369" t="s">
        <v>87</v>
      </c>
      <c r="B14" s="370"/>
      <c r="C14" s="366" t="s">
        <v>193</v>
      </c>
      <c r="D14" s="367"/>
      <c r="E14" s="367"/>
      <c r="F14" s="367"/>
      <c r="G14" s="367"/>
      <c r="H14" s="368"/>
    </row>
    <row r="16" spans="1:11" ht="75" customHeight="1">
      <c r="A16" s="369" t="s">
        <v>83</v>
      </c>
      <c r="B16" s="370"/>
      <c r="C16" s="376" t="s">
        <v>194</v>
      </c>
      <c r="D16" s="377"/>
      <c r="E16" s="377"/>
      <c r="F16" s="377"/>
      <c r="G16" s="377"/>
      <c r="H16" s="378"/>
    </row>
    <row r="18" spans="1:8" ht="15.75">
      <c r="A18" s="371" t="s">
        <v>96</v>
      </c>
      <c r="B18" s="371"/>
      <c r="C18" s="186" t="s">
        <v>187</v>
      </c>
      <c r="D18" s="371" t="s">
        <v>85</v>
      </c>
      <c r="E18" s="371"/>
      <c r="F18" s="372" t="s">
        <v>97</v>
      </c>
      <c r="G18" s="372"/>
      <c r="H18" s="372"/>
    </row>
    <row r="20" spans="1:8" ht="15.75">
      <c r="A20" s="371" t="s">
        <v>92</v>
      </c>
      <c r="B20" s="371"/>
      <c r="C20" s="371"/>
      <c r="D20" s="357" t="s">
        <v>188</v>
      </c>
      <c r="E20" s="357"/>
      <c r="F20" s="357"/>
      <c r="G20" s="357"/>
      <c r="H20" s="357"/>
    </row>
    <row r="22" spans="1:8" ht="15.75">
      <c r="A22" s="362" t="s">
        <v>91</v>
      </c>
      <c r="B22" s="362"/>
      <c r="C22" s="361" t="s">
        <v>99</v>
      </c>
      <c r="D22" s="361"/>
      <c r="E22" s="363" t="s">
        <v>189</v>
      </c>
      <c r="F22" s="363"/>
      <c r="G22" s="363"/>
      <c r="H22" s="363"/>
    </row>
    <row r="23" spans="1:8" ht="15.75">
      <c r="A23" s="362"/>
      <c r="B23" s="362"/>
      <c r="C23" s="361" t="s">
        <v>101</v>
      </c>
      <c r="D23" s="361"/>
      <c r="E23" s="363" t="s">
        <v>190</v>
      </c>
      <c r="F23" s="363"/>
      <c r="G23" s="363"/>
      <c r="H23" s="363"/>
    </row>
    <row r="24" spans="1:8" ht="15.75">
      <c r="A24" s="362"/>
      <c r="B24" s="362"/>
      <c r="C24" s="364" t="s">
        <v>102</v>
      </c>
      <c r="D24" s="365"/>
      <c r="E24" s="366" t="s">
        <v>191</v>
      </c>
      <c r="F24" s="367"/>
      <c r="G24" s="367"/>
      <c r="H24" s="368"/>
    </row>
    <row r="25" spans="1:8" ht="15.75">
      <c r="A25" s="362"/>
      <c r="B25" s="362"/>
      <c r="C25" s="361" t="s">
        <v>94</v>
      </c>
      <c r="D25" s="361"/>
      <c r="E25" s="363" t="s">
        <v>103</v>
      </c>
      <c r="F25" s="363"/>
      <c r="G25" s="363"/>
      <c r="H25" s="363"/>
    </row>
    <row r="28" spans="1:8" ht="15.75">
      <c r="A28" s="360" t="s">
        <v>73</v>
      </c>
      <c r="B28" s="360"/>
    </row>
  </sheetData>
  <mergeCells count="24">
    <mergeCell ref="A20:C20"/>
    <mergeCell ref="D20:H20"/>
    <mergeCell ref="A8:H8"/>
    <mergeCell ref="A10:B10"/>
    <mergeCell ref="C10:H10"/>
    <mergeCell ref="A12:B12"/>
    <mergeCell ref="C12:H12"/>
    <mergeCell ref="A14:B14"/>
    <mergeCell ref="C14:H14"/>
    <mergeCell ref="A16:B16"/>
    <mergeCell ref="C16:H16"/>
    <mergeCell ref="A18:B18"/>
    <mergeCell ref="D18:E18"/>
    <mergeCell ref="F18:H18"/>
    <mergeCell ref="A28:B28"/>
    <mergeCell ref="A22:B25"/>
    <mergeCell ref="C22:D22"/>
    <mergeCell ref="E22:H22"/>
    <mergeCell ref="C23:D23"/>
    <mergeCell ref="E23:H23"/>
    <mergeCell ref="C24:D24"/>
    <mergeCell ref="E24:H24"/>
    <mergeCell ref="C25:D25"/>
    <mergeCell ref="E25:H25"/>
  </mergeCells>
  <hyperlinks>
    <hyperlink ref="A28" location="NECESIDADES!A1" display="NECESIDADES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J26" sqref="J26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8:K34"/>
  <sheetViews>
    <sheetView topLeftCell="A13" workbookViewId="0">
      <selection activeCell="A16" sqref="A16:B16"/>
    </sheetView>
  </sheetViews>
  <sheetFormatPr baseColWidth="10" defaultRowHeight="15"/>
  <cols>
    <col min="1" max="3" width="11.42578125" style="12"/>
    <col min="4" max="4" width="10" style="12" customWidth="1"/>
    <col min="5" max="7" width="11.42578125" style="12"/>
    <col min="8" max="8" width="18.5703125" style="12" customWidth="1"/>
    <col min="9" max="16384" width="11.42578125" style="12"/>
  </cols>
  <sheetData>
    <row r="8" spans="1:11" ht="15.75">
      <c r="A8" s="375" t="s">
        <v>104</v>
      </c>
      <c r="B8" s="375"/>
      <c r="C8" s="375"/>
      <c r="D8" s="375"/>
      <c r="E8" s="375"/>
      <c r="F8" s="375"/>
      <c r="G8" s="375"/>
      <c r="H8" s="375"/>
    </row>
    <row r="10" spans="1:11" ht="15.75">
      <c r="A10" s="371" t="s">
        <v>80</v>
      </c>
      <c r="B10" s="371"/>
      <c r="C10" s="358" t="s">
        <v>177</v>
      </c>
      <c r="D10" s="358"/>
      <c r="E10" s="358"/>
      <c r="F10" s="358"/>
      <c r="G10" s="358"/>
      <c r="H10" s="358"/>
      <c r="I10" s="51"/>
      <c r="J10" s="51"/>
      <c r="K10" s="51"/>
    </row>
    <row r="12" spans="1:11" ht="44.25" customHeight="1">
      <c r="A12" s="373" t="s">
        <v>82</v>
      </c>
      <c r="B12" s="373"/>
      <c r="C12" s="379" t="s">
        <v>178</v>
      </c>
      <c r="D12" s="379"/>
      <c r="E12" s="379"/>
      <c r="F12" s="379"/>
      <c r="G12" s="379"/>
      <c r="H12" s="379"/>
    </row>
    <row r="13" spans="1:11" ht="15.75">
      <c r="A13" s="53"/>
      <c r="B13" s="53"/>
      <c r="C13" s="52"/>
      <c r="D13" s="52"/>
      <c r="E13" s="52"/>
      <c r="F13" s="52"/>
      <c r="G13" s="52"/>
      <c r="H13" s="52"/>
    </row>
    <row r="14" spans="1:11" ht="30" customHeight="1">
      <c r="A14" s="369" t="s">
        <v>87</v>
      </c>
      <c r="B14" s="370"/>
      <c r="C14" s="366" t="s">
        <v>179</v>
      </c>
      <c r="D14" s="367"/>
      <c r="E14" s="367"/>
      <c r="F14" s="367"/>
      <c r="G14" s="367"/>
      <c r="H14" s="368"/>
    </row>
    <row r="16" spans="1:11" ht="99" customHeight="1">
      <c r="A16" s="369" t="s">
        <v>83</v>
      </c>
      <c r="B16" s="370"/>
      <c r="C16" s="380" t="s">
        <v>180</v>
      </c>
      <c r="D16" s="381"/>
      <c r="E16" s="381"/>
      <c r="F16" s="381"/>
      <c r="G16" s="381"/>
      <c r="H16" s="382"/>
      <c r="J16" s="191"/>
    </row>
    <row r="17" spans="1:10" ht="15.75">
      <c r="J17" s="191"/>
    </row>
    <row r="18" spans="1:10" ht="15.75">
      <c r="A18" s="371" t="s">
        <v>96</v>
      </c>
      <c r="B18" s="371"/>
      <c r="C18" s="186" t="s">
        <v>181</v>
      </c>
      <c r="D18" s="383" t="s">
        <v>85</v>
      </c>
      <c r="E18" s="384"/>
      <c r="F18" s="385" t="s">
        <v>97</v>
      </c>
      <c r="G18" s="386"/>
      <c r="H18" s="387"/>
      <c r="J18" s="192"/>
    </row>
    <row r="19" spans="1:10" ht="15.75">
      <c r="J19" s="193"/>
    </row>
    <row r="20" spans="1:10" ht="15.75">
      <c r="A20" s="371" t="s">
        <v>92</v>
      </c>
      <c r="B20" s="371"/>
      <c r="C20" s="371"/>
      <c r="D20" s="357" t="s">
        <v>182</v>
      </c>
      <c r="E20" s="357"/>
      <c r="F20" s="357"/>
      <c r="G20" s="357"/>
      <c r="H20" s="357"/>
      <c r="J20" s="193"/>
    </row>
    <row r="21" spans="1:10" ht="15.75">
      <c r="J21" s="193"/>
    </row>
    <row r="22" spans="1:10" ht="15.75" customHeight="1">
      <c r="A22" s="362" t="s">
        <v>91</v>
      </c>
      <c r="B22" s="362"/>
      <c r="C22" s="361" t="s">
        <v>99</v>
      </c>
      <c r="D22" s="361"/>
      <c r="E22" s="363" t="s">
        <v>183</v>
      </c>
      <c r="F22" s="363"/>
      <c r="G22" s="363"/>
      <c r="H22" s="363"/>
      <c r="J22" s="193"/>
    </row>
    <row r="23" spans="1:10" ht="15.75">
      <c r="A23" s="362"/>
      <c r="B23" s="362"/>
      <c r="C23" s="361" t="s">
        <v>101</v>
      </c>
      <c r="D23" s="361"/>
      <c r="E23" s="363" t="s">
        <v>184</v>
      </c>
      <c r="F23" s="363"/>
      <c r="G23" s="363"/>
      <c r="H23" s="363"/>
      <c r="J23" s="194"/>
    </row>
    <row r="24" spans="1:10" ht="31.5" customHeight="1">
      <c r="A24" s="362"/>
      <c r="B24" s="362"/>
      <c r="C24" s="364" t="s">
        <v>102</v>
      </c>
      <c r="D24" s="365"/>
      <c r="E24" s="366" t="s">
        <v>185</v>
      </c>
      <c r="F24" s="367"/>
      <c r="G24" s="367"/>
      <c r="H24" s="368"/>
      <c r="J24" s="194"/>
    </row>
    <row r="25" spans="1:10" ht="15.75">
      <c r="A25" s="362"/>
      <c r="B25" s="362"/>
      <c r="C25" s="361" t="s">
        <v>94</v>
      </c>
      <c r="D25" s="361"/>
      <c r="E25" s="363" t="s">
        <v>103</v>
      </c>
      <c r="F25" s="363"/>
      <c r="G25" s="363"/>
      <c r="H25" s="363"/>
      <c r="J25" s="193"/>
    </row>
    <row r="26" spans="1:10" ht="15.75">
      <c r="J26" s="193"/>
    </row>
    <row r="27" spans="1:10" ht="15.75">
      <c r="J27" s="193"/>
    </row>
    <row r="28" spans="1:10" ht="15.75">
      <c r="A28" s="360" t="s">
        <v>73</v>
      </c>
      <c r="B28" s="360"/>
      <c r="J28" s="193"/>
    </row>
    <row r="29" spans="1:10">
      <c r="J29" s="195"/>
    </row>
    <row r="30" spans="1:10" ht="15.75">
      <c r="J30" s="194"/>
    </row>
    <row r="31" spans="1:10" ht="15.75">
      <c r="J31" s="193"/>
    </row>
    <row r="32" spans="1:10" ht="15.75">
      <c r="J32" s="193"/>
    </row>
    <row r="33" spans="10:10" ht="15.75">
      <c r="J33" s="193"/>
    </row>
    <row r="34" spans="10:10" ht="15.75">
      <c r="J34" s="193"/>
    </row>
  </sheetData>
  <mergeCells count="24">
    <mergeCell ref="A20:C20"/>
    <mergeCell ref="D20:H20"/>
    <mergeCell ref="A8:H8"/>
    <mergeCell ref="A10:B10"/>
    <mergeCell ref="C10:H10"/>
    <mergeCell ref="A12:B12"/>
    <mergeCell ref="C12:H12"/>
    <mergeCell ref="A14:B14"/>
    <mergeCell ref="C14:H14"/>
    <mergeCell ref="A16:B16"/>
    <mergeCell ref="C16:H16"/>
    <mergeCell ref="A18:B18"/>
    <mergeCell ref="D18:E18"/>
    <mergeCell ref="F18:H18"/>
    <mergeCell ref="A28:B28"/>
    <mergeCell ref="A22:B25"/>
    <mergeCell ref="C22:D22"/>
    <mergeCell ref="E22:H22"/>
    <mergeCell ref="C23:D23"/>
    <mergeCell ref="E23:H23"/>
    <mergeCell ref="C24:D24"/>
    <mergeCell ref="E24:H24"/>
    <mergeCell ref="C25:D25"/>
    <mergeCell ref="E25:H25"/>
  </mergeCells>
  <hyperlinks>
    <hyperlink ref="A28" location="NECESIDADES!A1" display="NECESIDADES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2"/>
  <sheetViews>
    <sheetView workbookViewId="0">
      <selection activeCell="K11" sqref="K11"/>
    </sheetView>
  </sheetViews>
  <sheetFormatPr baseColWidth="10" defaultRowHeight="15"/>
  <sheetData>
    <row r="22" spans="7:7">
      <c r="G22" t="s">
        <v>658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8193" r:id="rId4">
          <object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9</xdr:col>
                <xdr:colOff>161925</xdr:colOff>
                <xdr:row>16</xdr:row>
                <xdr:rowOff>19050</xdr:rowOff>
              </to>
            </anchor>
          </objectPr>
        </oleObject>
      </mc:Choice>
      <mc:Fallback>
        <oleObject progId="Word.Document.12" shapeId="8193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J26" sqref="J26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8:K28"/>
  <sheetViews>
    <sheetView topLeftCell="A8" workbookViewId="0">
      <selection activeCell="A28" sqref="A28:B28"/>
    </sheetView>
  </sheetViews>
  <sheetFormatPr baseColWidth="10" defaultRowHeight="15"/>
  <cols>
    <col min="1" max="3" width="11.42578125" style="12"/>
    <col min="4" max="4" width="10" style="12" customWidth="1"/>
    <col min="5" max="7" width="11.42578125" style="12"/>
    <col min="8" max="8" width="18.5703125" style="12" customWidth="1"/>
    <col min="9" max="16384" width="11.42578125" style="12"/>
  </cols>
  <sheetData>
    <row r="8" spans="1:11" ht="15.75">
      <c r="A8" s="375" t="s">
        <v>104</v>
      </c>
      <c r="B8" s="375"/>
      <c r="C8" s="375"/>
      <c r="D8" s="375"/>
      <c r="E8" s="375"/>
      <c r="F8" s="375"/>
      <c r="G8" s="375"/>
      <c r="H8" s="375"/>
    </row>
    <row r="10" spans="1:11" ht="15.75">
      <c r="A10" s="371" t="s">
        <v>80</v>
      </c>
      <c r="B10" s="371"/>
      <c r="C10" s="358" t="s">
        <v>199</v>
      </c>
      <c r="D10" s="358"/>
      <c r="E10" s="358"/>
      <c r="F10" s="358"/>
      <c r="G10" s="358"/>
      <c r="H10" s="358"/>
      <c r="I10" s="51"/>
      <c r="J10" s="51"/>
      <c r="K10" s="51"/>
    </row>
    <row r="12" spans="1:11" ht="30" customHeight="1">
      <c r="A12" s="373" t="s">
        <v>82</v>
      </c>
      <c r="B12" s="373"/>
      <c r="C12" s="374" t="s">
        <v>207</v>
      </c>
      <c r="D12" s="374"/>
      <c r="E12" s="374"/>
      <c r="F12" s="374"/>
      <c r="G12" s="374"/>
      <c r="H12" s="374"/>
    </row>
    <row r="13" spans="1:11" ht="15.75">
      <c r="A13" s="53"/>
      <c r="B13" s="53"/>
      <c r="C13" s="52"/>
      <c r="D13" s="52"/>
      <c r="E13" s="52"/>
      <c r="F13" s="52"/>
      <c r="G13" s="52"/>
      <c r="H13" s="52"/>
    </row>
    <row r="14" spans="1:11" ht="30" customHeight="1">
      <c r="A14" s="369" t="s">
        <v>87</v>
      </c>
      <c r="B14" s="370"/>
      <c r="C14" s="366" t="s">
        <v>200</v>
      </c>
      <c r="D14" s="367"/>
      <c r="E14" s="367"/>
      <c r="F14" s="367"/>
      <c r="G14" s="367"/>
      <c r="H14" s="368"/>
    </row>
    <row r="16" spans="1:11" ht="36.75" customHeight="1">
      <c r="A16" s="371" t="s">
        <v>83</v>
      </c>
      <c r="B16" s="371"/>
      <c r="C16" s="376" t="s">
        <v>201</v>
      </c>
      <c r="D16" s="377"/>
      <c r="E16" s="377"/>
      <c r="F16" s="377"/>
      <c r="G16" s="377"/>
      <c r="H16" s="378"/>
    </row>
    <row r="18" spans="1:8" ht="15.75">
      <c r="A18" s="371" t="s">
        <v>96</v>
      </c>
      <c r="B18" s="371"/>
      <c r="C18" s="186" t="s">
        <v>202</v>
      </c>
      <c r="D18" s="371" t="s">
        <v>85</v>
      </c>
      <c r="E18" s="371"/>
      <c r="F18" s="372" t="s">
        <v>97</v>
      </c>
      <c r="G18" s="372"/>
      <c r="H18" s="372"/>
    </row>
    <row r="20" spans="1:8" ht="15.75">
      <c r="A20" s="371" t="s">
        <v>92</v>
      </c>
      <c r="B20" s="371"/>
      <c r="C20" s="371"/>
      <c r="D20" s="357" t="s">
        <v>203</v>
      </c>
      <c r="E20" s="357"/>
      <c r="F20" s="357"/>
      <c r="G20" s="357"/>
      <c r="H20" s="357"/>
    </row>
    <row r="22" spans="1:8" ht="15.75">
      <c r="A22" s="362" t="s">
        <v>91</v>
      </c>
      <c r="B22" s="362"/>
      <c r="C22" s="361" t="s">
        <v>99</v>
      </c>
      <c r="D22" s="361"/>
      <c r="E22" s="363" t="s">
        <v>204</v>
      </c>
      <c r="F22" s="363"/>
      <c r="G22" s="363"/>
      <c r="H22" s="363"/>
    </row>
    <row r="23" spans="1:8" ht="15.75">
      <c r="A23" s="362"/>
      <c r="B23" s="362"/>
      <c r="C23" s="361" t="s">
        <v>101</v>
      </c>
      <c r="D23" s="361"/>
      <c r="E23" s="363" t="s">
        <v>205</v>
      </c>
      <c r="F23" s="363"/>
      <c r="G23" s="363"/>
      <c r="H23" s="363"/>
    </row>
    <row r="24" spans="1:8" ht="15.75">
      <c r="A24" s="362"/>
      <c r="B24" s="362"/>
      <c r="C24" s="364" t="s">
        <v>102</v>
      </c>
      <c r="D24" s="365"/>
      <c r="E24" s="366" t="s">
        <v>206</v>
      </c>
      <c r="F24" s="367"/>
      <c r="G24" s="367"/>
      <c r="H24" s="368"/>
    </row>
    <row r="25" spans="1:8" ht="15.75">
      <c r="A25" s="362"/>
      <c r="B25" s="362"/>
      <c r="C25" s="361" t="s">
        <v>94</v>
      </c>
      <c r="D25" s="361"/>
      <c r="E25" s="363" t="s">
        <v>103</v>
      </c>
      <c r="F25" s="363"/>
      <c r="G25" s="363"/>
      <c r="H25" s="363"/>
    </row>
    <row r="28" spans="1:8" ht="15.75">
      <c r="A28" s="360" t="s">
        <v>73</v>
      </c>
      <c r="B28" s="360"/>
    </row>
  </sheetData>
  <mergeCells count="24">
    <mergeCell ref="A20:C20"/>
    <mergeCell ref="D20:H20"/>
    <mergeCell ref="A8:H8"/>
    <mergeCell ref="A10:B10"/>
    <mergeCell ref="C10:H10"/>
    <mergeCell ref="A12:B12"/>
    <mergeCell ref="C12:H12"/>
    <mergeCell ref="A14:B14"/>
    <mergeCell ref="C14:H14"/>
    <mergeCell ref="A16:B16"/>
    <mergeCell ref="C16:H16"/>
    <mergeCell ref="A18:B18"/>
    <mergeCell ref="D18:E18"/>
    <mergeCell ref="F18:H18"/>
    <mergeCell ref="A28:B28"/>
    <mergeCell ref="A22:B25"/>
    <mergeCell ref="C22:D22"/>
    <mergeCell ref="E22:H22"/>
    <mergeCell ref="C23:D23"/>
    <mergeCell ref="E23:H23"/>
    <mergeCell ref="C24:D24"/>
    <mergeCell ref="E24:H24"/>
    <mergeCell ref="C25:D25"/>
    <mergeCell ref="E25:H25"/>
  </mergeCells>
  <hyperlinks>
    <hyperlink ref="A28" location="NECESIDADES!A1" display="NECESIDADES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B25"/>
  <sheetViews>
    <sheetView workbookViewId="0">
      <selection activeCell="M26" sqref="M26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T30"/>
  <sheetViews>
    <sheetView topLeftCell="A7" zoomScale="89" zoomScaleNormal="89" workbookViewId="0">
      <selection activeCell="C33" sqref="C33"/>
    </sheetView>
  </sheetViews>
  <sheetFormatPr baseColWidth="10" defaultRowHeight="15"/>
  <cols>
    <col min="1" max="1" width="4.7109375" customWidth="1"/>
    <col min="2" max="2" width="9.5703125" style="12" bestFit="1" customWidth="1"/>
    <col min="3" max="3" width="36.5703125" bestFit="1" customWidth="1"/>
    <col min="4" max="4" width="15" bestFit="1" customWidth="1"/>
    <col min="5" max="6" width="11.42578125" style="12"/>
    <col min="7" max="7" width="13.7109375" style="12" customWidth="1"/>
    <col min="8" max="8" width="17" customWidth="1"/>
    <col min="9" max="9" width="16.140625" customWidth="1"/>
    <col min="10" max="10" width="18.28515625" bestFit="1" customWidth="1"/>
    <col min="11" max="11" width="12.5703125" style="12" bestFit="1" customWidth="1"/>
    <col min="12" max="12" width="21.140625" customWidth="1"/>
    <col min="13" max="13" width="12.5703125" bestFit="1" customWidth="1"/>
    <col min="14" max="14" width="12.5703125" style="12" bestFit="1" customWidth="1"/>
    <col min="15" max="15" width="14.5703125" customWidth="1"/>
    <col min="16" max="16" width="13.85546875" customWidth="1"/>
    <col min="17" max="17" width="13.140625" customWidth="1"/>
    <col min="18" max="19" width="15.42578125" customWidth="1"/>
    <col min="20" max="20" width="12.42578125" customWidth="1"/>
  </cols>
  <sheetData>
    <row r="1" spans="1:20" s="12" customFormat="1"/>
    <row r="2" spans="1:20">
      <c r="A2" s="349" t="s">
        <v>31</v>
      </c>
      <c r="B2" s="355" t="s">
        <v>247</v>
      </c>
      <c r="C2" s="349" t="s">
        <v>29</v>
      </c>
      <c r="D2" s="349" t="s">
        <v>30</v>
      </c>
      <c r="E2" s="353" t="s">
        <v>113</v>
      </c>
      <c r="F2" s="351" t="s">
        <v>106</v>
      </c>
      <c r="G2" s="20" t="s">
        <v>67</v>
      </c>
      <c r="H2" s="350" t="s">
        <v>68</v>
      </c>
      <c r="I2" s="350"/>
      <c r="J2" s="350"/>
      <c r="K2" s="350"/>
      <c r="L2" s="350"/>
      <c r="M2" s="350"/>
      <c r="N2" s="350"/>
      <c r="O2" s="350"/>
      <c r="P2" s="350"/>
      <c r="Q2" s="350"/>
    </row>
    <row r="3" spans="1:20" s="2" customFormat="1" ht="45">
      <c r="A3" s="349"/>
      <c r="B3" s="356"/>
      <c r="C3" s="349"/>
      <c r="D3" s="349"/>
      <c r="E3" s="354"/>
      <c r="F3" s="352"/>
      <c r="G3" s="9" t="s">
        <v>12</v>
      </c>
      <c r="H3" s="8" t="s">
        <v>14</v>
      </c>
      <c r="I3" s="8" t="s">
        <v>65</v>
      </c>
      <c r="J3" s="8" t="s">
        <v>19</v>
      </c>
      <c r="K3" s="8" t="s">
        <v>13</v>
      </c>
      <c r="L3" s="8" t="s">
        <v>15</v>
      </c>
      <c r="M3" s="8" t="s">
        <v>26</v>
      </c>
      <c r="N3" s="8" t="s">
        <v>18</v>
      </c>
      <c r="O3" s="8" t="s">
        <v>27</v>
      </c>
      <c r="P3" s="8" t="s">
        <v>40</v>
      </c>
      <c r="Q3" s="8" t="s">
        <v>66</v>
      </c>
      <c r="R3" s="3"/>
      <c r="S3" s="3"/>
      <c r="T3" s="3"/>
    </row>
    <row r="4" spans="1:20">
      <c r="A4" s="16">
        <v>1</v>
      </c>
      <c r="B4" s="18" t="s">
        <v>215</v>
      </c>
      <c r="C4" s="18" t="s">
        <v>214</v>
      </c>
      <c r="D4" s="18">
        <v>18594800</v>
      </c>
      <c r="E4" s="18" t="s">
        <v>216</v>
      </c>
      <c r="F4" s="46" t="s">
        <v>109</v>
      </c>
      <c r="G4" s="62" t="s">
        <v>110</v>
      </c>
      <c r="H4" s="62" t="s">
        <v>110</v>
      </c>
      <c r="I4" s="62" t="s">
        <v>110</v>
      </c>
      <c r="J4" s="62" t="s">
        <v>110</v>
      </c>
      <c r="K4" s="62" t="s">
        <v>112</v>
      </c>
      <c r="L4" s="62" t="s">
        <v>112</v>
      </c>
      <c r="M4" s="62" t="s">
        <v>112</v>
      </c>
      <c r="N4" s="62" t="s">
        <v>112</v>
      </c>
      <c r="O4" s="62" t="s">
        <v>112</v>
      </c>
      <c r="P4" s="62" t="s">
        <v>112</v>
      </c>
      <c r="Q4" s="62" t="s">
        <v>112</v>
      </c>
    </row>
    <row r="5" spans="1:20">
      <c r="A5" s="18">
        <v>2</v>
      </c>
      <c r="B5" s="18" t="s">
        <v>218</v>
      </c>
      <c r="C5" s="18" t="s">
        <v>217</v>
      </c>
      <c r="D5" s="18">
        <v>16053905</v>
      </c>
      <c r="E5" s="18" t="s">
        <v>216</v>
      </c>
      <c r="F5" s="46" t="s">
        <v>107</v>
      </c>
      <c r="G5" s="62" t="s">
        <v>110</v>
      </c>
      <c r="H5" s="62" t="s">
        <v>110</v>
      </c>
      <c r="I5" s="62" t="s">
        <v>110</v>
      </c>
      <c r="J5" s="62" t="s">
        <v>110</v>
      </c>
      <c r="K5" s="62" t="s">
        <v>112</v>
      </c>
      <c r="L5" s="62" t="s">
        <v>112</v>
      </c>
      <c r="M5" s="62" t="s">
        <v>112</v>
      </c>
      <c r="N5" s="62" t="s">
        <v>112</v>
      </c>
      <c r="O5" s="62" t="s">
        <v>112</v>
      </c>
      <c r="P5" s="62" t="s">
        <v>112</v>
      </c>
      <c r="Q5" s="62" t="s">
        <v>112</v>
      </c>
    </row>
    <row r="6" spans="1:20">
      <c r="A6" s="18">
        <v>3</v>
      </c>
      <c r="B6" s="18" t="s">
        <v>218</v>
      </c>
      <c r="C6" s="18" t="s">
        <v>219</v>
      </c>
      <c r="D6" s="18">
        <v>16054250</v>
      </c>
      <c r="E6" s="18" t="s">
        <v>216</v>
      </c>
      <c r="F6" s="46" t="s">
        <v>107</v>
      </c>
      <c r="G6" s="62" t="s">
        <v>110</v>
      </c>
      <c r="H6" s="62" t="s">
        <v>110</v>
      </c>
      <c r="I6" s="62" t="s">
        <v>110</v>
      </c>
      <c r="J6" s="62" t="s">
        <v>110</v>
      </c>
      <c r="K6" s="62" t="s">
        <v>112</v>
      </c>
      <c r="L6" s="62" t="s">
        <v>112</v>
      </c>
      <c r="M6" s="62" t="s">
        <v>112</v>
      </c>
      <c r="N6" s="62" t="s">
        <v>112</v>
      </c>
      <c r="O6" s="62" t="s">
        <v>112</v>
      </c>
      <c r="P6" s="62" t="s">
        <v>112</v>
      </c>
      <c r="Q6" s="62" t="s">
        <v>112</v>
      </c>
    </row>
    <row r="7" spans="1:20">
      <c r="A7" s="16">
        <v>4</v>
      </c>
      <c r="B7" s="18" t="s">
        <v>221</v>
      </c>
      <c r="C7" s="18" t="s">
        <v>220</v>
      </c>
      <c r="D7" s="18">
        <v>18617058</v>
      </c>
      <c r="E7" s="18" t="s">
        <v>216</v>
      </c>
      <c r="F7" s="46" t="s">
        <v>107</v>
      </c>
      <c r="G7" s="62" t="s">
        <v>110</v>
      </c>
      <c r="H7" s="62" t="s">
        <v>110</v>
      </c>
      <c r="I7" s="62" t="s">
        <v>110</v>
      </c>
      <c r="J7" s="62" t="s">
        <v>110</v>
      </c>
      <c r="K7" s="62" t="s">
        <v>112</v>
      </c>
      <c r="L7" s="62" t="s">
        <v>112</v>
      </c>
      <c r="M7" s="62" t="s">
        <v>112</v>
      </c>
      <c r="N7" s="62" t="s">
        <v>112</v>
      </c>
      <c r="O7" s="62" t="s">
        <v>112</v>
      </c>
      <c r="P7" s="62" t="s">
        <v>112</v>
      </c>
      <c r="Q7" s="62" t="s">
        <v>112</v>
      </c>
    </row>
    <row r="8" spans="1:20">
      <c r="A8" s="18">
        <v>5</v>
      </c>
      <c r="B8" s="18" t="s">
        <v>223</v>
      </c>
      <c r="C8" s="18" t="s">
        <v>222</v>
      </c>
      <c r="D8" s="18">
        <v>9696097</v>
      </c>
      <c r="E8" s="18" t="s">
        <v>216</v>
      </c>
      <c r="F8" s="46" t="s">
        <v>107</v>
      </c>
      <c r="G8" s="62" t="s">
        <v>110</v>
      </c>
      <c r="H8" s="62" t="s">
        <v>110</v>
      </c>
      <c r="I8" s="62" t="s">
        <v>110</v>
      </c>
      <c r="J8" s="62" t="s">
        <v>110</v>
      </c>
      <c r="K8" s="62" t="s">
        <v>112</v>
      </c>
      <c r="L8" s="62" t="s">
        <v>112</v>
      </c>
      <c r="M8" s="62" t="s">
        <v>112</v>
      </c>
      <c r="N8" s="62" t="s">
        <v>110</v>
      </c>
      <c r="O8" s="62" t="s">
        <v>112</v>
      </c>
      <c r="P8" s="62" t="s">
        <v>112</v>
      </c>
      <c r="Q8" s="62" t="s">
        <v>112</v>
      </c>
    </row>
    <row r="9" spans="1:20">
      <c r="A9" s="18">
        <v>6</v>
      </c>
      <c r="B9" s="18" t="s">
        <v>225</v>
      </c>
      <c r="C9" s="18" t="s">
        <v>224</v>
      </c>
      <c r="D9" s="18">
        <v>9892268</v>
      </c>
      <c r="E9" s="18" t="s">
        <v>216</v>
      </c>
      <c r="F9" s="46" t="s">
        <v>107</v>
      </c>
      <c r="G9" s="62" t="s">
        <v>110</v>
      </c>
      <c r="H9" s="62" t="s">
        <v>110</v>
      </c>
      <c r="I9" s="62" t="s">
        <v>110</v>
      </c>
      <c r="J9" s="62" t="s">
        <v>110</v>
      </c>
      <c r="K9" s="62" t="s">
        <v>112</v>
      </c>
      <c r="L9" s="62" t="s">
        <v>112</v>
      </c>
      <c r="M9" s="62" t="s">
        <v>112</v>
      </c>
      <c r="N9" s="62" t="s">
        <v>112</v>
      </c>
      <c r="O9" s="62" t="s">
        <v>112</v>
      </c>
      <c r="P9" s="62" t="s">
        <v>112</v>
      </c>
      <c r="Q9" s="62" t="s">
        <v>112</v>
      </c>
    </row>
    <row r="10" spans="1:20">
      <c r="A10" s="16">
        <v>7</v>
      </c>
      <c r="B10" s="18" t="s">
        <v>227</v>
      </c>
      <c r="C10" s="18" t="s">
        <v>226</v>
      </c>
      <c r="D10" s="18">
        <v>18614535</v>
      </c>
      <c r="E10" s="18" t="s">
        <v>216</v>
      </c>
      <c r="F10" s="46" t="s">
        <v>107</v>
      </c>
      <c r="G10" s="62" t="s">
        <v>110</v>
      </c>
      <c r="H10" s="62" t="s">
        <v>110</v>
      </c>
      <c r="I10" s="62" t="s">
        <v>110</v>
      </c>
      <c r="J10" s="62" t="s">
        <v>110</v>
      </c>
      <c r="K10" s="62" t="s">
        <v>112</v>
      </c>
      <c r="L10" s="62" t="s">
        <v>112</v>
      </c>
      <c r="M10" s="62" t="s">
        <v>110</v>
      </c>
      <c r="N10" s="62" t="s">
        <v>112</v>
      </c>
      <c r="O10" s="62" t="s">
        <v>112</v>
      </c>
      <c r="P10" s="62" t="s">
        <v>112</v>
      </c>
      <c r="Q10" s="62" t="s">
        <v>112</v>
      </c>
    </row>
    <row r="11" spans="1:20">
      <c r="A11" s="18">
        <v>8</v>
      </c>
      <c r="B11" s="18" t="s">
        <v>229</v>
      </c>
      <c r="C11" s="18" t="s">
        <v>228</v>
      </c>
      <c r="D11" s="18">
        <v>18601400</v>
      </c>
      <c r="E11" s="18" t="s">
        <v>230</v>
      </c>
      <c r="F11" s="46" t="s">
        <v>107</v>
      </c>
      <c r="G11" s="62" t="s">
        <v>110</v>
      </c>
      <c r="H11" s="62" t="s">
        <v>110</v>
      </c>
      <c r="I11" s="62" t="s">
        <v>110</v>
      </c>
      <c r="J11" s="62" t="s">
        <v>110</v>
      </c>
      <c r="K11" s="62" t="s">
        <v>112</v>
      </c>
      <c r="L11" s="62" t="s">
        <v>112</v>
      </c>
      <c r="M11" s="62" t="s">
        <v>112</v>
      </c>
      <c r="N11" s="62" t="s">
        <v>112</v>
      </c>
      <c r="O11" s="62" t="s">
        <v>112</v>
      </c>
      <c r="P11" s="62" t="s">
        <v>112</v>
      </c>
      <c r="Q11" s="62" t="s">
        <v>112</v>
      </c>
    </row>
    <row r="12" spans="1:20">
      <c r="A12" s="18">
        <v>9</v>
      </c>
      <c r="B12" s="18" t="s">
        <v>232</v>
      </c>
      <c r="C12" s="18" t="s">
        <v>231</v>
      </c>
      <c r="D12" s="18">
        <v>18601176</v>
      </c>
      <c r="E12" s="18" t="s">
        <v>230</v>
      </c>
      <c r="F12" s="46" t="s">
        <v>107</v>
      </c>
      <c r="G12" s="62" t="s">
        <v>110</v>
      </c>
      <c r="H12" s="62" t="s">
        <v>110</v>
      </c>
      <c r="I12" s="62" t="s">
        <v>110</v>
      </c>
      <c r="J12" s="62" t="s">
        <v>110</v>
      </c>
      <c r="K12" s="62" t="s">
        <v>112</v>
      </c>
      <c r="L12" s="62" t="s">
        <v>112</v>
      </c>
      <c r="M12" s="62" t="s">
        <v>112</v>
      </c>
      <c r="N12" s="62" t="s">
        <v>112</v>
      </c>
      <c r="O12" s="62" t="s">
        <v>112</v>
      </c>
      <c r="P12" s="62" t="s">
        <v>112</v>
      </c>
      <c r="Q12" s="62" t="s">
        <v>112</v>
      </c>
    </row>
    <row r="13" spans="1:20">
      <c r="A13" s="16">
        <v>10</v>
      </c>
      <c r="B13" s="18" t="s">
        <v>234</v>
      </c>
      <c r="C13" s="18" t="s">
        <v>233</v>
      </c>
      <c r="D13" s="18">
        <v>15921709</v>
      </c>
      <c r="E13" s="18" t="s">
        <v>230</v>
      </c>
      <c r="F13" s="46" t="s">
        <v>107</v>
      </c>
      <c r="G13" s="62" t="s">
        <v>110</v>
      </c>
      <c r="H13" s="62" t="s">
        <v>110</v>
      </c>
      <c r="I13" s="62" t="s">
        <v>110</v>
      </c>
      <c r="J13" s="62" t="s">
        <v>110</v>
      </c>
      <c r="K13" s="62" t="s">
        <v>110</v>
      </c>
      <c r="L13" s="62" t="s">
        <v>112</v>
      </c>
      <c r="M13" s="62" t="s">
        <v>112</v>
      </c>
      <c r="N13" s="62" t="s">
        <v>112</v>
      </c>
      <c r="O13" s="62" t="s">
        <v>112</v>
      </c>
      <c r="P13" s="62" t="s">
        <v>112</v>
      </c>
      <c r="Q13" s="62" t="s">
        <v>112</v>
      </c>
    </row>
    <row r="14" spans="1:20">
      <c r="A14" s="18">
        <v>11</v>
      </c>
      <c r="B14" s="18" t="s">
        <v>236</v>
      </c>
      <c r="C14" s="18" t="s">
        <v>235</v>
      </c>
      <c r="D14" s="18">
        <v>18600333</v>
      </c>
      <c r="E14" s="18" t="s">
        <v>230</v>
      </c>
      <c r="F14" s="46" t="s">
        <v>107</v>
      </c>
      <c r="G14" s="62" t="s">
        <v>110</v>
      </c>
      <c r="H14" s="62" t="s">
        <v>110</v>
      </c>
      <c r="I14" s="62" t="s">
        <v>110</v>
      </c>
      <c r="J14" s="62" t="s">
        <v>110</v>
      </c>
      <c r="K14" s="62" t="s">
        <v>110</v>
      </c>
      <c r="L14" s="62" t="s">
        <v>112</v>
      </c>
      <c r="M14" s="62" t="s">
        <v>112</v>
      </c>
      <c r="N14" s="62" t="s">
        <v>112</v>
      </c>
      <c r="O14" s="62" t="s">
        <v>112</v>
      </c>
      <c r="P14" s="62" t="s">
        <v>112</v>
      </c>
      <c r="Q14" s="62" t="s">
        <v>112</v>
      </c>
    </row>
    <row r="15" spans="1:20">
      <c r="A15" s="18">
        <v>12</v>
      </c>
      <c r="B15" s="18" t="s">
        <v>238</v>
      </c>
      <c r="C15" s="18" t="s">
        <v>237</v>
      </c>
      <c r="D15" s="18">
        <v>86056425</v>
      </c>
      <c r="E15" s="18" t="s">
        <v>230</v>
      </c>
      <c r="F15" s="46" t="s">
        <v>107</v>
      </c>
      <c r="G15" s="62" t="s">
        <v>110</v>
      </c>
      <c r="H15" s="62" t="s">
        <v>110</v>
      </c>
      <c r="I15" s="62" t="s">
        <v>110</v>
      </c>
      <c r="J15" s="62" t="s">
        <v>110</v>
      </c>
      <c r="K15" s="62" t="s">
        <v>110</v>
      </c>
      <c r="L15" s="62" t="s">
        <v>112</v>
      </c>
      <c r="M15" s="62" t="s">
        <v>112</v>
      </c>
      <c r="N15" s="62" t="s">
        <v>112</v>
      </c>
      <c r="O15" s="62" t="s">
        <v>112</v>
      </c>
      <c r="P15" s="62" t="s">
        <v>112</v>
      </c>
      <c r="Q15" s="62" t="s">
        <v>112</v>
      </c>
    </row>
    <row r="16" spans="1:20">
      <c r="A16" s="16">
        <v>13</v>
      </c>
      <c r="B16" s="18" t="s">
        <v>239</v>
      </c>
      <c r="C16" s="18" t="s">
        <v>226</v>
      </c>
      <c r="D16" s="18">
        <v>9696247</v>
      </c>
      <c r="E16" s="18" t="s">
        <v>230</v>
      </c>
      <c r="F16" s="46" t="s">
        <v>107</v>
      </c>
      <c r="G16" s="62" t="s">
        <v>110</v>
      </c>
      <c r="H16" s="62" t="s">
        <v>110</v>
      </c>
      <c r="I16" s="62" t="s">
        <v>110</v>
      </c>
      <c r="J16" s="62" t="s">
        <v>110</v>
      </c>
      <c r="K16" s="62" t="s">
        <v>110</v>
      </c>
      <c r="L16" s="62" t="s">
        <v>112</v>
      </c>
      <c r="M16" s="62" t="s">
        <v>112</v>
      </c>
      <c r="N16" s="62" t="s">
        <v>112</v>
      </c>
      <c r="O16" s="62" t="s">
        <v>112</v>
      </c>
      <c r="P16" s="62" t="s">
        <v>112</v>
      </c>
      <c r="Q16" s="62" t="s">
        <v>112</v>
      </c>
    </row>
    <row r="17" spans="1:17">
      <c r="A17" s="18">
        <v>14</v>
      </c>
      <c r="B17" s="18" t="s">
        <v>241</v>
      </c>
      <c r="C17" s="18" t="s">
        <v>240</v>
      </c>
      <c r="D17" s="18">
        <v>75036938</v>
      </c>
      <c r="E17" s="18" t="s">
        <v>230</v>
      </c>
      <c r="F17" s="46" t="s">
        <v>107</v>
      </c>
      <c r="G17" s="62" t="s">
        <v>112</v>
      </c>
      <c r="H17" s="62" t="s">
        <v>110</v>
      </c>
      <c r="I17" s="62" t="s">
        <v>110</v>
      </c>
      <c r="J17" s="62" t="s">
        <v>110</v>
      </c>
      <c r="K17" s="62" t="s">
        <v>110</v>
      </c>
      <c r="L17" s="62" t="s">
        <v>112</v>
      </c>
      <c r="M17" s="62" t="s">
        <v>112</v>
      </c>
      <c r="N17" s="62" t="s">
        <v>112</v>
      </c>
      <c r="O17" s="62" t="s">
        <v>112</v>
      </c>
      <c r="P17" s="62" t="s">
        <v>112</v>
      </c>
      <c r="Q17" s="62" t="s">
        <v>112</v>
      </c>
    </row>
    <row r="18" spans="1:17">
      <c r="A18" s="18">
        <v>15</v>
      </c>
      <c r="B18" s="18" t="s">
        <v>243</v>
      </c>
      <c r="C18" s="18" t="s">
        <v>242</v>
      </c>
      <c r="D18" s="18">
        <v>10032152</v>
      </c>
      <c r="E18" s="18" t="s">
        <v>244</v>
      </c>
      <c r="F18" s="46" t="s">
        <v>107</v>
      </c>
      <c r="G18" s="62" t="s">
        <v>110</v>
      </c>
      <c r="H18" s="62" t="s">
        <v>110</v>
      </c>
      <c r="I18" s="62" t="s">
        <v>110</v>
      </c>
      <c r="J18" s="62" t="s">
        <v>110</v>
      </c>
      <c r="K18" s="62" t="s">
        <v>110</v>
      </c>
      <c r="L18" s="62" t="s">
        <v>112</v>
      </c>
      <c r="M18" s="62" t="s">
        <v>112</v>
      </c>
      <c r="N18" s="62" t="s">
        <v>112</v>
      </c>
      <c r="O18" s="62" t="s">
        <v>112</v>
      </c>
      <c r="P18" s="62" t="s">
        <v>112</v>
      </c>
      <c r="Q18" s="62" t="s">
        <v>112</v>
      </c>
    </row>
    <row r="19" spans="1:17">
      <c r="A19" s="16">
        <v>16</v>
      </c>
      <c r="B19" s="18" t="s">
        <v>246</v>
      </c>
      <c r="C19" s="18" t="s">
        <v>245</v>
      </c>
      <c r="D19" s="18">
        <v>18397207</v>
      </c>
      <c r="E19" s="18" t="s">
        <v>244</v>
      </c>
      <c r="F19" s="46" t="s">
        <v>107</v>
      </c>
      <c r="G19" s="62" t="s">
        <v>110</v>
      </c>
      <c r="H19" s="62" t="s">
        <v>110</v>
      </c>
      <c r="I19" s="62" t="s">
        <v>110</v>
      </c>
      <c r="J19" s="62" t="s">
        <v>110</v>
      </c>
      <c r="K19" s="62" t="s">
        <v>110</v>
      </c>
      <c r="L19" s="62" t="s">
        <v>112</v>
      </c>
      <c r="M19" s="62" t="s">
        <v>112</v>
      </c>
      <c r="N19" s="62" t="s">
        <v>112</v>
      </c>
      <c r="O19" s="62" t="s">
        <v>112</v>
      </c>
      <c r="P19" s="62" t="s">
        <v>112</v>
      </c>
      <c r="Q19" s="62" t="s">
        <v>112</v>
      </c>
    </row>
    <row r="20" spans="1:17">
      <c r="A20" s="18">
        <v>17</v>
      </c>
      <c r="B20" s="18"/>
      <c r="C20" s="16"/>
      <c r="D20" s="153"/>
      <c r="E20" s="66"/>
      <c r="F20" s="46" t="s">
        <v>107</v>
      </c>
      <c r="G20" s="62" t="s">
        <v>110</v>
      </c>
      <c r="H20" s="62" t="s">
        <v>110</v>
      </c>
      <c r="I20" s="62" t="s">
        <v>110</v>
      </c>
      <c r="J20" s="62" t="s">
        <v>112</v>
      </c>
      <c r="K20" s="62" t="s">
        <v>110</v>
      </c>
      <c r="L20" s="62" t="s">
        <v>112</v>
      </c>
      <c r="M20" s="62" t="s">
        <v>112</v>
      </c>
      <c r="N20" s="62" t="s">
        <v>112</v>
      </c>
      <c r="O20" s="62" t="s">
        <v>112</v>
      </c>
      <c r="P20" s="62" t="s">
        <v>112</v>
      </c>
      <c r="Q20" s="62" t="s">
        <v>112</v>
      </c>
    </row>
    <row r="21" spans="1:17">
      <c r="A21" s="18">
        <v>18</v>
      </c>
      <c r="B21" s="18"/>
      <c r="C21" s="16"/>
      <c r="D21" s="153"/>
      <c r="E21" s="66"/>
      <c r="F21" s="46" t="s">
        <v>107</v>
      </c>
      <c r="G21" s="62" t="s">
        <v>110</v>
      </c>
      <c r="H21" s="62" t="s">
        <v>110</v>
      </c>
      <c r="I21" s="62" t="s">
        <v>110</v>
      </c>
      <c r="J21" s="62" t="s">
        <v>112</v>
      </c>
      <c r="K21" s="62" t="s">
        <v>110</v>
      </c>
      <c r="L21" s="62" t="s">
        <v>112</v>
      </c>
      <c r="M21" s="62" t="s">
        <v>112</v>
      </c>
      <c r="N21" s="62" t="s">
        <v>112</v>
      </c>
      <c r="O21" s="62" t="s">
        <v>112</v>
      </c>
      <c r="P21" s="62" t="s">
        <v>112</v>
      </c>
      <c r="Q21" s="62" t="s">
        <v>112</v>
      </c>
    </row>
    <row r="22" spans="1:17">
      <c r="A22" s="16">
        <v>19</v>
      </c>
      <c r="B22" s="16"/>
      <c r="C22" s="16"/>
      <c r="D22" s="153"/>
      <c r="E22" s="46"/>
      <c r="F22" s="46" t="s">
        <v>107</v>
      </c>
      <c r="G22" s="62" t="s">
        <v>110</v>
      </c>
      <c r="H22" s="62" t="s">
        <v>110</v>
      </c>
      <c r="I22" s="62" t="s">
        <v>110</v>
      </c>
      <c r="J22" s="62" t="s">
        <v>112</v>
      </c>
      <c r="K22" s="62" t="s">
        <v>112</v>
      </c>
      <c r="L22" s="62" t="s">
        <v>112</v>
      </c>
      <c r="M22" s="62" t="s">
        <v>112</v>
      </c>
      <c r="N22" s="62" t="s">
        <v>112</v>
      </c>
      <c r="O22" s="62" t="s">
        <v>112</v>
      </c>
      <c r="P22" s="62" t="s">
        <v>112</v>
      </c>
      <c r="Q22" s="62" t="s">
        <v>112</v>
      </c>
    </row>
    <row r="23" spans="1:17">
      <c r="A23" s="18">
        <v>20</v>
      </c>
      <c r="B23" s="18"/>
      <c r="C23" s="16"/>
      <c r="D23" s="153"/>
      <c r="E23" s="46"/>
      <c r="F23" s="46" t="s">
        <v>107</v>
      </c>
      <c r="G23" s="62" t="s">
        <v>110</v>
      </c>
      <c r="H23" s="62" t="s">
        <v>110</v>
      </c>
      <c r="I23" s="62" t="s">
        <v>110</v>
      </c>
      <c r="J23" s="62" t="s">
        <v>112</v>
      </c>
      <c r="K23" s="62" t="s">
        <v>112</v>
      </c>
      <c r="L23" s="62" t="s">
        <v>112</v>
      </c>
      <c r="M23" s="62" t="s">
        <v>112</v>
      </c>
      <c r="N23" s="62" t="s">
        <v>112</v>
      </c>
      <c r="O23" s="62" t="s">
        <v>112</v>
      </c>
      <c r="P23" s="62" t="s">
        <v>112</v>
      </c>
      <c r="Q23" s="62" t="s">
        <v>112</v>
      </c>
    </row>
    <row r="24" spans="1:17">
      <c r="A24" s="18">
        <v>21</v>
      </c>
      <c r="B24" s="18"/>
      <c r="C24" s="16"/>
      <c r="D24" s="153"/>
      <c r="E24" s="46"/>
      <c r="F24" s="46" t="s">
        <v>107</v>
      </c>
      <c r="G24" s="62" t="s">
        <v>110</v>
      </c>
      <c r="H24" s="62" t="s">
        <v>110</v>
      </c>
      <c r="I24" s="62" t="s">
        <v>110</v>
      </c>
      <c r="J24" s="62" t="s">
        <v>112</v>
      </c>
      <c r="K24" s="62" t="s">
        <v>112</v>
      </c>
      <c r="L24" s="62" t="s">
        <v>112</v>
      </c>
      <c r="M24" s="62" t="s">
        <v>112</v>
      </c>
      <c r="N24" s="62" t="s">
        <v>112</v>
      </c>
      <c r="O24" s="62" t="s">
        <v>112</v>
      </c>
      <c r="P24" s="62" t="s">
        <v>112</v>
      </c>
      <c r="Q24" s="62" t="s">
        <v>112</v>
      </c>
    </row>
    <row r="25" spans="1:17">
      <c r="A25" s="16">
        <v>22</v>
      </c>
      <c r="B25" s="16"/>
      <c r="C25" s="16"/>
      <c r="D25" s="153"/>
      <c r="E25" s="66"/>
      <c r="F25" s="66" t="s">
        <v>107</v>
      </c>
      <c r="G25" s="62" t="s">
        <v>110</v>
      </c>
      <c r="H25" s="62" t="s">
        <v>110</v>
      </c>
      <c r="I25" s="62" t="s">
        <v>110</v>
      </c>
      <c r="J25" s="62" t="s">
        <v>112</v>
      </c>
      <c r="K25" s="62" t="s">
        <v>112</v>
      </c>
      <c r="L25" s="62" t="s">
        <v>112</v>
      </c>
      <c r="M25" s="62" t="s">
        <v>112</v>
      </c>
      <c r="N25" s="62" t="s">
        <v>112</v>
      </c>
      <c r="O25" s="62" t="s">
        <v>112</v>
      </c>
      <c r="P25" s="62" t="s">
        <v>112</v>
      </c>
      <c r="Q25" s="62" t="s">
        <v>112</v>
      </c>
    </row>
    <row r="26" spans="1:17" s="12" customFormat="1">
      <c r="A26" s="152"/>
      <c r="B26" s="152"/>
      <c r="C26" s="152"/>
      <c r="D26" s="157"/>
      <c r="E26" s="158"/>
      <c r="F26" s="158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</row>
    <row r="27" spans="1:17" s="12" customFormat="1" ht="21">
      <c r="A27" s="152"/>
      <c r="B27" s="152"/>
      <c r="C27" s="165" t="s">
        <v>172</v>
      </c>
      <c r="D27" s="166">
        <f>COUNTA(C4:C25)</f>
        <v>16</v>
      </c>
      <c r="E27" s="158"/>
      <c r="F27" s="158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</row>
    <row r="28" spans="1:17" s="12" customFormat="1">
      <c r="A28" s="152"/>
      <c r="B28" s="152"/>
      <c r="C28" s="152"/>
      <c r="D28" s="157"/>
      <c r="E28" s="158"/>
      <c r="F28" s="158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</row>
    <row r="29" spans="1:17"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</row>
    <row r="30" spans="1:17">
      <c r="C30" s="43" t="s">
        <v>73</v>
      </c>
    </row>
  </sheetData>
  <mergeCells count="7">
    <mergeCell ref="D2:D3"/>
    <mergeCell ref="C2:C3"/>
    <mergeCell ref="A2:A3"/>
    <mergeCell ref="H2:Q2"/>
    <mergeCell ref="F2:F3"/>
    <mergeCell ref="E2:E3"/>
    <mergeCell ref="B2:B3"/>
  </mergeCells>
  <conditionalFormatting sqref="E4:F28">
    <cfRule type="cellIs" dxfId="92" priority="6" operator="equal">
      <formula>"INACTIVO"</formula>
    </cfRule>
    <cfRule type="cellIs" dxfId="91" priority="7" operator="equal">
      <formula>"CESANTE"</formula>
    </cfRule>
    <cfRule type="containsText" dxfId="90" priority="8" operator="containsText" text="ACTIVO">
      <formula>NOT(ISERROR(SEARCH("ACTIVO",E4)))</formula>
    </cfRule>
  </conditionalFormatting>
  <conditionalFormatting sqref="G4:Q28">
    <cfRule type="containsText" dxfId="89" priority="2" operator="containsText" text="COMPLETO">
      <formula>NOT(ISERROR(SEARCH("COMPLETO",G4)))</formula>
    </cfRule>
    <cfRule type="containsText" dxfId="88" priority="3" operator="containsText" text="EN DESARROLLO">
      <formula>NOT(ISERROR(SEARCH("EN DESARROLLO",G4)))</formula>
    </cfRule>
    <cfRule type="containsText" dxfId="87" priority="4" operator="containsText" text="NO INICIADO">
      <formula>NOT(ISERROR(SEARCH("NO INICIADO",G4)))</formula>
    </cfRule>
    <cfRule type="containsText" priority="5" operator="containsText" text="NO INICIADO">
      <formula>NOT(ISERROR(SEARCH("NO INICIADO",G4)))</formula>
    </cfRule>
  </conditionalFormatting>
  <dataValidations count="3">
    <dataValidation type="list" allowBlank="1" showInputMessage="1" showErrorMessage="1" sqref="F4:F28">
      <formula1>ESTADO</formula1>
    </dataValidation>
    <dataValidation type="list" allowBlank="1" showInputMessage="1" showErrorMessage="1" sqref="G4:Q28">
      <formula1>CUMPLIMIENTO</formula1>
    </dataValidation>
    <dataValidation type="list" allowBlank="1" showInputMessage="1" showErrorMessage="1" sqref="E4:E28">
      <formula1>NUCELO</formula1>
    </dataValidation>
  </dataValidations>
  <hyperlinks>
    <hyperlink ref="C30" location="NECESIDADES!A1" display="NECESIDADES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5"/>
  <sheetViews>
    <sheetView workbookViewId="0">
      <selection activeCell="B25" sqref="B25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"/>
  <sheetViews>
    <sheetView workbookViewId="0">
      <selection activeCell="M21" sqref="M21"/>
    </sheetView>
  </sheetViews>
  <sheetFormatPr baseColWidth="10" defaultRowHeight="15"/>
  <sheetData>
    <row r="25" spans="2:2">
      <c r="B25" s="43" t="s">
        <v>73</v>
      </c>
    </row>
  </sheetData>
  <hyperlinks>
    <hyperlink ref="B25" location="NECESIDADES!A1" display="NECESIDAD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P60"/>
  <sheetViews>
    <sheetView topLeftCell="A43" workbookViewId="0">
      <selection activeCell="C57" sqref="C57:D57"/>
    </sheetView>
  </sheetViews>
  <sheetFormatPr baseColWidth="10" defaultRowHeight="15"/>
  <cols>
    <col min="1" max="1" width="3.140625" bestFit="1" customWidth="1"/>
    <col min="2" max="2" width="23.85546875" style="12" bestFit="1" customWidth="1"/>
    <col min="3" max="3" width="34.85546875" style="23" bestFit="1" customWidth="1"/>
    <col min="4" max="4" width="14.140625" style="25" bestFit="1" customWidth="1"/>
    <col min="5" max="6" width="11.42578125" style="25"/>
    <col min="7" max="7" width="13.28515625" customWidth="1"/>
    <col min="8" max="8" width="22.42578125" bestFit="1" customWidth="1"/>
    <col min="9" max="9" width="12.5703125" bestFit="1" customWidth="1"/>
    <col min="10" max="10" width="18.7109375" customWidth="1"/>
    <col min="11" max="11" width="12.5703125" bestFit="1" customWidth="1"/>
    <col min="12" max="12" width="17.85546875" bestFit="1" customWidth="1"/>
    <col min="13" max="14" width="12.5703125" bestFit="1" customWidth="1"/>
    <col min="15" max="15" width="13.140625" bestFit="1" customWidth="1"/>
    <col min="16" max="16" width="12.5703125" bestFit="1" customWidth="1"/>
  </cols>
  <sheetData>
    <row r="2" spans="1:16" ht="15.75">
      <c r="A2" s="349" t="s">
        <v>31</v>
      </c>
      <c r="B2" s="355" t="s">
        <v>247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67</v>
      </c>
      <c r="H2" s="357" t="s">
        <v>68</v>
      </c>
      <c r="I2" s="357"/>
      <c r="J2" s="357"/>
      <c r="K2" s="357"/>
      <c r="L2" s="357"/>
      <c r="M2" s="357"/>
      <c r="N2" s="357"/>
      <c r="O2" s="357"/>
      <c r="P2" s="357"/>
    </row>
    <row r="3" spans="1:16" ht="45">
      <c r="A3" s="349"/>
      <c r="B3" s="356"/>
      <c r="C3" s="349"/>
      <c r="D3" s="349"/>
      <c r="E3" s="354"/>
      <c r="F3" s="356"/>
      <c r="G3" s="10" t="s">
        <v>11</v>
      </c>
      <c r="H3" s="24" t="s">
        <v>16</v>
      </c>
      <c r="I3" s="24" t="s">
        <v>17</v>
      </c>
      <c r="J3" s="24" t="s">
        <v>19</v>
      </c>
      <c r="K3" s="24" t="s">
        <v>13</v>
      </c>
      <c r="L3" s="24" t="s">
        <v>15</v>
      </c>
      <c r="M3" s="24" t="s">
        <v>26</v>
      </c>
      <c r="N3" s="24" t="s">
        <v>18</v>
      </c>
      <c r="O3" s="24" t="s">
        <v>40</v>
      </c>
      <c r="P3" s="24" t="s">
        <v>66</v>
      </c>
    </row>
    <row r="4" spans="1:16">
      <c r="A4" s="18">
        <v>1</v>
      </c>
      <c r="B4" s="18" t="s">
        <v>284</v>
      </c>
      <c r="C4" s="18" t="s">
        <v>248</v>
      </c>
      <c r="D4" s="18">
        <v>18613747</v>
      </c>
      <c r="E4" s="18" t="s">
        <v>216</v>
      </c>
      <c r="F4" s="46" t="s">
        <v>107</v>
      </c>
      <c r="G4" s="63" t="s">
        <v>112</v>
      </c>
      <c r="H4" s="63" t="s">
        <v>112</v>
      </c>
      <c r="I4" s="63" t="s">
        <v>112</v>
      </c>
      <c r="J4" s="63" t="s">
        <v>112</v>
      </c>
      <c r="K4" s="63" t="s">
        <v>112</v>
      </c>
      <c r="L4" s="63" t="s">
        <v>112</v>
      </c>
      <c r="M4" s="63" t="s">
        <v>112</v>
      </c>
      <c r="N4" s="63" t="s">
        <v>112</v>
      </c>
      <c r="O4" s="63" t="s">
        <v>112</v>
      </c>
      <c r="P4" s="63" t="s">
        <v>112</v>
      </c>
    </row>
    <row r="5" spans="1:16">
      <c r="A5" s="18">
        <v>2</v>
      </c>
      <c r="B5" s="18" t="s">
        <v>285</v>
      </c>
      <c r="C5" s="18" t="s">
        <v>249</v>
      </c>
      <c r="D5" s="18">
        <v>16356334</v>
      </c>
      <c r="E5" s="18" t="s">
        <v>216</v>
      </c>
      <c r="F5" s="46" t="s">
        <v>107</v>
      </c>
      <c r="G5" s="63" t="s">
        <v>112</v>
      </c>
      <c r="H5" s="63" t="s">
        <v>112</v>
      </c>
      <c r="I5" s="63" t="s">
        <v>112</v>
      </c>
      <c r="J5" s="63" t="s">
        <v>112</v>
      </c>
      <c r="K5" s="63" t="s">
        <v>112</v>
      </c>
      <c r="L5" s="63" t="s">
        <v>112</v>
      </c>
      <c r="M5" s="63" t="s">
        <v>112</v>
      </c>
      <c r="N5" s="63" t="s">
        <v>112</v>
      </c>
      <c r="O5" s="63" t="s">
        <v>112</v>
      </c>
      <c r="P5" s="63" t="s">
        <v>112</v>
      </c>
    </row>
    <row r="6" spans="1:16">
      <c r="A6" s="18">
        <v>3</v>
      </c>
      <c r="B6" s="18" t="s">
        <v>286</v>
      </c>
      <c r="C6" s="18" t="s">
        <v>250</v>
      </c>
      <c r="D6" s="18">
        <v>1093217601</v>
      </c>
      <c r="E6" s="18" t="s">
        <v>216</v>
      </c>
      <c r="F6" s="46" t="s">
        <v>107</v>
      </c>
      <c r="G6" s="63" t="s">
        <v>112</v>
      </c>
      <c r="H6" s="63" t="s">
        <v>112</v>
      </c>
      <c r="I6" s="63" t="s">
        <v>112</v>
      </c>
      <c r="J6" s="63" t="s">
        <v>112</v>
      </c>
      <c r="K6" s="63" t="s">
        <v>112</v>
      </c>
      <c r="L6" s="63" t="s">
        <v>112</v>
      </c>
      <c r="M6" s="63" t="s">
        <v>112</v>
      </c>
      <c r="N6" s="63" t="s">
        <v>112</v>
      </c>
      <c r="O6" s="63" t="s">
        <v>112</v>
      </c>
      <c r="P6" s="63" t="s">
        <v>112</v>
      </c>
    </row>
    <row r="7" spans="1:16">
      <c r="A7" s="18">
        <v>4</v>
      </c>
      <c r="B7" s="18" t="s">
        <v>287</v>
      </c>
      <c r="C7" s="18" t="s">
        <v>251</v>
      </c>
      <c r="D7" s="18">
        <v>70727628</v>
      </c>
      <c r="E7" s="18" t="s">
        <v>216</v>
      </c>
      <c r="F7" s="46" t="s">
        <v>107</v>
      </c>
      <c r="G7" s="63" t="s">
        <v>112</v>
      </c>
      <c r="H7" s="63" t="s">
        <v>112</v>
      </c>
      <c r="I7" s="63" t="s">
        <v>112</v>
      </c>
      <c r="J7" s="63" t="s">
        <v>112</v>
      </c>
      <c r="K7" s="63" t="s">
        <v>112</v>
      </c>
      <c r="L7" s="63" t="s">
        <v>112</v>
      </c>
      <c r="M7" s="63" t="s">
        <v>112</v>
      </c>
      <c r="N7" s="63" t="s">
        <v>112</v>
      </c>
      <c r="O7" s="63" t="s">
        <v>112</v>
      </c>
      <c r="P7" s="63" t="s">
        <v>112</v>
      </c>
    </row>
    <row r="8" spans="1:16">
      <c r="A8" s="18">
        <v>5</v>
      </c>
      <c r="B8" s="18" t="s">
        <v>288</v>
      </c>
      <c r="C8" s="18" t="s">
        <v>252</v>
      </c>
      <c r="D8" s="18">
        <v>10137885</v>
      </c>
      <c r="E8" s="18" t="s">
        <v>216</v>
      </c>
      <c r="F8" s="46" t="s">
        <v>107</v>
      </c>
      <c r="G8" s="63" t="s">
        <v>112</v>
      </c>
      <c r="H8" s="63" t="s">
        <v>112</v>
      </c>
      <c r="I8" s="63" t="s">
        <v>112</v>
      </c>
      <c r="J8" s="63" t="s">
        <v>112</v>
      </c>
      <c r="K8" s="63" t="s">
        <v>112</v>
      </c>
      <c r="L8" s="63" t="s">
        <v>112</v>
      </c>
      <c r="M8" s="63" t="s">
        <v>112</v>
      </c>
      <c r="N8" s="63" t="s">
        <v>112</v>
      </c>
      <c r="O8" s="63" t="s">
        <v>112</v>
      </c>
      <c r="P8" s="63" t="s">
        <v>112</v>
      </c>
    </row>
    <row r="9" spans="1:16">
      <c r="A9" s="18">
        <v>6</v>
      </c>
      <c r="B9" s="18" t="s">
        <v>289</v>
      </c>
      <c r="C9" s="18" t="s">
        <v>253</v>
      </c>
      <c r="D9" s="18">
        <v>18592664</v>
      </c>
      <c r="E9" s="18" t="s">
        <v>216</v>
      </c>
      <c r="F9" s="46" t="s">
        <v>107</v>
      </c>
      <c r="G9" s="63" t="s">
        <v>112</v>
      </c>
      <c r="H9" s="63" t="s">
        <v>112</v>
      </c>
      <c r="I9" s="63" t="s">
        <v>112</v>
      </c>
      <c r="J9" s="63" t="s">
        <v>112</v>
      </c>
      <c r="K9" s="63" t="s">
        <v>112</v>
      </c>
      <c r="L9" s="63" t="s">
        <v>112</v>
      </c>
      <c r="M9" s="63" t="s">
        <v>112</v>
      </c>
      <c r="N9" s="63" t="s">
        <v>112</v>
      </c>
      <c r="O9" s="63" t="s">
        <v>112</v>
      </c>
      <c r="P9" s="63" t="s">
        <v>112</v>
      </c>
    </row>
    <row r="10" spans="1:16">
      <c r="A10" s="18">
        <v>7</v>
      </c>
      <c r="B10" s="18" t="s">
        <v>290</v>
      </c>
      <c r="C10" s="18" t="s">
        <v>224</v>
      </c>
      <c r="D10" s="18">
        <v>18598378</v>
      </c>
      <c r="E10" s="18" t="s">
        <v>216</v>
      </c>
      <c r="F10" s="46" t="s">
        <v>107</v>
      </c>
      <c r="G10" s="63" t="s">
        <v>112</v>
      </c>
      <c r="H10" s="63" t="s">
        <v>112</v>
      </c>
      <c r="I10" s="63" t="s">
        <v>112</v>
      </c>
      <c r="J10" s="63" t="s">
        <v>112</v>
      </c>
      <c r="K10" s="63" t="s">
        <v>112</v>
      </c>
      <c r="L10" s="63" t="s">
        <v>112</v>
      </c>
      <c r="M10" s="63" t="s">
        <v>112</v>
      </c>
      <c r="N10" s="63" t="s">
        <v>112</v>
      </c>
      <c r="O10" s="63" t="s">
        <v>112</v>
      </c>
      <c r="P10" s="63" t="s">
        <v>112</v>
      </c>
    </row>
    <row r="11" spans="1:16">
      <c r="A11" s="18">
        <v>8</v>
      </c>
      <c r="B11" s="18" t="s">
        <v>291</v>
      </c>
      <c r="C11" s="18" t="s">
        <v>254</v>
      </c>
      <c r="D11" s="18">
        <v>1093216562</v>
      </c>
      <c r="E11" s="18" t="s">
        <v>216</v>
      </c>
      <c r="F11" s="46" t="s">
        <v>107</v>
      </c>
      <c r="G11" s="63" t="s">
        <v>112</v>
      </c>
      <c r="H11" s="63" t="s">
        <v>112</v>
      </c>
      <c r="I11" s="63" t="s">
        <v>112</v>
      </c>
      <c r="J11" s="63" t="s">
        <v>112</v>
      </c>
      <c r="K11" s="63" t="s">
        <v>112</v>
      </c>
      <c r="L11" s="63" t="s">
        <v>112</v>
      </c>
      <c r="M11" s="63" t="s">
        <v>112</v>
      </c>
      <c r="N11" s="63" t="s">
        <v>112</v>
      </c>
      <c r="O11" s="63" t="s">
        <v>112</v>
      </c>
      <c r="P11" s="63" t="s">
        <v>112</v>
      </c>
    </row>
    <row r="12" spans="1:16">
      <c r="A12" s="18">
        <v>9</v>
      </c>
      <c r="B12" s="18" t="s">
        <v>312</v>
      </c>
      <c r="C12" s="18" t="s">
        <v>255</v>
      </c>
      <c r="D12" s="18">
        <v>18593969</v>
      </c>
      <c r="E12" s="18" t="s">
        <v>216</v>
      </c>
      <c r="F12" s="46" t="s">
        <v>107</v>
      </c>
      <c r="G12" s="63" t="s">
        <v>112</v>
      </c>
      <c r="H12" s="63" t="s">
        <v>112</v>
      </c>
      <c r="I12" s="63" t="s">
        <v>112</v>
      </c>
      <c r="J12" s="63" t="s">
        <v>112</v>
      </c>
      <c r="K12" s="63" t="s">
        <v>112</v>
      </c>
      <c r="L12" s="63" t="s">
        <v>112</v>
      </c>
      <c r="M12" s="63" t="s">
        <v>112</v>
      </c>
      <c r="N12" s="63" t="s">
        <v>112</v>
      </c>
      <c r="O12" s="63" t="s">
        <v>112</v>
      </c>
      <c r="P12" s="63" t="s">
        <v>112</v>
      </c>
    </row>
    <row r="13" spans="1:16">
      <c r="A13" s="18">
        <v>10</v>
      </c>
      <c r="B13" s="18" t="s">
        <v>292</v>
      </c>
      <c r="C13" s="18" t="s">
        <v>256</v>
      </c>
      <c r="D13" s="18">
        <v>18592963</v>
      </c>
      <c r="E13" s="18" t="s">
        <v>216</v>
      </c>
      <c r="F13" s="46" t="s">
        <v>107</v>
      </c>
      <c r="G13" s="63" t="s">
        <v>112</v>
      </c>
      <c r="H13" s="63" t="s">
        <v>112</v>
      </c>
      <c r="I13" s="63" t="s">
        <v>112</v>
      </c>
      <c r="J13" s="63" t="s">
        <v>112</v>
      </c>
      <c r="K13" s="63" t="s">
        <v>112</v>
      </c>
      <c r="L13" s="63" t="s">
        <v>112</v>
      </c>
      <c r="M13" s="63" t="s">
        <v>112</v>
      </c>
      <c r="N13" s="63" t="s">
        <v>112</v>
      </c>
      <c r="O13" s="63" t="s">
        <v>112</v>
      </c>
      <c r="P13" s="63" t="s">
        <v>112</v>
      </c>
    </row>
    <row r="14" spans="1:16">
      <c r="A14" s="18">
        <v>11</v>
      </c>
      <c r="B14" s="18" t="s">
        <v>227</v>
      </c>
      <c r="C14" s="18" t="s">
        <v>257</v>
      </c>
      <c r="D14" s="18">
        <v>18615158</v>
      </c>
      <c r="E14" s="18" t="s">
        <v>216</v>
      </c>
      <c r="F14" s="46" t="s">
        <v>107</v>
      </c>
      <c r="G14" s="63" t="s">
        <v>112</v>
      </c>
      <c r="H14" s="63" t="s">
        <v>112</v>
      </c>
      <c r="I14" s="63" t="s">
        <v>112</v>
      </c>
      <c r="J14" s="63" t="s">
        <v>112</v>
      </c>
      <c r="K14" s="63" t="s">
        <v>112</v>
      </c>
      <c r="L14" s="63" t="s">
        <v>112</v>
      </c>
      <c r="M14" s="63" t="s">
        <v>112</v>
      </c>
      <c r="N14" s="63" t="s">
        <v>112</v>
      </c>
      <c r="O14" s="63" t="s">
        <v>112</v>
      </c>
      <c r="P14" s="63" t="s">
        <v>112</v>
      </c>
    </row>
    <row r="15" spans="1:16">
      <c r="A15" s="18">
        <v>12</v>
      </c>
      <c r="B15" s="18" t="s">
        <v>293</v>
      </c>
      <c r="C15" s="18" t="s">
        <v>258</v>
      </c>
      <c r="D15" s="18">
        <v>9922049</v>
      </c>
      <c r="E15" s="18" t="s">
        <v>216</v>
      </c>
      <c r="F15" s="46" t="s">
        <v>107</v>
      </c>
      <c r="G15" s="63" t="s">
        <v>112</v>
      </c>
      <c r="H15" s="63" t="s">
        <v>112</v>
      </c>
      <c r="I15" s="63" t="s">
        <v>112</v>
      </c>
      <c r="J15" s="63" t="s">
        <v>112</v>
      </c>
      <c r="K15" s="63" t="s">
        <v>112</v>
      </c>
      <c r="L15" s="63" t="s">
        <v>112</v>
      </c>
      <c r="M15" s="63" t="s">
        <v>112</v>
      </c>
      <c r="N15" s="63" t="s">
        <v>112</v>
      </c>
      <c r="O15" s="63" t="s">
        <v>112</v>
      </c>
      <c r="P15" s="63" t="s">
        <v>112</v>
      </c>
    </row>
    <row r="16" spans="1:16">
      <c r="A16" s="18">
        <v>13</v>
      </c>
      <c r="B16" s="18" t="s">
        <v>294</v>
      </c>
      <c r="C16" s="18" t="s">
        <v>259</v>
      </c>
      <c r="D16" s="18">
        <v>15922318</v>
      </c>
      <c r="E16" s="18" t="s">
        <v>216</v>
      </c>
      <c r="F16" s="46" t="s">
        <v>107</v>
      </c>
      <c r="G16" s="63" t="s">
        <v>112</v>
      </c>
      <c r="H16" s="63" t="s">
        <v>112</v>
      </c>
      <c r="I16" s="63" t="s">
        <v>112</v>
      </c>
      <c r="J16" s="63" t="s">
        <v>112</v>
      </c>
      <c r="K16" s="63" t="s">
        <v>112</v>
      </c>
      <c r="L16" s="63" t="s">
        <v>112</v>
      </c>
      <c r="M16" s="63" t="s">
        <v>112</v>
      </c>
      <c r="N16" s="63" t="s">
        <v>112</v>
      </c>
      <c r="O16" s="63" t="s">
        <v>112</v>
      </c>
      <c r="P16" s="63" t="s">
        <v>112</v>
      </c>
    </row>
    <row r="17" spans="1:16">
      <c r="A17" s="18">
        <v>14</v>
      </c>
      <c r="B17" s="18" t="s">
        <v>295</v>
      </c>
      <c r="C17" s="18" t="s">
        <v>260</v>
      </c>
      <c r="D17" s="18">
        <v>18590290</v>
      </c>
      <c r="E17" s="18" t="s">
        <v>216</v>
      </c>
      <c r="F17" s="46" t="s">
        <v>107</v>
      </c>
      <c r="G17" s="63" t="s">
        <v>112</v>
      </c>
      <c r="H17" s="63" t="s">
        <v>112</v>
      </c>
      <c r="I17" s="63" t="s">
        <v>112</v>
      </c>
      <c r="J17" s="63" t="s">
        <v>112</v>
      </c>
      <c r="K17" s="63" t="s">
        <v>112</v>
      </c>
      <c r="L17" s="63" t="s">
        <v>112</v>
      </c>
      <c r="M17" s="63" t="s">
        <v>112</v>
      </c>
      <c r="N17" s="63" t="s">
        <v>112</v>
      </c>
      <c r="O17" s="63" t="s">
        <v>112</v>
      </c>
      <c r="P17" s="63" t="s">
        <v>112</v>
      </c>
    </row>
    <row r="18" spans="1:16">
      <c r="A18" s="18">
        <v>15</v>
      </c>
      <c r="B18" s="18" t="s">
        <v>296</v>
      </c>
      <c r="C18" s="18" t="s">
        <v>261</v>
      </c>
      <c r="D18" s="18">
        <v>70810049</v>
      </c>
      <c r="E18" s="18" t="s">
        <v>230</v>
      </c>
      <c r="F18" s="46" t="s">
        <v>107</v>
      </c>
      <c r="G18" s="63" t="s">
        <v>112</v>
      </c>
      <c r="H18" s="63" t="s">
        <v>112</v>
      </c>
      <c r="I18" s="63" t="s">
        <v>112</v>
      </c>
      <c r="J18" s="63" t="s">
        <v>112</v>
      </c>
      <c r="K18" s="63" t="s">
        <v>112</v>
      </c>
      <c r="L18" s="63" t="s">
        <v>112</v>
      </c>
      <c r="M18" s="63" t="s">
        <v>112</v>
      </c>
      <c r="N18" s="63" t="s">
        <v>112</v>
      </c>
      <c r="O18" s="63" t="s">
        <v>112</v>
      </c>
      <c r="P18" s="63" t="s">
        <v>112</v>
      </c>
    </row>
    <row r="19" spans="1:16">
      <c r="A19" s="18">
        <v>16</v>
      </c>
      <c r="B19" s="18" t="s">
        <v>297</v>
      </c>
      <c r="C19" s="18" t="s">
        <v>262</v>
      </c>
      <c r="D19" s="18">
        <v>9910876</v>
      </c>
      <c r="E19" s="18" t="s">
        <v>230</v>
      </c>
      <c r="F19" s="46" t="s">
        <v>107</v>
      </c>
      <c r="G19" s="63" t="s">
        <v>112</v>
      </c>
      <c r="H19" s="63" t="s">
        <v>112</v>
      </c>
      <c r="I19" s="63" t="s">
        <v>112</v>
      </c>
      <c r="J19" s="63" t="s">
        <v>112</v>
      </c>
      <c r="K19" s="63" t="s">
        <v>110</v>
      </c>
      <c r="L19" s="63" t="s">
        <v>112</v>
      </c>
      <c r="M19" s="63" t="s">
        <v>112</v>
      </c>
      <c r="N19" s="63" t="s">
        <v>112</v>
      </c>
      <c r="O19" s="63" t="s">
        <v>112</v>
      </c>
      <c r="P19" s="63" t="s">
        <v>112</v>
      </c>
    </row>
    <row r="20" spans="1:16">
      <c r="A20" s="18">
        <v>17</v>
      </c>
      <c r="B20" s="18" t="s">
        <v>297</v>
      </c>
      <c r="C20" s="18" t="s">
        <v>263</v>
      </c>
      <c r="D20" s="18">
        <v>1059702935</v>
      </c>
      <c r="E20" s="18" t="s">
        <v>230</v>
      </c>
      <c r="F20" s="46" t="s">
        <v>107</v>
      </c>
      <c r="G20" s="63" t="s">
        <v>112</v>
      </c>
      <c r="H20" s="63" t="s">
        <v>112</v>
      </c>
      <c r="I20" s="63" t="s">
        <v>112</v>
      </c>
      <c r="J20" s="63" t="s">
        <v>112</v>
      </c>
      <c r="K20" s="63" t="s">
        <v>110</v>
      </c>
      <c r="L20" s="63" t="s">
        <v>112</v>
      </c>
      <c r="M20" s="63" t="s">
        <v>112</v>
      </c>
      <c r="N20" s="63" t="s">
        <v>112</v>
      </c>
      <c r="O20" s="63" t="s">
        <v>112</v>
      </c>
      <c r="P20" s="63" t="s">
        <v>112</v>
      </c>
    </row>
    <row r="21" spans="1:16">
      <c r="A21" s="18">
        <v>18</v>
      </c>
      <c r="B21" s="18" t="s">
        <v>298</v>
      </c>
      <c r="C21" s="18" t="s">
        <v>264</v>
      </c>
      <c r="D21" s="18">
        <v>1059698103</v>
      </c>
      <c r="E21" s="18" t="s">
        <v>230</v>
      </c>
      <c r="F21" s="46" t="s">
        <v>107</v>
      </c>
      <c r="G21" s="63" t="s">
        <v>112</v>
      </c>
      <c r="H21" s="63" t="s">
        <v>112</v>
      </c>
      <c r="I21" s="63" t="s">
        <v>112</v>
      </c>
      <c r="J21" s="63" t="s">
        <v>112</v>
      </c>
      <c r="K21" s="63" t="s">
        <v>110</v>
      </c>
      <c r="L21" s="63" t="s">
        <v>112</v>
      </c>
      <c r="M21" s="63" t="s">
        <v>112</v>
      </c>
      <c r="N21" s="63" t="s">
        <v>112</v>
      </c>
      <c r="O21" s="63" t="s">
        <v>112</v>
      </c>
      <c r="P21" s="63" t="s">
        <v>112</v>
      </c>
    </row>
    <row r="22" spans="1:16">
      <c r="A22" s="18">
        <v>19</v>
      </c>
      <c r="B22" s="18" t="s">
        <v>299</v>
      </c>
      <c r="C22" s="18" t="s">
        <v>265</v>
      </c>
      <c r="D22" s="18">
        <v>15922688</v>
      </c>
      <c r="E22" s="18" t="s">
        <v>230</v>
      </c>
      <c r="F22" s="46" t="s">
        <v>107</v>
      </c>
      <c r="G22" s="63" t="s">
        <v>112</v>
      </c>
      <c r="H22" s="63" t="s">
        <v>112</v>
      </c>
      <c r="I22" s="63" t="s">
        <v>112</v>
      </c>
      <c r="J22" s="63" t="s">
        <v>112</v>
      </c>
      <c r="K22" s="63" t="s">
        <v>110</v>
      </c>
      <c r="L22" s="63" t="s">
        <v>112</v>
      </c>
      <c r="M22" s="63" t="s">
        <v>112</v>
      </c>
      <c r="N22" s="63" t="s">
        <v>112</v>
      </c>
      <c r="O22" s="63" t="s">
        <v>112</v>
      </c>
      <c r="P22" s="63" t="s">
        <v>112</v>
      </c>
    </row>
    <row r="23" spans="1:16">
      <c r="A23" s="18">
        <v>20</v>
      </c>
      <c r="B23" s="18" t="s">
        <v>300</v>
      </c>
      <c r="C23" s="18" t="s">
        <v>266</v>
      </c>
      <c r="D23" s="18">
        <v>15915217</v>
      </c>
      <c r="E23" s="18" t="s">
        <v>230</v>
      </c>
      <c r="F23" s="46" t="s">
        <v>107</v>
      </c>
      <c r="G23" s="63" t="s">
        <v>112</v>
      </c>
      <c r="H23" s="63" t="s">
        <v>112</v>
      </c>
      <c r="I23" s="63" t="s">
        <v>112</v>
      </c>
      <c r="J23" s="63" t="s">
        <v>112</v>
      </c>
      <c r="K23" s="63" t="s">
        <v>110</v>
      </c>
      <c r="L23" s="63" t="s">
        <v>112</v>
      </c>
      <c r="M23" s="63" t="s">
        <v>112</v>
      </c>
      <c r="N23" s="63" t="s">
        <v>112</v>
      </c>
      <c r="O23" s="63" t="s">
        <v>112</v>
      </c>
      <c r="P23" s="63" t="s">
        <v>112</v>
      </c>
    </row>
    <row r="24" spans="1:16">
      <c r="A24" s="18">
        <v>21</v>
      </c>
      <c r="B24" s="18" t="s">
        <v>301</v>
      </c>
      <c r="C24" s="18" t="s">
        <v>267</v>
      </c>
      <c r="D24" s="18">
        <v>15921617</v>
      </c>
      <c r="E24" s="18" t="s">
        <v>230</v>
      </c>
      <c r="F24" s="46" t="s">
        <v>107</v>
      </c>
      <c r="G24" s="63" t="s">
        <v>112</v>
      </c>
      <c r="H24" s="63" t="s">
        <v>112</v>
      </c>
      <c r="I24" s="63" t="s">
        <v>112</v>
      </c>
      <c r="J24" s="63" t="s">
        <v>112</v>
      </c>
      <c r="K24" s="63" t="s">
        <v>110</v>
      </c>
      <c r="L24" s="63" t="s">
        <v>112</v>
      </c>
      <c r="M24" s="63" t="s">
        <v>112</v>
      </c>
      <c r="N24" s="63" t="s">
        <v>112</v>
      </c>
      <c r="O24" s="63" t="s">
        <v>112</v>
      </c>
      <c r="P24" s="63" t="s">
        <v>112</v>
      </c>
    </row>
    <row r="25" spans="1:16">
      <c r="A25" s="18">
        <v>22</v>
      </c>
      <c r="B25" s="18" t="s">
        <v>302</v>
      </c>
      <c r="C25" s="18" t="s">
        <v>268</v>
      </c>
      <c r="D25" s="18">
        <v>15922092</v>
      </c>
      <c r="E25" s="18" t="s">
        <v>230</v>
      </c>
      <c r="F25" s="46" t="s">
        <v>107</v>
      </c>
      <c r="G25" s="63" t="s">
        <v>112</v>
      </c>
      <c r="H25" s="63" t="s">
        <v>112</v>
      </c>
      <c r="I25" s="63" t="s">
        <v>112</v>
      </c>
      <c r="J25" s="63" t="s">
        <v>112</v>
      </c>
      <c r="K25" s="63" t="s">
        <v>110</v>
      </c>
      <c r="L25" s="63" t="s">
        <v>112</v>
      </c>
      <c r="M25" s="63" t="s">
        <v>112</v>
      </c>
      <c r="N25" s="63" t="s">
        <v>112</v>
      </c>
      <c r="O25" s="63" t="s">
        <v>112</v>
      </c>
      <c r="P25" s="63" t="s">
        <v>112</v>
      </c>
    </row>
    <row r="26" spans="1:16">
      <c r="A26" s="18">
        <v>23</v>
      </c>
      <c r="B26" s="18" t="s">
        <v>239</v>
      </c>
      <c r="C26" s="18" t="s">
        <v>214</v>
      </c>
      <c r="D26" s="18">
        <v>9695844</v>
      </c>
      <c r="E26" s="18" t="s">
        <v>230</v>
      </c>
      <c r="F26" s="46" t="s">
        <v>107</v>
      </c>
      <c r="G26" s="63" t="s">
        <v>112</v>
      </c>
      <c r="H26" s="63" t="s">
        <v>112</v>
      </c>
      <c r="I26" s="63" t="s">
        <v>112</v>
      </c>
      <c r="J26" s="63" t="s">
        <v>112</v>
      </c>
      <c r="K26" s="63" t="s">
        <v>110</v>
      </c>
      <c r="L26" s="63" t="s">
        <v>112</v>
      </c>
      <c r="M26" s="63" t="s">
        <v>112</v>
      </c>
      <c r="N26" s="63" t="s">
        <v>112</v>
      </c>
      <c r="O26" s="63" t="s">
        <v>112</v>
      </c>
      <c r="P26" s="63" t="s">
        <v>112</v>
      </c>
    </row>
    <row r="27" spans="1:16">
      <c r="A27" s="18">
        <v>24</v>
      </c>
      <c r="B27" s="18" t="s">
        <v>303</v>
      </c>
      <c r="C27" s="18" t="s">
        <v>269</v>
      </c>
      <c r="D27" s="18">
        <v>15919159</v>
      </c>
      <c r="E27" s="18" t="s">
        <v>230</v>
      </c>
      <c r="F27" s="46" t="s">
        <v>107</v>
      </c>
      <c r="G27" s="63" t="s">
        <v>112</v>
      </c>
      <c r="H27" s="63" t="s">
        <v>112</v>
      </c>
      <c r="I27" s="63" t="s">
        <v>112</v>
      </c>
      <c r="J27" s="63" t="s">
        <v>112</v>
      </c>
      <c r="K27" s="63" t="s">
        <v>110</v>
      </c>
      <c r="L27" s="63" t="s">
        <v>112</v>
      </c>
      <c r="M27" s="63" t="s">
        <v>112</v>
      </c>
      <c r="N27" s="63" t="s">
        <v>112</v>
      </c>
      <c r="O27" s="63" t="s">
        <v>112</v>
      </c>
      <c r="P27" s="63" t="s">
        <v>112</v>
      </c>
    </row>
    <row r="28" spans="1:16">
      <c r="A28" s="18">
        <v>25</v>
      </c>
      <c r="B28" s="18" t="s">
        <v>297</v>
      </c>
      <c r="C28" s="18" t="s">
        <v>270</v>
      </c>
      <c r="D28" s="18">
        <v>1059695999</v>
      </c>
      <c r="E28" s="18" t="s">
        <v>230</v>
      </c>
      <c r="F28" s="46" t="s">
        <v>107</v>
      </c>
      <c r="G28" s="63" t="s">
        <v>112</v>
      </c>
      <c r="H28" s="63" t="s">
        <v>112</v>
      </c>
      <c r="I28" s="63" t="s">
        <v>112</v>
      </c>
      <c r="J28" s="63" t="s">
        <v>112</v>
      </c>
      <c r="K28" s="63" t="s">
        <v>110</v>
      </c>
      <c r="L28" s="63" t="s">
        <v>112</v>
      </c>
      <c r="M28" s="63" t="s">
        <v>112</v>
      </c>
      <c r="N28" s="63" t="s">
        <v>112</v>
      </c>
      <c r="O28" s="63" t="s">
        <v>112</v>
      </c>
      <c r="P28" s="63" t="s">
        <v>112</v>
      </c>
    </row>
    <row r="29" spans="1:16">
      <c r="A29" s="18">
        <v>26</v>
      </c>
      <c r="B29" s="18" t="s">
        <v>299</v>
      </c>
      <c r="C29" s="18" t="s">
        <v>271</v>
      </c>
      <c r="D29" s="18">
        <v>15921797</v>
      </c>
      <c r="E29" s="18" t="s">
        <v>230</v>
      </c>
      <c r="F29" s="46" t="s">
        <v>107</v>
      </c>
      <c r="G29" s="63" t="s">
        <v>112</v>
      </c>
      <c r="H29" s="63" t="s">
        <v>112</v>
      </c>
      <c r="I29" s="63" t="s">
        <v>112</v>
      </c>
      <c r="J29" s="63" t="s">
        <v>112</v>
      </c>
      <c r="K29" s="63" t="s">
        <v>110</v>
      </c>
      <c r="L29" s="63" t="s">
        <v>112</v>
      </c>
      <c r="M29" s="63" t="s">
        <v>112</v>
      </c>
      <c r="N29" s="63" t="s">
        <v>112</v>
      </c>
      <c r="O29" s="63" t="s">
        <v>112</v>
      </c>
      <c r="P29" s="63" t="s">
        <v>112</v>
      </c>
    </row>
    <row r="30" spans="1:16">
      <c r="A30" s="18">
        <v>27</v>
      </c>
      <c r="B30" s="18" t="s">
        <v>302</v>
      </c>
      <c r="C30" s="18" t="s">
        <v>272</v>
      </c>
      <c r="D30" s="18">
        <v>15922786</v>
      </c>
      <c r="E30" s="18" t="s">
        <v>230</v>
      </c>
      <c r="F30" s="46" t="s">
        <v>107</v>
      </c>
      <c r="G30" s="63" t="s">
        <v>112</v>
      </c>
      <c r="H30" s="63" t="s">
        <v>112</v>
      </c>
      <c r="I30" s="63" t="s">
        <v>112</v>
      </c>
      <c r="J30" s="63" t="s">
        <v>112</v>
      </c>
      <c r="K30" s="63" t="s">
        <v>110</v>
      </c>
      <c r="L30" s="63" t="s">
        <v>112</v>
      </c>
      <c r="M30" s="63" t="s">
        <v>112</v>
      </c>
      <c r="N30" s="63" t="s">
        <v>112</v>
      </c>
      <c r="O30" s="63" t="s">
        <v>112</v>
      </c>
      <c r="P30" s="63" t="s">
        <v>112</v>
      </c>
    </row>
    <row r="31" spans="1:16">
      <c r="A31" s="18">
        <v>28</v>
      </c>
      <c r="B31" s="18" t="s">
        <v>239</v>
      </c>
      <c r="C31" s="18" t="s">
        <v>273</v>
      </c>
      <c r="D31" s="18">
        <v>18600568</v>
      </c>
      <c r="E31" s="18" t="s">
        <v>230</v>
      </c>
      <c r="F31" s="46" t="s">
        <v>107</v>
      </c>
      <c r="G31" s="63" t="s">
        <v>112</v>
      </c>
      <c r="H31" s="63" t="s">
        <v>112</v>
      </c>
      <c r="I31" s="63" t="s">
        <v>112</v>
      </c>
      <c r="J31" s="63" t="s">
        <v>112</v>
      </c>
      <c r="K31" s="63" t="s">
        <v>110</v>
      </c>
      <c r="L31" s="63" t="s">
        <v>112</v>
      </c>
      <c r="M31" s="63" t="s">
        <v>112</v>
      </c>
      <c r="N31" s="63" t="s">
        <v>112</v>
      </c>
      <c r="O31" s="63" t="s">
        <v>112</v>
      </c>
      <c r="P31" s="63" t="s">
        <v>112</v>
      </c>
    </row>
    <row r="32" spans="1:16">
      <c r="A32" s="18">
        <v>29</v>
      </c>
      <c r="B32" s="18" t="s">
        <v>239</v>
      </c>
      <c r="C32" s="18" t="s">
        <v>274</v>
      </c>
      <c r="D32" s="18">
        <v>18599609</v>
      </c>
      <c r="E32" s="18" t="s">
        <v>230</v>
      </c>
      <c r="F32" s="46" t="s">
        <v>107</v>
      </c>
      <c r="G32" s="63" t="s">
        <v>112</v>
      </c>
      <c r="H32" s="63" t="s">
        <v>112</v>
      </c>
      <c r="I32" s="63" t="s">
        <v>112</v>
      </c>
      <c r="J32" s="63" t="s">
        <v>112</v>
      </c>
      <c r="K32" s="63" t="s">
        <v>110</v>
      </c>
      <c r="L32" s="63" t="s">
        <v>112</v>
      </c>
      <c r="M32" s="63" t="s">
        <v>112</v>
      </c>
      <c r="N32" s="63" t="s">
        <v>112</v>
      </c>
      <c r="O32" s="63" t="s">
        <v>112</v>
      </c>
      <c r="P32" s="63" t="s">
        <v>112</v>
      </c>
    </row>
    <row r="33" spans="1:16">
      <c r="A33" s="18">
        <v>30</v>
      </c>
      <c r="B33" s="18" t="s">
        <v>304</v>
      </c>
      <c r="C33" s="18" t="s">
        <v>275</v>
      </c>
      <c r="D33" s="18">
        <v>1060589487</v>
      </c>
      <c r="E33" s="18" t="s">
        <v>244</v>
      </c>
      <c r="F33" s="46" t="s">
        <v>107</v>
      </c>
      <c r="G33" s="63" t="s">
        <v>112</v>
      </c>
      <c r="H33" s="63" t="s">
        <v>112</v>
      </c>
      <c r="I33" s="63" t="s">
        <v>112</v>
      </c>
      <c r="J33" s="63" t="s">
        <v>112</v>
      </c>
      <c r="K33" s="63" t="s">
        <v>110</v>
      </c>
      <c r="L33" s="63" t="s">
        <v>112</v>
      </c>
      <c r="M33" s="63" t="s">
        <v>112</v>
      </c>
      <c r="N33" s="63" t="s">
        <v>112</v>
      </c>
      <c r="O33" s="63" t="s">
        <v>112</v>
      </c>
      <c r="P33" s="63" t="s">
        <v>112</v>
      </c>
    </row>
    <row r="34" spans="1:16">
      <c r="A34" s="18">
        <v>31</v>
      </c>
      <c r="B34" s="18" t="s">
        <v>305</v>
      </c>
      <c r="C34" s="18" t="s">
        <v>276</v>
      </c>
      <c r="D34" s="18">
        <v>1088266011</v>
      </c>
      <c r="E34" s="18" t="s">
        <v>244</v>
      </c>
      <c r="F34" s="46" t="s">
        <v>107</v>
      </c>
      <c r="G34" s="63" t="s">
        <v>112</v>
      </c>
      <c r="H34" s="63" t="s">
        <v>112</v>
      </c>
      <c r="I34" s="63" t="s">
        <v>112</v>
      </c>
      <c r="J34" s="63" t="s">
        <v>112</v>
      </c>
      <c r="K34" s="63" t="s">
        <v>110</v>
      </c>
      <c r="L34" s="63" t="s">
        <v>112</v>
      </c>
      <c r="M34" s="63" t="s">
        <v>112</v>
      </c>
      <c r="N34" s="63" t="s">
        <v>112</v>
      </c>
      <c r="O34" s="63" t="s">
        <v>112</v>
      </c>
      <c r="P34" s="63" t="s">
        <v>112</v>
      </c>
    </row>
    <row r="35" spans="1:16">
      <c r="A35" s="18">
        <v>32</v>
      </c>
      <c r="B35" s="18" t="s">
        <v>306</v>
      </c>
      <c r="C35" s="18" t="s">
        <v>277</v>
      </c>
      <c r="D35" s="18">
        <v>18399604</v>
      </c>
      <c r="E35" s="18" t="s">
        <v>244</v>
      </c>
      <c r="F35" s="46" t="s">
        <v>107</v>
      </c>
      <c r="G35" s="63" t="s">
        <v>112</v>
      </c>
      <c r="H35" s="63" t="s">
        <v>112</v>
      </c>
      <c r="I35" s="63" t="s">
        <v>112</v>
      </c>
      <c r="J35" s="63" t="s">
        <v>112</v>
      </c>
      <c r="K35" s="63" t="s">
        <v>110</v>
      </c>
      <c r="L35" s="63" t="s">
        <v>112</v>
      </c>
      <c r="M35" s="63" t="s">
        <v>112</v>
      </c>
      <c r="N35" s="63" t="s">
        <v>112</v>
      </c>
      <c r="O35" s="63" t="s">
        <v>112</v>
      </c>
      <c r="P35" s="63" t="s">
        <v>112</v>
      </c>
    </row>
    <row r="36" spans="1:16">
      <c r="A36" s="18">
        <v>33</v>
      </c>
      <c r="B36" s="18" t="s">
        <v>307</v>
      </c>
      <c r="C36" s="18" t="s">
        <v>278</v>
      </c>
      <c r="D36" s="18">
        <v>10029481</v>
      </c>
      <c r="E36" s="18" t="s">
        <v>244</v>
      </c>
      <c r="F36" s="46" t="s">
        <v>107</v>
      </c>
      <c r="G36" s="63" t="s">
        <v>112</v>
      </c>
      <c r="H36" s="63" t="s">
        <v>112</v>
      </c>
      <c r="I36" s="63" t="s">
        <v>112</v>
      </c>
      <c r="J36" s="63" t="s">
        <v>112</v>
      </c>
      <c r="K36" s="63" t="s">
        <v>110</v>
      </c>
      <c r="L36" s="63" t="s">
        <v>112</v>
      </c>
      <c r="M36" s="63" t="s">
        <v>112</v>
      </c>
      <c r="N36" s="63" t="s">
        <v>112</v>
      </c>
      <c r="O36" s="63" t="s">
        <v>112</v>
      </c>
      <c r="P36" s="63" t="s">
        <v>112</v>
      </c>
    </row>
    <row r="37" spans="1:16">
      <c r="A37" s="18">
        <v>34</v>
      </c>
      <c r="B37" s="18" t="s">
        <v>307</v>
      </c>
      <c r="C37" s="18" t="s">
        <v>279</v>
      </c>
      <c r="D37" s="18">
        <v>10142164</v>
      </c>
      <c r="E37" s="18" t="s">
        <v>244</v>
      </c>
      <c r="F37" s="46" t="s">
        <v>107</v>
      </c>
      <c r="G37" s="63" t="s">
        <v>112</v>
      </c>
      <c r="H37" s="63" t="s">
        <v>112</v>
      </c>
      <c r="I37" s="63" t="s">
        <v>112</v>
      </c>
      <c r="J37" s="63" t="s">
        <v>112</v>
      </c>
      <c r="K37" s="63" t="s">
        <v>110</v>
      </c>
      <c r="L37" s="63" t="s">
        <v>112</v>
      </c>
      <c r="M37" s="63" t="s">
        <v>112</v>
      </c>
      <c r="N37" s="63" t="s">
        <v>112</v>
      </c>
      <c r="O37" s="63" t="s">
        <v>112</v>
      </c>
      <c r="P37" s="63" t="s">
        <v>112</v>
      </c>
    </row>
    <row r="38" spans="1:16">
      <c r="A38" s="18">
        <v>35</v>
      </c>
      <c r="B38" s="18" t="s">
        <v>308</v>
      </c>
      <c r="C38" s="18" t="s">
        <v>280</v>
      </c>
      <c r="D38" s="18">
        <v>9859882</v>
      </c>
      <c r="E38" s="18" t="s">
        <v>244</v>
      </c>
      <c r="F38" s="46" t="s">
        <v>107</v>
      </c>
      <c r="G38" s="63" t="s">
        <v>112</v>
      </c>
      <c r="H38" s="63" t="s">
        <v>112</v>
      </c>
      <c r="I38" s="63" t="s">
        <v>112</v>
      </c>
      <c r="J38" s="63" t="s">
        <v>112</v>
      </c>
      <c r="K38" s="63" t="s">
        <v>110</v>
      </c>
      <c r="L38" s="63" t="s">
        <v>112</v>
      </c>
      <c r="M38" s="63" t="s">
        <v>112</v>
      </c>
      <c r="N38" s="63" t="s">
        <v>112</v>
      </c>
      <c r="O38" s="63" t="s">
        <v>112</v>
      </c>
      <c r="P38" s="63" t="s">
        <v>112</v>
      </c>
    </row>
    <row r="39" spans="1:16">
      <c r="A39" s="18">
        <v>36</v>
      </c>
      <c r="B39" s="18" t="s">
        <v>309</v>
      </c>
      <c r="C39" s="18" t="s">
        <v>281</v>
      </c>
      <c r="D39" s="18">
        <v>9790462</v>
      </c>
      <c r="E39" s="18" t="s">
        <v>244</v>
      </c>
      <c r="F39" s="46" t="s">
        <v>107</v>
      </c>
      <c r="G39" s="63" t="s">
        <v>112</v>
      </c>
      <c r="H39" s="63" t="s">
        <v>112</v>
      </c>
      <c r="I39" s="63" t="s">
        <v>112</v>
      </c>
      <c r="J39" s="63" t="s">
        <v>112</v>
      </c>
      <c r="K39" s="63" t="s">
        <v>110</v>
      </c>
      <c r="L39" s="63" t="s">
        <v>112</v>
      </c>
      <c r="M39" s="63" t="s">
        <v>112</v>
      </c>
      <c r="N39" s="63" t="s">
        <v>112</v>
      </c>
      <c r="O39" s="63" t="s">
        <v>112</v>
      </c>
      <c r="P39" s="63" t="s">
        <v>112</v>
      </c>
    </row>
    <row r="40" spans="1:16">
      <c r="A40" s="18">
        <v>37</v>
      </c>
      <c r="B40" s="18" t="s">
        <v>310</v>
      </c>
      <c r="C40" s="18" t="s">
        <v>282</v>
      </c>
      <c r="D40" s="18">
        <v>15917006</v>
      </c>
      <c r="E40" s="18" t="s">
        <v>244</v>
      </c>
      <c r="F40" s="46" t="s">
        <v>107</v>
      </c>
      <c r="G40" s="63" t="s">
        <v>112</v>
      </c>
      <c r="H40" s="63" t="s">
        <v>112</v>
      </c>
      <c r="I40" s="63" t="s">
        <v>112</v>
      </c>
      <c r="J40" s="63" t="s">
        <v>112</v>
      </c>
      <c r="K40" s="63" t="s">
        <v>110</v>
      </c>
      <c r="L40" s="63" t="s">
        <v>112</v>
      </c>
      <c r="M40" s="63" t="s">
        <v>112</v>
      </c>
      <c r="N40" s="63" t="s">
        <v>112</v>
      </c>
      <c r="O40" s="63" t="s">
        <v>112</v>
      </c>
      <c r="P40" s="63" t="s">
        <v>112</v>
      </c>
    </row>
    <row r="41" spans="1:16">
      <c r="A41" s="18">
        <v>38</v>
      </c>
      <c r="B41" s="18" t="s">
        <v>311</v>
      </c>
      <c r="C41" s="18" t="s">
        <v>283</v>
      </c>
      <c r="D41" s="18">
        <v>10029040</v>
      </c>
      <c r="E41" s="18" t="s">
        <v>244</v>
      </c>
      <c r="F41" s="46" t="s">
        <v>107</v>
      </c>
      <c r="G41" s="63" t="s">
        <v>112</v>
      </c>
      <c r="H41" s="63" t="s">
        <v>112</v>
      </c>
      <c r="I41" s="63" t="s">
        <v>112</v>
      </c>
      <c r="J41" s="63" t="s">
        <v>112</v>
      </c>
      <c r="K41" s="63" t="s">
        <v>110</v>
      </c>
      <c r="L41" s="63" t="s">
        <v>112</v>
      </c>
      <c r="M41" s="63" t="s">
        <v>112</v>
      </c>
      <c r="N41" s="63" t="s">
        <v>112</v>
      </c>
      <c r="O41" s="63" t="s">
        <v>112</v>
      </c>
      <c r="P41" s="63" t="s">
        <v>112</v>
      </c>
    </row>
    <row r="42" spans="1:16">
      <c r="A42" s="18">
        <v>39</v>
      </c>
      <c r="B42" s="18"/>
      <c r="C42" s="16"/>
      <c r="D42" s="155"/>
      <c r="E42" s="66"/>
      <c r="F42" s="46" t="s">
        <v>107</v>
      </c>
      <c r="G42" s="63" t="s">
        <v>112</v>
      </c>
      <c r="H42" s="63" t="s">
        <v>112</v>
      </c>
      <c r="I42" s="63" t="s">
        <v>112</v>
      </c>
      <c r="J42" s="63" t="s">
        <v>112</v>
      </c>
      <c r="K42" s="63" t="s">
        <v>110</v>
      </c>
      <c r="L42" s="63" t="s">
        <v>112</v>
      </c>
      <c r="M42" s="63" t="s">
        <v>112</v>
      </c>
      <c r="N42" s="63" t="s">
        <v>112</v>
      </c>
      <c r="O42" s="63" t="s">
        <v>112</v>
      </c>
      <c r="P42" s="63" t="s">
        <v>112</v>
      </c>
    </row>
    <row r="43" spans="1:16">
      <c r="A43" s="18">
        <v>40</v>
      </c>
      <c r="B43" s="18"/>
      <c r="C43" s="16"/>
      <c r="D43" s="155"/>
      <c r="E43" s="66"/>
      <c r="F43" s="46" t="s">
        <v>107</v>
      </c>
      <c r="G43" s="63" t="s">
        <v>112</v>
      </c>
      <c r="H43" s="63" t="s">
        <v>112</v>
      </c>
      <c r="I43" s="63" t="s">
        <v>112</v>
      </c>
      <c r="J43" s="63" t="s">
        <v>112</v>
      </c>
      <c r="K43" s="63" t="s">
        <v>110</v>
      </c>
      <c r="L43" s="63" t="s">
        <v>112</v>
      </c>
      <c r="M43" s="63" t="s">
        <v>112</v>
      </c>
      <c r="N43" s="63" t="s">
        <v>112</v>
      </c>
      <c r="O43" s="63" t="s">
        <v>112</v>
      </c>
      <c r="P43" s="63" t="s">
        <v>112</v>
      </c>
    </row>
    <row r="44" spans="1:16">
      <c r="A44" s="18">
        <v>41</v>
      </c>
      <c r="B44" s="18"/>
      <c r="C44" s="16"/>
      <c r="D44" s="155"/>
      <c r="E44" s="66"/>
      <c r="F44" s="46" t="s">
        <v>107</v>
      </c>
      <c r="G44" s="63" t="s">
        <v>112</v>
      </c>
      <c r="H44" s="63" t="s">
        <v>112</v>
      </c>
      <c r="I44" s="63" t="s">
        <v>112</v>
      </c>
      <c r="J44" s="63" t="s">
        <v>112</v>
      </c>
      <c r="K44" s="63" t="s">
        <v>110</v>
      </c>
      <c r="L44" s="63" t="s">
        <v>112</v>
      </c>
      <c r="M44" s="63" t="s">
        <v>112</v>
      </c>
      <c r="N44" s="63" t="s">
        <v>112</v>
      </c>
      <c r="O44" s="63" t="s">
        <v>112</v>
      </c>
      <c r="P44" s="63" t="s">
        <v>112</v>
      </c>
    </row>
    <row r="45" spans="1:16">
      <c r="A45" s="18">
        <v>42</v>
      </c>
      <c r="B45" s="18"/>
      <c r="C45" s="16"/>
      <c r="D45" s="155"/>
      <c r="E45" s="66"/>
      <c r="F45" s="46" t="s">
        <v>107</v>
      </c>
      <c r="G45" s="63" t="s">
        <v>112</v>
      </c>
      <c r="H45" s="63" t="s">
        <v>112</v>
      </c>
      <c r="I45" s="63" t="s">
        <v>112</v>
      </c>
      <c r="J45" s="63" t="s">
        <v>112</v>
      </c>
      <c r="K45" s="63" t="s">
        <v>110</v>
      </c>
      <c r="L45" s="63" t="s">
        <v>112</v>
      </c>
      <c r="M45" s="63" t="s">
        <v>112</v>
      </c>
      <c r="N45" s="63" t="s">
        <v>112</v>
      </c>
      <c r="O45" s="63" t="s">
        <v>112</v>
      </c>
      <c r="P45" s="63" t="s">
        <v>112</v>
      </c>
    </row>
    <row r="46" spans="1:16">
      <c r="A46" s="18">
        <v>43</v>
      </c>
      <c r="B46" s="18"/>
      <c r="C46" s="16"/>
      <c r="D46" s="155"/>
      <c r="E46" s="66"/>
      <c r="F46" s="46" t="s">
        <v>107</v>
      </c>
      <c r="G46" s="63" t="s">
        <v>112</v>
      </c>
      <c r="H46" s="63" t="s">
        <v>112</v>
      </c>
      <c r="I46" s="63" t="s">
        <v>112</v>
      </c>
      <c r="J46" s="63" t="s">
        <v>112</v>
      </c>
      <c r="K46" s="63" t="s">
        <v>110</v>
      </c>
      <c r="L46" s="63" t="s">
        <v>112</v>
      </c>
      <c r="M46" s="63" t="s">
        <v>112</v>
      </c>
      <c r="N46" s="63" t="s">
        <v>112</v>
      </c>
      <c r="O46" s="63" t="s">
        <v>112</v>
      </c>
      <c r="P46" s="63" t="s">
        <v>112</v>
      </c>
    </row>
    <row r="47" spans="1:16">
      <c r="A47" s="18">
        <v>44</v>
      </c>
      <c r="B47" s="18"/>
      <c r="C47" s="16"/>
      <c r="D47" s="155"/>
      <c r="E47" s="66"/>
      <c r="F47" s="46" t="s">
        <v>107</v>
      </c>
      <c r="G47" s="63" t="s">
        <v>112</v>
      </c>
      <c r="H47" s="63" t="s">
        <v>112</v>
      </c>
      <c r="I47" s="63" t="s">
        <v>112</v>
      </c>
      <c r="J47" s="63" t="s">
        <v>112</v>
      </c>
      <c r="K47" s="63" t="s">
        <v>110</v>
      </c>
      <c r="L47" s="63" t="s">
        <v>112</v>
      </c>
      <c r="M47" s="63" t="s">
        <v>112</v>
      </c>
      <c r="N47" s="63" t="s">
        <v>112</v>
      </c>
      <c r="O47" s="63" t="s">
        <v>112</v>
      </c>
      <c r="P47" s="63" t="s">
        <v>112</v>
      </c>
    </row>
    <row r="48" spans="1:16">
      <c r="A48" s="18">
        <v>45</v>
      </c>
      <c r="B48" s="18"/>
      <c r="C48" s="16"/>
      <c r="D48" s="155"/>
      <c r="E48" s="154"/>
      <c r="F48" s="46" t="s">
        <v>107</v>
      </c>
      <c r="G48" s="63" t="s">
        <v>112</v>
      </c>
      <c r="H48" s="63" t="s">
        <v>112</v>
      </c>
      <c r="I48" s="63" t="s">
        <v>112</v>
      </c>
      <c r="J48" s="63" t="s">
        <v>112</v>
      </c>
      <c r="K48" s="63" t="s">
        <v>110</v>
      </c>
      <c r="L48" s="63" t="s">
        <v>112</v>
      </c>
      <c r="M48" s="63" t="s">
        <v>112</v>
      </c>
      <c r="N48" s="63" t="s">
        <v>112</v>
      </c>
      <c r="O48" s="63" t="s">
        <v>112</v>
      </c>
      <c r="P48" s="63" t="s">
        <v>112</v>
      </c>
    </row>
    <row r="49" spans="1:16">
      <c r="A49" s="18">
        <v>46</v>
      </c>
      <c r="B49" s="18"/>
      <c r="C49" s="17"/>
      <c r="D49" s="26"/>
      <c r="E49" s="46"/>
      <c r="F49" s="46" t="s">
        <v>107</v>
      </c>
      <c r="G49" s="63" t="s">
        <v>112</v>
      </c>
      <c r="H49" s="63" t="s">
        <v>112</v>
      </c>
      <c r="I49" s="63" t="s">
        <v>112</v>
      </c>
      <c r="J49" s="63" t="s">
        <v>112</v>
      </c>
      <c r="K49" s="63" t="s">
        <v>112</v>
      </c>
      <c r="L49" s="63" t="s">
        <v>112</v>
      </c>
      <c r="M49" s="63" t="s">
        <v>112</v>
      </c>
      <c r="N49" s="63" t="s">
        <v>112</v>
      </c>
      <c r="O49" s="63" t="s">
        <v>112</v>
      </c>
      <c r="P49" s="63" t="s">
        <v>112</v>
      </c>
    </row>
    <row r="50" spans="1:16">
      <c r="A50" s="18">
        <v>47</v>
      </c>
      <c r="B50" s="18"/>
      <c r="C50" s="17"/>
      <c r="D50" s="26"/>
      <c r="E50" s="66"/>
      <c r="F50" s="46" t="s">
        <v>107</v>
      </c>
      <c r="G50" s="63" t="s">
        <v>112</v>
      </c>
      <c r="H50" s="63" t="s">
        <v>112</v>
      </c>
      <c r="I50" s="63" t="s">
        <v>112</v>
      </c>
      <c r="J50" s="63" t="s">
        <v>112</v>
      </c>
      <c r="K50" s="63" t="s">
        <v>112</v>
      </c>
      <c r="L50" s="63" t="s">
        <v>112</v>
      </c>
      <c r="M50" s="63" t="s">
        <v>112</v>
      </c>
      <c r="N50" s="63" t="s">
        <v>112</v>
      </c>
      <c r="O50" s="63" t="s">
        <v>112</v>
      </c>
      <c r="P50" s="63" t="s">
        <v>112</v>
      </c>
    </row>
    <row r="51" spans="1:16">
      <c r="A51" s="18">
        <v>48</v>
      </c>
      <c r="B51" s="18"/>
      <c r="C51" s="17"/>
      <c r="D51" s="26"/>
      <c r="E51" s="66"/>
      <c r="F51" s="46" t="s">
        <v>107</v>
      </c>
      <c r="G51" s="63" t="s">
        <v>112</v>
      </c>
      <c r="H51" s="63" t="s">
        <v>112</v>
      </c>
      <c r="I51" s="63" t="s">
        <v>112</v>
      </c>
      <c r="J51" s="63" t="s">
        <v>112</v>
      </c>
      <c r="K51" s="63" t="s">
        <v>112</v>
      </c>
      <c r="L51" s="63" t="s">
        <v>112</v>
      </c>
      <c r="M51" s="63" t="s">
        <v>112</v>
      </c>
      <c r="N51" s="63" t="s">
        <v>112</v>
      </c>
      <c r="O51" s="63" t="s">
        <v>112</v>
      </c>
      <c r="P51" s="63" t="s">
        <v>112</v>
      </c>
    </row>
    <row r="52" spans="1:16">
      <c r="A52" s="18">
        <v>49</v>
      </c>
      <c r="B52" s="18"/>
      <c r="C52" s="17"/>
      <c r="D52" s="26"/>
      <c r="E52" s="66"/>
      <c r="F52" s="46" t="s">
        <v>107</v>
      </c>
      <c r="G52" s="63" t="s">
        <v>112</v>
      </c>
      <c r="H52" s="63" t="s">
        <v>112</v>
      </c>
      <c r="I52" s="63" t="s">
        <v>112</v>
      </c>
      <c r="J52" s="63" t="s">
        <v>112</v>
      </c>
      <c r="K52" s="63" t="s">
        <v>112</v>
      </c>
      <c r="L52" s="63" t="s">
        <v>112</v>
      </c>
      <c r="M52" s="63" t="s">
        <v>112</v>
      </c>
      <c r="N52" s="63" t="s">
        <v>112</v>
      </c>
      <c r="O52" s="63" t="s">
        <v>112</v>
      </c>
      <c r="P52" s="63" t="s">
        <v>112</v>
      </c>
    </row>
    <row r="53" spans="1:16">
      <c r="A53" s="18">
        <v>50</v>
      </c>
      <c r="B53" s="18"/>
      <c r="C53" s="17"/>
      <c r="D53" s="26"/>
      <c r="E53" s="66"/>
      <c r="F53" s="46" t="s">
        <v>107</v>
      </c>
      <c r="G53" s="63" t="s">
        <v>112</v>
      </c>
      <c r="H53" s="63" t="s">
        <v>112</v>
      </c>
      <c r="I53" s="63" t="s">
        <v>112</v>
      </c>
      <c r="J53" s="63" t="s">
        <v>112</v>
      </c>
      <c r="K53" s="63" t="s">
        <v>112</v>
      </c>
      <c r="L53" s="63" t="s">
        <v>112</v>
      </c>
      <c r="M53" s="63" t="s">
        <v>112</v>
      </c>
      <c r="N53" s="63" t="s">
        <v>112</v>
      </c>
      <c r="O53" s="63" t="s">
        <v>112</v>
      </c>
      <c r="P53" s="63" t="s">
        <v>112</v>
      </c>
    </row>
    <row r="57" spans="1:16" ht="21">
      <c r="C57" s="165" t="s">
        <v>172</v>
      </c>
      <c r="D57" s="166">
        <f>COUNTA(C4:C53)</f>
        <v>38</v>
      </c>
    </row>
    <row r="60" spans="1:16">
      <c r="C60" s="43" t="s">
        <v>73</v>
      </c>
    </row>
  </sheetData>
  <sortState ref="C4:D53">
    <sortCondition ref="C4"/>
  </sortState>
  <mergeCells count="7">
    <mergeCell ref="C2:C3"/>
    <mergeCell ref="A2:A3"/>
    <mergeCell ref="H2:P2"/>
    <mergeCell ref="D2:D3"/>
    <mergeCell ref="F2:F3"/>
    <mergeCell ref="E2:E3"/>
    <mergeCell ref="B2:B3"/>
  </mergeCells>
  <conditionalFormatting sqref="G4:P53">
    <cfRule type="containsText" dxfId="86" priority="11" operator="containsText" text="COMPLETO">
      <formula>NOT(ISERROR(SEARCH("COMPLETO",G4)))</formula>
    </cfRule>
    <cfRule type="containsText" dxfId="85" priority="12" operator="containsText" text="EN DESARROLLO">
      <formula>NOT(ISERROR(SEARCH("EN DESARROLLO",G4)))</formula>
    </cfRule>
    <cfRule type="containsText" dxfId="84" priority="13" operator="containsText" text="NO INICIADO">
      <formula>NOT(ISERROR(SEARCH("NO INICIADO",G4)))</formula>
    </cfRule>
    <cfRule type="containsText" priority="14" operator="containsText" text="NO INICIADO">
      <formula>NOT(ISERROR(SEARCH("NO INICIADO",G4)))</formula>
    </cfRule>
  </conditionalFormatting>
  <conditionalFormatting sqref="F4:F53">
    <cfRule type="cellIs" dxfId="83" priority="8" operator="equal">
      <formula>"INACTIVO"</formula>
    </cfRule>
    <cfRule type="cellIs" dxfId="82" priority="9" operator="equal">
      <formula>"CESANTE"</formula>
    </cfRule>
    <cfRule type="containsText" dxfId="81" priority="10" operator="containsText" text="ACTIVO">
      <formula>NOT(ISERROR(SEARCH("ACTIVO",F4)))</formula>
    </cfRule>
  </conditionalFormatting>
  <conditionalFormatting sqref="E4:E18">
    <cfRule type="cellIs" dxfId="80" priority="1" operator="equal">
      <formula>"INACTIVO"</formula>
    </cfRule>
    <cfRule type="cellIs" dxfId="79" priority="2" operator="equal">
      <formula>"CESANTE"</formula>
    </cfRule>
    <cfRule type="containsText" dxfId="78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G4:P53">
      <formula1>CUMPLIMIENTO</formula1>
    </dataValidation>
    <dataValidation type="list" allowBlank="1" showInputMessage="1" showErrorMessage="1" sqref="F4:F53">
      <formula1>ESTADO</formula1>
    </dataValidation>
    <dataValidation type="list" allowBlank="1" showInputMessage="1" showErrorMessage="1" sqref="E4:E53">
      <formula1>NUCELO</formula1>
    </dataValidation>
  </dataValidations>
  <hyperlinks>
    <hyperlink ref="C60" location="NECESIDADES!A1" display="NECESIDADES"/>
  </hyperlink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Q45"/>
  <sheetViews>
    <sheetView topLeftCell="A22" workbookViewId="0">
      <selection activeCell="D41" sqref="D41"/>
    </sheetView>
  </sheetViews>
  <sheetFormatPr baseColWidth="10" defaultRowHeight="15"/>
  <cols>
    <col min="1" max="1" width="4" style="19" customWidth="1"/>
    <col min="2" max="2" width="20.7109375" style="19" bestFit="1" customWidth="1"/>
    <col min="3" max="3" width="33.7109375" style="23" customWidth="1"/>
    <col min="4" max="4" width="14.140625" style="25" bestFit="1" customWidth="1"/>
    <col min="5" max="6" width="12.28515625" style="25" customWidth="1"/>
    <col min="7" max="7" width="13.42578125" customWidth="1"/>
    <col min="8" max="8" width="17.28515625" customWidth="1"/>
    <col min="10" max="10" width="17.5703125" customWidth="1"/>
    <col min="11" max="11" width="11.85546875" customWidth="1"/>
    <col min="12" max="12" width="23.28515625" customWidth="1"/>
    <col min="13" max="14" width="8.5703125" customWidth="1"/>
    <col min="15" max="15" width="14.42578125" customWidth="1"/>
    <col min="16" max="16" width="12.5703125" customWidth="1"/>
  </cols>
  <sheetData>
    <row r="2" spans="1:17" ht="15.75">
      <c r="A2" s="349" t="s">
        <v>31</v>
      </c>
      <c r="B2" s="355" t="s">
        <v>247</v>
      </c>
      <c r="C2" s="355" t="s">
        <v>29</v>
      </c>
      <c r="D2" s="355" t="s">
        <v>30</v>
      </c>
      <c r="E2" s="353" t="s">
        <v>113</v>
      </c>
      <c r="F2" s="355" t="s">
        <v>106</v>
      </c>
      <c r="G2" s="65" t="s">
        <v>67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</row>
    <row r="3" spans="1:17" s="11" customFormat="1" ht="33.75" customHeight="1">
      <c r="A3" s="349"/>
      <c r="B3" s="356"/>
      <c r="C3" s="356"/>
      <c r="D3" s="356"/>
      <c r="E3" s="354"/>
      <c r="F3" s="356"/>
      <c r="G3" s="45" t="s">
        <v>11</v>
      </c>
      <c r="H3" s="24" t="s">
        <v>20</v>
      </c>
      <c r="I3" s="24" t="s">
        <v>17</v>
      </c>
      <c r="J3" s="24" t="s">
        <v>19</v>
      </c>
      <c r="K3" s="24" t="s">
        <v>13</v>
      </c>
      <c r="L3" s="24" t="s">
        <v>15</v>
      </c>
      <c r="M3" s="24" t="s">
        <v>26</v>
      </c>
      <c r="N3" s="24" t="s">
        <v>18</v>
      </c>
      <c r="O3" s="24" t="s">
        <v>40</v>
      </c>
      <c r="P3" s="24" t="s">
        <v>66</v>
      </c>
      <c r="Q3" s="3"/>
    </row>
    <row r="4" spans="1:17">
      <c r="A4" s="20">
        <v>1</v>
      </c>
      <c r="B4" s="18" t="s">
        <v>313</v>
      </c>
      <c r="C4" s="18" t="s">
        <v>214</v>
      </c>
      <c r="D4" s="18">
        <v>91043038</v>
      </c>
      <c r="E4" s="18" t="s">
        <v>216</v>
      </c>
      <c r="F4" s="46" t="s">
        <v>107</v>
      </c>
      <c r="G4" s="63" t="s">
        <v>112</v>
      </c>
      <c r="H4" s="63" t="s">
        <v>112</v>
      </c>
      <c r="I4" s="63" t="s">
        <v>112</v>
      </c>
      <c r="J4" s="63" t="s">
        <v>112</v>
      </c>
      <c r="K4" s="63" t="s">
        <v>112</v>
      </c>
      <c r="L4" s="63" t="s">
        <v>112</v>
      </c>
      <c r="M4" s="63" t="s">
        <v>112</v>
      </c>
      <c r="N4" s="63" t="s">
        <v>112</v>
      </c>
      <c r="O4" s="63" t="s">
        <v>112</v>
      </c>
      <c r="P4" s="63" t="s">
        <v>112</v>
      </c>
    </row>
    <row r="5" spans="1:17">
      <c r="A5" s="20">
        <v>2</v>
      </c>
      <c r="B5" s="18" t="s">
        <v>314</v>
      </c>
      <c r="C5" s="18" t="s">
        <v>453</v>
      </c>
      <c r="D5" s="18">
        <v>24839028</v>
      </c>
      <c r="E5" s="18" t="s">
        <v>216</v>
      </c>
      <c r="F5" s="46" t="s">
        <v>107</v>
      </c>
      <c r="G5" s="63" t="s">
        <v>112</v>
      </c>
      <c r="H5" s="63" t="s">
        <v>112</v>
      </c>
      <c r="I5" s="63" t="s">
        <v>112</v>
      </c>
      <c r="J5" s="63" t="s">
        <v>112</v>
      </c>
      <c r="K5" s="63" t="s">
        <v>112</v>
      </c>
      <c r="L5" s="63" t="s">
        <v>112</v>
      </c>
      <c r="M5" s="63" t="s">
        <v>112</v>
      </c>
      <c r="N5" s="63" t="s">
        <v>112</v>
      </c>
      <c r="O5" s="63" t="s">
        <v>112</v>
      </c>
      <c r="P5" s="63" t="s">
        <v>112</v>
      </c>
    </row>
    <row r="6" spans="1:17">
      <c r="A6" s="20">
        <v>3</v>
      </c>
      <c r="B6" s="18" t="s">
        <v>315</v>
      </c>
      <c r="C6" s="18" t="s">
        <v>454</v>
      </c>
      <c r="D6" s="18">
        <v>12254425</v>
      </c>
      <c r="E6" s="18" t="s">
        <v>216</v>
      </c>
      <c r="F6" s="46" t="s">
        <v>107</v>
      </c>
      <c r="G6" s="63" t="s">
        <v>112</v>
      </c>
      <c r="H6" s="63" t="s">
        <v>112</v>
      </c>
      <c r="I6" s="63" t="s">
        <v>112</v>
      </c>
      <c r="J6" s="63" t="s">
        <v>112</v>
      </c>
      <c r="K6" s="63" t="s">
        <v>112</v>
      </c>
      <c r="L6" s="63" t="s">
        <v>112</v>
      </c>
      <c r="M6" s="63" t="s">
        <v>112</v>
      </c>
      <c r="N6" s="63" t="s">
        <v>112</v>
      </c>
      <c r="O6" s="63" t="s">
        <v>112</v>
      </c>
      <c r="P6" s="63" t="s">
        <v>112</v>
      </c>
    </row>
    <row r="7" spans="1:17">
      <c r="A7" s="64">
        <v>4</v>
      </c>
      <c r="B7" s="18" t="s">
        <v>301</v>
      </c>
      <c r="C7" s="18" t="s">
        <v>455</v>
      </c>
      <c r="D7" s="18">
        <v>15911616</v>
      </c>
      <c r="E7" s="18" t="s">
        <v>216</v>
      </c>
      <c r="F7" s="46" t="s">
        <v>107</v>
      </c>
      <c r="G7" s="63" t="s">
        <v>112</v>
      </c>
      <c r="H7" s="63" t="s">
        <v>112</v>
      </c>
      <c r="I7" s="63" t="s">
        <v>112</v>
      </c>
      <c r="J7" s="63" t="s">
        <v>112</v>
      </c>
      <c r="K7" s="63" t="s">
        <v>112</v>
      </c>
      <c r="L7" s="63" t="s">
        <v>112</v>
      </c>
      <c r="M7" s="63" t="s">
        <v>112</v>
      </c>
      <c r="N7" s="63" t="s">
        <v>112</v>
      </c>
      <c r="O7" s="63" t="s">
        <v>112</v>
      </c>
      <c r="P7" s="63" t="s">
        <v>112</v>
      </c>
    </row>
    <row r="8" spans="1:17">
      <c r="A8" s="64">
        <v>5</v>
      </c>
      <c r="B8" s="18" t="s">
        <v>316</v>
      </c>
      <c r="C8" s="18" t="s">
        <v>456</v>
      </c>
      <c r="D8" s="18">
        <v>14796288</v>
      </c>
      <c r="E8" s="18" t="s">
        <v>216</v>
      </c>
      <c r="F8" s="46" t="s">
        <v>107</v>
      </c>
      <c r="G8" s="63" t="s">
        <v>112</v>
      </c>
      <c r="H8" s="63" t="s">
        <v>112</v>
      </c>
      <c r="I8" s="63" t="s">
        <v>112</v>
      </c>
      <c r="J8" s="63" t="s">
        <v>112</v>
      </c>
      <c r="K8" s="63" t="s">
        <v>112</v>
      </c>
      <c r="L8" s="63" t="s">
        <v>112</v>
      </c>
      <c r="M8" s="63" t="s">
        <v>112</v>
      </c>
      <c r="N8" s="63" t="s">
        <v>112</v>
      </c>
      <c r="O8" s="63" t="s">
        <v>112</v>
      </c>
      <c r="P8" s="63" t="s">
        <v>112</v>
      </c>
    </row>
    <row r="9" spans="1:17">
      <c r="A9" s="64">
        <v>6</v>
      </c>
      <c r="B9" s="18" t="s">
        <v>317</v>
      </c>
      <c r="C9" s="18" t="s">
        <v>457</v>
      </c>
      <c r="D9" s="18">
        <v>1112128962</v>
      </c>
      <c r="E9" s="18" t="s">
        <v>216</v>
      </c>
      <c r="F9" s="46" t="s">
        <v>107</v>
      </c>
      <c r="G9" s="63" t="s">
        <v>112</v>
      </c>
      <c r="H9" s="63" t="s">
        <v>112</v>
      </c>
      <c r="I9" s="63" t="s">
        <v>112</v>
      </c>
      <c r="J9" s="63" t="s">
        <v>112</v>
      </c>
      <c r="K9" s="63" t="s">
        <v>112</v>
      </c>
      <c r="L9" s="63" t="s">
        <v>112</v>
      </c>
      <c r="M9" s="63" t="s">
        <v>112</v>
      </c>
      <c r="N9" s="63" t="s">
        <v>112</v>
      </c>
      <c r="O9" s="63" t="s">
        <v>112</v>
      </c>
      <c r="P9" s="63" t="s">
        <v>112</v>
      </c>
    </row>
    <row r="10" spans="1:17">
      <c r="A10" s="64">
        <v>7</v>
      </c>
      <c r="B10" s="18" t="s">
        <v>318</v>
      </c>
      <c r="C10" s="18" t="s">
        <v>458</v>
      </c>
      <c r="D10" s="18">
        <v>94387228</v>
      </c>
      <c r="E10" s="18" t="s">
        <v>216</v>
      </c>
      <c r="F10" s="46" t="s">
        <v>107</v>
      </c>
      <c r="G10" s="63" t="s">
        <v>112</v>
      </c>
      <c r="H10" s="63" t="s">
        <v>112</v>
      </c>
      <c r="I10" s="63" t="s">
        <v>112</v>
      </c>
      <c r="J10" s="63" t="s">
        <v>112</v>
      </c>
      <c r="K10" s="63" t="s">
        <v>112</v>
      </c>
      <c r="L10" s="63" t="s">
        <v>112</v>
      </c>
      <c r="M10" s="63" t="s">
        <v>112</v>
      </c>
      <c r="N10" s="63" t="s">
        <v>112</v>
      </c>
      <c r="O10" s="63" t="s">
        <v>112</v>
      </c>
      <c r="P10" s="63" t="s">
        <v>112</v>
      </c>
    </row>
    <row r="11" spans="1:17">
      <c r="A11" s="64">
        <v>8</v>
      </c>
      <c r="B11" s="18" t="s">
        <v>319</v>
      </c>
      <c r="C11" s="18" t="s">
        <v>459</v>
      </c>
      <c r="D11" s="18">
        <v>18595824</v>
      </c>
      <c r="E11" s="18" t="s">
        <v>216</v>
      </c>
      <c r="F11" s="46" t="s">
        <v>109</v>
      </c>
      <c r="G11" s="63" t="s">
        <v>112</v>
      </c>
      <c r="H11" s="63" t="s">
        <v>112</v>
      </c>
      <c r="I11" s="63" t="s">
        <v>112</v>
      </c>
      <c r="J11" s="63" t="s">
        <v>112</v>
      </c>
      <c r="K11" s="63" t="s">
        <v>110</v>
      </c>
      <c r="L11" s="63" t="s">
        <v>112</v>
      </c>
      <c r="M11" s="63" t="s">
        <v>112</v>
      </c>
      <c r="N11" s="63" t="s">
        <v>112</v>
      </c>
      <c r="O11" s="63" t="s">
        <v>112</v>
      </c>
      <c r="P11" s="63" t="s">
        <v>112</v>
      </c>
    </row>
    <row r="12" spans="1:17">
      <c r="A12" s="64">
        <v>9</v>
      </c>
      <c r="B12" s="18" t="s">
        <v>320</v>
      </c>
      <c r="C12" s="18" t="s">
        <v>460</v>
      </c>
      <c r="D12" s="18">
        <v>15961191</v>
      </c>
      <c r="E12" s="18" t="s">
        <v>216</v>
      </c>
      <c r="F12" s="46" t="s">
        <v>107</v>
      </c>
      <c r="G12" s="63" t="s">
        <v>112</v>
      </c>
      <c r="H12" s="63" t="s">
        <v>112</v>
      </c>
      <c r="I12" s="63" t="s">
        <v>112</v>
      </c>
      <c r="J12" s="63" t="s">
        <v>112</v>
      </c>
      <c r="K12" s="63" t="s">
        <v>110</v>
      </c>
      <c r="L12" s="63" t="s">
        <v>112</v>
      </c>
      <c r="M12" s="63" t="s">
        <v>112</v>
      </c>
      <c r="N12" s="63" t="s">
        <v>112</v>
      </c>
      <c r="O12" s="63" t="s">
        <v>112</v>
      </c>
      <c r="P12" s="63" t="s">
        <v>112</v>
      </c>
    </row>
    <row r="13" spans="1:17">
      <c r="A13" s="64">
        <v>10</v>
      </c>
      <c r="B13" s="18" t="s">
        <v>321</v>
      </c>
      <c r="C13" s="18" t="s">
        <v>461</v>
      </c>
      <c r="D13" s="18">
        <v>4421103</v>
      </c>
      <c r="E13" s="18" t="s">
        <v>216</v>
      </c>
      <c r="F13" s="46" t="s">
        <v>107</v>
      </c>
      <c r="G13" s="63" t="s">
        <v>112</v>
      </c>
      <c r="H13" s="63" t="s">
        <v>112</v>
      </c>
      <c r="I13" s="63" t="s">
        <v>112</v>
      </c>
      <c r="J13" s="63" t="s">
        <v>112</v>
      </c>
      <c r="K13" s="63" t="s">
        <v>110</v>
      </c>
      <c r="L13" s="63" t="s">
        <v>112</v>
      </c>
      <c r="M13" s="63" t="s">
        <v>112</v>
      </c>
      <c r="N13" s="63" t="s">
        <v>112</v>
      </c>
      <c r="O13" s="63" t="s">
        <v>112</v>
      </c>
      <c r="P13" s="63" t="s">
        <v>112</v>
      </c>
    </row>
    <row r="14" spans="1:17">
      <c r="A14" s="64">
        <v>11</v>
      </c>
      <c r="B14" s="18" t="s">
        <v>322</v>
      </c>
      <c r="C14" s="18" t="s">
        <v>283</v>
      </c>
      <c r="D14" s="18">
        <v>18599277</v>
      </c>
      <c r="E14" s="18" t="s">
        <v>216</v>
      </c>
      <c r="F14" s="46" t="s">
        <v>107</v>
      </c>
      <c r="G14" s="63" t="s">
        <v>112</v>
      </c>
      <c r="H14" s="63" t="s">
        <v>112</v>
      </c>
      <c r="I14" s="63" t="s">
        <v>112</v>
      </c>
      <c r="J14" s="63" t="s">
        <v>112</v>
      </c>
      <c r="K14" s="63" t="s">
        <v>110</v>
      </c>
      <c r="L14" s="63" t="s">
        <v>112</v>
      </c>
      <c r="M14" s="63" t="s">
        <v>112</v>
      </c>
      <c r="N14" s="63" t="s">
        <v>112</v>
      </c>
      <c r="O14" s="63" t="s">
        <v>112</v>
      </c>
      <c r="P14" s="63" t="s">
        <v>112</v>
      </c>
    </row>
    <row r="15" spans="1:17">
      <c r="A15" s="64">
        <v>12</v>
      </c>
      <c r="B15" s="18" t="s">
        <v>323</v>
      </c>
      <c r="C15" s="18" t="s">
        <v>462</v>
      </c>
      <c r="D15" s="18">
        <v>9790458</v>
      </c>
      <c r="E15" s="18" t="s">
        <v>216</v>
      </c>
      <c r="F15" s="46" t="s">
        <v>107</v>
      </c>
      <c r="G15" s="63" t="s">
        <v>112</v>
      </c>
      <c r="H15" s="63" t="s">
        <v>112</v>
      </c>
      <c r="I15" s="63" t="s">
        <v>112</v>
      </c>
      <c r="J15" s="63" t="s">
        <v>112</v>
      </c>
      <c r="K15" s="63" t="s">
        <v>112</v>
      </c>
      <c r="L15" s="63" t="s">
        <v>112</v>
      </c>
      <c r="M15" s="63" t="s">
        <v>112</v>
      </c>
      <c r="N15" s="63" t="s">
        <v>112</v>
      </c>
      <c r="O15" s="63" t="s">
        <v>112</v>
      </c>
      <c r="P15" s="63" t="s">
        <v>112</v>
      </c>
    </row>
    <row r="16" spans="1:17">
      <c r="A16" s="64">
        <v>13</v>
      </c>
      <c r="B16" s="18" t="s">
        <v>324</v>
      </c>
      <c r="C16" s="18" t="s">
        <v>463</v>
      </c>
      <c r="D16" s="18">
        <v>15488545</v>
      </c>
      <c r="E16" s="18" t="s">
        <v>216</v>
      </c>
      <c r="F16" s="46" t="s">
        <v>107</v>
      </c>
      <c r="G16" s="63" t="s">
        <v>112</v>
      </c>
      <c r="H16" s="63" t="s">
        <v>112</v>
      </c>
      <c r="I16" s="63" t="s">
        <v>112</v>
      </c>
      <c r="J16" s="63" t="s">
        <v>112</v>
      </c>
      <c r="K16" s="63" t="s">
        <v>112</v>
      </c>
      <c r="L16" s="63" t="s">
        <v>112</v>
      </c>
      <c r="M16" s="63" t="s">
        <v>112</v>
      </c>
      <c r="N16" s="63" t="s">
        <v>112</v>
      </c>
      <c r="O16" s="63" t="s">
        <v>112</v>
      </c>
      <c r="P16" s="63" t="s">
        <v>112</v>
      </c>
    </row>
    <row r="17" spans="1:16">
      <c r="A17" s="64">
        <v>14</v>
      </c>
      <c r="B17" s="18" t="s">
        <v>232</v>
      </c>
      <c r="C17" s="18" t="s">
        <v>464</v>
      </c>
      <c r="D17" s="18">
        <v>4431754</v>
      </c>
      <c r="E17" s="18" t="s">
        <v>230</v>
      </c>
      <c r="F17" s="46" t="s">
        <v>107</v>
      </c>
      <c r="G17" s="63" t="s">
        <v>112</v>
      </c>
      <c r="H17" s="63" t="s">
        <v>112</v>
      </c>
      <c r="I17" s="63" t="s">
        <v>112</v>
      </c>
      <c r="J17" s="63" t="s">
        <v>112</v>
      </c>
      <c r="K17" s="63" t="s">
        <v>110</v>
      </c>
      <c r="L17" s="63" t="s">
        <v>112</v>
      </c>
      <c r="M17" s="63" t="s">
        <v>112</v>
      </c>
      <c r="N17" s="63" t="s">
        <v>112</v>
      </c>
      <c r="O17" s="63" t="s">
        <v>112</v>
      </c>
      <c r="P17" s="63" t="s">
        <v>112</v>
      </c>
    </row>
    <row r="18" spans="1:16">
      <c r="A18" s="64">
        <v>15</v>
      </c>
      <c r="B18" s="18" t="s">
        <v>325</v>
      </c>
      <c r="C18" s="18" t="s">
        <v>465</v>
      </c>
      <c r="D18" s="18">
        <v>4429787</v>
      </c>
      <c r="E18" s="18" t="s">
        <v>230</v>
      </c>
      <c r="F18" s="46" t="s">
        <v>107</v>
      </c>
      <c r="G18" s="63" t="s">
        <v>112</v>
      </c>
      <c r="H18" s="63" t="s">
        <v>112</v>
      </c>
      <c r="I18" s="63" t="s">
        <v>112</v>
      </c>
      <c r="J18" s="63" t="s">
        <v>112</v>
      </c>
      <c r="K18" s="63" t="s">
        <v>110</v>
      </c>
      <c r="L18" s="63" t="s">
        <v>112</v>
      </c>
      <c r="M18" s="63" t="s">
        <v>112</v>
      </c>
      <c r="N18" s="63" t="s">
        <v>112</v>
      </c>
      <c r="O18" s="63" t="s">
        <v>112</v>
      </c>
      <c r="P18" s="63" t="s">
        <v>112</v>
      </c>
    </row>
    <row r="19" spans="1:16" s="12" customFormat="1">
      <c r="A19" s="64">
        <v>16</v>
      </c>
      <c r="B19" s="18" t="s">
        <v>238</v>
      </c>
      <c r="C19" s="18" t="s">
        <v>466</v>
      </c>
      <c r="D19" s="18">
        <v>9911257</v>
      </c>
      <c r="E19" s="18" t="s">
        <v>230</v>
      </c>
      <c r="F19" s="199" t="s">
        <v>107</v>
      </c>
      <c r="G19" s="63" t="s">
        <v>112</v>
      </c>
      <c r="H19" s="63" t="s">
        <v>112</v>
      </c>
      <c r="I19" s="63" t="s">
        <v>112</v>
      </c>
      <c r="J19" s="63" t="s">
        <v>112</v>
      </c>
      <c r="K19" s="63" t="s">
        <v>110</v>
      </c>
      <c r="L19" s="63" t="s">
        <v>112</v>
      </c>
      <c r="M19" s="63" t="s">
        <v>112</v>
      </c>
      <c r="N19" s="63" t="s">
        <v>112</v>
      </c>
      <c r="O19" s="63" t="s">
        <v>112</v>
      </c>
      <c r="P19" s="63" t="s">
        <v>112</v>
      </c>
    </row>
    <row r="20" spans="1:16" s="12" customFormat="1">
      <c r="A20" s="64">
        <v>17</v>
      </c>
      <c r="B20" s="18" t="s">
        <v>326</v>
      </c>
      <c r="C20" s="18" t="s">
        <v>467</v>
      </c>
      <c r="D20" s="18">
        <v>4546934</v>
      </c>
      <c r="E20" s="18" t="s">
        <v>230</v>
      </c>
      <c r="F20" s="199" t="s">
        <v>107</v>
      </c>
      <c r="G20" s="63" t="s">
        <v>112</v>
      </c>
      <c r="H20" s="63" t="s">
        <v>112</v>
      </c>
      <c r="I20" s="63" t="s">
        <v>112</v>
      </c>
      <c r="J20" s="63" t="s">
        <v>112</v>
      </c>
      <c r="K20" s="63" t="s">
        <v>110</v>
      </c>
      <c r="L20" s="63" t="s">
        <v>112</v>
      </c>
      <c r="M20" s="63" t="s">
        <v>112</v>
      </c>
      <c r="N20" s="63" t="s">
        <v>112</v>
      </c>
      <c r="O20" s="63" t="s">
        <v>112</v>
      </c>
      <c r="P20" s="63" t="s">
        <v>112</v>
      </c>
    </row>
    <row r="21" spans="1:16" s="12" customFormat="1">
      <c r="A21" s="64">
        <v>18</v>
      </c>
      <c r="B21" s="18" t="s">
        <v>326</v>
      </c>
      <c r="C21" s="18" t="s">
        <v>468</v>
      </c>
      <c r="D21" s="18">
        <v>9910928</v>
      </c>
      <c r="E21" s="18" t="s">
        <v>230</v>
      </c>
      <c r="F21" s="199" t="s">
        <v>107</v>
      </c>
      <c r="G21" s="63" t="s">
        <v>112</v>
      </c>
      <c r="H21" s="63" t="s">
        <v>112</v>
      </c>
      <c r="I21" s="63" t="s">
        <v>112</v>
      </c>
      <c r="J21" s="63" t="s">
        <v>112</v>
      </c>
      <c r="K21" s="63" t="s">
        <v>110</v>
      </c>
      <c r="L21" s="63" t="s">
        <v>112</v>
      </c>
      <c r="M21" s="63" t="s">
        <v>112</v>
      </c>
      <c r="N21" s="63" t="s">
        <v>112</v>
      </c>
      <c r="O21" s="63" t="s">
        <v>112</v>
      </c>
      <c r="P21" s="63" t="s">
        <v>112</v>
      </c>
    </row>
    <row r="22" spans="1:16" s="12" customFormat="1">
      <c r="A22" s="64">
        <v>19</v>
      </c>
      <c r="B22" s="18" t="s">
        <v>327</v>
      </c>
      <c r="C22" s="18" t="s">
        <v>469</v>
      </c>
      <c r="D22" s="18">
        <v>15924343</v>
      </c>
      <c r="E22" s="18" t="s">
        <v>230</v>
      </c>
      <c r="F22" s="199" t="s">
        <v>107</v>
      </c>
      <c r="G22" s="63" t="s">
        <v>112</v>
      </c>
      <c r="H22" s="63" t="s">
        <v>112</v>
      </c>
      <c r="I22" s="63" t="s">
        <v>112</v>
      </c>
      <c r="J22" s="63" t="s">
        <v>112</v>
      </c>
      <c r="K22" s="63" t="s">
        <v>110</v>
      </c>
      <c r="L22" s="63" t="s">
        <v>112</v>
      </c>
      <c r="M22" s="63" t="s">
        <v>112</v>
      </c>
      <c r="N22" s="63" t="s">
        <v>112</v>
      </c>
      <c r="O22" s="63" t="s">
        <v>112</v>
      </c>
      <c r="P22" s="63" t="s">
        <v>112</v>
      </c>
    </row>
    <row r="23" spans="1:16" s="12" customFormat="1">
      <c r="A23" s="198">
        <v>20</v>
      </c>
      <c r="B23" s="18" t="s">
        <v>327</v>
      </c>
      <c r="C23" s="18" t="s">
        <v>214</v>
      </c>
      <c r="D23" s="18">
        <v>15919821</v>
      </c>
      <c r="E23" s="18" t="s">
        <v>230</v>
      </c>
      <c r="F23" s="199" t="s">
        <v>107</v>
      </c>
      <c r="G23" s="63" t="s">
        <v>112</v>
      </c>
      <c r="H23" s="63" t="s">
        <v>112</v>
      </c>
      <c r="I23" s="63" t="s">
        <v>112</v>
      </c>
      <c r="J23" s="63" t="s">
        <v>112</v>
      </c>
      <c r="K23" s="63" t="s">
        <v>112</v>
      </c>
      <c r="L23" s="63" t="s">
        <v>112</v>
      </c>
      <c r="M23" s="63" t="s">
        <v>112</v>
      </c>
      <c r="N23" s="63" t="s">
        <v>112</v>
      </c>
      <c r="O23" s="63" t="s">
        <v>112</v>
      </c>
      <c r="P23" s="63" t="s">
        <v>112</v>
      </c>
    </row>
    <row r="24" spans="1:16" s="12" customFormat="1">
      <c r="A24" s="198">
        <v>21</v>
      </c>
      <c r="B24" s="18" t="s">
        <v>298</v>
      </c>
      <c r="C24" s="18" t="s">
        <v>260</v>
      </c>
      <c r="D24" s="18">
        <v>9911967</v>
      </c>
      <c r="E24" s="18" t="s">
        <v>230</v>
      </c>
      <c r="F24" s="199" t="s">
        <v>107</v>
      </c>
      <c r="G24" s="63" t="s">
        <v>112</v>
      </c>
      <c r="H24" s="63" t="s">
        <v>112</v>
      </c>
      <c r="I24" s="63" t="s">
        <v>112</v>
      </c>
      <c r="J24" s="63" t="s">
        <v>112</v>
      </c>
      <c r="K24" s="63" t="s">
        <v>112</v>
      </c>
      <c r="L24" s="63" t="s">
        <v>112</v>
      </c>
      <c r="M24" s="63" t="s">
        <v>112</v>
      </c>
      <c r="N24" s="63" t="s">
        <v>112</v>
      </c>
      <c r="O24" s="63" t="s">
        <v>112</v>
      </c>
      <c r="P24" s="63" t="s">
        <v>112</v>
      </c>
    </row>
    <row r="25" spans="1:16" s="12" customFormat="1">
      <c r="A25" s="198">
        <v>22</v>
      </c>
      <c r="B25" s="18" t="s">
        <v>328</v>
      </c>
      <c r="C25" s="18" t="s">
        <v>470</v>
      </c>
      <c r="D25" s="18">
        <v>1093214445</v>
      </c>
      <c r="E25" s="18" t="s">
        <v>244</v>
      </c>
      <c r="F25" s="199" t="s">
        <v>107</v>
      </c>
      <c r="G25" s="63" t="s">
        <v>112</v>
      </c>
      <c r="H25" s="63" t="s">
        <v>112</v>
      </c>
      <c r="I25" s="63" t="s">
        <v>112</v>
      </c>
      <c r="J25" s="63" t="s">
        <v>112</v>
      </c>
      <c r="K25" s="63" t="s">
        <v>112</v>
      </c>
      <c r="L25" s="63" t="s">
        <v>112</v>
      </c>
      <c r="M25" s="63" t="s">
        <v>112</v>
      </c>
      <c r="N25" s="63" t="s">
        <v>112</v>
      </c>
      <c r="O25" s="63" t="s">
        <v>112</v>
      </c>
      <c r="P25" s="63" t="s">
        <v>112</v>
      </c>
    </row>
    <row r="26" spans="1:16" s="12" customFormat="1">
      <c r="A26" s="198">
        <v>23</v>
      </c>
      <c r="B26" s="18" t="s">
        <v>329</v>
      </c>
      <c r="C26" s="18" t="s">
        <v>471</v>
      </c>
      <c r="D26" s="18">
        <v>10000099</v>
      </c>
      <c r="E26" s="18" t="s">
        <v>244</v>
      </c>
      <c r="F26" s="199" t="s">
        <v>107</v>
      </c>
      <c r="G26" s="63" t="s">
        <v>112</v>
      </c>
      <c r="H26" s="63" t="s">
        <v>112</v>
      </c>
      <c r="I26" s="63" t="s">
        <v>112</v>
      </c>
      <c r="J26" s="63" t="s">
        <v>112</v>
      </c>
      <c r="K26" s="63" t="s">
        <v>112</v>
      </c>
      <c r="L26" s="63" t="s">
        <v>112</v>
      </c>
      <c r="M26" s="63" t="s">
        <v>112</v>
      </c>
      <c r="N26" s="63" t="s">
        <v>112</v>
      </c>
      <c r="O26" s="63" t="s">
        <v>112</v>
      </c>
      <c r="P26" s="63" t="s">
        <v>112</v>
      </c>
    </row>
    <row r="27" spans="1:16" s="12" customFormat="1">
      <c r="A27" s="198">
        <v>24</v>
      </c>
      <c r="B27" s="18" t="s">
        <v>330</v>
      </c>
      <c r="C27" s="18" t="s">
        <v>472</v>
      </c>
      <c r="D27" s="18">
        <v>94387066</v>
      </c>
      <c r="E27" s="18" t="s">
        <v>244</v>
      </c>
      <c r="F27" s="199" t="s">
        <v>107</v>
      </c>
      <c r="G27" s="63" t="s">
        <v>112</v>
      </c>
      <c r="H27" s="63" t="s">
        <v>112</v>
      </c>
      <c r="I27" s="63" t="s">
        <v>112</v>
      </c>
      <c r="J27" s="63" t="s">
        <v>112</v>
      </c>
      <c r="K27" s="63" t="s">
        <v>112</v>
      </c>
      <c r="L27" s="63" t="s">
        <v>112</v>
      </c>
      <c r="M27" s="63" t="s">
        <v>112</v>
      </c>
      <c r="N27" s="63" t="s">
        <v>112</v>
      </c>
      <c r="O27" s="63" t="s">
        <v>112</v>
      </c>
      <c r="P27" s="63" t="s">
        <v>112</v>
      </c>
    </row>
    <row r="28" spans="1:16" s="12" customFormat="1">
      <c r="A28" s="198">
        <v>25</v>
      </c>
      <c r="B28" s="18" t="s">
        <v>330</v>
      </c>
      <c r="C28" s="18" t="s">
        <v>456</v>
      </c>
      <c r="D28" s="18">
        <v>16888596</v>
      </c>
      <c r="E28" s="18" t="s">
        <v>244</v>
      </c>
      <c r="F28" s="199" t="s">
        <v>107</v>
      </c>
      <c r="G28" s="63" t="s">
        <v>112</v>
      </c>
      <c r="H28" s="63" t="s">
        <v>112</v>
      </c>
      <c r="I28" s="63" t="s">
        <v>112</v>
      </c>
      <c r="J28" s="63" t="s">
        <v>112</v>
      </c>
      <c r="K28" s="63" t="s">
        <v>112</v>
      </c>
      <c r="L28" s="63" t="s">
        <v>112</v>
      </c>
      <c r="M28" s="63" t="s">
        <v>112</v>
      </c>
      <c r="N28" s="63" t="s">
        <v>112</v>
      </c>
      <c r="O28" s="63" t="s">
        <v>112</v>
      </c>
      <c r="P28" s="63" t="s">
        <v>112</v>
      </c>
    </row>
    <row r="29" spans="1:16" s="12" customFormat="1">
      <c r="A29" s="198">
        <v>26</v>
      </c>
      <c r="B29" s="18" t="s">
        <v>331</v>
      </c>
      <c r="C29" s="18" t="s">
        <v>473</v>
      </c>
      <c r="D29" s="18">
        <v>10017822</v>
      </c>
      <c r="E29" s="18" t="s">
        <v>244</v>
      </c>
      <c r="F29" s="199" t="s">
        <v>109</v>
      </c>
      <c r="G29" s="63" t="s">
        <v>112</v>
      </c>
      <c r="H29" s="63" t="s">
        <v>112</v>
      </c>
      <c r="I29" s="63" t="s">
        <v>112</v>
      </c>
      <c r="J29" s="63" t="s">
        <v>112</v>
      </c>
      <c r="K29" s="63" t="s">
        <v>110</v>
      </c>
      <c r="L29" s="63" t="s">
        <v>112</v>
      </c>
      <c r="M29" s="63" t="s">
        <v>112</v>
      </c>
      <c r="N29" s="63" t="s">
        <v>112</v>
      </c>
      <c r="O29" s="63" t="s">
        <v>112</v>
      </c>
      <c r="P29" s="63" t="s">
        <v>112</v>
      </c>
    </row>
    <row r="30" spans="1:16" s="12" customFormat="1">
      <c r="A30" s="198">
        <v>27</v>
      </c>
      <c r="B30" s="18" t="s">
        <v>332</v>
      </c>
      <c r="C30" s="18" t="s">
        <v>474</v>
      </c>
      <c r="D30" s="18">
        <v>4565481</v>
      </c>
      <c r="E30" s="18" t="s">
        <v>244</v>
      </c>
      <c r="F30" s="199" t="s">
        <v>107</v>
      </c>
      <c r="G30" s="63" t="s">
        <v>112</v>
      </c>
      <c r="H30" s="63" t="s">
        <v>112</v>
      </c>
      <c r="I30" s="63" t="s">
        <v>112</v>
      </c>
      <c r="J30" s="63" t="s">
        <v>112</v>
      </c>
      <c r="K30" s="63" t="s">
        <v>110</v>
      </c>
      <c r="L30" s="63" t="s">
        <v>112</v>
      </c>
      <c r="M30" s="63" t="s">
        <v>112</v>
      </c>
      <c r="N30" s="63" t="s">
        <v>112</v>
      </c>
      <c r="O30" s="63" t="s">
        <v>112</v>
      </c>
      <c r="P30" s="63" t="s">
        <v>112</v>
      </c>
    </row>
    <row r="31" spans="1:16" s="12" customFormat="1">
      <c r="A31" s="198">
        <v>28</v>
      </c>
      <c r="B31" s="18" t="s">
        <v>333</v>
      </c>
      <c r="C31" s="18" t="s">
        <v>278</v>
      </c>
      <c r="D31" s="18">
        <v>1096644358</v>
      </c>
      <c r="E31" s="18" t="s">
        <v>244</v>
      </c>
      <c r="F31" s="199" t="s">
        <v>107</v>
      </c>
      <c r="G31" s="63" t="s">
        <v>112</v>
      </c>
      <c r="H31" s="63" t="s">
        <v>112</v>
      </c>
      <c r="I31" s="63" t="s">
        <v>112</v>
      </c>
      <c r="J31" s="63" t="s">
        <v>112</v>
      </c>
      <c r="K31" s="63" t="s">
        <v>110</v>
      </c>
      <c r="L31" s="63" t="s">
        <v>112</v>
      </c>
      <c r="M31" s="63" t="s">
        <v>112</v>
      </c>
      <c r="N31" s="63" t="s">
        <v>112</v>
      </c>
      <c r="O31" s="63" t="s">
        <v>112</v>
      </c>
      <c r="P31" s="63" t="s">
        <v>112</v>
      </c>
    </row>
    <row r="32" spans="1:16" s="12" customFormat="1">
      <c r="A32" s="198">
        <v>29</v>
      </c>
      <c r="B32" s="18" t="s">
        <v>334</v>
      </c>
      <c r="C32" s="18" t="s">
        <v>458</v>
      </c>
      <c r="D32" s="18">
        <v>10002076</v>
      </c>
      <c r="E32" s="18" t="s">
        <v>244</v>
      </c>
      <c r="F32" s="199" t="s">
        <v>107</v>
      </c>
      <c r="G32" s="63" t="s">
        <v>112</v>
      </c>
      <c r="H32" s="63" t="s">
        <v>112</v>
      </c>
      <c r="I32" s="63" t="s">
        <v>112</v>
      </c>
      <c r="J32" s="63" t="s">
        <v>112</v>
      </c>
      <c r="K32" s="63" t="s">
        <v>110</v>
      </c>
      <c r="L32" s="63" t="s">
        <v>112</v>
      </c>
      <c r="M32" s="63" t="s">
        <v>112</v>
      </c>
      <c r="N32" s="63" t="s">
        <v>112</v>
      </c>
      <c r="O32" s="63" t="s">
        <v>112</v>
      </c>
      <c r="P32" s="63" t="s">
        <v>112</v>
      </c>
    </row>
    <row r="33" spans="1:16" s="12" customFormat="1">
      <c r="A33" s="198">
        <v>30</v>
      </c>
      <c r="B33" s="18" t="s">
        <v>335</v>
      </c>
      <c r="C33" s="18" t="s">
        <v>475</v>
      </c>
      <c r="D33" s="18">
        <v>9866272</v>
      </c>
      <c r="E33" s="18" t="s">
        <v>244</v>
      </c>
      <c r="F33" s="199" t="s">
        <v>107</v>
      </c>
      <c r="G33" s="63" t="s">
        <v>112</v>
      </c>
      <c r="H33" s="63" t="s">
        <v>112</v>
      </c>
      <c r="I33" s="63" t="s">
        <v>112</v>
      </c>
      <c r="J33" s="63" t="s">
        <v>112</v>
      </c>
      <c r="K33" s="63" t="s">
        <v>112</v>
      </c>
      <c r="L33" s="63" t="s">
        <v>112</v>
      </c>
      <c r="M33" s="63" t="s">
        <v>112</v>
      </c>
      <c r="N33" s="63" t="s">
        <v>112</v>
      </c>
      <c r="O33" s="63" t="s">
        <v>112</v>
      </c>
      <c r="P33" s="63" t="s">
        <v>112</v>
      </c>
    </row>
    <row r="34" spans="1:16" s="12" customFormat="1">
      <c r="A34" s="198">
        <v>31</v>
      </c>
      <c r="B34" s="18" t="s">
        <v>336</v>
      </c>
      <c r="C34" s="18" t="s">
        <v>476</v>
      </c>
      <c r="D34" s="18">
        <v>18490865</v>
      </c>
      <c r="E34" s="18" t="s">
        <v>244</v>
      </c>
      <c r="F34" s="199" t="s">
        <v>107</v>
      </c>
      <c r="G34" s="63" t="s">
        <v>112</v>
      </c>
      <c r="H34" s="63" t="s">
        <v>112</v>
      </c>
      <c r="I34" s="63" t="s">
        <v>112</v>
      </c>
      <c r="J34" s="63" t="s">
        <v>112</v>
      </c>
      <c r="K34" s="63" t="s">
        <v>112</v>
      </c>
      <c r="L34" s="63" t="s">
        <v>112</v>
      </c>
      <c r="M34" s="63" t="s">
        <v>112</v>
      </c>
      <c r="N34" s="63" t="s">
        <v>112</v>
      </c>
      <c r="O34" s="63" t="s">
        <v>112</v>
      </c>
      <c r="P34" s="63" t="s">
        <v>112</v>
      </c>
    </row>
    <row r="35" spans="1:16" s="12" customFormat="1">
      <c r="A35" s="198">
        <v>32</v>
      </c>
      <c r="B35" s="18" t="s">
        <v>337</v>
      </c>
      <c r="C35" s="18" t="s">
        <v>477</v>
      </c>
      <c r="D35" s="18">
        <v>18518132</v>
      </c>
      <c r="E35" s="18" t="s">
        <v>244</v>
      </c>
      <c r="F35" s="199" t="s">
        <v>107</v>
      </c>
      <c r="G35" s="63" t="s">
        <v>112</v>
      </c>
      <c r="H35" s="63" t="s">
        <v>112</v>
      </c>
      <c r="I35" s="63" t="s">
        <v>112</v>
      </c>
      <c r="J35" s="63" t="s">
        <v>112</v>
      </c>
      <c r="K35" s="63" t="s">
        <v>110</v>
      </c>
      <c r="L35" s="63" t="s">
        <v>112</v>
      </c>
      <c r="M35" s="63" t="s">
        <v>112</v>
      </c>
      <c r="N35" s="63" t="s">
        <v>112</v>
      </c>
      <c r="O35" s="63" t="s">
        <v>112</v>
      </c>
      <c r="P35" s="63" t="s">
        <v>112</v>
      </c>
    </row>
    <row r="36" spans="1:16" s="12" customFormat="1">
      <c r="A36" s="198">
        <v>33</v>
      </c>
      <c r="B36" s="18" t="s">
        <v>338</v>
      </c>
      <c r="C36" s="18" t="s">
        <v>478</v>
      </c>
      <c r="D36" s="18">
        <v>1094922422</v>
      </c>
      <c r="E36" s="18" t="s">
        <v>244</v>
      </c>
      <c r="F36" s="199" t="s">
        <v>107</v>
      </c>
      <c r="G36" s="63" t="s">
        <v>112</v>
      </c>
      <c r="H36" s="63" t="s">
        <v>112</v>
      </c>
      <c r="I36" s="63" t="s">
        <v>112</v>
      </c>
      <c r="J36" s="63" t="s">
        <v>112</v>
      </c>
      <c r="K36" s="63" t="s">
        <v>110</v>
      </c>
      <c r="L36" s="63" t="s">
        <v>112</v>
      </c>
      <c r="M36" s="63" t="s">
        <v>112</v>
      </c>
      <c r="N36" s="63" t="s">
        <v>112</v>
      </c>
      <c r="O36" s="63" t="s">
        <v>112</v>
      </c>
      <c r="P36" s="63" t="s">
        <v>112</v>
      </c>
    </row>
    <row r="37" spans="1:16" s="12" customFormat="1">
      <c r="A37" s="198">
        <v>34</v>
      </c>
      <c r="B37" s="18" t="s">
        <v>339</v>
      </c>
      <c r="C37" s="18" t="s">
        <v>479</v>
      </c>
      <c r="D37" s="18">
        <v>1098336624</v>
      </c>
      <c r="E37" s="18" t="s">
        <v>244</v>
      </c>
      <c r="F37" s="199" t="s">
        <v>107</v>
      </c>
      <c r="G37" s="63" t="s">
        <v>112</v>
      </c>
      <c r="H37" s="63" t="s">
        <v>112</v>
      </c>
      <c r="I37" s="63" t="s">
        <v>112</v>
      </c>
      <c r="J37" s="63" t="s">
        <v>112</v>
      </c>
      <c r="K37" s="63" t="s">
        <v>110</v>
      </c>
      <c r="L37" s="63" t="s">
        <v>112</v>
      </c>
      <c r="M37" s="63" t="s">
        <v>112</v>
      </c>
      <c r="N37" s="63" t="s">
        <v>112</v>
      </c>
      <c r="O37" s="63" t="s">
        <v>112</v>
      </c>
      <c r="P37" s="63" t="s">
        <v>112</v>
      </c>
    </row>
    <row r="38" spans="1:16" s="12" customFormat="1">
      <c r="A38" s="198">
        <v>35</v>
      </c>
      <c r="B38" s="18" t="s">
        <v>332</v>
      </c>
      <c r="C38" s="18" t="s">
        <v>480</v>
      </c>
      <c r="D38" s="18">
        <v>1098336107</v>
      </c>
      <c r="E38" s="18" t="s">
        <v>244</v>
      </c>
      <c r="F38" s="199" t="s">
        <v>107</v>
      </c>
      <c r="G38" s="63" t="s">
        <v>112</v>
      </c>
      <c r="H38" s="63" t="s">
        <v>112</v>
      </c>
      <c r="I38" s="63" t="s">
        <v>112</v>
      </c>
      <c r="J38" s="63" t="s">
        <v>112</v>
      </c>
      <c r="K38" s="63" t="s">
        <v>110</v>
      </c>
      <c r="L38" s="63" t="s">
        <v>112</v>
      </c>
      <c r="M38" s="63" t="s">
        <v>112</v>
      </c>
      <c r="N38" s="63" t="s">
        <v>112</v>
      </c>
      <c r="O38" s="63" t="s">
        <v>112</v>
      </c>
      <c r="P38" s="63" t="s">
        <v>112</v>
      </c>
    </row>
    <row r="39" spans="1:16" s="12" customFormat="1">
      <c r="A39" s="198">
        <v>36</v>
      </c>
      <c r="B39" s="198"/>
      <c r="C39" s="28"/>
      <c r="D39" s="29"/>
      <c r="E39" s="199"/>
      <c r="F39" s="199"/>
      <c r="G39" s="156"/>
      <c r="H39" s="156"/>
      <c r="I39" s="156"/>
      <c r="J39" s="156"/>
      <c r="K39" s="156"/>
      <c r="L39" s="156"/>
      <c r="M39" s="156"/>
      <c r="N39" s="156"/>
      <c r="O39" s="156"/>
      <c r="P39" s="156"/>
    </row>
    <row r="40" spans="1:16" s="12" customFormat="1">
      <c r="A40" s="198">
        <v>37</v>
      </c>
      <c r="B40" s="198"/>
      <c r="C40" s="28"/>
      <c r="D40" s="29"/>
      <c r="E40" s="199"/>
      <c r="F40" s="199"/>
      <c r="G40" s="156"/>
      <c r="H40" s="156"/>
      <c r="I40" s="156"/>
      <c r="J40" s="156"/>
      <c r="K40" s="156"/>
      <c r="L40" s="156"/>
      <c r="M40" s="156"/>
      <c r="N40" s="156"/>
      <c r="O40" s="156"/>
      <c r="P40" s="156"/>
    </row>
    <row r="43" spans="1:16" ht="21">
      <c r="C43" s="165" t="s">
        <v>172</v>
      </c>
      <c r="D43" s="166">
        <f>COUNTA(C4:C40)</f>
        <v>35</v>
      </c>
    </row>
    <row r="45" spans="1:16">
      <c r="C45" s="43" t="s">
        <v>73</v>
      </c>
    </row>
  </sheetData>
  <mergeCells count="7">
    <mergeCell ref="D2:D3"/>
    <mergeCell ref="C2:C3"/>
    <mergeCell ref="A2:A3"/>
    <mergeCell ref="H2:P2"/>
    <mergeCell ref="E2:E3"/>
    <mergeCell ref="F2:F3"/>
    <mergeCell ref="B2:B3"/>
  </mergeCells>
  <conditionalFormatting sqref="G4:P40">
    <cfRule type="containsText" dxfId="77" priority="7" operator="containsText" text="COMPLETO">
      <formula>NOT(ISERROR(SEARCH("COMPLETO",G4)))</formula>
    </cfRule>
    <cfRule type="containsText" dxfId="76" priority="8" operator="containsText" text="EN DESARROLLO">
      <formula>NOT(ISERROR(SEARCH("EN DESARROLLO",G4)))</formula>
    </cfRule>
    <cfRule type="containsText" dxfId="75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:F40">
    <cfRule type="cellIs" dxfId="74" priority="4" operator="equal">
      <formula>"INACTIVO"</formula>
    </cfRule>
    <cfRule type="cellIs" dxfId="73" priority="5" operator="equal">
      <formula>"CESANTE"</formula>
    </cfRule>
    <cfRule type="containsText" dxfId="72" priority="6" operator="containsText" text="ACTIVO">
      <formula>NOT(ISERROR(SEARCH("ACTIVO",F4)))</formula>
    </cfRule>
  </conditionalFormatting>
  <conditionalFormatting sqref="E4:E40">
    <cfRule type="cellIs" dxfId="71" priority="1" operator="equal">
      <formula>"INACTIVO"</formula>
    </cfRule>
    <cfRule type="cellIs" dxfId="70" priority="2" operator="equal">
      <formula>"CESANTE"</formula>
    </cfRule>
    <cfRule type="containsText" dxfId="69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E4:E40">
      <formula1>NUCELO</formula1>
    </dataValidation>
    <dataValidation type="list" allowBlank="1" showInputMessage="1" showErrorMessage="1" sqref="F4:F40">
      <formula1>ESTADO</formula1>
    </dataValidation>
    <dataValidation type="list" allowBlank="1" showInputMessage="1" showErrorMessage="1" sqref="G4:P40">
      <formula1>CUMPLIMIENTO</formula1>
    </dataValidation>
  </dataValidations>
  <hyperlinks>
    <hyperlink ref="C45" location="NECESIDADES!A1" display="NECESIDADE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Q24"/>
  <sheetViews>
    <sheetView topLeftCell="A2" workbookViewId="0">
      <selection activeCell="E23" sqref="E23"/>
    </sheetView>
  </sheetViews>
  <sheetFormatPr baseColWidth="10" defaultRowHeight="15"/>
  <cols>
    <col min="1" max="1" width="3.140625" bestFit="1" customWidth="1"/>
    <col min="2" max="2" width="17.5703125" style="12" bestFit="1" customWidth="1"/>
    <col min="3" max="3" width="15.5703125" style="23" bestFit="1" customWidth="1"/>
    <col min="4" max="4" width="14.140625" bestFit="1" customWidth="1"/>
    <col min="5" max="7" width="11.42578125" style="12"/>
    <col min="8" max="8" width="17.28515625" customWidth="1"/>
    <col min="9" max="10" width="11.140625" bestFit="1" customWidth="1"/>
    <col min="11" max="11" width="18" customWidth="1"/>
    <col min="12" max="12" width="9.7109375" customWidth="1"/>
    <col min="13" max="13" width="15.28515625" customWidth="1"/>
    <col min="14" max="15" width="11.140625" bestFit="1" customWidth="1"/>
    <col min="16" max="16" width="13.7109375" customWidth="1"/>
    <col min="17" max="17" width="12.5703125" customWidth="1"/>
  </cols>
  <sheetData>
    <row r="2" spans="1:17" ht="15.75">
      <c r="A2" s="349" t="s">
        <v>31</v>
      </c>
      <c r="B2" s="355" t="s">
        <v>247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67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</row>
    <row r="3" spans="1:17" s="6" customFormat="1" ht="60">
      <c r="A3" s="349"/>
      <c r="B3" s="356"/>
      <c r="C3" s="349"/>
      <c r="D3" s="349"/>
      <c r="E3" s="354"/>
      <c r="F3" s="356"/>
      <c r="G3" s="50" t="s">
        <v>11</v>
      </c>
      <c r="H3" s="24" t="s">
        <v>16</v>
      </c>
      <c r="I3" s="24" t="s">
        <v>17</v>
      </c>
      <c r="J3" s="24" t="s">
        <v>21</v>
      </c>
      <c r="K3" s="24" t="s">
        <v>19</v>
      </c>
      <c r="L3" s="24" t="s">
        <v>13</v>
      </c>
      <c r="M3" s="24" t="s">
        <v>15</v>
      </c>
      <c r="N3" s="24" t="s">
        <v>26</v>
      </c>
      <c r="O3" s="24" t="s">
        <v>18</v>
      </c>
      <c r="P3" s="24" t="s">
        <v>40</v>
      </c>
      <c r="Q3" s="24" t="s">
        <v>66</v>
      </c>
    </row>
    <row r="4" spans="1:17">
      <c r="A4" s="18">
        <v>1</v>
      </c>
      <c r="B4" s="18" t="s">
        <v>481</v>
      </c>
      <c r="C4" s="18" t="s">
        <v>483</v>
      </c>
      <c r="D4" s="18">
        <v>15920741</v>
      </c>
      <c r="E4" s="18" t="s">
        <v>216</v>
      </c>
      <c r="F4" s="49" t="s">
        <v>107</v>
      </c>
      <c r="G4" s="156"/>
      <c r="H4" s="156" t="s">
        <v>112</v>
      </c>
      <c r="I4" s="156" t="s">
        <v>112</v>
      </c>
      <c r="J4" s="156" t="s">
        <v>112</v>
      </c>
      <c r="K4" s="156" t="s">
        <v>112</v>
      </c>
      <c r="L4" s="156" t="s">
        <v>112</v>
      </c>
      <c r="M4" s="156" t="s">
        <v>112</v>
      </c>
      <c r="N4" s="156" t="s">
        <v>112</v>
      </c>
      <c r="O4" s="156" t="s">
        <v>112</v>
      </c>
      <c r="P4" s="156" t="s">
        <v>112</v>
      </c>
      <c r="Q4" s="156" t="s">
        <v>112</v>
      </c>
    </row>
    <row r="5" spans="1:17">
      <c r="A5" s="18">
        <v>2</v>
      </c>
      <c r="B5" s="18" t="s">
        <v>482</v>
      </c>
      <c r="C5" s="18" t="s">
        <v>484</v>
      </c>
      <c r="D5" s="18">
        <v>18614621</v>
      </c>
      <c r="E5" s="18" t="s">
        <v>216</v>
      </c>
      <c r="F5" s="185" t="s">
        <v>107</v>
      </c>
      <c r="G5" s="156"/>
      <c r="H5" s="156" t="s">
        <v>112</v>
      </c>
      <c r="I5" s="156" t="s">
        <v>112</v>
      </c>
      <c r="J5" s="156" t="s">
        <v>110</v>
      </c>
      <c r="K5" s="156" t="s">
        <v>112</v>
      </c>
      <c r="L5" s="156" t="s">
        <v>112</v>
      </c>
      <c r="M5" s="156" t="s">
        <v>112</v>
      </c>
      <c r="N5" s="156" t="s">
        <v>112</v>
      </c>
      <c r="O5" s="156" t="s">
        <v>112</v>
      </c>
      <c r="P5" s="156" t="s">
        <v>112</v>
      </c>
      <c r="Q5" s="156" t="s">
        <v>112</v>
      </c>
    </row>
    <row r="6" spans="1:17">
      <c r="A6" s="18">
        <v>3</v>
      </c>
      <c r="B6" s="18" t="s">
        <v>365</v>
      </c>
      <c r="C6" s="18" t="s">
        <v>485</v>
      </c>
      <c r="D6" s="18">
        <v>18598384</v>
      </c>
      <c r="E6" s="18" t="s">
        <v>216</v>
      </c>
      <c r="F6" s="185" t="s">
        <v>107</v>
      </c>
      <c r="G6" s="156"/>
      <c r="H6" s="156" t="s">
        <v>112</v>
      </c>
      <c r="I6" s="156" t="s">
        <v>112</v>
      </c>
      <c r="J6" s="156" t="s">
        <v>110</v>
      </c>
      <c r="K6" s="156" t="s">
        <v>112</v>
      </c>
      <c r="L6" s="156" t="s">
        <v>112</v>
      </c>
      <c r="M6" s="156" t="s">
        <v>112</v>
      </c>
      <c r="N6" s="156" t="s">
        <v>112</v>
      </c>
      <c r="O6" s="156" t="s">
        <v>112</v>
      </c>
      <c r="P6" s="156" t="s">
        <v>112</v>
      </c>
      <c r="Q6" s="156" t="s">
        <v>112</v>
      </c>
    </row>
    <row r="7" spans="1:17">
      <c r="A7" s="18">
        <v>4</v>
      </c>
      <c r="B7" s="18" t="s">
        <v>370</v>
      </c>
      <c r="C7" s="18" t="s">
        <v>214</v>
      </c>
      <c r="D7" s="18">
        <v>9732471</v>
      </c>
      <c r="E7" s="18" t="s">
        <v>216</v>
      </c>
      <c r="F7" s="185" t="s">
        <v>107</v>
      </c>
      <c r="G7" s="156"/>
      <c r="H7" s="156" t="s">
        <v>112</v>
      </c>
      <c r="I7" s="156" t="s">
        <v>112</v>
      </c>
      <c r="J7" s="156" t="s">
        <v>110</v>
      </c>
      <c r="K7" s="156" t="s">
        <v>112</v>
      </c>
      <c r="L7" s="156" t="s">
        <v>112</v>
      </c>
      <c r="M7" s="156" t="s">
        <v>112</v>
      </c>
      <c r="N7" s="156" t="s">
        <v>112</v>
      </c>
      <c r="O7" s="156" t="s">
        <v>112</v>
      </c>
      <c r="P7" s="156" t="s">
        <v>112</v>
      </c>
      <c r="Q7" s="156" t="s">
        <v>112</v>
      </c>
    </row>
    <row r="8" spans="1:17">
      <c r="A8" s="18">
        <v>5</v>
      </c>
      <c r="B8" s="18" t="s">
        <v>371</v>
      </c>
      <c r="C8" s="18" t="s">
        <v>486</v>
      </c>
      <c r="D8" s="18">
        <v>18511734</v>
      </c>
      <c r="E8" s="18" t="s">
        <v>216</v>
      </c>
      <c r="F8" s="185" t="s">
        <v>107</v>
      </c>
      <c r="G8" s="156"/>
      <c r="H8" s="156" t="s">
        <v>112</v>
      </c>
      <c r="I8" s="156" t="s">
        <v>112</v>
      </c>
      <c r="J8" s="156" t="s">
        <v>110</v>
      </c>
      <c r="K8" s="156" t="s">
        <v>112</v>
      </c>
      <c r="L8" s="156" t="s">
        <v>112</v>
      </c>
      <c r="M8" s="156" t="s">
        <v>112</v>
      </c>
      <c r="N8" s="156" t="s">
        <v>112</v>
      </c>
      <c r="O8" s="156" t="s">
        <v>112</v>
      </c>
      <c r="P8" s="156" t="s">
        <v>112</v>
      </c>
      <c r="Q8" s="156" t="s">
        <v>112</v>
      </c>
    </row>
    <row r="9" spans="1:17">
      <c r="A9" s="18">
        <v>6</v>
      </c>
      <c r="B9" s="18" t="s">
        <v>386</v>
      </c>
      <c r="C9" s="18" t="s">
        <v>487</v>
      </c>
      <c r="D9" s="18">
        <v>15905451</v>
      </c>
      <c r="E9" s="18" t="s">
        <v>216</v>
      </c>
      <c r="F9" s="185" t="s">
        <v>107</v>
      </c>
      <c r="G9" s="156"/>
      <c r="H9" s="156" t="s">
        <v>112</v>
      </c>
      <c r="I9" s="156" t="s">
        <v>112</v>
      </c>
      <c r="J9" s="156" t="s">
        <v>112</v>
      </c>
      <c r="K9" s="156" t="s">
        <v>112</v>
      </c>
      <c r="L9" s="156" t="s">
        <v>112</v>
      </c>
      <c r="M9" s="156" t="s">
        <v>112</v>
      </c>
      <c r="N9" s="156" t="s">
        <v>112</v>
      </c>
      <c r="O9" s="156" t="s">
        <v>112</v>
      </c>
      <c r="P9" s="156" t="s">
        <v>112</v>
      </c>
      <c r="Q9" s="156" t="s">
        <v>112</v>
      </c>
    </row>
    <row r="10" spans="1:17">
      <c r="A10" s="18">
        <v>7</v>
      </c>
      <c r="B10" s="18" t="s">
        <v>407</v>
      </c>
      <c r="C10" s="18" t="s">
        <v>488</v>
      </c>
      <c r="D10" s="18">
        <v>8012750</v>
      </c>
      <c r="E10" s="18" t="s">
        <v>230</v>
      </c>
      <c r="F10" s="185" t="s">
        <v>107</v>
      </c>
      <c r="G10" s="156"/>
      <c r="H10" s="156" t="s">
        <v>112</v>
      </c>
      <c r="I10" s="156" t="s">
        <v>112</v>
      </c>
      <c r="J10" s="156" t="s">
        <v>112</v>
      </c>
      <c r="K10" s="156" t="s">
        <v>112</v>
      </c>
      <c r="L10" s="156" t="s">
        <v>112</v>
      </c>
      <c r="M10" s="156" t="s">
        <v>112</v>
      </c>
      <c r="N10" s="156" t="s">
        <v>112</v>
      </c>
      <c r="O10" s="156" t="s">
        <v>112</v>
      </c>
      <c r="P10" s="156" t="s">
        <v>112</v>
      </c>
      <c r="Q10" s="156" t="s">
        <v>112</v>
      </c>
    </row>
    <row r="11" spans="1:17">
      <c r="A11" s="18">
        <v>8</v>
      </c>
      <c r="B11" s="18" t="s">
        <v>408</v>
      </c>
      <c r="C11" s="18" t="s">
        <v>489</v>
      </c>
      <c r="D11" s="18">
        <v>9846383</v>
      </c>
      <c r="E11" s="18" t="s">
        <v>230</v>
      </c>
      <c r="F11" s="185" t="s">
        <v>107</v>
      </c>
      <c r="G11" s="156"/>
      <c r="H11" s="156" t="s">
        <v>112</v>
      </c>
      <c r="I11" s="156" t="s">
        <v>112</v>
      </c>
      <c r="J11" s="156" t="s">
        <v>110</v>
      </c>
      <c r="K11" s="156" t="s">
        <v>112</v>
      </c>
      <c r="L11" s="156" t="s">
        <v>112</v>
      </c>
      <c r="M11" s="156" t="s">
        <v>112</v>
      </c>
      <c r="N11" s="156" t="s">
        <v>112</v>
      </c>
      <c r="O11" s="156" t="s">
        <v>112</v>
      </c>
      <c r="P11" s="156" t="s">
        <v>112</v>
      </c>
      <c r="Q11" s="156" t="s">
        <v>112</v>
      </c>
    </row>
    <row r="12" spans="1:17">
      <c r="A12" s="18">
        <v>9</v>
      </c>
      <c r="B12" s="18" t="s">
        <v>411</v>
      </c>
      <c r="C12" s="18" t="s">
        <v>490</v>
      </c>
      <c r="D12" s="18">
        <v>15917437</v>
      </c>
      <c r="E12" s="18" t="s">
        <v>230</v>
      </c>
      <c r="F12" s="185" t="s">
        <v>107</v>
      </c>
      <c r="G12" s="156"/>
      <c r="H12" s="156" t="s">
        <v>112</v>
      </c>
      <c r="I12" s="156" t="s">
        <v>112</v>
      </c>
      <c r="J12" s="156" t="s">
        <v>112</v>
      </c>
      <c r="K12" s="156" t="s">
        <v>112</v>
      </c>
      <c r="L12" s="156" t="s">
        <v>112</v>
      </c>
      <c r="M12" s="156" t="s">
        <v>112</v>
      </c>
      <c r="N12" s="156" t="s">
        <v>112</v>
      </c>
      <c r="O12" s="156" t="s">
        <v>112</v>
      </c>
      <c r="P12" s="156" t="s">
        <v>112</v>
      </c>
      <c r="Q12" s="156" t="s">
        <v>112</v>
      </c>
    </row>
    <row r="13" spans="1:17">
      <c r="A13" s="18">
        <v>10</v>
      </c>
      <c r="B13" s="18" t="s">
        <v>423</v>
      </c>
      <c r="C13" s="18" t="s">
        <v>491</v>
      </c>
      <c r="D13" s="18">
        <v>2762695</v>
      </c>
      <c r="E13" s="18" t="s">
        <v>230</v>
      </c>
      <c r="F13" s="185" t="s">
        <v>107</v>
      </c>
      <c r="G13" s="156"/>
      <c r="H13" s="156" t="s">
        <v>112</v>
      </c>
      <c r="I13" s="156" t="s">
        <v>112</v>
      </c>
      <c r="J13" s="156" t="s">
        <v>110</v>
      </c>
      <c r="K13" s="156" t="s">
        <v>112</v>
      </c>
      <c r="L13" s="156" t="s">
        <v>110</v>
      </c>
      <c r="M13" s="156" t="s">
        <v>112</v>
      </c>
      <c r="N13" s="156" t="s">
        <v>112</v>
      </c>
      <c r="O13" s="156" t="s">
        <v>112</v>
      </c>
      <c r="P13" s="156" t="s">
        <v>112</v>
      </c>
      <c r="Q13" s="156" t="s">
        <v>112</v>
      </c>
    </row>
    <row r="14" spans="1:17">
      <c r="A14" s="18">
        <v>11</v>
      </c>
      <c r="B14" s="18" t="s">
        <v>434</v>
      </c>
      <c r="C14" s="18" t="s">
        <v>492</v>
      </c>
      <c r="D14" s="18">
        <v>16950066</v>
      </c>
      <c r="E14" s="18" t="s">
        <v>230</v>
      </c>
      <c r="F14" s="185" t="s">
        <v>107</v>
      </c>
      <c r="G14" s="156"/>
      <c r="H14" s="156" t="s">
        <v>112</v>
      </c>
      <c r="I14" s="156" t="s">
        <v>112</v>
      </c>
      <c r="J14" s="156" t="s">
        <v>110</v>
      </c>
      <c r="K14" s="156" t="s">
        <v>112</v>
      </c>
      <c r="L14" s="156" t="s">
        <v>110</v>
      </c>
      <c r="M14" s="156" t="s">
        <v>112</v>
      </c>
      <c r="N14" s="156" t="s">
        <v>112</v>
      </c>
      <c r="O14" s="156" t="s">
        <v>112</v>
      </c>
      <c r="P14" s="156" t="s">
        <v>112</v>
      </c>
      <c r="Q14" s="156" t="s">
        <v>112</v>
      </c>
    </row>
    <row r="15" spans="1:17">
      <c r="A15" s="18">
        <v>12</v>
      </c>
      <c r="B15" s="18" t="s">
        <v>437</v>
      </c>
      <c r="C15" s="18" t="s">
        <v>493</v>
      </c>
      <c r="D15" s="18">
        <v>15920932</v>
      </c>
      <c r="E15" s="18" t="s">
        <v>230</v>
      </c>
      <c r="F15" s="185" t="s">
        <v>107</v>
      </c>
      <c r="G15" s="156"/>
      <c r="H15" s="156" t="s">
        <v>112</v>
      </c>
      <c r="I15" s="156" t="s">
        <v>112</v>
      </c>
      <c r="J15" s="156" t="s">
        <v>110</v>
      </c>
      <c r="K15" s="156" t="s">
        <v>112</v>
      </c>
      <c r="L15" s="156" t="s">
        <v>110</v>
      </c>
      <c r="M15" s="156" t="s">
        <v>112</v>
      </c>
      <c r="N15" s="156" t="s">
        <v>112</v>
      </c>
      <c r="O15" s="156" t="s">
        <v>112</v>
      </c>
      <c r="P15" s="156" t="s">
        <v>112</v>
      </c>
      <c r="Q15" s="156" t="s">
        <v>112</v>
      </c>
    </row>
    <row r="16" spans="1:17">
      <c r="A16" s="18">
        <v>13</v>
      </c>
      <c r="B16" s="18"/>
      <c r="C16" s="16"/>
      <c r="D16" s="155"/>
      <c r="E16" s="185"/>
      <c r="F16" s="185" t="s">
        <v>107</v>
      </c>
      <c r="G16" s="156"/>
      <c r="H16" s="156" t="s">
        <v>112</v>
      </c>
      <c r="I16" s="156" t="s">
        <v>112</v>
      </c>
      <c r="J16" s="156" t="s">
        <v>112</v>
      </c>
      <c r="K16" s="156" t="s">
        <v>112</v>
      </c>
      <c r="L16" s="156" t="s">
        <v>110</v>
      </c>
      <c r="M16" s="156" t="s">
        <v>112</v>
      </c>
      <c r="N16" s="156" t="s">
        <v>112</v>
      </c>
      <c r="O16" s="156" t="s">
        <v>112</v>
      </c>
      <c r="P16" s="156" t="s">
        <v>112</v>
      </c>
      <c r="Q16" s="156" t="s">
        <v>112</v>
      </c>
    </row>
    <row r="17" spans="1:17">
      <c r="A17" s="18">
        <v>14</v>
      </c>
      <c r="B17" s="18"/>
      <c r="C17" s="16"/>
      <c r="D17" s="155"/>
      <c r="E17" s="185"/>
      <c r="F17" s="185" t="s">
        <v>107</v>
      </c>
      <c r="G17" s="156"/>
      <c r="H17" s="156" t="s">
        <v>112</v>
      </c>
      <c r="I17" s="156" t="s">
        <v>112</v>
      </c>
      <c r="J17" s="156" t="s">
        <v>112</v>
      </c>
      <c r="K17" s="156" t="s">
        <v>112</v>
      </c>
      <c r="L17" s="156" t="s">
        <v>110</v>
      </c>
      <c r="M17" s="156" t="s">
        <v>112</v>
      </c>
      <c r="N17" s="156" t="s">
        <v>112</v>
      </c>
      <c r="O17" s="156" t="s">
        <v>112</v>
      </c>
      <c r="P17" s="156" t="s">
        <v>112</v>
      </c>
      <c r="Q17" s="156" t="s">
        <v>112</v>
      </c>
    </row>
    <row r="18" spans="1:17">
      <c r="A18" s="18">
        <v>15</v>
      </c>
      <c r="B18" s="18"/>
      <c r="C18" s="16"/>
      <c r="D18" s="155"/>
      <c r="E18" s="185"/>
      <c r="F18" s="185" t="s">
        <v>107</v>
      </c>
      <c r="G18" s="156"/>
      <c r="H18" s="156" t="s">
        <v>112</v>
      </c>
      <c r="I18" s="156" t="s">
        <v>112</v>
      </c>
      <c r="J18" s="156" t="s">
        <v>110</v>
      </c>
      <c r="K18" s="156" t="s">
        <v>112</v>
      </c>
      <c r="L18" s="156" t="s">
        <v>110</v>
      </c>
      <c r="M18" s="156" t="s">
        <v>112</v>
      </c>
      <c r="N18" s="156" t="s">
        <v>112</v>
      </c>
      <c r="O18" s="156" t="s">
        <v>112</v>
      </c>
      <c r="P18" s="156" t="s">
        <v>112</v>
      </c>
      <c r="Q18" s="156" t="s">
        <v>112</v>
      </c>
    </row>
    <row r="19" spans="1:17">
      <c r="A19" s="18">
        <v>16</v>
      </c>
      <c r="B19" s="18"/>
      <c r="C19" s="16"/>
      <c r="D19" s="155"/>
      <c r="E19" s="185"/>
      <c r="F19" s="185" t="s">
        <v>107</v>
      </c>
      <c r="G19" s="156"/>
      <c r="H19" s="156" t="s">
        <v>112</v>
      </c>
      <c r="I19" s="156" t="s">
        <v>112</v>
      </c>
      <c r="J19" s="156" t="s">
        <v>110</v>
      </c>
      <c r="K19" s="156" t="s">
        <v>112</v>
      </c>
      <c r="L19" s="156" t="s">
        <v>110</v>
      </c>
      <c r="M19" s="156" t="s">
        <v>112</v>
      </c>
      <c r="N19" s="156" t="s">
        <v>112</v>
      </c>
      <c r="O19" s="156" t="s">
        <v>112</v>
      </c>
      <c r="P19" s="156" t="s">
        <v>112</v>
      </c>
      <c r="Q19" s="156" t="s">
        <v>112</v>
      </c>
    </row>
    <row r="21" spans="1:17" s="12" customFormat="1">
      <c r="C21" s="23"/>
    </row>
    <row r="22" spans="1:17" ht="21">
      <c r="C22" s="165" t="s">
        <v>172</v>
      </c>
      <c r="D22" s="166">
        <f>COUNTA(C4:C19)</f>
        <v>12</v>
      </c>
    </row>
    <row r="23" spans="1:17" s="12" customFormat="1" ht="21">
      <c r="C23" s="167"/>
      <c r="D23" s="168"/>
      <c r="E23" s="152"/>
    </row>
    <row r="24" spans="1:17">
      <c r="C24" s="43" t="s">
        <v>73</v>
      </c>
    </row>
  </sheetData>
  <mergeCells count="7">
    <mergeCell ref="A2:A3"/>
    <mergeCell ref="H2:Q2"/>
    <mergeCell ref="D2:D3"/>
    <mergeCell ref="C2:C3"/>
    <mergeCell ref="E2:E3"/>
    <mergeCell ref="F2:F3"/>
    <mergeCell ref="B2:B3"/>
  </mergeCells>
  <conditionalFormatting sqref="G4:Q19">
    <cfRule type="containsText" dxfId="68" priority="7" operator="containsText" text="COMPLETO">
      <formula>NOT(ISERROR(SEARCH("COMPLETO",G4)))</formula>
    </cfRule>
    <cfRule type="containsText" dxfId="67" priority="8" operator="containsText" text="EN DESARROLLO">
      <formula>NOT(ISERROR(SEARCH("EN DESARROLLO",G4)))</formula>
    </cfRule>
    <cfRule type="containsText" dxfId="66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:F19">
    <cfRule type="cellIs" dxfId="65" priority="4" operator="equal">
      <formula>"INACTIVO"</formula>
    </cfRule>
    <cfRule type="cellIs" dxfId="64" priority="5" operator="equal">
      <formula>"CESANTE"</formula>
    </cfRule>
    <cfRule type="containsText" dxfId="63" priority="6" operator="containsText" text="ACTIVO">
      <formula>NOT(ISERROR(SEARCH("ACTIVO",F4)))</formula>
    </cfRule>
  </conditionalFormatting>
  <conditionalFormatting sqref="E4:E19">
    <cfRule type="cellIs" dxfId="62" priority="1" operator="equal">
      <formula>"INACTIVO"</formula>
    </cfRule>
    <cfRule type="cellIs" dxfId="61" priority="2" operator="equal">
      <formula>"CESANTE"</formula>
    </cfRule>
    <cfRule type="containsText" dxfId="60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G4:Q19">
      <formula1>CUMPLIMIENTO</formula1>
    </dataValidation>
    <dataValidation type="list" allowBlank="1" showInputMessage="1" showErrorMessage="1" sqref="F4:F19">
      <formula1>ESTADO</formula1>
    </dataValidation>
    <dataValidation type="list" allowBlank="1" showInputMessage="1" showErrorMessage="1" sqref="E4:E19">
      <formula1>NUCELO</formula1>
    </dataValidation>
  </dataValidations>
  <hyperlinks>
    <hyperlink ref="C24" location="NECESIDADES!A1" display="NECESIDAD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R47"/>
  <sheetViews>
    <sheetView topLeftCell="A22" workbookViewId="0">
      <selection activeCell="D46" sqref="D46"/>
    </sheetView>
  </sheetViews>
  <sheetFormatPr baseColWidth="10" defaultRowHeight="15"/>
  <cols>
    <col min="1" max="1" width="3.140625" bestFit="1" customWidth="1"/>
    <col min="2" max="2" width="17" style="12" bestFit="1" customWidth="1"/>
    <col min="3" max="3" width="15.7109375" bestFit="1" customWidth="1"/>
    <col min="4" max="4" width="14.140625" style="25" bestFit="1" customWidth="1"/>
    <col min="5" max="6" width="11.42578125" style="25"/>
    <col min="7" max="7" width="13" customWidth="1"/>
    <col min="8" max="8" width="21.140625" customWidth="1"/>
    <col min="9" max="9" width="10" customWidth="1"/>
    <col min="10" max="10" width="22.42578125" style="12" customWidth="1"/>
    <col min="11" max="11" width="18.28515625" customWidth="1"/>
    <col min="12" max="12" width="18.5703125" customWidth="1"/>
    <col min="13" max="13" width="11.140625" customWidth="1"/>
    <col min="14" max="14" width="21.140625" customWidth="1"/>
    <col min="15" max="15" width="9.28515625" customWidth="1"/>
    <col min="16" max="16" width="8.85546875" customWidth="1"/>
    <col min="17" max="17" width="13.7109375" customWidth="1"/>
    <col min="18" max="18" width="12.5703125" customWidth="1"/>
  </cols>
  <sheetData>
    <row r="2" spans="1:18" ht="15.75">
      <c r="A2" s="359" t="s">
        <v>31</v>
      </c>
      <c r="B2" s="351" t="s">
        <v>247</v>
      </c>
      <c r="C2" s="359" t="s">
        <v>29</v>
      </c>
      <c r="D2" s="349" t="s">
        <v>30</v>
      </c>
      <c r="E2" s="353" t="s">
        <v>113</v>
      </c>
      <c r="F2" s="355" t="s">
        <v>106</v>
      </c>
      <c r="G2" s="27" t="s">
        <v>67</v>
      </c>
      <c r="H2" s="349" t="s">
        <v>68</v>
      </c>
      <c r="I2" s="349"/>
      <c r="J2" s="349"/>
      <c r="K2" s="349"/>
      <c r="L2" s="349"/>
      <c r="M2" s="349"/>
      <c r="N2" s="349"/>
      <c r="O2" s="349"/>
      <c r="P2" s="349"/>
      <c r="Q2" s="349"/>
      <c r="R2" s="349"/>
    </row>
    <row r="3" spans="1:18" s="6" customFormat="1" ht="54" customHeight="1">
      <c r="A3" s="359"/>
      <c r="B3" s="352"/>
      <c r="C3" s="359"/>
      <c r="D3" s="349"/>
      <c r="E3" s="354"/>
      <c r="F3" s="356"/>
      <c r="G3" s="50" t="s">
        <v>11</v>
      </c>
      <c r="H3" s="24" t="s">
        <v>42</v>
      </c>
      <c r="I3" s="24" t="s">
        <v>22</v>
      </c>
      <c r="J3" s="24" t="s">
        <v>16</v>
      </c>
      <c r="K3" s="24" t="s">
        <v>32</v>
      </c>
      <c r="L3" s="24" t="s">
        <v>19</v>
      </c>
      <c r="M3" s="24" t="s">
        <v>13</v>
      </c>
      <c r="N3" s="24" t="s">
        <v>15</v>
      </c>
      <c r="O3" s="24" t="s">
        <v>26</v>
      </c>
      <c r="P3" s="24" t="s">
        <v>18</v>
      </c>
      <c r="Q3" s="24" t="s">
        <v>40</v>
      </c>
      <c r="R3" s="24" t="s">
        <v>66</v>
      </c>
    </row>
    <row r="4" spans="1:18">
      <c r="A4" s="18">
        <v>1</v>
      </c>
      <c r="B4" s="18" t="s">
        <v>494</v>
      </c>
      <c r="C4" s="18" t="s">
        <v>496</v>
      </c>
      <c r="D4" s="18">
        <v>1093215008</v>
      </c>
      <c r="E4" s="18" t="s">
        <v>216</v>
      </c>
      <c r="F4" s="154" t="s">
        <v>107</v>
      </c>
      <c r="G4" s="156"/>
      <c r="H4" s="156" t="s">
        <v>110</v>
      </c>
      <c r="I4" s="156" t="s">
        <v>110</v>
      </c>
      <c r="J4" s="156" t="s">
        <v>112</v>
      </c>
      <c r="K4" s="156" t="s">
        <v>110</v>
      </c>
      <c r="L4" s="156" t="s">
        <v>112</v>
      </c>
      <c r="M4" s="156" t="s">
        <v>112</v>
      </c>
      <c r="N4" s="156" t="s">
        <v>112</v>
      </c>
      <c r="O4" s="156" t="s">
        <v>112</v>
      </c>
      <c r="P4" s="156" t="s">
        <v>112</v>
      </c>
      <c r="Q4" s="156" t="s">
        <v>112</v>
      </c>
      <c r="R4" s="156" t="s">
        <v>112</v>
      </c>
    </row>
    <row r="5" spans="1:18">
      <c r="A5" s="18">
        <v>2</v>
      </c>
      <c r="B5" s="18" t="s">
        <v>495</v>
      </c>
      <c r="C5" s="18" t="s">
        <v>497</v>
      </c>
      <c r="D5" s="18">
        <v>15932928</v>
      </c>
      <c r="E5" s="18" t="s">
        <v>216</v>
      </c>
      <c r="F5" s="154" t="s">
        <v>107</v>
      </c>
      <c r="G5" s="156"/>
      <c r="H5" s="156" t="s">
        <v>110</v>
      </c>
      <c r="I5" s="156" t="s">
        <v>110</v>
      </c>
      <c r="J5" s="156" t="s">
        <v>112</v>
      </c>
      <c r="K5" s="156" t="s">
        <v>110</v>
      </c>
      <c r="L5" s="156" t="s">
        <v>112</v>
      </c>
      <c r="M5" s="156" t="s">
        <v>112</v>
      </c>
      <c r="N5" s="156" t="s">
        <v>112</v>
      </c>
      <c r="O5" s="156" t="s">
        <v>112</v>
      </c>
      <c r="P5" s="156" t="s">
        <v>112</v>
      </c>
      <c r="Q5" s="156" t="s">
        <v>112</v>
      </c>
      <c r="R5" s="156" t="s">
        <v>112</v>
      </c>
    </row>
    <row r="6" spans="1:18">
      <c r="A6" s="18">
        <v>3</v>
      </c>
      <c r="B6" s="18" t="s">
        <v>344</v>
      </c>
      <c r="C6" s="18" t="s">
        <v>483</v>
      </c>
      <c r="D6" s="18">
        <v>18614277</v>
      </c>
      <c r="E6" s="18" t="s">
        <v>216</v>
      </c>
      <c r="F6" s="154" t="s">
        <v>107</v>
      </c>
      <c r="G6" s="156"/>
      <c r="H6" s="156" t="s">
        <v>110</v>
      </c>
      <c r="I6" s="156" t="s">
        <v>110</v>
      </c>
      <c r="J6" s="156" t="s">
        <v>112</v>
      </c>
      <c r="K6" s="156" t="s">
        <v>110</v>
      </c>
      <c r="L6" s="156" t="s">
        <v>112</v>
      </c>
      <c r="M6" s="156" t="s">
        <v>112</v>
      </c>
      <c r="N6" s="156" t="s">
        <v>112</v>
      </c>
      <c r="O6" s="156" t="s">
        <v>112</v>
      </c>
      <c r="P6" s="156" t="s">
        <v>112</v>
      </c>
      <c r="Q6" s="156" t="s">
        <v>112</v>
      </c>
      <c r="R6" s="156" t="s">
        <v>112</v>
      </c>
    </row>
    <row r="7" spans="1:18">
      <c r="A7" s="18">
        <v>4</v>
      </c>
      <c r="B7" s="18" t="s">
        <v>345</v>
      </c>
      <c r="C7" s="18" t="s">
        <v>498</v>
      </c>
      <c r="D7" s="18">
        <v>1096645182</v>
      </c>
      <c r="E7" s="18" t="s">
        <v>216</v>
      </c>
      <c r="F7" s="154" t="s">
        <v>107</v>
      </c>
      <c r="G7" s="156"/>
      <c r="H7" s="156" t="s">
        <v>110</v>
      </c>
      <c r="I7" s="156" t="s">
        <v>110</v>
      </c>
      <c r="J7" s="156" t="s">
        <v>112</v>
      </c>
      <c r="K7" s="156" t="s">
        <v>110</v>
      </c>
      <c r="L7" s="156" t="s">
        <v>112</v>
      </c>
      <c r="M7" s="156" t="s">
        <v>112</v>
      </c>
      <c r="N7" s="156" t="s">
        <v>112</v>
      </c>
      <c r="O7" s="156" t="s">
        <v>112</v>
      </c>
      <c r="P7" s="156" t="s">
        <v>112</v>
      </c>
      <c r="Q7" s="156" t="s">
        <v>112</v>
      </c>
      <c r="R7" s="156" t="s">
        <v>112</v>
      </c>
    </row>
    <row r="8" spans="1:18">
      <c r="A8" s="18">
        <v>5</v>
      </c>
      <c r="B8" s="18" t="s">
        <v>351</v>
      </c>
      <c r="C8" s="18" t="s">
        <v>499</v>
      </c>
      <c r="D8" s="18">
        <v>1096645044</v>
      </c>
      <c r="E8" s="18" t="s">
        <v>216</v>
      </c>
      <c r="F8" s="154" t="s">
        <v>107</v>
      </c>
      <c r="G8" s="156"/>
      <c r="H8" s="156" t="s">
        <v>110</v>
      </c>
      <c r="I8" s="156" t="s">
        <v>110</v>
      </c>
      <c r="J8" s="156" t="s">
        <v>112</v>
      </c>
      <c r="K8" s="156" t="s">
        <v>110</v>
      </c>
      <c r="L8" s="156" t="s">
        <v>112</v>
      </c>
      <c r="M8" s="156" t="s">
        <v>112</v>
      </c>
      <c r="N8" s="156" t="s">
        <v>112</v>
      </c>
      <c r="O8" s="156" t="s">
        <v>112</v>
      </c>
      <c r="P8" s="156" t="s">
        <v>112</v>
      </c>
      <c r="Q8" s="156" t="s">
        <v>112</v>
      </c>
      <c r="R8" s="156" t="s">
        <v>112</v>
      </c>
    </row>
    <row r="9" spans="1:18">
      <c r="A9" s="18">
        <v>6</v>
      </c>
      <c r="B9" s="18" t="s">
        <v>352</v>
      </c>
      <c r="C9" s="18" t="s">
        <v>500</v>
      </c>
      <c r="D9" s="18">
        <v>1093213143</v>
      </c>
      <c r="E9" s="18" t="s">
        <v>216</v>
      </c>
      <c r="F9" s="154" t="s">
        <v>107</v>
      </c>
      <c r="G9" s="156"/>
      <c r="H9" s="156" t="s">
        <v>110</v>
      </c>
      <c r="I9" s="156" t="s">
        <v>110</v>
      </c>
      <c r="J9" s="156" t="s">
        <v>112</v>
      </c>
      <c r="K9" s="156" t="s">
        <v>110</v>
      </c>
      <c r="L9" s="156" t="s">
        <v>112</v>
      </c>
      <c r="M9" s="156" t="s">
        <v>112</v>
      </c>
      <c r="N9" s="156" t="s">
        <v>112</v>
      </c>
      <c r="O9" s="156" t="s">
        <v>112</v>
      </c>
      <c r="P9" s="156" t="s">
        <v>112</v>
      </c>
      <c r="Q9" s="156" t="s">
        <v>112</v>
      </c>
      <c r="R9" s="156" t="s">
        <v>112</v>
      </c>
    </row>
    <row r="10" spans="1:18">
      <c r="A10" s="18">
        <v>7</v>
      </c>
      <c r="B10" s="18" t="s">
        <v>354</v>
      </c>
      <c r="C10" s="18" t="s">
        <v>501</v>
      </c>
      <c r="D10" s="18">
        <v>18592521</v>
      </c>
      <c r="E10" s="18" t="s">
        <v>216</v>
      </c>
      <c r="F10" s="154" t="s">
        <v>107</v>
      </c>
      <c r="G10" s="156"/>
      <c r="H10" s="156" t="s">
        <v>110</v>
      </c>
      <c r="I10" s="156" t="s">
        <v>110</v>
      </c>
      <c r="J10" s="156" t="s">
        <v>112</v>
      </c>
      <c r="K10" s="156" t="s">
        <v>110</v>
      </c>
      <c r="L10" s="156" t="s">
        <v>112</v>
      </c>
      <c r="M10" s="156" t="s">
        <v>112</v>
      </c>
      <c r="N10" s="156" t="s">
        <v>112</v>
      </c>
      <c r="O10" s="156" t="s">
        <v>112</v>
      </c>
      <c r="P10" s="156" t="s">
        <v>112</v>
      </c>
      <c r="Q10" s="156" t="s">
        <v>112</v>
      </c>
      <c r="R10" s="156" t="s">
        <v>112</v>
      </c>
    </row>
    <row r="11" spans="1:18">
      <c r="A11" s="18">
        <v>8</v>
      </c>
      <c r="B11" s="18" t="s">
        <v>355</v>
      </c>
      <c r="C11" s="18" t="s">
        <v>502</v>
      </c>
      <c r="D11" s="18">
        <v>4582961</v>
      </c>
      <c r="E11" s="18" t="s">
        <v>216</v>
      </c>
      <c r="F11" s="154" t="s">
        <v>107</v>
      </c>
      <c r="G11" s="156"/>
      <c r="H11" s="156" t="s">
        <v>110</v>
      </c>
      <c r="I11" s="156" t="s">
        <v>110</v>
      </c>
      <c r="J11" s="156" t="s">
        <v>112</v>
      </c>
      <c r="K11" s="156" t="s">
        <v>110</v>
      </c>
      <c r="L11" s="156" t="s">
        <v>112</v>
      </c>
      <c r="M11" s="156" t="s">
        <v>112</v>
      </c>
      <c r="N11" s="156" t="s">
        <v>112</v>
      </c>
      <c r="O11" s="156" t="s">
        <v>112</v>
      </c>
      <c r="P11" s="156" t="s">
        <v>112</v>
      </c>
      <c r="Q11" s="156" t="s">
        <v>112</v>
      </c>
      <c r="R11" s="156" t="s">
        <v>112</v>
      </c>
    </row>
    <row r="12" spans="1:18">
      <c r="A12" s="18">
        <v>9</v>
      </c>
      <c r="B12" s="18" t="s">
        <v>359</v>
      </c>
      <c r="C12" s="18" t="s">
        <v>503</v>
      </c>
      <c r="D12" s="18">
        <v>18613683</v>
      </c>
      <c r="E12" s="18" t="s">
        <v>216</v>
      </c>
      <c r="F12" s="154" t="s">
        <v>107</v>
      </c>
      <c r="G12" s="156"/>
      <c r="H12" s="156" t="s">
        <v>110</v>
      </c>
      <c r="I12" s="156" t="s">
        <v>110</v>
      </c>
      <c r="J12" s="156" t="s">
        <v>112</v>
      </c>
      <c r="K12" s="156" t="s">
        <v>110</v>
      </c>
      <c r="L12" s="156" t="s">
        <v>112</v>
      </c>
      <c r="M12" s="156" t="s">
        <v>112</v>
      </c>
      <c r="N12" s="156" t="s">
        <v>112</v>
      </c>
      <c r="O12" s="156" t="s">
        <v>112</v>
      </c>
      <c r="P12" s="156" t="s">
        <v>112</v>
      </c>
      <c r="Q12" s="156" t="s">
        <v>112</v>
      </c>
      <c r="R12" s="156" t="s">
        <v>112</v>
      </c>
    </row>
    <row r="13" spans="1:18">
      <c r="A13" s="18">
        <v>10</v>
      </c>
      <c r="B13" s="18" t="s">
        <v>374</v>
      </c>
      <c r="C13" s="18" t="s">
        <v>504</v>
      </c>
      <c r="D13" s="18">
        <v>1007192604</v>
      </c>
      <c r="E13" s="18" t="s">
        <v>216</v>
      </c>
      <c r="F13" s="154" t="s">
        <v>107</v>
      </c>
      <c r="G13" s="156"/>
      <c r="H13" s="156" t="s">
        <v>110</v>
      </c>
      <c r="I13" s="156" t="s">
        <v>110</v>
      </c>
      <c r="J13" s="156" t="s">
        <v>112</v>
      </c>
      <c r="K13" s="156" t="s">
        <v>110</v>
      </c>
      <c r="L13" s="156" t="s">
        <v>112</v>
      </c>
      <c r="M13" s="156" t="s">
        <v>112</v>
      </c>
      <c r="N13" s="156" t="s">
        <v>112</v>
      </c>
      <c r="O13" s="156" t="s">
        <v>112</v>
      </c>
      <c r="P13" s="156" t="s">
        <v>112</v>
      </c>
      <c r="Q13" s="156" t="s">
        <v>112</v>
      </c>
      <c r="R13" s="156" t="s">
        <v>112</v>
      </c>
    </row>
    <row r="14" spans="1:18">
      <c r="A14" s="18">
        <v>11</v>
      </c>
      <c r="B14" s="18" t="s">
        <v>404</v>
      </c>
      <c r="C14" s="18" t="s">
        <v>240</v>
      </c>
      <c r="D14" s="18">
        <v>15924162</v>
      </c>
      <c r="E14" s="18" t="s">
        <v>230</v>
      </c>
      <c r="F14" s="154" t="s">
        <v>107</v>
      </c>
      <c r="G14" s="156"/>
      <c r="H14" s="156" t="s">
        <v>110</v>
      </c>
      <c r="I14" s="156" t="s">
        <v>110</v>
      </c>
      <c r="J14" s="156" t="s">
        <v>112</v>
      </c>
      <c r="K14" s="156" t="s">
        <v>110</v>
      </c>
      <c r="L14" s="156" t="s">
        <v>112</v>
      </c>
      <c r="M14" s="156" t="s">
        <v>112</v>
      </c>
      <c r="N14" s="156" t="s">
        <v>112</v>
      </c>
      <c r="O14" s="156" t="s">
        <v>112</v>
      </c>
      <c r="P14" s="156" t="s">
        <v>112</v>
      </c>
      <c r="Q14" s="156" t="s">
        <v>112</v>
      </c>
      <c r="R14" s="156" t="s">
        <v>112</v>
      </c>
    </row>
    <row r="15" spans="1:18">
      <c r="A15" s="18">
        <v>12</v>
      </c>
      <c r="B15" s="18" t="s">
        <v>411</v>
      </c>
      <c r="C15" s="18" t="s">
        <v>505</v>
      </c>
      <c r="D15" s="18">
        <v>9910993</v>
      </c>
      <c r="E15" s="18" t="s">
        <v>230</v>
      </c>
      <c r="F15" s="154" t="s">
        <v>107</v>
      </c>
      <c r="G15" s="156"/>
      <c r="H15" s="156" t="s">
        <v>110</v>
      </c>
      <c r="I15" s="156" t="s">
        <v>110</v>
      </c>
      <c r="J15" s="156" t="s">
        <v>112</v>
      </c>
      <c r="K15" s="156" t="s">
        <v>110</v>
      </c>
      <c r="L15" s="156" t="s">
        <v>112</v>
      </c>
      <c r="M15" s="156" t="s">
        <v>112</v>
      </c>
      <c r="N15" s="156" t="s">
        <v>112</v>
      </c>
      <c r="O15" s="156" t="s">
        <v>112</v>
      </c>
      <c r="P15" s="156" t="s">
        <v>112</v>
      </c>
      <c r="Q15" s="156" t="s">
        <v>112</v>
      </c>
      <c r="R15" s="156" t="s">
        <v>112</v>
      </c>
    </row>
    <row r="16" spans="1:18">
      <c r="A16" s="18">
        <v>13</v>
      </c>
      <c r="B16" s="18" t="s">
        <v>412</v>
      </c>
      <c r="C16" s="18" t="s">
        <v>506</v>
      </c>
      <c r="D16" s="18">
        <v>9911390</v>
      </c>
      <c r="E16" s="18" t="s">
        <v>230</v>
      </c>
      <c r="F16" s="154" t="s">
        <v>107</v>
      </c>
      <c r="G16" s="156"/>
      <c r="H16" s="156" t="s">
        <v>110</v>
      </c>
      <c r="I16" s="156" t="s">
        <v>110</v>
      </c>
      <c r="J16" s="156" t="s">
        <v>112</v>
      </c>
      <c r="K16" s="156" t="s">
        <v>110</v>
      </c>
      <c r="L16" s="156" t="s">
        <v>112</v>
      </c>
      <c r="M16" s="156" t="s">
        <v>112</v>
      </c>
      <c r="N16" s="156" t="s">
        <v>112</v>
      </c>
      <c r="O16" s="156" t="s">
        <v>112</v>
      </c>
      <c r="P16" s="156" t="s">
        <v>112</v>
      </c>
      <c r="Q16" s="156" t="s">
        <v>112</v>
      </c>
      <c r="R16" s="156" t="s">
        <v>112</v>
      </c>
    </row>
    <row r="17" spans="1:18">
      <c r="A17" s="18">
        <v>15</v>
      </c>
      <c r="B17" s="18" t="s">
        <v>514</v>
      </c>
      <c r="C17" s="18" t="s">
        <v>507</v>
      </c>
      <c r="D17" s="18">
        <v>15920447</v>
      </c>
      <c r="E17" s="18" t="s">
        <v>230</v>
      </c>
      <c r="F17" s="154" t="s">
        <v>107</v>
      </c>
      <c r="G17" s="156"/>
      <c r="H17" s="156" t="s">
        <v>110</v>
      </c>
      <c r="I17" s="156" t="s">
        <v>110</v>
      </c>
      <c r="J17" s="156" t="s">
        <v>112</v>
      </c>
      <c r="K17" s="156" t="s">
        <v>110</v>
      </c>
      <c r="L17" s="156" t="s">
        <v>112</v>
      </c>
      <c r="M17" s="156" t="s">
        <v>110</v>
      </c>
      <c r="N17" s="156" t="s">
        <v>112</v>
      </c>
      <c r="O17" s="156" t="s">
        <v>112</v>
      </c>
      <c r="P17" s="156" t="s">
        <v>112</v>
      </c>
      <c r="Q17" s="156" t="s">
        <v>112</v>
      </c>
      <c r="R17" s="156" t="s">
        <v>112</v>
      </c>
    </row>
    <row r="18" spans="1:18">
      <c r="A18" s="18">
        <v>16</v>
      </c>
      <c r="B18" s="18" t="s">
        <v>422</v>
      </c>
      <c r="C18" s="18" t="s">
        <v>508</v>
      </c>
      <c r="D18" s="18">
        <v>18600871</v>
      </c>
      <c r="E18" s="18" t="s">
        <v>230</v>
      </c>
      <c r="F18" s="154" t="s">
        <v>107</v>
      </c>
      <c r="G18" s="156"/>
      <c r="H18" s="156" t="s">
        <v>110</v>
      </c>
      <c r="I18" s="156" t="s">
        <v>110</v>
      </c>
      <c r="J18" s="156" t="s">
        <v>112</v>
      </c>
      <c r="K18" s="156" t="s">
        <v>110</v>
      </c>
      <c r="L18" s="156" t="s">
        <v>112</v>
      </c>
      <c r="M18" s="156" t="s">
        <v>110</v>
      </c>
      <c r="N18" s="156" t="s">
        <v>112</v>
      </c>
      <c r="O18" s="156" t="s">
        <v>112</v>
      </c>
      <c r="P18" s="156" t="s">
        <v>112</v>
      </c>
      <c r="Q18" s="156" t="s">
        <v>112</v>
      </c>
      <c r="R18" s="156" t="s">
        <v>112</v>
      </c>
    </row>
    <row r="19" spans="1:18">
      <c r="A19" s="18">
        <v>17</v>
      </c>
      <c r="B19" s="18" t="s">
        <v>302</v>
      </c>
      <c r="C19" s="18" t="s">
        <v>509</v>
      </c>
      <c r="D19" s="18">
        <v>15924239</v>
      </c>
      <c r="E19" s="18" t="s">
        <v>230</v>
      </c>
      <c r="F19" s="154" t="s">
        <v>107</v>
      </c>
      <c r="G19" s="156"/>
      <c r="H19" s="156" t="s">
        <v>110</v>
      </c>
      <c r="I19" s="156" t="s">
        <v>110</v>
      </c>
      <c r="J19" s="156" t="s">
        <v>112</v>
      </c>
      <c r="K19" s="156" t="s">
        <v>110</v>
      </c>
      <c r="L19" s="156" t="s">
        <v>112</v>
      </c>
      <c r="M19" s="156" t="s">
        <v>110</v>
      </c>
      <c r="N19" s="156" t="s">
        <v>112</v>
      </c>
      <c r="O19" s="156" t="s">
        <v>112</v>
      </c>
      <c r="P19" s="156" t="s">
        <v>112</v>
      </c>
      <c r="Q19" s="156" t="s">
        <v>112</v>
      </c>
      <c r="R19" s="156" t="s">
        <v>112</v>
      </c>
    </row>
    <row r="20" spans="1:18">
      <c r="A20" s="18">
        <v>18</v>
      </c>
      <c r="B20" s="18" t="s">
        <v>302</v>
      </c>
      <c r="C20" s="18" t="s">
        <v>510</v>
      </c>
      <c r="D20" s="18">
        <v>15919832</v>
      </c>
      <c r="E20" s="18" t="s">
        <v>230</v>
      </c>
      <c r="F20" s="154" t="s">
        <v>107</v>
      </c>
      <c r="G20" s="156"/>
      <c r="H20" s="156" t="s">
        <v>110</v>
      </c>
      <c r="I20" s="156" t="s">
        <v>110</v>
      </c>
      <c r="J20" s="156" t="s">
        <v>112</v>
      </c>
      <c r="K20" s="156" t="s">
        <v>110</v>
      </c>
      <c r="L20" s="156" t="s">
        <v>112</v>
      </c>
      <c r="M20" s="156" t="s">
        <v>110</v>
      </c>
      <c r="N20" s="156" t="s">
        <v>112</v>
      </c>
      <c r="O20" s="156" t="s">
        <v>112</v>
      </c>
      <c r="P20" s="156" t="s">
        <v>112</v>
      </c>
      <c r="Q20" s="156" t="s">
        <v>112</v>
      </c>
      <c r="R20" s="156" t="s">
        <v>112</v>
      </c>
    </row>
    <row r="21" spans="1:18">
      <c r="A21" s="18">
        <v>19</v>
      </c>
      <c r="B21" s="18" t="s">
        <v>432</v>
      </c>
      <c r="C21" s="18" t="s">
        <v>511</v>
      </c>
      <c r="D21" s="18">
        <v>9894681</v>
      </c>
      <c r="E21" s="18" t="s">
        <v>230</v>
      </c>
      <c r="F21" s="154" t="s">
        <v>107</v>
      </c>
      <c r="G21" s="156"/>
      <c r="H21" s="156" t="s">
        <v>110</v>
      </c>
      <c r="I21" s="156" t="s">
        <v>110</v>
      </c>
      <c r="J21" s="156" t="s">
        <v>112</v>
      </c>
      <c r="K21" s="156" t="s">
        <v>110</v>
      </c>
      <c r="L21" s="156" t="s">
        <v>112</v>
      </c>
      <c r="M21" s="156" t="s">
        <v>110</v>
      </c>
      <c r="N21" s="156" t="s">
        <v>112</v>
      </c>
      <c r="O21" s="156" t="s">
        <v>112</v>
      </c>
      <c r="P21" s="156" t="s">
        <v>112</v>
      </c>
      <c r="Q21" s="156" t="s">
        <v>112</v>
      </c>
      <c r="R21" s="156" t="s">
        <v>112</v>
      </c>
    </row>
    <row r="22" spans="1:18">
      <c r="A22" s="18">
        <v>20</v>
      </c>
      <c r="B22" s="18" t="s">
        <v>435</v>
      </c>
      <c r="C22" s="18" t="s">
        <v>512</v>
      </c>
      <c r="D22" s="18">
        <v>15923702</v>
      </c>
      <c r="E22" s="18" t="s">
        <v>230</v>
      </c>
      <c r="F22" s="154" t="s">
        <v>107</v>
      </c>
      <c r="G22" s="156"/>
      <c r="H22" s="156" t="s">
        <v>110</v>
      </c>
      <c r="I22" s="156" t="s">
        <v>110</v>
      </c>
      <c r="J22" s="156" t="s">
        <v>112</v>
      </c>
      <c r="K22" s="156" t="s">
        <v>110</v>
      </c>
      <c r="L22" s="156" t="s">
        <v>112</v>
      </c>
      <c r="M22" s="156" t="s">
        <v>110</v>
      </c>
      <c r="N22" s="156" t="s">
        <v>112</v>
      </c>
      <c r="O22" s="156" t="s">
        <v>112</v>
      </c>
      <c r="P22" s="156" t="s">
        <v>112</v>
      </c>
      <c r="Q22" s="156" t="s">
        <v>112</v>
      </c>
      <c r="R22" s="156" t="s">
        <v>112</v>
      </c>
    </row>
    <row r="23" spans="1:18">
      <c r="A23" s="18">
        <v>21</v>
      </c>
      <c r="B23" s="18" t="s">
        <v>404</v>
      </c>
      <c r="C23" s="18" t="s">
        <v>513</v>
      </c>
      <c r="D23" s="18">
        <v>9910136</v>
      </c>
      <c r="E23" s="18" t="s">
        <v>230</v>
      </c>
      <c r="F23" s="154" t="s">
        <v>107</v>
      </c>
      <c r="G23" s="156"/>
      <c r="H23" s="156" t="s">
        <v>110</v>
      </c>
      <c r="I23" s="156" t="s">
        <v>110</v>
      </c>
      <c r="J23" s="156" t="s">
        <v>112</v>
      </c>
      <c r="K23" s="156" t="s">
        <v>112</v>
      </c>
      <c r="L23" s="156" t="s">
        <v>112</v>
      </c>
      <c r="M23" s="156" t="s">
        <v>112</v>
      </c>
      <c r="N23" s="156" t="s">
        <v>112</v>
      </c>
      <c r="O23" s="156" t="s">
        <v>112</v>
      </c>
      <c r="P23" s="156" t="s">
        <v>112</v>
      </c>
      <c r="Q23" s="156" t="s">
        <v>112</v>
      </c>
      <c r="R23" s="156" t="s">
        <v>112</v>
      </c>
    </row>
    <row r="24" spans="1:18">
      <c r="A24" s="18">
        <v>22</v>
      </c>
      <c r="B24" s="18"/>
      <c r="C24" s="16"/>
      <c r="D24" s="155"/>
      <c r="E24" s="154"/>
      <c r="F24" s="154" t="s">
        <v>107</v>
      </c>
      <c r="G24" s="156"/>
      <c r="H24" s="156" t="s">
        <v>110</v>
      </c>
      <c r="I24" s="156" t="s">
        <v>110</v>
      </c>
      <c r="J24" s="156" t="s">
        <v>112</v>
      </c>
      <c r="K24" s="156" t="s">
        <v>110</v>
      </c>
      <c r="L24" s="156" t="s">
        <v>112</v>
      </c>
      <c r="M24" s="156" t="s">
        <v>110</v>
      </c>
      <c r="N24" s="156" t="s">
        <v>112</v>
      </c>
      <c r="O24" s="156" t="s">
        <v>112</v>
      </c>
      <c r="P24" s="156" t="s">
        <v>112</v>
      </c>
      <c r="Q24" s="156" t="s">
        <v>112</v>
      </c>
      <c r="R24" s="156" t="s">
        <v>112</v>
      </c>
    </row>
    <row r="25" spans="1:18">
      <c r="A25" s="18">
        <v>23</v>
      </c>
      <c r="B25" s="18"/>
      <c r="C25" s="16"/>
      <c r="D25" s="155"/>
      <c r="E25" s="154"/>
      <c r="F25" s="154" t="s">
        <v>107</v>
      </c>
      <c r="G25" s="156"/>
      <c r="H25" s="156" t="s">
        <v>110</v>
      </c>
      <c r="I25" s="156" t="s">
        <v>110</v>
      </c>
      <c r="J25" s="156" t="s">
        <v>112</v>
      </c>
      <c r="K25" s="156" t="s">
        <v>110</v>
      </c>
      <c r="L25" s="156" t="s">
        <v>112</v>
      </c>
      <c r="M25" s="156" t="s">
        <v>110</v>
      </c>
      <c r="N25" s="156" t="s">
        <v>112</v>
      </c>
      <c r="O25" s="156" t="s">
        <v>112</v>
      </c>
      <c r="P25" s="156" t="s">
        <v>112</v>
      </c>
      <c r="Q25" s="156" t="s">
        <v>112</v>
      </c>
      <c r="R25" s="156" t="s">
        <v>112</v>
      </c>
    </row>
    <row r="26" spans="1:18">
      <c r="A26" s="18">
        <v>24</v>
      </c>
      <c r="B26" s="18"/>
      <c r="C26" s="16"/>
      <c r="D26" s="155"/>
      <c r="E26" s="154"/>
      <c r="F26" s="154" t="s">
        <v>107</v>
      </c>
      <c r="G26" s="156"/>
      <c r="H26" s="156" t="s">
        <v>110</v>
      </c>
      <c r="I26" s="156" t="s">
        <v>110</v>
      </c>
      <c r="J26" s="156" t="s">
        <v>112</v>
      </c>
      <c r="K26" s="156" t="s">
        <v>110</v>
      </c>
      <c r="L26" s="156" t="s">
        <v>112</v>
      </c>
      <c r="M26" s="156" t="s">
        <v>110</v>
      </c>
      <c r="N26" s="156" t="s">
        <v>112</v>
      </c>
      <c r="O26" s="156" t="s">
        <v>112</v>
      </c>
      <c r="P26" s="156" t="s">
        <v>112</v>
      </c>
      <c r="Q26" s="156" t="s">
        <v>112</v>
      </c>
      <c r="R26" s="156" t="s">
        <v>112</v>
      </c>
    </row>
    <row r="27" spans="1:18">
      <c r="A27" s="18">
        <v>25</v>
      </c>
      <c r="B27" s="18"/>
      <c r="C27" s="16"/>
      <c r="D27" s="155"/>
      <c r="E27" s="154"/>
      <c r="F27" s="154" t="s">
        <v>107</v>
      </c>
      <c r="G27" s="156"/>
      <c r="H27" s="156" t="s">
        <v>110</v>
      </c>
      <c r="I27" s="156" t="s">
        <v>110</v>
      </c>
      <c r="J27" s="156" t="s">
        <v>112</v>
      </c>
      <c r="K27" s="156" t="s">
        <v>110</v>
      </c>
      <c r="L27" s="156" t="s">
        <v>112</v>
      </c>
      <c r="M27" s="156" t="s">
        <v>110</v>
      </c>
      <c r="N27" s="156" t="s">
        <v>112</v>
      </c>
      <c r="O27" s="156" t="s">
        <v>112</v>
      </c>
      <c r="P27" s="156" t="s">
        <v>112</v>
      </c>
      <c r="Q27" s="156" t="s">
        <v>112</v>
      </c>
      <c r="R27" s="156" t="s">
        <v>112</v>
      </c>
    </row>
    <row r="28" spans="1:18">
      <c r="A28" s="18">
        <v>26</v>
      </c>
      <c r="B28" s="18"/>
      <c r="C28" s="16"/>
      <c r="D28" s="155"/>
      <c r="E28" s="154"/>
      <c r="F28" s="154" t="s">
        <v>107</v>
      </c>
      <c r="G28" s="156"/>
      <c r="H28" s="156" t="s">
        <v>110</v>
      </c>
      <c r="I28" s="156" t="s">
        <v>110</v>
      </c>
      <c r="J28" s="156" t="s">
        <v>112</v>
      </c>
      <c r="K28" s="156" t="s">
        <v>110</v>
      </c>
      <c r="L28" s="156" t="s">
        <v>112</v>
      </c>
      <c r="M28" s="156" t="s">
        <v>110</v>
      </c>
      <c r="N28" s="156" t="s">
        <v>112</v>
      </c>
      <c r="O28" s="156" t="s">
        <v>112</v>
      </c>
      <c r="P28" s="156" t="s">
        <v>112</v>
      </c>
      <c r="Q28" s="156" t="s">
        <v>112</v>
      </c>
      <c r="R28" s="156" t="s">
        <v>112</v>
      </c>
    </row>
    <row r="29" spans="1:18">
      <c r="A29" s="18">
        <v>27</v>
      </c>
      <c r="B29" s="18"/>
      <c r="C29" s="16"/>
      <c r="D29" s="155"/>
      <c r="E29" s="154"/>
      <c r="F29" s="154" t="s">
        <v>107</v>
      </c>
      <c r="G29" s="156"/>
      <c r="H29" s="156" t="s">
        <v>110</v>
      </c>
      <c r="I29" s="156" t="s">
        <v>110</v>
      </c>
      <c r="J29" s="156" t="s">
        <v>112</v>
      </c>
      <c r="K29" s="156" t="s">
        <v>110</v>
      </c>
      <c r="L29" s="156" t="s">
        <v>112</v>
      </c>
      <c r="M29" s="156" t="s">
        <v>110</v>
      </c>
      <c r="N29" s="156" t="s">
        <v>112</v>
      </c>
      <c r="O29" s="156" t="s">
        <v>112</v>
      </c>
      <c r="P29" s="156" t="s">
        <v>112</v>
      </c>
      <c r="Q29" s="156" t="s">
        <v>112</v>
      </c>
      <c r="R29" s="156" t="s">
        <v>112</v>
      </c>
    </row>
    <row r="30" spans="1:18">
      <c r="A30" s="18">
        <v>28</v>
      </c>
      <c r="B30" s="18"/>
      <c r="C30" s="16"/>
      <c r="D30" s="155"/>
      <c r="E30" s="154"/>
      <c r="F30" s="154" t="s">
        <v>107</v>
      </c>
      <c r="G30" s="156"/>
      <c r="H30" s="156" t="s">
        <v>110</v>
      </c>
      <c r="I30" s="156" t="s">
        <v>110</v>
      </c>
      <c r="J30" s="156" t="s">
        <v>112</v>
      </c>
      <c r="K30" s="156" t="s">
        <v>112</v>
      </c>
      <c r="L30" s="156" t="s">
        <v>112</v>
      </c>
      <c r="M30" s="156" t="s">
        <v>112</v>
      </c>
      <c r="N30" s="156" t="s">
        <v>112</v>
      </c>
      <c r="O30" s="156" t="s">
        <v>112</v>
      </c>
      <c r="P30" s="156" t="s">
        <v>112</v>
      </c>
      <c r="Q30" s="156" t="s">
        <v>112</v>
      </c>
      <c r="R30" s="156" t="s">
        <v>112</v>
      </c>
    </row>
    <row r="31" spans="1:18">
      <c r="A31" s="18">
        <v>29</v>
      </c>
      <c r="B31" s="18"/>
      <c r="C31" s="16"/>
      <c r="D31" s="155"/>
      <c r="E31" s="154"/>
      <c r="F31" s="154" t="s">
        <v>107</v>
      </c>
      <c r="G31" s="156"/>
      <c r="H31" s="156" t="s">
        <v>110</v>
      </c>
      <c r="I31" s="156" t="s">
        <v>110</v>
      </c>
      <c r="J31" s="156" t="s">
        <v>112</v>
      </c>
      <c r="K31" s="156" t="s">
        <v>110</v>
      </c>
      <c r="L31" s="156" t="s">
        <v>112</v>
      </c>
      <c r="M31" s="156" t="s">
        <v>110</v>
      </c>
      <c r="N31" s="156" t="s">
        <v>112</v>
      </c>
      <c r="O31" s="156" t="s">
        <v>112</v>
      </c>
      <c r="P31" s="156" t="s">
        <v>112</v>
      </c>
      <c r="Q31" s="156" t="s">
        <v>112</v>
      </c>
      <c r="R31" s="156" t="s">
        <v>112</v>
      </c>
    </row>
    <row r="32" spans="1:18">
      <c r="A32" s="18">
        <v>30</v>
      </c>
      <c r="B32" s="18"/>
      <c r="C32" s="16"/>
      <c r="D32" s="155"/>
      <c r="E32" s="154"/>
      <c r="F32" s="154" t="s">
        <v>107</v>
      </c>
      <c r="G32" s="156"/>
      <c r="H32" s="156" t="s">
        <v>110</v>
      </c>
      <c r="I32" s="156" t="s">
        <v>110</v>
      </c>
      <c r="J32" s="156" t="s">
        <v>112</v>
      </c>
      <c r="K32" s="156" t="s">
        <v>110</v>
      </c>
      <c r="L32" s="156" t="s">
        <v>112</v>
      </c>
      <c r="M32" s="156" t="s">
        <v>110</v>
      </c>
      <c r="N32" s="156" t="s">
        <v>112</v>
      </c>
      <c r="O32" s="156" t="s">
        <v>112</v>
      </c>
      <c r="P32" s="156" t="s">
        <v>112</v>
      </c>
      <c r="Q32" s="156" t="s">
        <v>112</v>
      </c>
      <c r="R32" s="156" t="s">
        <v>112</v>
      </c>
    </row>
    <row r="33" spans="1:18">
      <c r="A33" s="18">
        <v>31</v>
      </c>
      <c r="B33" s="18"/>
      <c r="C33" s="16"/>
      <c r="D33" s="155"/>
      <c r="E33" s="154"/>
      <c r="F33" s="154" t="s">
        <v>107</v>
      </c>
      <c r="G33" s="156"/>
      <c r="H33" s="156" t="s">
        <v>110</v>
      </c>
      <c r="I33" s="156" t="s">
        <v>110</v>
      </c>
      <c r="J33" s="156" t="s">
        <v>112</v>
      </c>
      <c r="K33" s="156" t="s">
        <v>110</v>
      </c>
      <c r="L33" s="156" t="s">
        <v>112</v>
      </c>
      <c r="M33" s="156" t="s">
        <v>110</v>
      </c>
      <c r="N33" s="156" t="s">
        <v>112</v>
      </c>
      <c r="O33" s="156" t="s">
        <v>112</v>
      </c>
      <c r="P33" s="156" t="s">
        <v>112</v>
      </c>
      <c r="Q33" s="156" t="s">
        <v>112</v>
      </c>
      <c r="R33" s="156" t="s">
        <v>112</v>
      </c>
    </row>
    <row r="34" spans="1:18">
      <c r="A34" s="18">
        <v>32</v>
      </c>
      <c r="B34" s="18"/>
      <c r="C34" s="16"/>
      <c r="D34" s="155"/>
      <c r="E34" s="154"/>
      <c r="F34" s="154" t="s">
        <v>107</v>
      </c>
      <c r="G34" s="156"/>
      <c r="H34" s="156" t="s">
        <v>110</v>
      </c>
      <c r="I34" s="156" t="s">
        <v>110</v>
      </c>
      <c r="J34" s="156" t="s">
        <v>112</v>
      </c>
      <c r="K34" s="156" t="s">
        <v>110</v>
      </c>
      <c r="L34" s="156" t="s">
        <v>112</v>
      </c>
      <c r="M34" s="156" t="s">
        <v>110</v>
      </c>
      <c r="N34" s="156" t="s">
        <v>112</v>
      </c>
      <c r="O34" s="156" t="s">
        <v>112</v>
      </c>
      <c r="P34" s="156" t="s">
        <v>112</v>
      </c>
      <c r="Q34" s="156" t="s">
        <v>112</v>
      </c>
      <c r="R34" s="156" t="s">
        <v>112</v>
      </c>
    </row>
    <row r="35" spans="1:18">
      <c r="A35" s="18">
        <v>33</v>
      </c>
      <c r="B35" s="18"/>
      <c r="C35" s="16"/>
      <c r="D35" s="155"/>
      <c r="E35" s="154"/>
      <c r="F35" s="154" t="s">
        <v>107</v>
      </c>
      <c r="G35" s="156"/>
      <c r="H35" s="156" t="s">
        <v>110</v>
      </c>
      <c r="I35" s="156" t="s">
        <v>110</v>
      </c>
      <c r="J35" s="156" t="s">
        <v>112</v>
      </c>
      <c r="K35" s="156" t="s">
        <v>110</v>
      </c>
      <c r="L35" s="156" t="s">
        <v>112</v>
      </c>
      <c r="M35" s="156" t="s">
        <v>110</v>
      </c>
      <c r="N35" s="156" t="s">
        <v>112</v>
      </c>
      <c r="O35" s="156" t="s">
        <v>112</v>
      </c>
      <c r="P35" s="156" t="s">
        <v>112</v>
      </c>
      <c r="Q35" s="156" t="s">
        <v>112</v>
      </c>
      <c r="R35" s="156" t="s">
        <v>112</v>
      </c>
    </row>
    <row r="36" spans="1:18">
      <c r="A36" s="18">
        <v>34</v>
      </c>
      <c r="B36" s="18"/>
      <c r="C36" s="16"/>
      <c r="D36" s="155"/>
      <c r="E36" s="154"/>
      <c r="F36" s="154" t="s">
        <v>107</v>
      </c>
      <c r="G36" s="156"/>
      <c r="H36" s="156" t="s">
        <v>110</v>
      </c>
      <c r="I36" s="156" t="s">
        <v>110</v>
      </c>
      <c r="J36" s="156" t="s">
        <v>112</v>
      </c>
      <c r="K36" s="156" t="s">
        <v>110</v>
      </c>
      <c r="L36" s="156" t="s">
        <v>112</v>
      </c>
      <c r="M36" s="156" t="s">
        <v>110</v>
      </c>
      <c r="N36" s="156" t="s">
        <v>112</v>
      </c>
      <c r="O36" s="156" t="s">
        <v>112</v>
      </c>
      <c r="P36" s="156" t="s">
        <v>112</v>
      </c>
      <c r="Q36" s="156" t="s">
        <v>112</v>
      </c>
      <c r="R36" s="156" t="s">
        <v>112</v>
      </c>
    </row>
    <row r="37" spans="1:18">
      <c r="A37" s="18">
        <v>35</v>
      </c>
      <c r="B37" s="18"/>
      <c r="C37" s="16"/>
      <c r="D37" s="155"/>
      <c r="E37" s="154"/>
      <c r="F37" s="154" t="s">
        <v>107</v>
      </c>
      <c r="G37" s="156"/>
      <c r="H37" s="156" t="s">
        <v>110</v>
      </c>
      <c r="I37" s="156" t="s">
        <v>110</v>
      </c>
      <c r="J37" s="156" t="s">
        <v>112</v>
      </c>
      <c r="K37" s="156" t="s">
        <v>110</v>
      </c>
      <c r="L37" s="156" t="s">
        <v>112</v>
      </c>
      <c r="M37" s="156" t="s">
        <v>110</v>
      </c>
      <c r="N37" s="156" t="s">
        <v>112</v>
      </c>
      <c r="O37" s="156" t="s">
        <v>112</v>
      </c>
      <c r="P37" s="156" t="s">
        <v>112</v>
      </c>
      <c r="Q37" s="156" t="s">
        <v>112</v>
      </c>
      <c r="R37" s="156" t="s">
        <v>112</v>
      </c>
    </row>
    <row r="38" spans="1:18">
      <c r="A38" s="18">
        <v>36</v>
      </c>
      <c r="B38" s="18"/>
      <c r="C38" s="16"/>
      <c r="D38" s="155"/>
      <c r="E38" s="154"/>
      <c r="F38" s="154" t="s">
        <v>107</v>
      </c>
      <c r="G38" s="156"/>
      <c r="H38" s="156" t="s">
        <v>110</v>
      </c>
      <c r="I38" s="156" t="s">
        <v>110</v>
      </c>
      <c r="J38" s="156" t="s">
        <v>112</v>
      </c>
      <c r="K38" s="156" t="s">
        <v>110</v>
      </c>
      <c r="L38" s="156" t="s">
        <v>112</v>
      </c>
      <c r="M38" s="156" t="s">
        <v>110</v>
      </c>
      <c r="N38" s="156" t="s">
        <v>112</v>
      </c>
      <c r="O38" s="156" t="s">
        <v>112</v>
      </c>
      <c r="P38" s="156" t="s">
        <v>112</v>
      </c>
      <c r="Q38" s="156" t="s">
        <v>112</v>
      </c>
      <c r="R38" s="156" t="s">
        <v>112</v>
      </c>
    </row>
    <row r="39" spans="1:18">
      <c r="A39" s="18">
        <v>37</v>
      </c>
      <c r="B39" s="18"/>
      <c r="C39" s="16"/>
      <c r="D39" s="155"/>
      <c r="E39" s="154"/>
      <c r="F39" s="154" t="s">
        <v>107</v>
      </c>
      <c r="G39" s="156"/>
      <c r="H39" s="156" t="s">
        <v>110</v>
      </c>
      <c r="I39" s="156" t="s">
        <v>110</v>
      </c>
      <c r="J39" s="156" t="s">
        <v>112</v>
      </c>
      <c r="K39" s="156" t="s">
        <v>110</v>
      </c>
      <c r="L39" s="156" t="s">
        <v>112</v>
      </c>
      <c r="M39" s="156" t="s">
        <v>110</v>
      </c>
      <c r="N39" s="156" t="s">
        <v>112</v>
      </c>
      <c r="O39" s="156" t="s">
        <v>112</v>
      </c>
      <c r="P39" s="156" t="s">
        <v>112</v>
      </c>
      <c r="Q39" s="156" t="s">
        <v>112</v>
      </c>
      <c r="R39" s="156" t="s">
        <v>112</v>
      </c>
    </row>
    <row r="40" spans="1:18">
      <c r="A40" s="18">
        <v>38</v>
      </c>
      <c r="B40" s="18"/>
      <c r="C40" s="16"/>
      <c r="D40" s="155"/>
      <c r="E40" s="154"/>
      <c r="F40" s="154" t="s">
        <v>107</v>
      </c>
      <c r="G40" s="156"/>
      <c r="H40" s="156" t="s">
        <v>110</v>
      </c>
      <c r="I40" s="156" t="s">
        <v>110</v>
      </c>
      <c r="J40" s="156" t="s">
        <v>112</v>
      </c>
      <c r="K40" s="156" t="s">
        <v>112</v>
      </c>
      <c r="L40" s="156" t="s">
        <v>112</v>
      </c>
      <c r="M40" s="156" t="s">
        <v>112</v>
      </c>
      <c r="N40" s="156" t="s">
        <v>112</v>
      </c>
      <c r="O40" s="156" t="s">
        <v>112</v>
      </c>
      <c r="P40" s="156" t="s">
        <v>112</v>
      </c>
      <c r="Q40" s="156" t="s">
        <v>112</v>
      </c>
      <c r="R40" s="156" t="s">
        <v>112</v>
      </c>
    </row>
    <row r="41" spans="1:18">
      <c r="A41" s="18">
        <v>39</v>
      </c>
      <c r="B41" s="18"/>
      <c r="C41" s="16"/>
      <c r="D41" s="155"/>
      <c r="E41" s="154"/>
      <c r="F41" s="154" t="s">
        <v>107</v>
      </c>
      <c r="G41" s="156"/>
      <c r="H41" s="156" t="s">
        <v>110</v>
      </c>
      <c r="I41" s="156" t="s">
        <v>110</v>
      </c>
      <c r="J41" s="156" t="s">
        <v>112</v>
      </c>
      <c r="K41" s="156" t="s">
        <v>110</v>
      </c>
      <c r="L41" s="156" t="s">
        <v>112</v>
      </c>
      <c r="M41" s="156" t="s">
        <v>110</v>
      </c>
      <c r="N41" s="156" t="s">
        <v>112</v>
      </c>
      <c r="O41" s="156" t="s">
        <v>112</v>
      </c>
      <c r="P41" s="156" t="s">
        <v>112</v>
      </c>
      <c r="Q41" s="156" t="s">
        <v>112</v>
      </c>
      <c r="R41" s="156" t="s">
        <v>112</v>
      </c>
    </row>
    <row r="45" spans="1:18" ht="21">
      <c r="C45" s="165" t="s">
        <v>172</v>
      </c>
      <c r="D45" s="166">
        <f>COUNTA(D4:D41)</f>
        <v>20</v>
      </c>
    </row>
    <row r="47" spans="1:18">
      <c r="C47" s="43" t="s">
        <v>73</v>
      </c>
    </row>
  </sheetData>
  <sortState ref="C4:D36">
    <sortCondition ref="C4"/>
  </sortState>
  <mergeCells count="7">
    <mergeCell ref="H2:R2"/>
    <mergeCell ref="D2:D3"/>
    <mergeCell ref="C2:C3"/>
    <mergeCell ref="A2:A3"/>
    <mergeCell ref="E2:E3"/>
    <mergeCell ref="F2:F3"/>
    <mergeCell ref="B2:B3"/>
  </mergeCells>
  <conditionalFormatting sqref="G4:R41">
    <cfRule type="containsText" dxfId="59" priority="7" operator="containsText" text="COMPLETO">
      <formula>NOT(ISERROR(SEARCH("COMPLETO",G4)))</formula>
    </cfRule>
    <cfRule type="containsText" dxfId="58" priority="8" operator="containsText" text="EN DESARROLLO">
      <formula>NOT(ISERROR(SEARCH("EN DESARROLLO",G4)))</formula>
    </cfRule>
    <cfRule type="containsText" dxfId="57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E4:F41">
    <cfRule type="cellIs" dxfId="56" priority="4" operator="equal">
      <formula>"INACTIVO"</formula>
    </cfRule>
    <cfRule type="cellIs" dxfId="55" priority="5" operator="equal">
      <formula>"CESANTE"</formula>
    </cfRule>
    <cfRule type="containsText" dxfId="54" priority="6" operator="containsText" text="ACTIVO">
      <formula>NOT(ISERROR(SEARCH("ACTIVO",E4)))</formula>
    </cfRule>
  </conditionalFormatting>
  <dataValidations count="3">
    <dataValidation type="list" allowBlank="1" showInputMessage="1" showErrorMessage="1" sqref="E4:E41">
      <formula1>NUCELO</formula1>
    </dataValidation>
    <dataValidation type="list" allowBlank="1" showInputMessage="1" showErrorMessage="1" sqref="F4:F41">
      <formula1>ESTADO</formula1>
    </dataValidation>
    <dataValidation type="list" allowBlank="1" showInputMessage="1" showErrorMessage="1" sqref="G4:R41">
      <formula1>CUMPLIMIENTO</formula1>
    </dataValidation>
  </dataValidations>
  <hyperlinks>
    <hyperlink ref="C47" location="NECESIDADES!A1" display="NECESIDADE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2:X36"/>
  <sheetViews>
    <sheetView topLeftCell="A16" workbookViewId="0">
      <selection activeCell="C31" sqref="C31:D31"/>
    </sheetView>
  </sheetViews>
  <sheetFormatPr baseColWidth="10" defaultRowHeight="15"/>
  <cols>
    <col min="1" max="1" width="3.140625" bestFit="1" customWidth="1"/>
    <col min="2" max="2" width="17.42578125" style="12" bestFit="1" customWidth="1"/>
    <col min="3" max="3" width="18.140625" bestFit="1" customWidth="1"/>
    <col min="4" max="6" width="11.42578125" style="25"/>
    <col min="7" max="7" width="12.28515625" style="12" bestFit="1" customWidth="1"/>
    <col min="8" max="8" width="17.85546875" style="12" customWidth="1"/>
    <col min="9" max="9" width="22.85546875" style="12" customWidth="1"/>
    <col min="10" max="10" width="15.42578125" style="12" customWidth="1"/>
    <col min="11" max="11" width="12" customWidth="1"/>
    <col min="12" max="12" width="15" customWidth="1"/>
    <col min="13" max="13" width="17.28515625" style="12" customWidth="1"/>
    <col min="14" max="14" width="9.28515625" style="12" customWidth="1"/>
    <col min="15" max="15" width="18.85546875" style="12" customWidth="1"/>
    <col min="16" max="16" width="15.42578125" customWidth="1"/>
    <col min="17" max="17" width="11.140625" customWidth="1"/>
    <col min="18" max="18" width="10.42578125" customWidth="1"/>
    <col min="19" max="19" width="9.140625" customWidth="1"/>
    <col min="20" max="20" width="7.7109375" customWidth="1"/>
    <col min="21" max="21" width="17.28515625" customWidth="1"/>
    <col min="22" max="22" width="8.5703125" customWidth="1"/>
    <col min="23" max="23" width="8.7109375" customWidth="1"/>
  </cols>
  <sheetData>
    <row r="2" spans="1:24" ht="15" customHeight="1">
      <c r="A2" s="349" t="s">
        <v>31</v>
      </c>
      <c r="B2" s="355" t="s">
        <v>515</v>
      </c>
      <c r="C2" s="349" t="s">
        <v>29</v>
      </c>
      <c r="D2" s="349" t="s">
        <v>30</v>
      </c>
      <c r="E2" s="353" t="s">
        <v>113</v>
      </c>
      <c r="F2" s="355" t="s">
        <v>106</v>
      </c>
      <c r="G2" s="27" t="s">
        <v>67</v>
      </c>
      <c r="H2" s="358" t="s">
        <v>68</v>
      </c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</row>
    <row r="3" spans="1:24" s="6" customFormat="1" ht="45">
      <c r="A3" s="349"/>
      <c r="B3" s="356"/>
      <c r="C3" s="349"/>
      <c r="D3" s="349"/>
      <c r="E3" s="354"/>
      <c r="F3" s="356"/>
      <c r="G3" s="50" t="s">
        <v>11</v>
      </c>
      <c r="H3" s="24" t="s">
        <v>42</v>
      </c>
      <c r="I3" s="24" t="s">
        <v>16</v>
      </c>
      <c r="J3" s="24" t="s">
        <v>23</v>
      </c>
      <c r="K3" s="24" t="s">
        <v>44</v>
      </c>
      <c r="L3" s="24" t="s">
        <v>32</v>
      </c>
      <c r="M3" s="24" t="s">
        <v>19</v>
      </c>
      <c r="N3" s="24" t="s">
        <v>13</v>
      </c>
      <c r="O3" s="24" t="s">
        <v>45</v>
      </c>
      <c r="P3" s="24" t="s">
        <v>15</v>
      </c>
      <c r="Q3" s="24" t="s">
        <v>25</v>
      </c>
      <c r="R3" s="24" t="s">
        <v>46</v>
      </c>
      <c r="S3" s="24" t="s">
        <v>26</v>
      </c>
      <c r="T3" s="24" t="s">
        <v>18</v>
      </c>
      <c r="U3" s="24" t="s">
        <v>47</v>
      </c>
      <c r="V3" s="24" t="s">
        <v>27</v>
      </c>
      <c r="W3" s="24" t="s">
        <v>24</v>
      </c>
      <c r="X3" s="24" t="s">
        <v>28</v>
      </c>
    </row>
    <row r="4" spans="1:24">
      <c r="A4" s="18">
        <v>1</v>
      </c>
      <c r="B4" s="18" t="s">
        <v>494</v>
      </c>
      <c r="C4" s="18" t="s">
        <v>520</v>
      </c>
      <c r="D4" s="18">
        <v>4583586</v>
      </c>
      <c r="E4" s="18" t="s">
        <v>216</v>
      </c>
      <c r="F4" s="49" t="s">
        <v>107</v>
      </c>
      <c r="G4" s="63" t="s">
        <v>112</v>
      </c>
      <c r="H4" s="18"/>
      <c r="I4" s="8"/>
      <c r="J4" s="8"/>
      <c r="K4" s="18"/>
      <c r="L4" s="18"/>
      <c r="M4" s="8"/>
      <c r="N4" s="8"/>
      <c r="O4" s="8"/>
      <c r="P4" s="18"/>
      <c r="Q4" s="18"/>
      <c r="R4" s="18"/>
      <c r="S4" s="18"/>
      <c r="T4" s="18"/>
      <c r="U4" s="18"/>
      <c r="V4" s="18"/>
      <c r="W4" s="18"/>
      <c r="X4" s="18"/>
    </row>
    <row r="5" spans="1:24">
      <c r="A5" s="18">
        <v>2</v>
      </c>
      <c r="B5" s="18" t="s">
        <v>518</v>
      </c>
      <c r="C5" s="18" t="s">
        <v>521</v>
      </c>
      <c r="D5" s="18">
        <v>4618613</v>
      </c>
      <c r="E5" s="18" t="s">
        <v>216</v>
      </c>
      <c r="F5" s="29"/>
      <c r="G5" s="14"/>
      <c r="H5" s="14"/>
      <c r="I5" s="14"/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>
      <c r="A6" s="18">
        <v>3</v>
      </c>
      <c r="B6" s="18" t="s">
        <v>516</v>
      </c>
      <c r="C6" s="18" t="s">
        <v>522</v>
      </c>
      <c r="D6" s="18">
        <v>18596684</v>
      </c>
      <c r="E6" s="18" t="s">
        <v>216</v>
      </c>
      <c r="F6" s="29"/>
      <c r="G6" s="15"/>
      <c r="H6" s="15"/>
      <c r="I6" s="15"/>
      <c r="J6" s="1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>
      <c r="A7" s="18">
        <v>4</v>
      </c>
      <c r="B7" s="18" t="s">
        <v>517</v>
      </c>
      <c r="C7" s="18" t="s">
        <v>523</v>
      </c>
      <c r="D7" s="18">
        <v>18594457</v>
      </c>
      <c r="E7" s="18" t="s">
        <v>216</v>
      </c>
      <c r="F7" s="29"/>
      <c r="G7" s="14"/>
      <c r="H7" s="14"/>
      <c r="I7" s="14"/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>
      <c r="A8" s="18">
        <v>5</v>
      </c>
      <c r="B8" s="18" t="s">
        <v>340</v>
      </c>
      <c r="C8" s="18" t="s">
        <v>524</v>
      </c>
      <c r="D8" s="18">
        <v>15917058</v>
      </c>
      <c r="E8" s="18" t="s">
        <v>216</v>
      </c>
      <c r="F8" s="29"/>
      <c r="G8" s="15"/>
      <c r="H8" s="15"/>
      <c r="I8" s="15"/>
      <c r="J8" s="15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>
      <c r="A9" s="18">
        <v>6</v>
      </c>
      <c r="B9" s="18" t="s">
        <v>221</v>
      </c>
      <c r="C9" s="18" t="s">
        <v>525</v>
      </c>
      <c r="D9" s="18">
        <v>18618485</v>
      </c>
      <c r="E9" s="18" t="s">
        <v>216</v>
      </c>
      <c r="F9" s="29"/>
      <c r="G9" s="15"/>
      <c r="H9" s="15"/>
      <c r="I9" s="15"/>
      <c r="J9" s="15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>
      <c r="A10" s="18">
        <v>7</v>
      </c>
      <c r="B10" s="18" t="s">
        <v>342</v>
      </c>
      <c r="C10" s="18" t="s">
        <v>526</v>
      </c>
      <c r="D10" s="18">
        <v>18595196</v>
      </c>
      <c r="E10" s="18" t="s">
        <v>216</v>
      </c>
      <c r="F10" s="29"/>
      <c r="G10" s="14"/>
      <c r="H10" s="14"/>
      <c r="I10" s="14"/>
      <c r="J10" s="14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>
      <c r="A11" s="18">
        <v>8</v>
      </c>
      <c r="B11" s="18" t="s">
        <v>343</v>
      </c>
      <c r="C11" s="18" t="s">
        <v>527</v>
      </c>
      <c r="D11" s="18">
        <v>71674111</v>
      </c>
      <c r="E11" s="18" t="s">
        <v>216</v>
      </c>
      <c r="F11" s="29"/>
      <c r="G11" s="15"/>
      <c r="H11" s="15"/>
      <c r="I11" s="15"/>
      <c r="J11" s="1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>
      <c r="A12" s="18">
        <v>9</v>
      </c>
      <c r="B12" s="18" t="s">
        <v>346</v>
      </c>
      <c r="C12" s="18" t="s">
        <v>240</v>
      </c>
      <c r="D12" s="18">
        <v>15921700</v>
      </c>
      <c r="E12" s="18" t="s">
        <v>216</v>
      </c>
      <c r="F12" s="29"/>
      <c r="G12" s="15"/>
      <c r="H12" s="15"/>
      <c r="I12" s="15"/>
      <c r="J12" s="15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>
      <c r="A13" s="18">
        <v>10</v>
      </c>
      <c r="B13" s="18" t="s">
        <v>347</v>
      </c>
      <c r="C13" s="18" t="s">
        <v>528</v>
      </c>
      <c r="D13" s="18">
        <v>4755666</v>
      </c>
      <c r="E13" s="18" t="s">
        <v>216</v>
      </c>
      <c r="F13" s="29"/>
      <c r="G13" s="15"/>
      <c r="H13" s="15"/>
      <c r="I13" s="15"/>
      <c r="J13" s="1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18">
        <v>11</v>
      </c>
      <c r="B14" s="18" t="s">
        <v>349</v>
      </c>
      <c r="C14" s="18" t="s">
        <v>278</v>
      </c>
      <c r="D14" s="18">
        <v>15923241</v>
      </c>
      <c r="E14" s="18" t="s">
        <v>216</v>
      </c>
      <c r="F14" s="29"/>
      <c r="G14" s="15"/>
      <c r="H14" s="15"/>
      <c r="I14" s="15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>
      <c r="A15" s="18">
        <v>12</v>
      </c>
      <c r="B15" s="18" t="s">
        <v>350</v>
      </c>
      <c r="C15" s="18" t="s">
        <v>529</v>
      </c>
      <c r="D15" s="18">
        <v>10110999</v>
      </c>
      <c r="E15" s="18" t="s">
        <v>216</v>
      </c>
      <c r="F15" s="29"/>
      <c r="G15" s="15"/>
      <c r="H15" s="15"/>
      <c r="I15" s="15"/>
      <c r="J15" s="1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>
      <c r="A16" s="18">
        <v>13</v>
      </c>
      <c r="B16" s="18" t="s">
        <v>356</v>
      </c>
      <c r="C16" s="18" t="s">
        <v>530</v>
      </c>
      <c r="D16" s="18">
        <v>18390893</v>
      </c>
      <c r="E16" s="18" t="s">
        <v>216</v>
      </c>
      <c r="F16" s="29"/>
      <c r="G16" s="15"/>
      <c r="H16" s="15"/>
      <c r="I16" s="15"/>
      <c r="J16" s="15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8">
        <v>14</v>
      </c>
      <c r="B17" s="18" t="s">
        <v>358</v>
      </c>
      <c r="C17" s="18" t="s">
        <v>472</v>
      </c>
      <c r="D17" s="18">
        <v>14650635</v>
      </c>
      <c r="E17" s="18" t="s">
        <v>216</v>
      </c>
      <c r="F17" s="29"/>
      <c r="G17" s="15"/>
      <c r="H17" s="15"/>
      <c r="I17" s="15"/>
      <c r="J17" s="1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8">
        <v>15</v>
      </c>
      <c r="B18" s="18" t="s">
        <v>362</v>
      </c>
      <c r="C18" s="18" t="s">
        <v>531</v>
      </c>
      <c r="D18" s="18">
        <v>70852671</v>
      </c>
      <c r="E18" s="18" t="s">
        <v>216</v>
      </c>
      <c r="F18" s="29"/>
      <c r="G18" s="7"/>
      <c r="H18" s="7"/>
      <c r="I18" s="7"/>
      <c r="J18" s="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8">
        <v>16</v>
      </c>
      <c r="B19" s="18" t="s">
        <v>364</v>
      </c>
      <c r="C19" s="18" t="s">
        <v>493</v>
      </c>
      <c r="D19" s="18">
        <v>16138324</v>
      </c>
      <c r="E19" s="18" t="s">
        <v>216</v>
      </c>
      <c r="F19" s="29"/>
      <c r="G19" s="14"/>
      <c r="H19" s="14"/>
      <c r="I19" s="14"/>
      <c r="J19" s="14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18">
        <v>17</v>
      </c>
      <c r="B20" s="18" t="s">
        <v>417</v>
      </c>
      <c r="C20" s="18" t="s">
        <v>532</v>
      </c>
      <c r="D20" s="18">
        <v>15916760</v>
      </c>
      <c r="E20" s="18" t="s">
        <v>230</v>
      </c>
      <c r="F20" s="29"/>
      <c r="G20" s="14"/>
      <c r="H20" s="14"/>
      <c r="I20" s="14"/>
      <c r="J20" s="14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8">
        <v>18</v>
      </c>
      <c r="B21" s="18" t="s">
        <v>418</v>
      </c>
      <c r="C21" s="18" t="s">
        <v>533</v>
      </c>
      <c r="D21" s="18">
        <v>1059698947</v>
      </c>
      <c r="E21" s="18" t="s">
        <v>230</v>
      </c>
      <c r="F21" s="29"/>
      <c r="G21" s="14"/>
      <c r="H21" s="14"/>
      <c r="I21" s="14"/>
      <c r="J21" s="1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8">
        <v>19</v>
      </c>
      <c r="B22" s="18" t="s">
        <v>421</v>
      </c>
      <c r="C22" s="18" t="s">
        <v>534</v>
      </c>
      <c r="D22" s="18">
        <v>15913487</v>
      </c>
      <c r="E22" s="18" t="s">
        <v>230</v>
      </c>
      <c r="F22" s="29"/>
      <c r="G22" s="15"/>
      <c r="H22" s="15"/>
      <c r="I22" s="15"/>
      <c r="J22" s="15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8">
        <v>20</v>
      </c>
      <c r="B23" s="18" t="s">
        <v>426</v>
      </c>
      <c r="C23" s="18" t="s">
        <v>535</v>
      </c>
      <c r="D23" s="18">
        <v>18599665</v>
      </c>
      <c r="E23" s="18" t="s">
        <v>230</v>
      </c>
      <c r="F23" s="29"/>
      <c r="G23" s="14"/>
      <c r="H23" s="14"/>
      <c r="I23" s="14"/>
      <c r="J23" s="14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8">
        <v>21</v>
      </c>
      <c r="B24" s="18" t="s">
        <v>438</v>
      </c>
      <c r="C24" s="18" t="s">
        <v>536</v>
      </c>
      <c r="D24" s="18">
        <v>8317675</v>
      </c>
      <c r="E24" s="18" t="s">
        <v>230</v>
      </c>
      <c r="F24" s="29"/>
      <c r="G24" s="14"/>
      <c r="H24" s="14"/>
      <c r="I24" s="14"/>
      <c r="J24" s="14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8">
        <v>22</v>
      </c>
      <c r="B25" s="18" t="s">
        <v>445</v>
      </c>
      <c r="C25" s="18" t="s">
        <v>537</v>
      </c>
      <c r="D25" s="18">
        <v>15913654</v>
      </c>
      <c r="E25" s="18" t="s">
        <v>230</v>
      </c>
      <c r="F25" s="29"/>
      <c r="G25" s="15"/>
      <c r="H25" s="15"/>
      <c r="I25" s="15"/>
      <c r="J25" s="15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18">
        <v>23</v>
      </c>
      <c r="B26" s="18" t="s">
        <v>446</v>
      </c>
      <c r="C26" s="18" t="s">
        <v>538</v>
      </c>
      <c r="D26" s="18">
        <v>1059596745</v>
      </c>
      <c r="E26" s="18" t="s">
        <v>230</v>
      </c>
      <c r="F26" s="29"/>
      <c r="G26" s="15"/>
      <c r="H26" s="15"/>
      <c r="I26" s="15"/>
      <c r="J26" s="15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18">
        <v>24</v>
      </c>
      <c r="B27" s="18" t="s">
        <v>519</v>
      </c>
      <c r="C27" s="18" t="s">
        <v>539</v>
      </c>
      <c r="D27" s="18">
        <v>16768477</v>
      </c>
      <c r="E27" s="18" t="s">
        <v>230</v>
      </c>
      <c r="F27" s="29"/>
      <c r="G27" s="15"/>
      <c r="H27" s="15"/>
      <c r="I27" s="15"/>
      <c r="J27" s="15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>
      <c r="A28" s="18">
        <v>25</v>
      </c>
      <c r="B28" s="18" t="s">
        <v>286</v>
      </c>
      <c r="C28" s="18" t="s">
        <v>540</v>
      </c>
      <c r="D28" s="18">
        <v>4583513</v>
      </c>
      <c r="E28" s="18" t="s">
        <v>244</v>
      </c>
      <c r="F28" s="29"/>
      <c r="G28" s="15"/>
      <c r="H28" s="15"/>
      <c r="I28" s="15"/>
      <c r="J28" s="15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31" spans="1:24" ht="21">
      <c r="C31" s="165" t="s">
        <v>172</v>
      </c>
      <c r="D31" s="166">
        <f>COUNTA(C4:C28)</f>
        <v>25</v>
      </c>
    </row>
    <row r="36" spans="3:3">
      <c r="C36" s="43" t="s">
        <v>73</v>
      </c>
    </row>
  </sheetData>
  <mergeCells count="7">
    <mergeCell ref="H2:X2"/>
    <mergeCell ref="A2:A3"/>
    <mergeCell ref="C2:C3"/>
    <mergeCell ref="D2:D3"/>
    <mergeCell ref="E2:E3"/>
    <mergeCell ref="F2:F3"/>
    <mergeCell ref="B2:B3"/>
  </mergeCells>
  <conditionalFormatting sqref="G4">
    <cfRule type="containsText" dxfId="53" priority="7" operator="containsText" text="COMPLETO">
      <formula>NOT(ISERROR(SEARCH("COMPLETO",G4)))</formula>
    </cfRule>
    <cfRule type="containsText" dxfId="52" priority="8" operator="containsText" text="EN DESARROLLO">
      <formula>NOT(ISERROR(SEARCH("EN DESARROLLO",G4)))</formula>
    </cfRule>
    <cfRule type="containsText" dxfId="51" priority="9" operator="containsText" text="NO INICIADO">
      <formula>NOT(ISERROR(SEARCH("NO INICIADO",G4)))</formula>
    </cfRule>
    <cfRule type="containsText" priority="10" operator="containsText" text="NO INICIADO">
      <formula>NOT(ISERROR(SEARCH("NO INICIADO",G4)))</formula>
    </cfRule>
  </conditionalFormatting>
  <conditionalFormatting sqref="F4">
    <cfRule type="cellIs" dxfId="50" priority="4" operator="equal">
      <formula>"INACTIVO"</formula>
    </cfRule>
    <cfRule type="cellIs" dxfId="49" priority="5" operator="equal">
      <formula>"CESANTE"</formula>
    </cfRule>
    <cfRule type="containsText" dxfId="48" priority="6" operator="containsText" text="ACTIVO">
      <formula>NOT(ISERROR(SEARCH("ACTIVO",F4)))</formula>
    </cfRule>
  </conditionalFormatting>
  <conditionalFormatting sqref="E4">
    <cfRule type="cellIs" dxfId="47" priority="1" operator="equal">
      <formula>"INACTIVO"</formula>
    </cfRule>
    <cfRule type="cellIs" dxfId="46" priority="2" operator="equal">
      <formula>"CESANTE"</formula>
    </cfRule>
    <cfRule type="containsText" dxfId="45" priority="3" operator="containsText" text="ACTIVO">
      <formula>NOT(ISERROR(SEARCH("ACTIVO",E4)))</formula>
    </cfRule>
  </conditionalFormatting>
  <dataValidations count="3">
    <dataValidation type="list" allowBlank="1" showInputMessage="1" showErrorMessage="1" sqref="G4">
      <formula1>CUMPLIMIENTO</formula1>
    </dataValidation>
    <dataValidation type="list" allowBlank="1" showInputMessage="1" showErrorMessage="1" sqref="F4">
      <formula1>ESTADO</formula1>
    </dataValidation>
    <dataValidation type="list" allowBlank="1" showInputMessage="1" showErrorMessage="1" sqref="E4">
      <formula1>NUCELO</formula1>
    </dataValidation>
  </dataValidations>
  <hyperlinks>
    <hyperlink ref="C36" location="NECESIDADES!A1" display="NECESIDAD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4</vt:i4>
      </vt:variant>
    </vt:vector>
  </HeadingPairs>
  <TitlesOfParts>
    <vt:vector size="45" baseType="lpstr">
      <vt:lpstr>DATOS</vt:lpstr>
      <vt:lpstr>NECESIDADES</vt:lpstr>
      <vt:lpstr>CUADRO DE ACTUALIZACIONES</vt:lpstr>
      <vt:lpstr>Mot</vt:lpstr>
      <vt:lpstr>Des</vt:lpstr>
      <vt:lpstr>Arr</vt:lpstr>
      <vt:lpstr>Cot</vt:lpstr>
      <vt:lpstr>Est</vt:lpstr>
      <vt:lpstr>Operador</vt:lpstr>
      <vt:lpstr>J_L</vt:lpstr>
      <vt:lpstr>S_C</vt:lpstr>
      <vt:lpstr>Vias</vt:lpstr>
      <vt:lpstr>ADMIN</vt:lpstr>
      <vt:lpstr>SILV</vt:lpstr>
      <vt:lpstr>UMM</vt:lpstr>
      <vt:lpstr>UMH</vt:lpstr>
      <vt:lpstr>HME</vt:lpstr>
      <vt:lpstr>CAE</vt:lpstr>
      <vt:lpstr>UEQ</vt:lpstr>
      <vt:lpstr>TDT</vt:lpstr>
      <vt:lpstr>MCA</vt:lpstr>
      <vt:lpstr>TSA</vt:lpstr>
      <vt:lpstr>ETB</vt:lpstr>
      <vt:lpstr>OEQ</vt:lpstr>
      <vt:lpstr>TCD</vt:lpstr>
      <vt:lpstr>CBA</vt:lpstr>
      <vt:lpstr>CMA</vt:lpstr>
      <vt:lpstr>TEM</vt:lpstr>
      <vt:lpstr>P AUX</vt:lpstr>
      <vt:lpstr>FRC</vt:lpstr>
      <vt:lpstr>UME</vt:lpstr>
      <vt:lpstr>UEX</vt:lpstr>
      <vt:lpstr>OyA</vt:lpstr>
      <vt:lpstr>CSE</vt:lpstr>
      <vt:lpstr>AMC</vt:lpstr>
      <vt:lpstr>LSE</vt:lpstr>
      <vt:lpstr>LCB</vt:lpstr>
      <vt:lpstr>MIR</vt:lpstr>
      <vt:lpstr>MRP</vt:lpstr>
      <vt:lpstr>CRN</vt:lpstr>
      <vt:lpstr>RyC</vt:lpstr>
      <vt:lpstr>CAPACITADOR</vt:lpstr>
      <vt:lpstr>CUMPLIMIENTO</vt:lpstr>
      <vt:lpstr>ESTADO</vt:lpstr>
      <vt:lpstr>NUCELO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dcterms:created xsi:type="dcterms:W3CDTF">2011-12-10T13:41:08Z</dcterms:created>
  <dcterms:modified xsi:type="dcterms:W3CDTF">2013-04-29T02:19:07Z</dcterms:modified>
</cp:coreProperties>
</file>