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PROGRAMA MANTENIMIENTO" sheetId="5" r:id="rId1"/>
    <sheet name="REVISIONES Y ACTUALIZACIONES " sheetId="8" r:id="rId2"/>
    <sheet name="CRONOGRAMA MTO" sheetId="1" r:id="rId3"/>
    <sheet name="Hoja2" sheetId="2" state="hidden" r:id="rId4"/>
    <sheet name="DESCRIPCION DE LA ACTIVIDAD" sheetId="3" r:id="rId5"/>
    <sheet name="INDICADOR 2" sheetId="7" r:id="rId6"/>
  </sheets>
  <externalReferences>
    <externalReference r:id="rId7"/>
    <externalReference r:id="rId8"/>
  </externalReferences>
  <definedNames>
    <definedName name="_xlnm._FilterDatabase" localSheetId="2" hidden="1">'CRONOGRAMA MTO'!$A$2:$BN$65</definedName>
    <definedName name="abr_05">'[1]base S12005'!$G$1</definedName>
    <definedName name="ACT_CTE">'[1]base S12005'!$A$2</definedName>
    <definedName name="AÑO">[2]VALIDACION!$I$2:$I$8</definedName>
    <definedName name="CAP_TRAB">'[1]base S12005'!$A$8</definedName>
    <definedName name="CICLOS">[2]VALIDACION!$M$2:$M$7</definedName>
    <definedName name="CIIU">[2]VALIDACION!$C$2:$C$793</definedName>
    <definedName name="CLASE">[2]VALIDACION!$L$2:$L$4</definedName>
    <definedName name="COMPONENTE">[2]VALIDACION!$K$2:$K$25</definedName>
    <definedName name="COST_TOT">'[1]base S12005'!$A$12</definedName>
    <definedName name="DATOS" localSheetId="5">#REF!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 localSheetId="5">#REF!</definedName>
    <definedName name="GRAFICOS">#REF!</definedName>
    <definedName name="GTO_OPER">'[1]base S12005'!$A$10</definedName>
    <definedName name="INDI" localSheetId="5">#REF!</definedName>
    <definedName name="INDI">#REF!</definedName>
    <definedName name="indicador" localSheetId="5">#REF!</definedName>
    <definedName name="indicador" localSheetId="0">#REF!</definedName>
    <definedName name="indicador">#REF!</definedName>
    <definedName name="INVENTARIO">'[1]base S12005'!$A$4</definedName>
    <definedName name="LOCALIDAD">[2]VALIDACION!$F$2:$F$21</definedName>
    <definedName name="mar_05">'[1]base S12005'!$F$1</definedName>
    <definedName name="may_05">'[1]base S12005'!$H$1</definedName>
    <definedName name="NIVEL">[2]VALIDACION!$N$2:$N$5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TAMAÑO">[2]VALIDACION!$G$2:$G$5</definedName>
    <definedName name="TIPO">[2]VALIDACION!$J$2:$J$4</definedName>
    <definedName name="TOT_ACT">'[1]base S12005'!$A$6</definedName>
    <definedName name="TOT_PAS">'[1]base S12005'!$A$5</definedName>
    <definedName name="TRIMESTRE">[2]VALIDACION!$H$2:$H$5</definedName>
    <definedName name="UTIL_NETA">'[1]base S12005'!$A$11</definedName>
    <definedName name="UTIL_OPER">'[1]base S12005'!$A$9</definedName>
  </definedNames>
  <calcPr calcId="144525"/>
</workbook>
</file>

<file path=xl/calcChain.xml><?xml version="1.0" encoding="utf-8"?>
<calcChain xmlns="http://schemas.openxmlformats.org/spreadsheetml/2006/main">
  <c r="E30" i="7" l="1"/>
  <c r="E31" i="7" l="1"/>
  <c r="E32" i="7"/>
  <c r="E33" i="7"/>
  <c r="E34" i="7"/>
  <c r="E35" i="7"/>
  <c r="E36" i="7"/>
  <c r="E37" i="7"/>
  <c r="E38" i="7"/>
  <c r="E39" i="7"/>
  <c r="E40" i="7"/>
  <c r="E29" i="7"/>
  <c r="A107" i="7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D41" i="7"/>
  <c r="B41" i="7"/>
  <c r="F40" i="7"/>
  <c r="F39" i="7"/>
  <c r="F38" i="7"/>
  <c r="F37" i="7"/>
  <c r="F36" i="7"/>
  <c r="F35" i="7"/>
  <c r="F34" i="7"/>
  <c r="F33" i="7"/>
  <c r="F32" i="7"/>
  <c r="F31" i="7"/>
  <c r="F30" i="7"/>
  <c r="F29" i="7"/>
  <c r="E41" i="7" l="1"/>
  <c r="G41" i="7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29" i="5"/>
  <c r="G46" i="5" l="1"/>
  <c r="I46" i="5" s="1"/>
  <c r="E46" i="5"/>
  <c r="BH58" i="1" l="1"/>
  <c r="BG58" i="1"/>
  <c r="BF58" i="1"/>
  <c r="BH57" i="1"/>
  <c r="BG57" i="1"/>
  <c r="BF57" i="1"/>
  <c r="BE57" i="1" s="1"/>
  <c r="BH56" i="1"/>
  <c r="BG56" i="1"/>
  <c r="BF56" i="1"/>
  <c r="BH55" i="1"/>
  <c r="BG55" i="1"/>
  <c r="BF55" i="1"/>
  <c r="BE55" i="1" s="1"/>
  <c r="BI55" i="1" s="1"/>
  <c r="BH54" i="1"/>
  <c r="BG54" i="1"/>
  <c r="BF54" i="1"/>
  <c r="BH53" i="1"/>
  <c r="BG53" i="1"/>
  <c r="BF53" i="1"/>
  <c r="BE53" i="1" s="1"/>
  <c r="BI53" i="1" s="1"/>
  <c r="BH52" i="1"/>
  <c r="BG52" i="1"/>
  <c r="BF52" i="1"/>
  <c r="BH51" i="1"/>
  <c r="BG51" i="1"/>
  <c r="BF51" i="1"/>
  <c r="BH50" i="1"/>
  <c r="BG50" i="1"/>
  <c r="BF50" i="1"/>
  <c r="BH48" i="1"/>
  <c r="BG48" i="1"/>
  <c r="BF48" i="1"/>
  <c r="BH47" i="1"/>
  <c r="BG47" i="1"/>
  <c r="BF47" i="1"/>
  <c r="BM51" i="1" l="1"/>
  <c r="BK51" i="1"/>
  <c r="BL51" i="1"/>
  <c r="BI57" i="1"/>
  <c r="BE51" i="1"/>
  <c r="BE54" i="1"/>
  <c r="BI54" i="1" s="1"/>
  <c r="BE56" i="1"/>
  <c r="BI56" i="1" s="1"/>
  <c r="BE58" i="1"/>
  <c r="BI58" i="1" s="1"/>
  <c r="BE50" i="1"/>
  <c r="BI50" i="1" s="1"/>
  <c r="BE52" i="1"/>
  <c r="BI52" i="1" s="1"/>
  <c r="BE48" i="1"/>
  <c r="BI48" i="1" s="1"/>
  <c r="BE47" i="1"/>
  <c r="E60" i="1"/>
  <c r="BN54" i="1" l="1"/>
  <c r="BN53" i="1"/>
  <c r="BI51" i="1"/>
  <c r="BN51" i="1" s="1"/>
  <c r="BJ51" i="1"/>
  <c r="BI47" i="1"/>
  <c r="BH6" i="1"/>
  <c r="BH7" i="1"/>
  <c r="BG6" i="1"/>
  <c r="BG7" i="1"/>
  <c r="BF6" i="1"/>
  <c r="BF7" i="1"/>
  <c r="BE7" i="1" s="1"/>
  <c r="BI7" i="1" l="1"/>
  <c r="BE6" i="1"/>
  <c r="BI6" i="1" s="1"/>
  <c r="BH16" i="1" l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9" i="1"/>
  <c r="BM47" i="1" s="1"/>
  <c r="BH59" i="1"/>
  <c r="BH60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9" i="1"/>
  <c r="BL47" i="1" s="1"/>
  <c r="BG59" i="1"/>
  <c r="BG60" i="1"/>
  <c r="BF17" i="1"/>
  <c r="BF18" i="1"/>
  <c r="BE18" i="1" s="1"/>
  <c r="BF19" i="1"/>
  <c r="BE19" i="1" s="1"/>
  <c r="BF20" i="1"/>
  <c r="BF21" i="1"/>
  <c r="BF22" i="1"/>
  <c r="BE22" i="1" s="1"/>
  <c r="BF23" i="1"/>
  <c r="BF24" i="1"/>
  <c r="BE24" i="1" s="1"/>
  <c r="BF25" i="1"/>
  <c r="BF26" i="1"/>
  <c r="BE26" i="1" s="1"/>
  <c r="BF27" i="1"/>
  <c r="BF28" i="1"/>
  <c r="BF29" i="1"/>
  <c r="BF30" i="1"/>
  <c r="BE30" i="1" s="1"/>
  <c r="BF31" i="1"/>
  <c r="BE31" i="1" s="1"/>
  <c r="BI31" i="1" s="1"/>
  <c r="BF32" i="1"/>
  <c r="BE32" i="1" s="1"/>
  <c r="BF33" i="1"/>
  <c r="BE33" i="1" s="1"/>
  <c r="BF34" i="1"/>
  <c r="BE34" i="1" s="1"/>
  <c r="BF35" i="1"/>
  <c r="BF36" i="1"/>
  <c r="BE36" i="1" s="1"/>
  <c r="BF37" i="1"/>
  <c r="BF38" i="1"/>
  <c r="BF39" i="1"/>
  <c r="BF40" i="1"/>
  <c r="BF41" i="1"/>
  <c r="BF42" i="1"/>
  <c r="BE42" i="1" s="1"/>
  <c r="BF43" i="1"/>
  <c r="BF44" i="1"/>
  <c r="BE44" i="1" s="1"/>
  <c r="BF45" i="1"/>
  <c r="BE45" i="1" s="1"/>
  <c r="BF46" i="1"/>
  <c r="BE46" i="1" s="1"/>
  <c r="BF49" i="1"/>
  <c r="BF59" i="1"/>
  <c r="BE59" i="1" s="1"/>
  <c r="BF60" i="1"/>
  <c r="BE60" i="1" s="1"/>
  <c r="BL41" i="1" l="1"/>
  <c r="BL35" i="1"/>
  <c r="BE49" i="1"/>
  <c r="BK47" i="1"/>
  <c r="BE43" i="1"/>
  <c r="BJ43" i="1" s="1"/>
  <c r="BK43" i="1"/>
  <c r="BE41" i="1"/>
  <c r="BJ41" i="1" s="1"/>
  <c r="BK41" i="1"/>
  <c r="BK37" i="1"/>
  <c r="BE35" i="1"/>
  <c r="BJ35" i="1" s="1"/>
  <c r="BK35" i="1"/>
  <c r="BK29" i="1"/>
  <c r="BE25" i="1"/>
  <c r="BK25" i="1"/>
  <c r="BE21" i="1"/>
  <c r="BI21" i="1" s="1"/>
  <c r="BK21" i="1"/>
  <c r="BK17" i="1"/>
  <c r="BM43" i="1"/>
  <c r="BM41" i="1"/>
  <c r="BM37" i="1"/>
  <c r="BM35" i="1"/>
  <c r="BM29" i="1"/>
  <c r="BM25" i="1"/>
  <c r="BM21" i="1"/>
  <c r="BM17" i="1"/>
  <c r="BL43" i="1"/>
  <c r="BL37" i="1"/>
  <c r="BL29" i="1"/>
  <c r="BL25" i="1"/>
  <c r="BL21" i="1"/>
  <c r="BL17" i="1"/>
  <c r="BE39" i="1"/>
  <c r="BE37" i="1"/>
  <c r="BE38" i="1"/>
  <c r="BI38" i="1" s="1"/>
  <c r="BE29" i="1"/>
  <c r="BE28" i="1"/>
  <c r="BE27" i="1"/>
  <c r="BE23" i="1"/>
  <c r="BE20" i="1"/>
  <c r="BE40" i="1"/>
  <c r="BE17" i="1"/>
  <c r="BI45" i="1"/>
  <c r="BI25" i="1"/>
  <c r="BI33" i="1"/>
  <c r="BI59" i="1"/>
  <c r="BI44" i="1"/>
  <c r="BI36" i="1"/>
  <c r="BI32" i="1"/>
  <c r="BI24" i="1"/>
  <c r="BI60" i="1"/>
  <c r="BI18" i="1"/>
  <c r="BI46" i="1"/>
  <c r="BI42" i="1"/>
  <c r="BI34" i="1"/>
  <c r="BI30" i="1"/>
  <c r="BI26" i="1"/>
  <c r="BI22" i="1"/>
  <c r="BI19" i="1"/>
  <c r="BH8" i="1"/>
  <c r="BH9" i="1"/>
  <c r="BH10" i="1"/>
  <c r="BH11" i="1"/>
  <c r="BH12" i="1"/>
  <c r="BH13" i="1"/>
  <c r="BH14" i="1"/>
  <c r="BH15" i="1"/>
  <c r="BG8" i="1"/>
  <c r="BG9" i="1"/>
  <c r="BG10" i="1"/>
  <c r="BG11" i="1"/>
  <c r="BG12" i="1"/>
  <c r="BG13" i="1"/>
  <c r="BG14" i="1"/>
  <c r="BG15" i="1"/>
  <c r="BG16" i="1"/>
  <c r="BF8" i="1"/>
  <c r="BF9" i="1"/>
  <c r="BF10" i="1"/>
  <c r="BF11" i="1"/>
  <c r="BF12" i="1"/>
  <c r="BF13" i="1"/>
  <c r="BF14" i="1"/>
  <c r="BF15" i="1"/>
  <c r="BF16" i="1"/>
  <c r="BI41" i="1" l="1"/>
  <c r="BJ17" i="1"/>
  <c r="BI35" i="1"/>
  <c r="BN35" i="1" s="1"/>
  <c r="BI43" i="1"/>
  <c r="BN43" i="1" s="1"/>
  <c r="BK13" i="1"/>
  <c r="BK9" i="1"/>
  <c r="BN41" i="1"/>
  <c r="BI29" i="1"/>
  <c r="BJ29" i="1"/>
  <c r="BJ37" i="1"/>
  <c r="BL13" i="1"/>
  <c r="BL9" i="1"/>
  <c r="BM13" i="1"/>
  <c r="BM9" i="1"/>
  <c r="BJ21" i="1"/>
  <c r="BJ25" i="1"/>
  <c r="BI49" i="1"/>
  <c r="BN47" i="1" s="1"/>
  <c r="BJ47" i="1"/>
  <c r="BI39" i="1"/>
  <c r="BI37" i="1"/>
  <c r="BI28" i="1"/>
  <c r="BI27" i="1"/>
  <c r="BI23" i="1"/>
  <c r="BN21" i="1" s="1"/>
  <c r="BI20" i="1"/>
  <c r="BE16" i="1"/>
  <c r="BE15" i="1"/>
  <c r="BE14" i="1"/>
  <c r="BE13" i="1"/>
  <c r="BE12" i="1"/>
  <c r="BE11" i="1"/>
  <c r="BI11" i="1" s="1"/>
  <c r="BE10" i="1"/>
  <c r="BE9" i="1"/>
  <c r="BE8" i="1"/>
  <c r="BI17" i="1"/>
  <c r="BI40" i="1"/>
  <c r="BN37" i="1" s="1"/>
  <c r="BN17" i="1" l="1"/>
  <c r="BN25" i="1"/>
  <c r="BJ9" i="1"/>
  <c r="BJ13" i="1"/>
  <c r="BN29" i="1"/>
  <c r="BI16" i="1"/>
  <c r="BI15" i="1"/>
  <c r="BI14" i="1"/>
  <c r="BI13" i="1"/>
  <c r="BI12" i="1"/>
  <c r="BI10" i="1"/>
  <c r="BI9" i="1"/>
  <c r="BI8" i="1"/>
  <c r="BN13" i="1" l="1"/>
  <c r="BN9" i="1"/>
  <c r="E7" i="2" l="1"/>
  <c r="E6" i="2"/>
  <c r="E5" i="2"/>
  <c r="E4" i="2"/>
  <c r="BH5" i="1"/>
  <c r="BM5" i="1" s="1"/>
  <c r="BG5" i="1"/>
  <c r="BL5" i="1" s="1"/>
  <c r="BF5" i="1"/>
  <c r="BK5" i="1" s="1"/>
  <c r="M64" i="1"/>
  <c r="Q64" i="1"/>
  <c r="U64" i="1"/>
  <c r="Y64" i="1"/>
  <c r="AC64" i="1"/>
  <c r="AG64" i="1"/>
  <c r="AK64" i="1"/>
  <c r="AO64" i="1"/>
  <c r="AS64" i="1"/>
  <c r="AW64" i="1"/>
  <c r="BA64" i="1"/>
  <c r="M63" i="1"/>
  <c r="Q63" i="1"/>
  <c r="U63" i="1"/>
  <c r="Y63" i="1"/>
  <c r="AC63" i="1"/>
  <c r="AG63" i="1"/>
  <c r="AK63" i="1"/>
  <c r="AO63" i="1"/>
  <c r="AS63" i="1"/>
  <c r="AW63" i="1"/>
  <c r="BA63" i="1"/>
  <c r="M62" i="1"/>
  <c r="Q62" i="1"/>
  <c r="U62" i="1"/>
  <c r="Y62" i="1"/>
  <c r="AC62" i="1"/>
  <c r="AG62" i="1"/>
  <c r="AK62" i="1"/>
  <c r="AO62" i="1"/>
  <c r="AS62" i="1"/>
  <c r="AW62" i="1"/>
  <c r="BA62" i="1"/>
  <c r="I64" i="1"/>
  <c r="I63" i="1"/>
  <c r="I62" i="1"/>
  <c r="BE5" i="1" l="1"/>
  <c r="BJ5" i="1" s="1"/>
  <c r="AS61" i="1"/>
  <c r="AS65" i="1" s="1"/>
  <c r="M61" i="1"/>
  <c r="AG61" i="1"/>
  <c r="AG65" i="1" s="1"/>
  <c r="AO61" i="1"/>
  <c r="AO65" i="1" s="1"/>
  <c r="Y61" i="1"/>
  <c r="Y65" i="1" s="1"/>
  <c r="AW61" i="1"/>
  <c r="AW65" i="1" s="1"/>
  <c r="Q61" i="1"/>
  <c r="Q65" i="1" s="1"/>
  <c r="AC61" i="1"/>
  <c r="AC65" i="1" s="1"/>
  <c r="BA61" i="1"/>
  <c r="BA65" i="1" s="1"/>
  <c r="AK61" i="1"/>
  <c r="AK65" i="1" s="1"/>
  <c r="U61" i="1"/>
  <c r="U65" i="1" s="1"/>
  <c r="I61" i="1"/>
  <c r="I65" i="1" s="1"/>
  <c r="F5" i="2"/>
  <c r="F7" i="2"/>
  <c r="F6" i="2"/>
  <c r="BE62" i="1"/>
  <c r="BE63" i="1"/>
  <c r="BE64" i="1"/>
  <c r="BI5" i="1" l="1"/>
  <c r="BN5" i="1" s="1"/>
  <c r="BE61" i="1"/>
  <c r="BI61" i="1" s="1"/>
  <c r="M65" i="1"/>
</calcChain>
</file>

<file path=xl/comments1.xml><?xml version="1.0" encoding="utf-8"?>
<comments xmlns="http://schemas.openxmlformats.org/spreadsheetml/2006/main">
  <authors>
    <author>administrador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 xml:space="preserve">Integridad: Información completa
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Recurso</t>
        </r>
        <r>
          <rPr>
            <sz val="9"/>
            <color indexed="81"/>
            <rFont val="Tahoma"/>
            <family val="2"/>
          </rPr>
          <t xml:space="preserve">: permite asignar un indicador a un recurso natural y subclasificarlo en la casilla de Recurso específico
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 xml:space="preserve">Extensión: Alcance de interés,  según el tópico de que se trate
Relevancia: Si es necesario para una situación particular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Origen:  Dentro o fuera de la empresa, fuente debe ser correcta</t>
        </r>
        <r>
          <rPr>
            <sz val="9"/>
            <color indexed="81"/>
            <rFont val="Tahoma"/>
            <family val="2"/>
          </rPr>
          <t xml:space="preserve">
Temporalidad: La información puede dar valor del pasado, presente o futuro
</t>
        </r>
      </text>
    </comment>
    <comment ref="A15" authorId="0">
      <text>
        <r>
          <rPr>
            <sz val="9"/>
            <color indexed="81"/>
            <rFont val="Tahoma"/>
            <family val="2"/>
          </rPr>
          <t xml:space="preserve">Exactitud: Representa el estado del punto crítico 
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 xml:space="preserve">Corresponde al factor promedio de consumo por una unidad de producción, resultados mes a mes del año anterior.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Es el valor máximo obtenido para este componente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Es el valor máximo obtenido para este componente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Oportunidad: Debe estar actualizada y disponible cuando se necesita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<sst xmlns="http://schemas.openxmlformats.org/spreadsheetml/2006/main" count="645" uniqueCount="297">
  <si>
    <t>OCTUBRE</t>
  </si>
  <si>
    <t>S 1</t>
  </si>
  <si>
    <t>S 2</t>
  </si>
  <si>
    <t>S 3</t>
  </si>
  <si>
    <t>S 4</t>
  </si>
  <si>
    <t>P</t>
  </si>
  <si>
    <t>E</t>
  </si>
  <si>
    <t>NOVIEMBRE</t>
  </si>
  <si>
    <t>DICIEMBRE</t>
  </si>
  <si>
    <t>ENERO</t>
  </si>
  <si>
    <t>FEBRERO</t>
  </si>
  <si>
    <t>MARZO</t>
  </si>
  <si>
    <t>ABRIL</t>
  </si>
  <si>
    <t>MAYO</t>
  </si>
  <si>
    <t>JULIO</t>
  </si>
  <si>
    <t>AGOSTO</t>
  </si>
  <si>
    <t>SEPTIEMBRE</t>
  </si>
  <si>
    <t>ACTIVIDADES EJECUTADAS (E):</t>
  </si>
  <si>
    <t>REPROGRMADAS (R):</t>
  </si>
  <si>
    <t>R</t>
  </si>
  <si>
    <t>CANCELADA (C):</t>
  </si>
  <si>
    <t>C</t>
  </si>
  <si>
    <t>NUMERO DE ACTIVIDADES PLANEADAS PARA EL MES:</t>
  </si>
  <si>
    <t>NUMERO DE ACTIVIDADES EJECUTADAS EN EL MES:</t>
  </si>
  <si>
    <t>ACTIVIDADES PLANEADAS (P)</t>
  </si>
  <si>
    <t>DESCRIPCION DE ACTIVIDADES</t>
  </si>
  <si>
    <t>CONVENCION</t>
  </si>
  <si>
    <t>TOTAL</t>
  </si>
  <si>
    <t>%</t>
  </si>
  <si>
    <t>% CUMPLIMIENTO</t>
  </si>
  <si>
    <t>NUMERO DE ACTIVIDADES REPROGRAMADAS EN EL MES:</t>
  </si>
  <si>
    <t>NUMERO DE ACTIVIDADES CANCELADAS EN EL MES:</t>
  </si>
  <si>
    <t>CUMPLI</t>
  </si>
  <si>
    <t xml:space="preserve"> CUMPLI</t>
  </si>
  <si>
    <t xml:space="preserve"> ACTIVIDAD</t>
  </si>
  <si>
    <t>PROGRAMA</t>
  </si>
  <si>
    <t>TOTALES</t>
  </si>
  <si>
    <t>RESPONSABLE</t>
  </si>
  <si>
    <t xml:space="preserve">Gerente </t>
  </si>
  <si>
    <t>Director GE</t>
  </si>
  <si>
    <t>Gestor del Riesgo</t>
  </si>
  <si>
    <t>Gestor Operativo</t>
  </si>
  <si>
    <t>Gestor de la Informacion</t>
  </si>
  <si>
    <t>Gestor Administrativo</t>
  </si>
  <si>
    <t>Coordinador SISO</t>
  </si>
  <si>
    <t>Coordinador Ambiental</t>
  </si>
  <si>
    <t>Monitor</t>
  </si>
  <si>
    <t>Supervisor</t>
  </si>
  <si>
    <t>Jefe de Linea</t>
  </si>
  <si>
    <t>ARL</t>
  </si>
  <si>
    <t>EPS</t>
  </si>
  <si>
    <t>SKCC</t>
  </si>
  <si>
    <t>C.C.F.</t>
  </si>
  <si>
    <t>Auditor Interno</t>
  </si>
  <si>
    <t>MAQUINA / EQUIPO / ESTRUCTURA</t>
  </si>
  <si>
    <t>ESTADO</t>
  </si>
  <si>
    <t>UBICACIÓN</t>
  </si>
  <si>
    <t xml:space="preserve">JUNIO </t>
  </si>
  <si>
    <t>Oficina principal Riosucio</t>
  </si>
  <si>
    <t>Oficina principal Santa Rosa</t>
  </si>
  <si>
    <t>Patio la Postrera</t>
  </si>
  <si>
    <t>Patio la Perla</t>
  </si>
  <si>
    <t>OBJETIVO</t>
  </si>
  <si>
    <t>Mantenimiento equipos de computo</t>
  </si>
  <si>
    <t>Tener en condiciones optimas los equipos de computo para realizar las operaciones diarias para las que son requeridos</t>
  </si>
  <si>
    <t>Tener estas estructuras en correcto estado, para asegurar la integridad de las personas, su funcionalidad y apariencia</t>
  </si>
  <si>
    <t>PRESUPUESTO</t>
  </si>
  <si>
    <t>ESTRUCTURA  O EQUIPO</t>
  </si>
  <si>
    <t>Mantenimiento de infraestructura</t>
  </si>
  <si>
    <t>Mantenimiento estructura eléctrica.</t>
  </si>
  <si>
    <t>Velar por la seguridad de la infraestructura y la población  flotante que habita esta  estructura</t>
  </si>
  <si>
    <t>Mantenimiento de red hidráulica</t>
  </si>
  <si>
    <t xml:space="preserve">Evitar el consumo desmesurado de agua potable, sobre costos en recibos, posibles daños a la infraestructura y daños al ambiente y la salud humana </t>
  </si>
  <si>
    <t>Tener en optimas condiciones los techos para evitar la presencia de goteras, verificar la estructura, resistencia y estado de los cielo rasos para evitar accidentes.</t>
  </si>
  <si>
    <t>Mantenimiento de Techos y cielo rasos</t>
  </si>
  <si>
    <t>Mantenimiento de rejas, barandas, pasamanos, puertas, ventanas.</t>
  </si>
  <si>
    <t xml:space="preserve">Que la edificación no presente un riesgo para las personas que las pernoctan </t>
  </si>
  <si>
    <t>Mantenimiento Señalización interna y externa</t>
  </si>
  <si>
    <t>Procurar el bienestar de la comunidad de EXFOR S.A. mediante la información y advertencias que estas prestan</t>
  </si>
  <si>
    <t>Fincas núcleo Riosucio</t>
  </si>
  <si>
    <t>Fincas núcleo Santa Rosa</t>
  </si>
  <si>
    <t>Mantenimiento Carpas de bienestar, en aprovechamiento y silvicultura</t>
  </si>
  <si>
    <t>Mantener en un estado optimo la estructura metálica para evitar accidentes y las lonas para evitar humedades que indispongan a los trabajadores.</t>
  </si>
  <si>
    <t>Fincas núcleo Santa rosa</t>
  </si>
  <si>
    <t>Evitar posibles accidentes y procurar mayor facilidad y comodidad al usar dichos enseres.</t>
  </si>
  <si>
    <t>Mantenimiento de equipos de comunicación.</t>
  </si>
  <si>
    <t>Permitir la comunicación sin interrupciones y con una claridad  de entendimiento y escucha optima</t>
  </si>
  <si>
    <t>Mantenimiento de casetas de combustibles.</t>
  </si>
  <si>
    <r>
      <rPr>
        <b/>
        <sz val="11"/>
        <color theme="1"/>
        <rFont val="Calibri"/>
        <family val="2"/>
        <scheme val="minor"/>
      </rPr>
      <t>Mantenimiento estructura eléctrica.</t>
    </r>
    <r>
      <rPr>
        <sz val="11"/>
        <color theme="1"/>
        <rFont val="Calibri"/>
        <family val="2"/>
        <scheme val="minor"/>
      </rPr>
      <t xml:space="preserve">
Comprende toda la  instalación eléctrica  que este dentro de la edificación que incluirá lo que incluye una revisión, verificación de funcionalidad y correcto estado de  tomas, switchs, cajas de distribución, lámparas, bombillas y se hacen las correcciones posibles o cambios que se den a lugar. </t>
    </r>
  </si>
  <si>
    <r>
      <rPr>
        <b/>
        <sz val="11"/>
        <color theme="1"/>
        <rFont val="Calibri"/>
        <family val="2"/>
        <scheme val="minor"/>
      </rPr>
      <t>Mantenimiento equipos de computo</t>
    </r>
    <r>
      <rPr>
        <sz val="11"/>
        <color theme="1"/>
        <rFont val="Calibri"/>
        <family val="2"/>
        <scheme val="minor"/>
      </rPr>
      <t xml:space="preserve">
Este mantenimiento preventivo consta de la verificación de la operacionalidad del equipo, limpieza interior, ajustar contactos, verificar conexiones, voltajes y periféricos. Hacer limpieza del software en cuanto a temporales y backups obsoletos, desinfección de virus, troyanos o malware y actualización del software disponible.</t>
    </r>
  </si>
  <si>
    <r>
      <rPr>
        <b/>
        <sz val="11"/>
        <color theme="1"/>
        <rFont val="Calibri"/>
        <family val="2"/>
        <scheme val="minor"/>
      </rPr>
      <t>Mantenimiento de red hidráulica</t>
    </r>
    <r>
      <rPr>
        <sz val="11"/>
        <color theme="1"/>
        <rFont val="Calibri"/>
        <family val="2"/>
        <scheme val="minor"/>
      </rPr>
      <t xml:space="preserve">
en este mantenimiento se verifica estado de plumas de agua, sistemas hidráulicos de unidades sanitarias, verificación de fugas, hacer seguimiento de tuberías mediante sonómetro y realizar cambios de empaques o cualquier elemento que sea necesario.</t>
    </r>
  </si>
  <si>
    <r>
      <t xml:space="preserve">Mantenimiento de Techos y cielo rasos. </t>
    </r>
    <r>
      <rPr>
        <sz val="11"/>
        <color theme="1"/>
        <rFont val="Calibri"/>
        <family val="2"/>
        <scheme val="minor"/>
      </rPr>
      <t>Este mantenimiento consta de la revisión de estado de las tejas, bigas o cerchas, biga canal, claraboyas, del cielo raso en cuanto a la estabilidad de sus materiales y sujeción.</t>
    </r>
  </si>
  <si>
    <r>
      <rPr>
        <b/>
        <sz val="11"/>
        <color theme="1"/>
        <rFont val="Calibri"/>
        <family val="2"/>
        <scheme val="minor"/>
      </rPr>
      <t xml:space="preserve">Mantenimiento de rejas, barandas, pasamanos, puertas, ventanas. 
</t>
    </r>
    <r>
      <rPr>
        <sz val="11"/>
        <color theme="1"/>
        <rFont val="Calibri"/>
        <family val="2"/>
        <scheme val="minor"/>
      </rPr>
      <t>Revisar sus puntos de anclaje a pared, suelo o techo, sus rodamientos y bisagras, el estado de pintura o corrosión, estado de chapas y cerrojos,  estabilidad y funcionalidad.</t>
    </r>
  </si>
  <si>
    <r>
      <rPr>
        <b/>
        <sz val="11"/>
        <color theme="1"/>
        <rFont val="Calibri"/>
        <family val="2"/>
        <scheme val="minor"/>
      </rPr>
      <t xml:space="preserve">Mantenimiento de infraestructura. 
</t>
    </r>
    <r>
      <rPr>
        <sz val="11"/>
        <color theme="1"/>
        <rFont val="Calibri"/>
        <family val="2"/>
        <scheme val="minor"/>
      </rPr>
      <t>Este mantenimiento consta de una revisión de la infraestructura física de la edificación, aquí se harán verificaciones a muros, pisos, escaleras de esta revisión se harán las sugerencias y arreglos que se deban hacer.</t>
    </r>
  </si>
  <si>
    <r>
      <rPr>
        <b/>
        <sz val="11"/>
        <color theme="1"/>
        <rFont val="Calibri"/>
        <family val="2"/>
        <scheme val="minor"/>
      </rPr>
      <t xml:space="preserve">Mantenimiento Señalización interna y externa
</t>
    </r>
    <r>
      <rPr>
        <sz val="11"/>
        <color theme="1"/>
        <rFont val="Calibri"/>
        <family val="2"/>
        <scheme val="minor"/>
      </rPr>
      <t>Este mantenimiento consta de una verificación de todas las señales preventivas, informativas o reglamentarias que estén en el ámbito laboral de la empresa, se harán los remplazos a las señales que estén decoloradas o averiadas.</t>
    </r>
  </si>
  <si>
    <r>
      <rPr>
        <b/>
        <sz val="11"/>
        <color theme="1"/>
        <rFont val="Calibri"/>
        <family val="2"/>
        <scheme val="minor"/>
      </rPr>
      <t xml:space="preserve">Mantenimiento Carpas de bienestar, en aprovechamiento y silvicultura
</t>
    </r>
    <r>
      <rPr>
        <sz val="11"/>
        <color theme="1"/>
        <rFont val="Calibri"/>
        <family val="2"/>
        <scheme val="minor"/>
      </rPr>
      <t>Este mantenimiento consta de la verificación del estado de la lona, su limpieza y ajuste, verificación de la estructura metálica y sus anclajes.</t>
    </r>
  </si>
  <si>
    <r>
      <rPr>
        <b/>
        <sz val="11"/>
        <color theme="1"/>
        <rFont val="Calibri"/>
        <family val="2"/>
        <scheme val="minor"/>
      </rPr>
      <t xml:space="preserve">Mantenimiento de escritorios, muebles, estantes, repisas, closets, estanterías, archivadores de pie y colgantes.
</t>
    </r>
    <r>
      <rPr>
        <sz val="11"/>
        <color theme="1"/>
        <rFont val="Calibri"/>
        <family val="2"/>
        <scheme val="minor"/>
      </rPr>
      <t>Este mantenimiento consta de la verificación y ajuste de todos los estantes, repisas, muebles, closets, estanterías, archivadores de pie y colgantes que estén en las oficinas, también se verificara estados de pintura o corrosión.</t>
    </r>
    <r>
      <rPr>
        <b/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</si>
  <si>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Mantenimiento de equipos de comunicación.
</t>
    </r>
    <r>
      <rPr>
        <sz val="11"/>
        <color theme="1"/>
        <rFont val="Calibri"/>
        <family val="2"/>
        <scheme val="minor"/>
      </rPr>
      <t>En este mantenimiento se deben llevar los equipos a un servicio técnico autorizado donde ellos se encargaran de verificar fuentes de poder, estado de placas, posibles sulfataciones, estado de periféricos, estado de baterías y se harán las correcciones necesarias.</t>
    </r>
  </si>
  <si>
    <r>
      <rPr>
        <b/>
        <sz val="11"/>
        <color theme="1"/>
        <rFont val="Calibri"/>
        <family val="2"/>
        <scheme val="minor"/>
      </rPr>
      <t xml:space="preserve">Mantenimiento de botiquines, camillas, inmovilizadores, equipos de emergencia.
</t>
    </r>
    <r>
      <rPr>
        <sz val="11"/>
        <color theme="1"/>
        <rFont val="Calibri"/>
        <family val="2"/>
        <scheme val="minor"/>
      </rPr>
      <t>En este mantenimiento se realiza la verificación del estado de camillas en cuanto a estructura y pintura, la verificación del estado de los inmovilizadores y su cantidad, estado de la caja  y contenido del botiquín, estado y funcionalidad de los equipos de emergencia, de esta verificación se tomaran la acciones para cambios o reparaciones.</t>
    </r>
  </si>
  <si>
    <r>
      <t>Mantenimiento de casetas de combustibles.</t>
    </r>
    <r>
      <rPr>
        <sz val="11"/>
        <color theme="1"/>
        <rFont val="Calibri"/>
        <family val="2"/>
        <scheme val="minor"/>
      </rPr>
      <t xml:space="preserve">
En este mantenimiento se debe hacer una verificación del estado de la lona, su limpieza y ajuste, verificación de la estructura y sus anclajes, el estado de los bidones y jerricanes, funcionamiento y estado de bombas de surtido, verificación del estado de los kit de derrames, estado de la bandeja para verificar si posee fisuras que pueden dar lugar a derrames, de estas verificaciones se tomaran las acciones para realizar cambios necesarios.</t>
    </r>
    <r>
      <rPr>
        <b/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</si>
  <si>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Mantenimiento de equipos de extraccion (solo se verificara)
</t>
    </r>
    <r>
      <rPr>
        <sz val="11"/>
        <color theme="1"/>
        <rFont val="Calibri"/>
        <family val="2"/>
        <scheme val="minor"/>
      </rPr>
      <t>Este mantenimiento es realizado por el contratista, la obligacion de la empresa es hacer un acompañamiento al encargado para verificar su ejecucion y el estado en el que quedan los equipos.</t>
    </r>
  </si>
  <si>
    <t>Mantenimiento de escritorios, muebles, estantes, repisas, closets, estanterías, archivadores de pie y colgantes.</t>
  </si>
  <si>
    <t>Mantenimiento de botiquines, camillas, inmovilizadores, equipos de emergencia y extintores.</t>
  </si>
  <si>
    <t>Tener la certeza que los elementos disponibles no se encuentren vencidos, estén en muy bien estado y operando correctamente.</t>
  </si>
  <si>
    <t>Tener en un estado optimo bandejas de contención, estibas, bidones, carpas, cerramientos y equipo de emergencia.</t>
  </si>
  <si>
    <t>60-1100-04</t>
  </si>
  <si>
    <t>Programa de Capacitación y Entrenamiento</t>
  </si>
  <si>
    <t>Documento</t>
  </si>
  <si>
    <t>60-100-37</t>
  </si>
  <si>
    <t>Inspecciones Locativas</t>
  </si>
  <si>
    <t>Lista de Chequeo</t>
  </si>
  <si>
    <t>60-100-25</t>
  </si>
  <si>
    <t>Formato de Entrega de Respel</t>
  </si>
  <si>
    <t>Formato</t>
  </si>
  <si>
    <t>60-100-55</t>
  </si>
  <si>
    <t>Afectaciones Ambientales</t>
  </si>
  <si>
    <t>70-100-14</t>
  </si>
  <si>
    <t>Control de asistencia</t>
  </si>
  <si>
    <t>60-1100-01</t>
  </si>
  <si>
    <t>Plan Integral de Residuos Solidos</t>
  </si>
  <si>
    <t>Plan</t>
  </si>
  <si>
    <t>CÓDIGO</t>
  </si>
  <si>
    <t>NOMBRE DEL DOCUMENTO</t>
  </si>
  <si>
    <t>TIPO DE DOCUMENTO</t>
  </si>
  <si>
    <t>13.1 FECHA DE INICIO (MM/AAAA)</t>
  </si>
  <si>
    <t>14. SEGUIMIENTO Y EVALUACIÓN</t>
  </si>
  <si>
    <t>FIN</t>
  </si>
  <si>
    <t>INICIO</t>
  </si>
  <si>
    <t>ACCIÓN</t>
  </si>
  <si>
    <t>COSTO ($)</t>
  </si>
  <si>
    <t>CUANDO</t>
  </si>
  <si>
    <t>EJECUTADAS</t>
  </si>
  <si>
    <t xml:space="preserve">TIPO DE </t>
  </si>
  <si>
    <t>ACTIVIDAD</t>
  </si>
  <si>
    <t>Todos los procesos y partes interesadas.</t>
  </si>
  <si>
    <t>10. PARTICIPANTES</t>
  </si>
  <si>
    <t>8. PELIGROS</t>
  </si>
  <si>
    <t xml:space="preserve">7. RIESGOS </t>
  </si>
  <si>
    <t>6. IMPACTOS</t>
  </si>
  <si>
    <t>5.  ASPECTOS AMBIENTALES SIGNIFICATIVOS</t>
  </si>
  <si>
    <t xml:space="preserve">Todos los procesos </t>
  </si>
  <si>
    <t>3. ALCANCE</t>
  </si>
  <si>
    <t>2. PROCESO(s) A LOS CUALES APLICA:</t>
  </si>
  <si>
    <t>1. OBJETIVO DEL PROGRAMA</t>
  </si>
  <si>
    <t>Prevenir accidentes, procurar por el buen estado de los equipos, herramientas, infraestructura y demas elementos de la empresa, para que mantengan en un estado optimo y siempre disponibles para su utilizacion.</t>
  </si>
  <si>
    <t>AÑO 2014</t>
  </si>
  <si>
    <t>Aplica a todas las actividades de EXFOR S.A., donde intervengan equipos, herramientas o estructuras propias, en arrendamiento o en custodia.</t>
  </si>
  <si>
    <t>GENERACION DE RESIDUOS ELECTRONICOS</t>
  </si>
  <si>
    <t>CONTAMINACIÓN DE LAS FUENTES HÍDRICAS</t>
  </si>
  <si>
    <t>CONTAMINACIÓN DEL SUELO</t>
  </si>
  <si>
    <t>GENERACIÓN DE RESIDUOS PELIGROSOS (BATERÍAS EN DESUSO, CARTUCHO DE IMPRESORA, BOMBILLAS AHORRADORAS)</t>
  </si>
  <si>
    <t>POSIBLES DERRAMES DE HIDROCARBUROS</t>
  </si>
  <si>
    <t>GENERACIÓN DE RESIDUOS SOLIDOS</t>
  </si>
  <si>
    <t>60-100-80</t>
  </si>
  <si>
    <t>Control de reporte de daños, fallas o averias de equipos, infrasestructura y otros</t>
  </si>
  <si>
    <t>Inspeccion y revision de extintores</t>
  </si>
  <si>
    <t>60-100-81</t>
  </si>
  <si>
    <t>Registro de mantenimiento preventivo</t>
  </si>
  <si>
    <t>Registro de mantenimiento correctivo</t>
  </si>
  <si>
    <t>60-100-83</t>
  </si>
  <si>
    <t>60-100-82</t>
  </si>
  <si>
    <t>Mantenimiento de equipos de extracción  EXFOR S.A.</t>
  </si>
  <si>
    <t xml:space="preserve">Hacer mantenimiento preventivo  de los T.A.K. </t>
  </si>
  <si>
    <t>Mantenimiento vehiculos EXFOR S.A.</t>
  </si>
  <si>
    <t>Hacer mantenimiento preventivo a el o los vehiculos de la empresa.</t>
  </si>
  <si>
    <t>Todo EXFOR S.A.</t>
  </si>
  <si>
    <r>
      <t xml:space="preserve">Mantenimiento vehiculos EXFOR S.A.
</t>
    </r>
    <r>
      <rPr>
        <sz val="11"/>
        <color theme="1"/>
        <rFont val="Calibri"/>
        <family val="2"/>
        <scheme val="minor"/>
      </rPr>
      <t xml:space="preserve">
En este mantenimiento, se hara el cambio de aceite, cambio de filtros de aire y aceite si son requeridos, chequeo de llantas, 1 alineacion al año, cambio de consumibles del vehiculo a demanda segun su desgaste (bandas y pastillas, filtos, liquidos hidrahulicos, liquidos refrigerante etc.)</t>
    </r>
  </si>
  <si>
    <r>
      <rPr>
        <b/>
        <sz val="11"/>
        <color theme="1"/>
        <rFont val="Calibri"/>
        <family val="2"/>
        <scheme val="minor"/>
      </rPr>
      <t xml:space="preserve">Mantenimiento de equipos de extraccion EXFOR S.A.
</t>
    </r>
    <r>
      <rPr>
        <sz val="11"/>
        <color theme="1"/>
        <rFont val="Calibri"/>
        <family val="2"/>
        <scheme val="minor"/>
      </rPr>
      <t xml:space="preserve">Este mantenimiento es realizado por los operadores y consiste en cambio de aceite, filtros de aceite y combustible, a destiempo cambian el aceite de trasmision. </t>
    </r>
  </si>
  <si>
    <t>Solo se debe verificar su ejecución por el operario</t>
  </si>
  <si>
    <t>4. DEFINICIONES Y/O METODOLOGÍA</t>
  </si>
  <si>
    <r>
      <t>Ver Matriz de Requisitos Legales Cod:</t>
    </r>
    <r>
      <rPr>
        <b/>
        <i/>
        <sz val="12"/>
        <rFont val="Arial"/>
        <family val="2"/>
      </rPr>
      <t xml:space="preserve"> 60-1000-04</t>
    </r>
  </si>
  <si>
    <t>UNIDAD</t>
  </si>
  <si>
    <t>PLANEADAS</t>
  </si>
  <si>
    <t>% EJECUTADAS</t>
  </si>
  <si>
    <t>EVIDENCIA</t>
  </si>
  <si>
    <t>PRESUPUESTO ($)</t>
  </si>
  <si>
    <t xml:space="preserve">12. TIEMPO DE EJECUCIÓN </t>
  </si>
  <si>
    <t>EFICIENCIA</t>
  </si>
  <si>
    <t>CUMPLIMIENTO DEL PLAN DE ACCIÓN TRIMESTRALMENTE</t>
  </si>
  <si>
    <t>15. DOCUMENTOS GENERADOS DURANTE EL PROGRAMA DE GESTIÓN</t>
  </si>
  <si>
    <t>9. LIDER DEL PROGRAMA:</t>
  </si>
  <si>
    <t>11, LEGISLACION APLICABLE</t>
  </si>
  <si>
    <t xml:space="preserve">12.1 OBJETIVOS DEL SISTEMA DE GESTION </t>
  </si>
  <si>
    <t>12.2 INDICADORES</t>
  </si>
  <si>
    <t>12.3 METAS</t>
  </si>
  <si>
    <t>13. PLAN DE ACCION PARA ALCANZAR LOS OBJETIVOS DEL SISTEMA DE GESTIÓN SEGÚN EL PROGRAMA</t>
  </si>
  <si>
    <t>Mantenimiento preventivo</t>
  </si>
  <si>
    <t>Verificaion</t>
  </si>
  <si>
    <t>Gestor del Riesgo y Cordinador Ambiental.</t>
  </si>
  <si>
    <t>No.</t>
  </si>
  <si>
    <t>12.5 SEGUIMIENTO</t>
  </si>
  <si>
    <t>12.4CUMPLIMIENTO</t>
  </si>
  <si>
    <t>Mantenimiento</t>
  </si>
  <si>
    <t>Verificacion</t>
  </si>
  <si>
    <t>Mantenimiento de equipos de extracción y evacuacion S.K.C.C.(solo se verificara)</t>
  </si>
  <si>
    <t>Mantenimiento de equipos de extracción y evacuacion, S.K.C.C.(solo se verificara)</t>
  </si>
  <si>
    <t>13.2 FECHA LIMITE
 (MM/AAAA)</t>
  </si>
  <si>
    <t>01/01/2014</t>
  </si>
  <si>
    <t>31/12/2014</t>
  </si>
  <si>
    <t>Cordinador Ambiental</t>
  </si>
  <si>
    <t>01/05/2014</t>
  </si>
  <si>
    <t>31/05/2014</t>
  </si>
  <si>
    <t>01/03/2014
01/09/2014</t>
  </si>
  <si>
    <t>31/03/2014
30/09/2014</t>
  </si>
  <si>
    <t>01/09/2014</t>
  </si>
  <si>
    <t>30/092014</t>
  </si>
  <si>
    <t>01/11/2014</t>
  </si>
  <si>
    <t>30/11/2014</t>
  </si>
  <si>
    <t>20/08/2014</t>
  </si>
  <si>
    <t>20/09/2014</t>
  </si>
  <si>
    <t>01/12/2014</t>
  </si>
  <si>
    <t>20/12/2014</t>
  </si>
  <si>
    <t>Cordinadores SST</t>
  </si>
  <si>
    <t>10/02/2014
28/02/2014</t>
  </si>
  <si>
    <t>10/09/2014
30/09/2014</t>
  </si>
  <si>
    <t>01/08/2014</t>
  </si>
  <si>
    <t>31/08/2014</t>
  </si>
  <si>
    <t>10/06/2014
01/12/2014</t>
  </si>
  <si>
    <t>30/06/2014
20/12/2014</t>
  </si>
  <si>
    <t>15/02/2014
20/10/2014</t>
  </si>
  <si>
    <t>28/02/2014
31/10/2014</t>
  </si>
  <si>
    <t>20/02/2014
20/09/2014</t>
  </si>
  <si>
    <t>10/03/2014
20/10/2014</t>
  </si>
  <si>
    <t>20/02/2014
01/03/2014
20/08/2014
20/11/2014</t>
  </si>
  <si>
    <t>28/02/2014
20/03/2014
31/08/2014
30/11/2014</t>
  </si>
  <si>
    <t>12. ENFOQUE DEL PROGRAMA AL SISTEMA DE GESTION EN SSTA</t>
  </si>
  <si>
    <t>Mensual</t>
  </si>
  <si>
    <t>INFORMACIÓN ESPECIFICA</t>
  </si>
  <si>
    <t>NOMBRE DEL INDICADOR</t>
  </si>
  <si>
    <t>META AÑO</t>
  </si>
  <si>
    <t>COMPONENTE AMBIENTAL RELACIONADO</t>
  </si>
  <si>
    <t xml:space="preserve">TODOS </t>
  </si>
  <si>
    <t>ALCANCE Y RELEVANCIA DEL INDICADOR</t>
  </si>
  <si>
    <t>APLICA PARA TODAS LAS ÁREAS DE LA EMPRESA</t>
  </si>
  <si>
    <t>PROCESO  Y ORIGEN DE LA INFORMACIÓN</t>
  </si>
  <si>
    <t>DESCRIPCIÓN DE VARIABLES</t>
  </si>
  <si>
    <t>FORMULA DE CÁLCULO</t>
  </si>
  <si>
    <t>(Total de No. Afectaciones ambientales controladas /Total  No. Reportes de afectaciones ambientales ) * 100</t>
  </si>
  <si>
    <t>TIPO DE INDICADOR</t>
  </si>
  <si>
    <t>CLASE DE INDICADOR</t>
  </si>
  <si>
    <t>EFICACIA</t>
  </si>
  <si>
    <t>VARIABLE</t>
  </si>
  <si>
    <t>CONVERSIONES</t>
  </si>
  <si>
    <t>DESCRIPCIÓN</t>
  </si>
  <si>
    <t>FUENTE DE ORIGEN</t>
  </si>
  <si>
    <t>NUMERADOR</t>
  </si>
  <si>
    <t>#</t>
  </si>
  <si>
    <t>NA</t>
  </si>
  <si>
    <t>DENOMINADOR</t>
  </si>
  <si>
    <t>FORMA DE PRESENTACIÓN</t>
  </si>
  <si>
    <t>Grafica</t>
  </si>
  <si>
    <t>LÍNEA BASE</t>
  </si>
  <si>
    <t>FRECUENCIA</t>
  </si>
  <si>
    <t>MÁXIMO</t>
  </si>
  <si>
    <t>FECHA DE INICIO DE SERIE (DD/MM/AAAA)</t>
  </si>
  <si>
    <t>MÍNIMO</t>
  </si>
  <si>
    <t>META</t>
  </si>
  <si>
    <t>TABLA DE VALORES</t>
  </si>
  <si>
    <t>% EFECTUADO</t>
  </si>
  <si>
    <t>ICONO</t>
  </si>
  <si>
    <t>TOTAL AÑO</t>
  </si>
  <si>
    <t>CUMPLIMIENTO</t>
  </si>
  <si>
    <t>ANÁLISIS DEL COMPORTAMIENTO PRIMER TRIMESTRE</t>
  </si>
  <si>
    <t>FECHA: (DD/MM/AAAA)</t>
  </si>
  <si>
    <t xml:space="preserve">Responsable del análisis: 
</t>
  </si>
  <si>
    <t>ANÁLISIS DEL COMPORTAMIENTO SEGUNDO TRIMESTRE</t>
  </si>
  <si>
    <t>ANÁLISIS DEL COMPORTAMIENTO TERCER TRIMESTRE</t>
  </si>
  <si>
    <t>ANÁLISIS DEL COMPORTAMIENTO CUARTO TRIMESTRE</t>
  </si>
  <si>
    <t>REGISTRO DE DATOS</t>
  </si>
  <si>
    <t>MES</t>
  </si>
  <si>
    <t>AÑO</t>
  </si>
  <si>
    <t>DESCRIPCIÓN DEL REPORTE</t>
  </si>
  <si>
    <t xml:space="preserve">Promover el mejoramiento de la calidad de vida y el clima laboral, la  prevención de las enfermedades profesionales, y accidentes laborales, así como también a minimizar los daños a la propiedad y prevenir los impactos ambientales. </t>
  </si>
  <si>
    <t>MANTENIMIENTO EQUIPOS, INFRAESTRUCTURA Y  OTROS</t>
  </si>
  <si>
    <t>REALIZAR TODAS LAS ACTIVIDADES PROGRAMADAS</t>
  </si>
  <si>
    <t>COMPONENTE SST RELACIONADO</t>
  </si>
  <si>
    <t>FACTURAS, REPORTES, BITACORAS, ACTAS.</t>
  </si>
  <si>
    <t>SISTEMA DE GESTION INTEGRADO</t>
  </si>
  <si>
    <t>ACTIVIDADES</t>
  </si>
  <si>
    <t>REGISTROS DE LA EMPRESA</t>
  </si>
  <si>
    <t xml:space="preserve">FACTURAS </t>
  </si>
  <si>
    <t>EXTERNOS</t>
  </si>
  <si>
    <t>ACTIVIDADES PROGRAMADAS</t>
  </si>
  <si>
    <t>ACTIVIDADES REALIZADAS</t>
  </si>
  <si>
    <t>INDICADOR MANTENIMIENTO  2</t>
  </si>
  <si>
    <t xml:space="preserve">
</t>
  </si>
  <si>
    <r>
      <rPr>
        <u/>
        <sz val="12"/>
        <rFont val="Arial"/>
        <family val="2"/>
      </rPr>
      <t>Aprovechamiento</t>
    </r>
    <r>
      <rPr>
        <sz val="12"/>
        <rFont val="Arial"/>
        <family val="2"/>
      </rPr>
      <t xml:space="preserve">: Es el proceso mediante el cual, a través de una gestión de los residuos, los materiales recuperados se reincorporan al ciclo económico y productivo en forma eficiente, por medio de la reutilización, el reciclaje, la incineración con fines de generación de energía, el compostaje o cualquier otra modalidad que conlleve beneficios sanitarios, ambientales y/o económicos.
Desecho: sustancias u objetos a cuya disposición se procede o se está obligado a proceder 
Disposición Final: Es el proceso de aislar y confinar los residuos o desechos peligrosos, en especial los no aprovechables, en lugares especialmente seleccionados, diseñados y debidamente autorizados, para evitar la contaminación y los daños o riesgos a la salud humana y al ambiente. (De 4741 de 25005)
Reciclaje: Es el proceso mediante el cual los residuos son transformados en nuevos productos o en materias primas básicas y puede incluir las operaciones de separación en la fuente, recolección, selección, acondicionamiento, procesamiento y comercialización.
Reducir: Evitar o minimizar la producción de residuos, usando racional y eficientemente los recursos e insumos en nuestras actividades.
Residuo: Cualquier sustancia u objeto del cual su poseedor/a se desprenda o del que tenga la intención u obligación de desprenderse. 
Residuo Peligroso (RESPEL): Es aquel residuo o desecho que por sus características corrosivas, reactivas, explosivas, tóxicas, inflamables, infecciosas o radiactivas puede causar riesgo o daño para la salud humana y el ambiente. Así mismo, se considera residuo o desecho peligroso los envases, empaques y embalajes que hayan estado en contacto con ellos.
Reutilización: Es la acción por la cual el residuo, previa adecuación, es utilizado directamente para su función original o para alguna relacionada, sin adicionarle procesos de transformación. 
Residuos Orgánicos - Biodegradables: Son residuos que se pudren, pues se descomponen fácilmente al contacto con el medio natural. Entre los cuales están el papel, cartón, sobrantes de comida, cáscaras y frutas, etc.
Residuos Inorgánicos – No Biodegradables:  Son residuos que permanecen en su estado y forma por largo tiempo, estos residuos pueden ser tóxicos y altamente contaminantes. Entre los cuales están los plásticos, vidrio, icopor. Pueden ser reutilizados y reciclados, siempre y cuando no sean tóxicos ni causen peligro al ambiente. </t>
    </r>
  </si>
  <si>
    <t>(Promedio de actividades  ejecutadas a la  fecha / actividades realizadas a la fecha ) * 100</t>
  </si>
  <si>
    <t>LOCATIVO</t>
  </si>
  <si>
    <t>MECANICO</t>
  </si>
  <si>
    <t>Superficies lisas, inestables, irregulares.</t>
  </si>
  <si>
    <t>Manipulación de herramientas, equipos y/o accesorios</t>
  </si>
  <si>
    <t>minimizar los daños a la propiedad y prevenir los impactos ambientales.</t>
  </si>
  <si>
    <t>Semestral</t>
  </si>
  <si>
    <t xml:space="preserve">La prevención de las
enfermedades profesionales y/o accidentes laborales </t>
  </si>
  <si>
    <t>Anual</t>
  </si>
  <si>
    <t>PROGRAMA DE MANTENIMIENTO
60-700-01
V2/01-02-2014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</si>
</sst>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&quot;$&quot;\ #,##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i/>
      <sz val="11"/>
      <color theme="1"/>
      <name val="Arial"/>
      <family val="2"/>
    </font>
    <font>
      <b/>
      <i/>
      <sz val="14"/>
      <color theme="1"/>
      <name val="Arial"/>
      <family val="2"/>
    </font>
    <font>
      <sz val="10"/>
      <name val="Arial"/>
      <family val="2"/>
    </font>
    <font>
      <b/>
      <i/>
      <sz val="20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name val="Arial"/>
      <family val="2"/>
    </font>
    <font>
      <b/>
      <sz val="12"/>
      <name val="Arial"/>
      <family val="2"/>
    </font>
    <font>
      <sz val="12"/>
      <color theme="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omic Sans MS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indexed="43"/>
      <name val="Arial"/>
      <family val="2"/>
    </font>
    <font>
      <b/>
      <sz val="24"/>
      <name val="Arial"/>
      <family val="2"/>
    </font>
    <font>
      <b/>
      <sz val="10"/>
      <color indexed="18"/>
      <name val="Arial"/>
      <family val="2"/>
    </font>
    <font>
      <b/>
      <sz val="12"/>
      <color indexed="10"/>
      <name val="Arial"/>
      <family val="2"/>
    </font>
    <font>
      <b/>
      <sz val="11"/>
      <name val="Wingdings"/>
      <charset val="2"/>
    </font>
    <font>
      <b/>
      <sz val="11"/>
      <name val="Times"/>
      <family val="1"/>
    </font>
    <font>
      <b/>
      <sz val="8"/>
      <name val="Arial"/>
      <family val="2"/>
    </font>
    <font>
      <sz val="10"/>
      <color indexed="4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2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8"/>
        <bgColor indexed="64"/>
      </patternFill>
    </fill>
    <fill>
      <patternFill patternType="lightTrellis">
        <fgColor indexed="31"/>
        <bgColor indexed="44"/>
      </patternFill>
    </fill>
    <fill>
      <patternFill patternType="solid">
        <fgColor indexed="11"/>
        <bgColor indexed="64"/>
      </patternFill>
    </fill>
    <fill>
      <patternFill patternType="lightTrellis">
        <fgColor indexed="31"/>
        <bgColor theme="0" tint="-0.14999847407452621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lightTrellis">
        <fgColor indexed="31"/>
        <bgColor indexed="50"/>
      </patternFill>
    </fill>
    <fill>
      <patternFill patternType="solid">
        <fgColor indexed="30"/>
        <bgColor indexed="64"/>
      </patternFill>
    </fill>
    <fill>
      <patternFill patternType="lightTrellis">
        <fgColor indexed="31"/>
        <bgColor theme="6" tint="0.59999389629810485"/>
      </patternFill>
    </fill>
    <fill>
      <patternFill patternType="solid">
        <fgColor theme="6" tint="0.59999389629810485"/>
        <bgColor indexed="64"/>
      </patternFill>
    </fill>
    <fill>
      <patternFill patternType="lightTrellis">
        <fgColor indexed="31"/>
        <bgColor theme="6" tint="0.39997558519241921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5" fillId="0" borderId="0"/>
    <xf numFmtId="0" fontId="26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/>
    <xf numFmtId="0" fontId="0" fillId="0" borderId="0" xfId="0" applyAlignment="1"/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9" fontId="8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9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9" fontId="5" fillId="0" borderId="1" xfId="1" applyFont="1" applyBorder="1" applyAlignment="1">
      <alignment horizontal="center" vertical="center" wrapText="1"/>
    </xf>
    <xf numFmtId="9" fontId="5" fillId="0" borderId="12" xfId="1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4" fillId="3" borderId="2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/>
    </xf>
    <xf numFmtId="9" fontId="3" fillId="7" borderId="1" xfId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6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left" vertical="center" wrapText="1"/>
    </xf>
    <xf numFmtId="0" fontId="3" fillId="7" borderId="19" xfId="0" applyFont="1" applyFill="1" applyBorder="1" applyAlignment="1">
      <alignment horizontal="center" vertical="center"/>
    </xf>
    <xf numFmtId="164" fontId="2" fillId="7" borderId="1" xfId="3" applyNumberFormat="1" applyFont="1" applyFill="1" applyBorder="1" applyAlignment="1">
      <alignment horizontal="left" vertical="center" wrapText="1"/>
    </xf>
    <xf numFmtId="164" fontId="2" fillId="0" borderId="1" xfId="3" applyNumberFormat="1" applyFont="1" applyFill="1" applyBorder="1" applyAlignment="1">
      <alignment horizontal="left" vertical="center" wrapText="1"/>
    </xf>
    <xf numFmtId="164" fontId="2" fillId="7" borderId="2" xfId="3" applyNumberFormat="1" applyFont="1" applyFill="1" applyBorder="1" applyAlignment="1">
      <alignment horizontal="left" vertical="center" wrapText="1"/>
    </xf>
    <xf numFmtId="0" fontId="5" fillId="3" borderId="20" xfId="0" applyFont="1" applyFill="1" applyBorder="1" applyAlignment="1">
      <alignment horizontal="center" vertical="center"/>
    </xf>
    <xf numFmtId="164" fontId="2" fillId="7" borderId="1" xfId="3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64" fontId="2" fillId="8" borderId="1" xfId="3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wrapText="1"/>
    </xf>
    <xf numFmtId="0" fontId="4" fillId="0" borderId="4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9" fontId="14" fillId="6" borderId="26" xfId="0" applyNumberFormat="1" applyFont="1" applyFill="1" applyBorder="1" applyAlignment="1">
      <alignment vertical="center" wrapText="1"/>
    </xf>
    <xf numFmtId="9" fontId="14" fillId="6" borderId="27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center" vertical="center" wrapText="1"/>
    </xf>
    <xf numFmtId="0" fontId="25" fillId="12" borderId="1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5" fillId="12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6" fillId="3" borderId="8" xfId="0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vertical="center"/>
    </xf>
    <xf numFmtId="0" fontId="4" fillId="7" borderId="12" xfId="0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4" fillId="8" borderId="49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9" fontId="3" fillId="0" borderId="3" xfId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164" fontId="2" fillId="0" borderId="2" xfId="3" applyNumberFormat="1" applyFont="1" applyFill="1" applyBorder="1" applyAlignment="1">
      <alignment horizontal="left" vertical="center" wrapText="1"/>
    </xf>
    <xf numFmtId="0" fontId="4" fillId="8" borderId="48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9" fontId="3" fillId="0" borderId="2" xfId="1" applyFont="1" applyFill="1" applyBorder="1" applyAlignment="1">
      <alignment horizontal="center" vertical="center"/>
    </xf>
    <xf numFmtId="9" fontId="14" fillId="5" borderId="25" xfId="0" applyNumberFormat="1" applyFont="1" applyFill="1" applyBorder="1" applyAlignment="1">
      <alignment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12" borderId="11" xfId="0" applyFont="1" applyFill="1" applyBorder="1" applyAlignment="1">
      <alignment horizontal="center" vertical="center"/>
    </xf>
    <xf numFmtId="0" fontId="21" fillId="9" borderId="55" xfId="0" applyFont="1" applyFill="1" applyBorder="1" applyAlignment="1">
      <alignment horizontal="center" vertical="center"/>
    </xf>
    <xf numFmtId="0" fontId="21" fillId="9" borderId="2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0" fillId="10" borderId="28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4" fillId="0" borderId="0" xfId="0" applyFont="1" applyBorder="1" applyAlignment="1">
      <alignment vertical="center"/>
    </xf>
    <xf numFmtId="16" fontId="21" fillId="6" borderId="1" xfId="0" applyNumberFormat="1" applyFont="1" applyFill="1" applyBorder="1" applyAlignment="1">
      <alignment horizontal="center" vertical="center" wrapText="1"/>
    </xf>
    <xf numFmtId="9" fontId="2" fillId="11" borderId="1" xfId="1" applyNumberFormat="1" applyFont="1" applyFill="1" applyBorder="1" applyAlignment="1">
      <alignment horizontal="center" vertical="center"/>
    </xf>
    <xf numFmtId="9" fontId="2" fillId="11" borderId="5" xfId="1" applyNumberFormat="1" applyFont="1" applyFill="1" applyBorder="1" applyAlignment="1">
      <alignment horizontal="center" vertical="center"/>
    </xf>
    <xf numFmtId="0" fontId="2" fillId="12" borderId="57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9" fontId="2" fillId="0" borderId="1" xfId="1" applyFont="1" applyFill="1" applyBorder="1" applyAlignment="1">
      <alignment horizontal="center" vertical="center" wrapText="1"/>
    </xf>
    <xf numFmtId="164" fontId="2" fillId="0" borderId="1" xfId="3" applyNumberFormat="1" applyFont="1" applyFill="1" applyBorder="1" applyAlignment="1">
      <alignment vertical="center" wrapText="1"/>
    </xf>
    <xf numFmtId="164" fontId="2" fillId="0" borderId="3" xfId="3" applyNumberFormat="1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7" fillId="15" borderId="16" xfId="0" applyFont="1" applyFill="1" applyBorder="1" applyAlignment="1" applyProtection="1">
      <alignment horizontal="center"/>
    </xf>
    <xf numFmtId="0" fontId="21" fillId="15" borderId="22" xfId="0" applyFont="1" applyFill="1" applyBorder="1" applyAlignment="1" applyProtection="1">
      <alignment horizontal="center" vertical="center"/>
    </xf>
    <xf numFmtId="0" fontId="27" fillId="15" borderId="17" xfId="0" applyFont="1" applyFill="1" applyBorder="1" applyAlignment="1" applyProtection="1">
      <alignment horizontal="center"/>
    </xf>
    <xf numFmtId="0" fontId="27" fillId="15" borderId="5" xfId="0" applyFont="1" applyFill="1" applyBorder="1" applyAlignment="1" applyProtection="1"/>
    <xf numFmtId="0" fontId="27" fillId="15" borderId="6" xfId="0" applyFont="1" applyFill="1" applyBorder="1" applyAlignment="1" applyProtection="1"/>
    <xf numFmtId="0" fontId="27" fillId="15" borderId="5" xfId="0" applyFont="1" applyFill="1" applyBorder="1" applyAlignment="1" applyProtection="1">
      <alignment horizontal="center"/>
    </xf>
    <xf numFmtId="0" fontId="27" fillId="15" borderId="5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17" fontId="27" fillId="15" borderId="5" xfId="0" applyNumberFormat="1" applyFont="1" applyFill="1" applyBorder="1" applyAlignment="1" applyProtection="1">
      <alignment horizontal="left"/>
    </xf>
    <xf numFmtId="9" fontId="27" fillId="17" borderId="5" xfId="1" applyFont="1" applyFill="1" applyBorder="1" applyAlignment="1" applyProtection="1">
      <alignment horizontal="center" vertical="center"/>
    </xf>
    <xf numFmtId="17" fontId="27" fillId="18" borderId="1" xfId="0" applyNumberFormat="1" applyFont="1" applyFill="1" applyBorder="1" applyAlignment="1" applyProtection="1">
      <alignment horizontal="left"/>
    </xf>
    <xf numFmtId="1" fontId="27" fillId="18" borderId="1" xfId="0" applyNumberFormat="1" applyFont="1" applyFill="1" applyBorder="1" applyAlignment="1" applyProtection="1">
      <alignment horizontal="center"/>
    </xf>
    <xf numFmtId="0" fontId="37" fillId="15" borderId="1" xfId="0" applyFont="1" applyFill="1" applyBorder="1" applyAlignment="1" applyProtection="1"/>
    <xf numFmtId="9" fontId="25" fillId="15" borderId="1" xfId="1" applyFont="1" applyFill="1" applyBorder="1" applyAlignment="1" applyProtection="1">
      <alignment horizontal="center"/>
    </xf>
    <xf numFmtId="17" fontId="27" fillId="0" borderId="0" xfId="0" applyNumberFormat="1" applyFont="1" applyFill="1" applyBorder="1" applyAlignment="1" applyProtection="1">
      <alignment horizontal="left"/>
    </xf>
    <xf numFmtId="2" fontId="27" fillId="0" borderId="0" xfId="0" applyNumberFormat="1" applyFont="1" applyFill="1" applyBorder="1" applyAlignment="1" applyProtection="1">
      <alignment horizontal="center"/>
    </xf>
    <xf numFmtId="2" fontId="27" fillId="0" borderId="0" xfId="0" applyNumberFormat="1" applyFont="1" applyFill="1" applyBorder="1" applyAlignment="1" applyProtection="1"/>
    <xf numFmtId="165" fontId="27" fillId="0" borderId="0" xfId="0" applyNumberFormat="1" applyFont="1" applyFill="1" applyBorder="1" applyAlignment="1" applyProtection="1"/>
    <xf numFmtId="0" fontId="35" fillId="0" borderId="0" xfId="0" applyFont="1" applyFill="1" applyBorder="1" applyAlignment="1" applyProtection="1">
      <alignment horizontal="center"/>
    </xf>
    <xf numFmtId="0" fontId="0" fillId="11" borderId="0" xfId="0" applyFill="1" applyProtection="1"/>
    <xf numFmtId="0" fontId="0" fillId="0" borderId="0" xfId="0" applyFill="1" applyProtection="1"/>
    <xf numFmtId="0" fontId="0" fillId="19" borderId="0" xfId="0" applyFill="1" applyProtection="1">
      <protection locked="0"/>
    </xf>
    <xf numFmtId="0" fontId="0" fillId="20" borderId="0" xfId="0" applyFill="1" applyProtection="1">
      <protection locked="0"/>
    </xf>
    <xf numFmtId="14" fontId="27" fillId="15" borderId="5" xfId="0" applyNumberFormat="1" applyFont="1" applyFill="1" applyBorder="1" applyAlignment="1" applyProtection="1">
      <alignment horizontal="left" vertical="center"/>
    </xf>
    <xf numFmtId="0" fontId="27" fillId="15" borderId="5" xfId="0" applyFont="1" applyFill="1" applyBorder="1" applyAlignment="1" applyProtection="1">
      <alignment horizontal="left" vertical="justify" wrapText="1"/>
    </xf>
    <xf numFmtId="0" fontId="27" fillId="16" borderId="7" xfId="0" applyFont="1" applyFill="1" applyBorder="1" applyAlignment="1" applyProtection="1">
      <protection locked="0"/>
    </xf>
    <xf numFmtId="0" fontId="27" fillId="24" borderId="18" xfId="0" applyFont="1" applyFill="1" applyBorder="1" applyAlignment="1" applyProtection="1">
      <alignment horizontal="left" vertical="center" wrapText="1"/>
      <protection locked="0"/>
    </xf>
    <xf numFmtId="0" fontId="27" fillId="24" borderId="23" xfId="0" applyFont="1" applyFill="1" applyBorder="1" applyAlignment="1" applyProtection="1">
      <alignment horizontal="left" vertical="center" wrapText="1"/>
      <protection locked="0"/>
    </xf>
    <xf numFmtId="0" fontId="27" fillId="24" borderId="19" xfId="0" applyFont="1" applyFill="1" applyBorder="1" applyAlignment="1" applyProtection="1">
      <alignment horizontal="left" vertical="center" wrapText="1"/>
      <protection locked="0"/>
    </xf>
    <xf numFmtId="0" fontId="27" fillId="24" borderId="5" xfId="0" applyFont="1" applyFill="1" applyBorder="1" applyAlignment="1" applyProtection="1">
      <alignment horizontal="center" vertical="center"/>
      <protection locked="0"/>
    </xf>
    <xf numFmtId="0" fontId="27" fillId="24" borderId="5" xfId="0" applyFont="1" applyFill="1" applyBorder="1" applyAlignment="1" applyProtection="1">
      <protection locked="0"/>
    </xf>
    <xf numFmtId="0" fontId="27" fillId="11" borderId="1" xfId="0" applyFont="1" applyFill="1" applyBorder="1" applyAlignment="1" applyProtection="1">
      <alignment horizontal="center" vertical="center"/>
    </xf>
    <xf numFmtId="0" fontId="27" fillId="11" borderId="3" xfId="0" applyFont="1" applyFill="1" applyBorder="1" applyAlignment="1" applyProtection="1">
      <alignment horizontal="center" vertical="center"/>
    </xf>
    <xf numFmtId="0" fontId="27" fillId="11" borderId="3" xfId="0" applyFont="1" applyFill="1" applyBorder="1" applyAlignment="1" applyProtection="1">
      <alignment horizontal="center" vertical="center" wrapText="1"/>
    </xf>
    <xf numFmtId="1" fontId="27" fillId="23" borderId="5" xfId="0" applyNumberFormat="1" applyFont="1" applyFill="1" applyBorder="1" applyAlignment="1" applyProtection="1">
      <alignment horizontal="center" vertical="center"/>
    </xf>
    <xf numFmtId="1" fontId="27" fillId="23" borderId="16" xfId="0" applyNumberFormat="1" applyFont="1" applyFill="1" applyBorder="1" applyAlignment="1" applyProtection="1">
      <alignment horizontal="center" vertical="center"/>
    </xf>
    <xf numFmtId="9" fontId="36" fillId="18" borderId="1" xfId="1" applyFont="1" applyFill="1" applyBorder="1" applyAlignment="1" applyProtection="1">
      <alignment horizontal="center"/>
    </xf>
    <xf numFmtId="0" fontId="2" fillId="0" borderId="0" xfId="0" applyFont="1" applyBorder="1" applyAlignment="1">
      <alignment horizontal="center" vertical="center" wrapText="1"/>
    </xf>
    <xf numFmtId="9" fontId="2" fillId="11" borderId="5" xfId="1" applyNumberFormat="1" applyFont="1" applyFill="1" applyBorder="1" applyAlignment="1">
      <alignment horizontal="center" vertical="center"/>
    </xf>
    <xf numFmtId="9" fontId="2" fillId="11" borderId="6" xfId="1" applyNumberFormat="1" applyFont="1" applyFill="1" applyBorder="1" applyAlignment="1">
      <alignment horizontal="center" vertical="center"/>
    </xf>
    <xf numFmtId="16" fontId="21" fillId="6" borderId="5" xfId="0" applyNumberFormat="1" applyFont="1" applyFill="1" applyBorder="1" applyAlignment="1">
      <alignment horizontal="center" vertical="center"/>
    </xf>
    <xf numFmtId="16" fontId="21" fillId="6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5" fontId="21" fillId="9" borderId="16" xfId="0" applyNumberFormat="1" applyFont="1" applyFill="1" applyBorder="1" applyAlignment="1">
      <alignment horizontal="center" vertical="center" wrapText="1"/>
    </xf>
    <xf numFmtId="165" fontId="21" fillId="9" borderId="17" xfId="0" applyNumberFormat="1" applyFont="1" applyFill="1" applyBorder="1" applyAlignment="1">
      <alignment horizontal="center" vertical="center" wrapText="1"/>
    </xf>
    <xf numFmtId="165" fontId="21" fillId="9" borderId="20" xfId="0" applyNumberFormat="1" applyFont="1" applyFill="1" applyBorder="1" applyAlignment="1">
      <alignment horizontal="center" vertical="center" wrapText="1"/>
    </xf>
    <xf numFmtId="165" fontId="21" fillId="9" borderId="21" xfId="0" applyNumberFormat="1" applyFont="1" applyFill="1" applyBorder="1" applyAlignment="1">
      <alignment horizontal="center" vertical="center" wrapText="1"/>
    </xf>
    <xf numFmtId="165" fontId="21" fillId="9" borderId="18" xfId="0" applyNumberFormat="1" applyFont="1" applyFill="1" applyBorder="1" applyAlignment="1">
      <alignment horizontal="center" vertical="center" wrapText="1"/>
    </xf>
    <xf numFmtId="165" fontId="21" fillId="9" borderId="19" xfId="0" applyNumberFormat="1" applyFont="1" applyFill="1" applyBorder="1" applyAlignment="1">
      <alignment horizontal="center" vertical="center" wrapText="1"/>
    </xf>
    <xf numFmtId="165" fontId="21" fillId="9" borderId="16" xfId="0" applyNumberFormat="1" applyFont="1" applyFill="1" applyBorder="1" applyAlignment="1">
      <alignment horizontal="center" vertical="center"/>
    </xf>
    <xf numFmtId="165" fontId="21" fillId="9" borderId="17" xfId="0" applyNumberFormat="1" applyFont="1" applyFill="1" applyBorder="1" applyAlignment="1">
      <alignment horizontal="center" vertical="center"/>
    </xf>
    <xf numFmtId="165" fontId="21" fillId="9" borderId="20" xfId="0" applyNumberFormat="1" applyFont="1" applyFill="1" applyBorder="1" applyAlignment="1">
      <alignment horizontal="center" vertical="center"/>
    </xf>
    <xf numFmtId="165" fontId="21" fillId="9" borderId="21" xfId="0" applyNumberFormat="1" applyFont="1" applyFill="1" applyBorder="1" applyAlignment="1">
      <alignment horizontal="center" vertical="center"/>
    </xf>
    <xf numFmtId="165" fontId="21" fillId="9" borderId="18" xfId="0" applyNumberFormat="1" applyFont="1" applyFill="1" applyBorder="1" applyAlignment="1">
      <alignment horizontal="center" vertical="center"/>
    </xf>
    <xf numFmtId="165" fontId="21" fillId="9" borderId="19" xfId="0" applyNumberFormat="1" applyFont="1" applyFill="1" applyBorder="1" applyAlignment="1">
      <alignment horizontal="center" vertical="center"/>
    </xf>
    <xf numFmtId="0" fontId="21" fillId="9" borderId="5" xfId="0" applyFont="1" applyFill="1" applyBorder="1" applyAlignment="1">
      <alignment horizontal="center" vertical="center"/>
    </xf>
    <xf numFmtId="0" fontId="21" fillId="9" borderId="7" xfId="0" applyFont="1" applyFill="1" applyBorder="1" applyAlignment="1">
      <alignment horizontal="center" vertical="center"/>
    </xf>
    <xf numFmtId="0" fontId="21" fillId="9" borderId="6" xfId="0" applyFont="1" applyFill="1" applyBorder="1" applyAlignment="1">
      <alignment horizontal="center" vertical="center"/>
    </xf>
    <xf numFmtId="49" fontId="23" fillId="0" borderId="16" xfId="0" applyNumberFormat="1" applyFont="1" applyFill="1" applyBorder="1" applyAlignment="1">
      <alignment horizontal="center" vertical="center" wrapText="1"/>
    </xf>
    <xf numFmtId="49" fontId="23" fillId="0" borderId="17" xfId="0" applyNumberFormat="1" applyFont="1" applyFill="1" applyBorder="1" applyAlignment="1">
      <alignment horizontal="center" vertical="center" wrapText="1"/>
    </xf>
    <xf numFmtId="49" fontId="23" fillId="0" borderId="18" xfId="0" applyNumberFormat="1" applyFont="1" applyFill="1" applyBorder="1" applyAlignment="1">
      <alignment horizontal="center" vertical="center" wrapText="1"/>
    </xf>
    <xf numFmtId="49" fontId="23" fillId="0" borderId="19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0" fontId="2" fillId="24" borderId="1" xfId="5" applyFont="1" applyFill="1" applyBorder="1" applyAlignment="1">
      <alignment horizontal="center" vertical="center" wrapText="1"/>
    </xf>
    <xf numFmtId="0" fontId="2" fillId="0" borderId="1" xfId="5" applyFont="1" applyFill="1" applyBorder="1" applyAlignment="1">
      <alignment horizontal="center" vertical="center" wrapText="1"/>
    </xf>
    <xf numFmtId="0" fontId="2" fillId="2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3" borderId="1" xfId="5" applyFont="1" applyFill="1" applyBorder="1" applyAlignment="1">
      <alignment horizontal="left" vertical="center"/>
    </xf>
    <xf numFmtId="0" fontId="2" fillId="0" borderId="1" xfId="5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9" fontId="2" fillId="0" borderId="3" xfId="1" applyFont="1" applyFill="1" applyBorder="1" applyAlignment="1">
      <alignment horizontal="center" vertical="center" wrapText="1"/>
    </xf>
    <xf numFmtId="9" fontId="2" fillId="0" borderId="2" xfId="1" applyFont="1" applyFill="1" applyBorder="1" applyAlignment="1">
      <alignment horizontal="center" vertical="center" wrapText="1"/>
    </xf>
    <xf numFmtId="0" fontId="10" fillId="10" borderId="47" xfId="0" applyFont="1" applyFill="1" applyBorder="1" applyAlignment="1">
      <alignment horizontal="center" vertical="center"/>
    </xf>
    <xf numFmtId="0" fontId="10" fillId="10" borderId="39" xfId="0" applyFont="1" applyFill="1" applyBorder="1" applyAlignment="1">
      <alignment horizontal="center" vertical="center"/>
    </xf>
    <xf numFmtId="0" fontId="10" fillId="10" borderId="46" xfId="0" applyFont="1" applyFill="1" applyBorder="1" applyAlignment="1">
      <alignment horizontal="center" vertical="center"/>
    </xf>
    <xf numFmtId="14" fontId="2" fillId="0" borderId="40" xfId="0" applyNumberFormat="1" applyFont="1" applyBorder="1" applyAlignment="1">
      <alignment horizontal="left" vertical="center" wrapText="1"/>
    </xf>
    <xf numFmtId="14" fontId="2" fillId="0" borderId="38" xfId="0" applyNumberFormat="1" applyFont="1" applyBorder="1" applyAlignment="1">
      <alignment horizontal="left" vertical="center"/>
    </xf>
    <xf numFmtId="14" fontId="2" fillId="0" borderId="37" xfId="0" applyNumberFormat="1" applyFont="1" applyBorder="1" applyAlignment="1">
      <alignment horizontal="left" vertical="center"/>
    </xf>
    <xf numFmtId="0" fontId="10" fillId="10" borderId="31" xfId="0" applyFont="1" applyFill="1" applyBorder="1" applyAlignment="1">
      <alignment horizontal="center" vertical="center"/>
    </xf>
    <xf numFmtId="0" fontId="10" fillId="10" borderId="28" xfId="0" applyFont="1" applyFill="1" applyBorder="1" applyAlignment="1">
      <alignment horizontal="center" vertical="center"/>
    </xf>
    <xf numFmtId="0" fontId="10" fillId="10" borderId="30" xfId="0" applyFont="1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 wrapText="1"/>
    </xf>
    <xf numFmtId="0" fontId="10" fillId="10" borderId="24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10" fillId="10" borderId="0" xfId="0" applyFont="1" applyFill="1" applyBorder="1" applyAlignment="1">
      <alignment horizontal="center" vertical="center"/>
    </xf>
    <xf numFmtId="0" fontId="10" fillId="10" borderId="33" xfId="0" applyFont="1" applyFill="1" applyBorder="1" applyAlignment="1">
      <alignment horizontal="center" vertical="center"/>
    </xf>
    <xf numFmtId="0" fontId="21" fillId="9" borderId="36" xfId="0" applyFont="1" applyFill="1" applyBorder="1" applyAlignment="1">
      <alignment horizontal="center" vertical="center"/>
    </xf>
    <xf numFmtId="0" fontId="21" fillId="9" borderId="54" xfId="0" applyFont="1" applyFill="1" applyBorder="1" applyAlignment="1">
      <alignment horizontal="center" vertical="center"/>
    </xf>
    <xf numFmtId="0" fontId="21" fillId="9" borderId="18" xfId="0" applyFont="1" applyFill="1" applyBorder="1" applyAlignment="1">
      <alignment horizontal="center" vertical="center"/>
    </xf>
    <xf numFmtId="0" fontId="21" fillId="9" borderId="19" xfId="0" applyFont="1" applyFill="1" applyBorder="1" applyAlignment="1">
      <alignment horizontal="center" vertical="center"/>
    </xf>
    <xf numFmtId="0" fontId="21" fillId="9" borderId="55" xfId="0" applyFont="1" applyFill="1" applyBorder="1" applyAlignment="1">
      <alignment horizontal="center" vertical="center"/>
    </xf>
    <xf numFmtId="0" fontId="21" fillId="9" borderId="2" xfId="0" applyFont="1" applyFill="1" applyBorder="1" applyAlignment="1">
      <alignment horizontal="center" vertical="center"/>
    </xf>
    <xf numFmtId="0" fontId="25" fillId="9" borderId="32" xfId="0" applyFont="1" applyFill="1" applyBorder="1" applyAlignment="1">
      <alignment horizontal="center" vertical="center"/>
    </xf>
    <xf numFmtId="0" fontId="25" fillId="9" borderId="27" xfId="0" applyFont="1" applyFill="1" applyBorder="1" applyAlignment="1">
      <alignment horizontal="center" vertical="center"/>
    </xf>
    <xf numFmtId="0" fontId="21" fillId="9" borderId="34" xfId="0" applyFont="1" applyFill="1" applyBorder="1" applyAlignment="1">
      <alignment horizontal="center" vertical="center"/>
    </xf>
    <xf numFmtId="0" fontId="21" fillId="9" borderId="56" xfId="0" applyFont="1" applyFill="1" applyBorder="1" applyAlignment="1">
      <alignment horizontal="center" vertical="center"/>
    </xf>
    <xf numFmtId="0" fontId="10" fillId="10" borderId="29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10" fillId="10" borderId="38" xfId="0" applyFont="1" applyFill="1" applyBorder="1" applyAlignment="1">
      <alignment horizontal="center" vertical="center"/>
    </xf>
    <xf numFmtId="0" fontId="10" fillId="10" borderId="37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21" fillId="9" borderId="42" xfId="0" applyFont="1" applyFill="1" applyBorder="1" applyAlignment="1">
      <alignment horizontal="center" vertical="center"/>
    </xf>
    <xf numFmtId="0" fontId="21" fillId="9" borderId="41" xfId="0" applyFont="1" applyFill="1" applyBorder="1" applyAlignment="1">
      <alignment horizontal="center" vertical="center"/>
    </xf>
    <xf numFmtId="0" fontId="10" fillId="10" borderId="52" xfId="0" applyFont="1" applyFill="1" applyBorder="1" applyAlignment="1">
      <alignment horizontal="center" vertical="center"/>
    </xf>
    <xf numFmtId="0" fontId="10" fillId="10" borderId="44" xfId="0" applyFont="1" applyFill="1" applyBorder="1" applyAlignment="1">
      <alignment horizontal="center" vertical="center"/>
    </xf>
    <xf numFmtId="0" fontId="10" fillId="10" borderId="53" xfId="0" applyFont="1" applyFill="1" applyBorder="1" applyAlignment="1">
      <alignment horizontal="center" vertical="center"/>
    </xf>
    <xf numFmtId="0" fontId="21" fillId="9" borderId="31" xfId="0" applyFont="1" applyFill="1" applyBorder="1" applyAlignment="1">
      <alignment horizontal="center" vertical="center"/>
    </xf>
    <xf numFmtId="0" fontId="21" fillId="9" borderId="28" xfId="0" applyFont="1" applyFill="1" applyBorder="1" applyAlignment="1">
      <alignment horizontal="center" vertical="center"/>
    </xf>
    <xf numFmtId="0" fontId="21" fillId="9" borderId="50" xfId="0" applyFont="1" applyFill="1" applyBorder="1" applyAlignment="1">
      <alignment horizontal="center" vertical="center"/>
    </xf>
    <xf numFmtId="0" fontId="21" fillId="9" borderId="23" xfId="0" applyFont="1" applyFill="1" applyBorder="1" applyAlignment="1">
      <alignment horizontal="center" vertical="center"/>
    </xf>
    <xf numFmtId="0" fontId="27" fillId="9" borderId="5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1" fillId="9" borderId="42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4" fillId="0" borderId="39" xfId="0" applyFont="1" applyBorder="1" applyAlignment="1">
      <alignment horizontal="right" vertical="center" wrapText="1"/>
    </xf>
    <xf numFmtId="0" fontId="4" fillId="0" borderId="39" xfId="0" applyFont="1" applyBorder="1" applyAlignment="1">
      <alignment horizontal="right" vertical="center"/>
    </xf>
    <xf numFmtId="0" fontId="2" fillId="11" borderId="22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28" fillId="9" borderId="5" xfId="0" applyFont="1" applyFill="1" applyBorder="1" applyAlignment="1">
      <alignment horizontal="center" vertical="center" wrapText="1"/>
    </xf>
    <xf numFmtId="0" fontId="28" fillId="9" borderId="6" xfId="0" applyFont="1" applyFill="1" applyBorder="1" applyAlignment="1">
      <alignment horizontal="center" vertical="center" wrapText="1"/>
    </xf>
    <xf numFmtId="0" fontId="21" fillId="9" borderId="16" xfId="0" applyFont="1" applyFill="1" applyBorder="1" applyAlignment="1">
      <alignment horizontal="center" vertical="center" wrapText="1"/>
    </xf>
    <xf numFmtId="0" fontId="21" fillId="9" borderId="17" xfId="0" applyFont="1" applyFill="1" applyBorder="1" applyAlignment="1">
      <alignment horizontal="center" vertical="center" wrapText="1"/>
    </xf>
    <xf numFmtId="0" fontId="21" fillId="9" borderId="20" xfId="0" applyFont="1" applyFill="1" applyBorder="1" applyAlignment="1">
      <alignment horizontal="center" vertical="center" wrapText="1"/>
    </xf>
    <xf numFmtId="0" fontId="21" fillId="9" borderId="21" xfId="0" applyFont="1" applyFill="1" applyBorder="1" applyAlignment="1">
      <alignment horizontal="center" vertical="center" wrapText="1"/>
    </xf>
    <xf numFmtId="0" fontId="21" fillId="9" borderId="18" xfId="0" applyFont="1" applyFill="1" applyBorder="1" applyAlignment="1">
      <alignment horizontal="center" vertical="center" wrapText="1"/>
    </xf>
    <xf numFmtId="0" fontId="21" fillId="9" borderId="19" xfId="0" applyFont="1" applyFill="1" applyBorder="1" applyAlignment="1">
      <alignment horizontal="center" vertical="center" wrapText="1"/>
    </xf>
    <xf numFmtId="0" fontId="2" fillId="13" borderId="1" xfId="6" applyFont="1" applyFill="1" applyBorder="1" applyAlignment="1">
      <alignment horizontal="right" vertical="center" wrapText="1"/>
    </xf>
    <xf numFmtId="0" fontId="2" fillId="0" borderId="1" xfId="6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5" fillId="7" borderId="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19" fillId="0" borderId="5" xfId="4" applyFont="1" applyFill="1" applyBorder="1" applyAlignment="1">
      <alignment horizontal="left" vertical="center" wrapText="1"/>
    </xf>
    <xf numFmtId="0" fontId="19" fillId="0" borderId="6" xfId="4" applyFont="1" applyFill="1" applyBorder="1" applyAlignment="1">
      <alignment horizontal="left" vertical="center" wrapText="1"/>
    </xf>
    <xf numFmtId="0" fontId="19" fillId="7" borderId="18" xfId="4" applyFont="1" applyFill="1" applyBorder="1" applyAlignment="1">
      <alignment horizontal="left" vertical="center" wrapText="1"/>
    </xf>
    <xf numFmtId="0" fontId="19" fillId="7" borderId="19" xfId="4" applyFont="1" applyFill="1" applyBorder="1" applyAlignment="1">
      <alignment horizontal="left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7" borderId="23" xfId="0" applyFont="1" applyFill="1" applyBorder="1" applyAlignment="1">
      <alignment horizontal="center" vertical="center" wrapText="1"/>
    </xf>
    <xf numFmtId="0" fontId="19" fillId="7" borderId="5" xfId="4" applyFont="1" applyFill="1" applyBorder="1" applyAlignment="1">
      <alignment horizontal="left" vertical="center" wrapText="1"/>
    </xf>
    <xf numFmtId="0" fontId="19" fillId="7" borderId="6" xfId="4" applyFont="1" applyFill="1" applyBorder="1" applyAlignment="1">
      <alignment horizontal="left" vertical="center" wrapText="1"/>
    </xf>
    <xf numFmtId="0" fontId="18" fillId="7" borderId="5" xfId="4" applyFill="1" applyBorder="1" applyAlignment="1">
      <alignment horizontal="left" vertical="center" wrapText="1"/>
    </xf>
    <xf numFmtId="0" fontId="18" fillId="7" borderId="6" xfId="4" applyFill="1" applyBorder="1" applyAlignment="1">
      <alignment horizontal="left" vertical="center" wrapText="1"/>
    </xf>
    <xf numFmtId="9" fontId="16" fillId="6" borderId="1" xfId="0" applyNumberFormat="1" applyFont="1" applyFill="1" applyBorder="1" applyAlignment="1">
      <alignment horizontal="center" vertical="center" wrapText="1"/>
    </xf>
    <xf numFmtId="9" fontId="16" fillId="6" borderId="12" xfId="0" applyNumberFormat="1" applyFont="1" applyFill="1" applyBorder="1" applyAlignment="1">
      <alignment horizontal="center" vertical="center" wrapText="1"/>
    </xf>
    <xf numFmtId="9" fontId="16" fillId="6" borderId="14" xfId="0" applyNumberFormat="1" applyFont="1" applyFill="1" applyBorder="1" applyAlignment="1">
      <alignment horizontal="center" vertical="center" wrapText="1"/>
    </xf>
    <xf numFmtId="9" fontId="16" fillId="6" borderId="15" xfId="0" applyNumberFormat="1" applyFont="1" applyFill="1" applyBorder="1" applyAlignment="1">
      <alignment horizontal="center" vertical="center" wrapText="1"/>
    </xf>
    <xf numFmtId="9" fontId="13" fillId="0" borderId="5" xfId="0" applyNumberFormat="1" applyFont="1" applyFill="1" applyBorder="1" applyAlignment="1">
      <alignment horizontal="center" vertical="center" wrapText="1"/>
    </xf>
    <xf numFmtId="9" fontId="13" fillId="0" borderId="7" xfId="0" applyNumberFormat="1" applyFont="1" applyFill="1" applyBorder="1" applyAlignment="1">
      <alignment horizontal="center" vertical="center" wrapText="1"/>
    </xf>
    <xf numFmtId="9" fontId="13" fillId="0" borderId="6" xfId="0" applyNumberFormat="1" applyFont="1" applyFill="1" applyBorder="1" applyAlignment="1">
      <alignment horizontal="center" vertical="center" wrapText="1"/>
    </xf>
    <xf numFmtId="9" fontId="3" fillId="0" borderId="13" xfId="1" applyFont="1" applyBorder="1" applyAlignment="1">
      <alignment horizontal="center"/>
    </xf>
    <xf numFmtId="9" fontId="3" fillId="0" borderId="14" xfId="1" applyFont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8" fillId="0" borderId="16" xfId="4" applyFill="1" applyBorder="1" applyAlignment="1">
      <alignment horizontal="left" vertical="center" wrapText="1"/>
    </xf>
    <xf numFmtId="0" fontId="18" fillId="0" borderId="17" xfId="4" applyFill="1" applyBorder="1" applyAlignment="1">
      <alignment horizontal="left" vertical="center" wrapText="1"/>
    </xf>
    <xf numFmtId="0" fontId="15" fillId="8" borderId="16" xfId="0" applyFont="1" applyFill="1" applyBorder="1" applyAlignment="1">
      <alignment horizontal="center" vertical="center" wrapText="1"/>
    </xf>
    <xf numFmtId="0" fontId="15" fillId="8" borderId="22" xfId="0" applyFont="1" applyFill="1" applyBorder="1" applyAlignment="1">
      <alignment horizontal="center" vertical="center" wrapText="1"/>
    </xf>
    <xf numFmtId="0" fontId="18" fillId="7" borderId="1" xfId="4" applyFill="1" applyBorder="1" applyAlignment="1">
      <alignment horizontal="left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15" fillId="8" borderId="18" xfId="0" applyFont="1" applyFill="1" applyBorder="1" applyAlignment="1">
      <alignment horizontal="center" vertical="center" wrapText="1"/>
    </xf>
    <xf numFmtId="0" fontId="15" fillId="8" borderId="23" xfId="0" applyFont="1" applyFill="1" applyBorder="1" applyAlignment="1">
      <alignment horizontal="center" vertical="center" wrapText="1"/>
    </xf>
    <xf numFmtId="9" fontId="14" fillId="6" borderId="25" xfId="0" applyNumberFormat="1" applyFont="1" applyFill="1" applyBorder="1" applyAlignment="1">
      <alignment horizontal="center" vertical="center" wrapText="1"/>
    </xf>
    <xf numFmtId="9" fontId="14" fillId="6" borderId="26" xfId="0" applyNumberFormat="1" applyFont="1" applyFill="1" applyBorder="1" applyAlignment="1">
      <alignment horizontal="center" vertical="center" wrapText="1"/>
    </xf>
    <xf numFmtId="9" fontId="14" fillId="6" borderId="27" xfId="0" applyNumberFormat="1" applyFont="1" applyFill="1" applyBorder="1" applyAlignment="1">
      <alignment horizontal="center" vertical="center" wrapText="1"/>
    </xf>
    <xf numFmtId="9" fontId="14" fillId="5" borderId="3" xfId="0" applyNumberFormat="1" applyFont="1" applyFill="1" applyBorder="1" applyAlignment="1">
      <alignment horizontal="center" vertical="center" wrapText="1"/>
    </xf>
    <xf numFmtId="9" fontId="14" fillId="5" borderId="4" xfId="0" applyNumberFormat="1" applyFont="1" applyFill="1" applyBorder="1" applyAlignment="1">
      <alignment horizontal="center" vertical="center" wrapText="1"/>
    </xf>
    <xf numFmtId="9" fontId="14" fillId="5" borderId="2" xfId="0" applyNumberFormat="1" applyFont="1" applyFill="1" applyBorder="1" applyAlignment="1">
      <alignment horizontal="center" vertical="center" wrapText="1"/>
    </xf>
    <xf numFmtId="9" fontId="14" fillId="5" borderId="25" xfId="0" applyNumberFormat="1" applyFont="1" applyFill="1" applyBorder="1" applyAlignment="1">
      <alignment horizontal="center" vertical="center" wrapText="1"/>
    </xf>
    <xf numFmtId="9" fontId="14" fillId="5" borderId="26" xfId="0" applyNumberFormat="1" applyFont="1" applyFill="1" applyBorder="1" applyAlignment="1">
      <alignment horizontal="center" vertical="center" wrapText="1"/>
    </xf>
    <xf numFmtId="9" fontId="14" fillId="6" borderId="1" xfId="0" applyNumberFormat="1" applyFont="1" applyFill="1" applyBorder="1" applyAlignment="1">
      <alignment horizontal="center" vertical="center" wrapText="1"/>
    </xf>
    <xf numFmtId="9" fontId="14" fillId="6" borderId="3" xfId="0" applyNumberFormat="1" applyFont="1" applyFill="1" applyBorder="1" applyAlignment="1">
      <alignment horizontal="center" vertical="center" wrapText="1"/>
    </xf>
    <xf numFmtId="9" fontId="14" fillId="6" borderId="4" xfId="0" applyNumberFormat="1" applyFont="1" applyFill="1" applyBorder="1" applyAlignment="1">
      <alignment horizontal="center" vertical="center" wrapText="1"/>
    </xf>
    <xf numFmtId="9" fontId="14" fillId="6" borderId="2" xfId="0" applyNumberFormat="1" applyFont="1" applyFill="1" applyBorder="1" applyAlignment="1">
      <alignment horizontal="center" vertical="center" wrapText="1"/>
    </xf>
    <xf numFmtId="4" fontId="0" fillId="16" borderId="5" xfId="0" applyNumberFormat="1" applyFill="1" applyBorder="1" applyAlignment="1" applyProtection="1">
      <alignment horizontal="center" vertical="center"/>
      <protection locked="0"/>
    </xf>
    <xf numFmtId="4" fontId="0" fillId="16" borderId="7" xfId="0" applyNumberFormat="1" applyFill="1" applyBorder="1" applyAlignment="1" applyProtection="1">
      <alignment horizontal="center" vertical="center"/>
      <protection locked="0"/>
    </xf>
    <xf numFmtId="4" fontId="0" fillId="16" borderId="6" xfId="0" applyNumberFormat="1" applyFill="1" applyBorder="1" applyAlignment="1" applyProtection="1">
      <alignment horizontal="center" vertical="center"/>
      <protection locked="0"/>
    </xf>
    <xf numFmtId="0" fontId="31" fillId="14" borderId="1" xfId="0" applyFont="1" applyFill="1" applyBorder="1" applyAlignment="1" applyProtection="1">
      <alignment horizontal="center" vertical="center"/>
    </xf>
    <xf numFmtId="0" fontId="27" fillId="15" borderId="5" xfId="0" applyFont="1" applyFill="1" applyBorder="1" applyAlignment="1" applyProtection="1">
      <alignment horizontal="center" vertical="center"/>
    </xf>
    <xf numFmtId="0" fontId="27" fillId="15" borderId="6" xfId="0" applyFont="1" applyFill="1" applyBorder="1" applyAlignment="1" applyProtection="1">
      <alignment horizontal="center" vertical="center"/>
    </xf>
    <xf numFmtId="0" fontId="27" fillId="21" borderId="5" xfId="0" applyFont="1" applyFill="1" applyBorder="1" applyAlignment="1" applyProtection="1">
      <alignment horizontal="center" vertical="center"/>
    </xf>
    <xf numFmtId="0" fontId="27" fillId="21" borderId="7" xfId="0" applyFont="1" applyFill="1" applyBorder="1" applyAlignment="1" applyProtection="1">
      <alignment horizontal="center" vertical="center"/>
    </xf>
    <xf numFmtId="0" fontId="38" fillId="22" borderId="18" xfId="0" applyFont="1" applyFill="1" applyBorder="1" applyAlignment="1" applyProtection="1">
      <alignment horizontal="center" vertical="center"/>
      <protection locked="0"/>
    </xf>
    <xf numFmtId="0" fontId="38" fillId="22" borderId="23" xfId="0" applyFont="1" applyFill="1" applyBorder="1" applyAlignment="1" applyProtection="1">
      <alignment horizontal="center" vertical="center"/>
      <protection locked="0"/>
    </xf>
    <xf numFmtId="0" fontId="38" fillId="14" borderId="3" xfId="0" applyFont="1" applyFill="1" applyBorder="1" applyAlignment="1" applyProtection="1">
      <alignment horizontal="center" vertical="center"/>
    </xf>
    <xf numFmtId="0" fontId="38" fillId="14" borderId="2" xfId="0" applyFont="1" applyFill="1" applyBorder="1" applyAlignment="1" applyProtection="1">
      <alignment horizontal="center" vertical="center"/>
    </xf>
    <xf numFmtId="0" fontId="38" fillId="22" borderId="16" xfId="0" applyFont="1" applyFill="1" applyBorder="1" applyAlignment="1" applyProtection="1">
      <alignment horizontal="center" vertical="center" wrapText="1"/>
    </xf>
    <xf numFmtId="0" fontId="38" fillId="22" borderId="22" xfId="0" applyFont="1" applyFill="1" applyBorder="1" applyAlignment="1" applyProtection="1">
      <alignment horizontal="center" vertical="center" wrapText="1"/>
    </xf>
    <xf numFmtId="0" fontId="38" fillId="22" borderId="17" xfId="0" applyFont="1" applyFill="1" applyBorder="1" applyAlignment="1" applyProtection="1">
      <alignment horizontal="center" vertical="center" wrapText="1"/>
    </xf>
    <xf numFmtId="0" fontId="38" fillId="22" borderId="18" xfId="0" applyFont="1" applyFill="1" applyBorder="1" applyAlignment="1" applyProtection="1">
      <alignment horizontal="center" vertical="center" wrapText="1"/>
    </xf>
    <xf numFmtId="0" fontId="38" fillId="22" borderId="23" xfId="0" applyFont="1" applyFill="1" applyBorder="1" applyAlignment="1" applyProtection="1">
      <alignment horizontal="center" vertical="center" wrapText="1"/>
    </xf>
    <xf numFmtId="0" fontId="38" fillId="22" borderId="19" xfId="0" applyFont="1" applyFill="1" applyBorder="1" applyAlignment="1" applyProtection="1">
      <alignment horizontal="center" vertical="center" wrapText="1"/>
    </xf>
    <xf numFmtId="1" fontId="27" fillId="25" borderId="66" xfId="0" applyNumberFormat="1" applyFont="1" applyFill="1" applyBorder="1" applyAlignment="1" applyProtection="1">
      <alignment horizontal="center"/>
    </xf>
    <xf numFmtId="1" fontId="27" fillId="25" borderId="67" xfId="0" applyNumberFormat="1" applyFont="1" applyFill="1" applyBorder="1" applyAlignment="1" applyProtection="1">
      <alignment horizontal="center"/>
    </xf>
    <xf numFmtId="0" fontId="35" fillId="15" borderId="5" xfId="0" applyFont="1" applyFill="1" applyBorder="1" applyAlignment="1" applyProtection="1">
      <alignment horizontal="center"/>
    </xf>
    <xf numFmtId="0" fontId="35" fillId="15" borderId="7" xfId="0" applyFont="1" applyFill="1" applyBorder="1" applyAlignment="1" applyProtection="1">
      <alignment horizontal="center"/>
    </xf>
    <xf numFmtId="1" fontId="27" fillId="18" borderId="1" xfId="0" applyNumberFormat="1" applyFont="1" applyFill="1" applyBorder="1" applyAlignment="1" applyProtection="1">
      <alignment horizontal="center"/>
    </xf>
    <xf numFmtId="1" fontId="27" fillId="25" borderId="64" xfId="0" applyNumberFormat="1" applyFont="1" applyFill="1" applyBorder="1" applyAlignment="1" applyProtection="1">
      <alignment horizontal="center"/>
    </xf>
    <xf numFmtId="1" fontId="27" fillId="25" borderId="65" xfId="0" applyNumberFormat="1" applyFont="1" applyFill="1" applyBorder="1" applyAlignment="1" applyProtection="1">
      <alignment horizontal="center"/>
    </xf>
    <xf numFmtId="0" fontId="27" fillId="11" borderId="5" xfId="0" applyFont="1" applyFill="1" applyBorder="1" applyAlignment="1" applyProtection="1">
      <alignment horizontal="center" vertical="center"/>
    </xf>
    <xf numFmtId="0" fontId="27" fillId="11" borderId="6" xfId="0" applyFont="1" applyFill="1" applyBorder="1" applyAlignment="1" applyProtection="1">
      <alignment horizontal="center" vertical="center"/>
    </xf>
    <xf numFmtId="0" fontId="27" fillId="11" borderId="1" xfId="0" applyFont="1" applyFill="1" applyBorder="1" applyAlignment="1" applyProtection="1">
      <alignment horizontal="center" vertical="center"/>
    </xf>
    <xf numFmtId="1" fontId="27" fillId="25" borderId="62" xfId="0" applyNumberFormat="1" applyFont="1" applyFill="1" applyBorder="1" applyAlignment="1" applyProtection="1">
      <alignment horizontal="center"/>
    </xf>
    <xf numFmtId="1" fontId="27" fillId="25" borderId="63" xfId="0" applyNumberFormat="1" applyFont="1" applyFill="1" applyBorder="1" applyAlignment="1" applyProtection="1">
      <alignment horizontal="center"/>
    </xf>
    <xf numFmtId="0" fontId="27" fillId="15" borderId="5" xfId="0" applyFont="1" applyFill="1" applyBorder="1" applyAlignment="1" applyProtection="1">
      <alignment horizontal="left"/>
    </xf>
    <xf numFmtId="0" fontId="27" fillId="15" borderId="6" xfId="0" applyFont="1" applyFill="1" applyBorder="1" applyAlignment="1" applyProtection="1">
      <alignment horizontal="left"/>
    </xf>
    <xf numFmtId="0" fontId="27" fillId="24" borderId="5" xfId="0" applyFont="1" applyFill="1" applyBorder="1" applyAlignment="1" applyProtection="1">
      <alignment horizontal="center" vertical="center"/>
      <protection locked="0"/>
    </xf>
    <xf numFmtId="0" fontId="27" fillId="24" borderId="6" xfId="0" applyFont="1" applyFill="1" applyBorder="1" applyAlignment="1" applyProtection="1">
      <alignment horizontal="center" vertical="center"/>
      <protection locked="0"/>
    </xf>
    <xf numFmtId="9" fontId="27" fillId="15" borderId="5" xfId="0" applyNumberFormat="1" applyFont="1" applyFill="1" applyBorder="1" applyAlignment="1" applyProtection="1">
      <alignment horizontal="center"/>
    </xf>
    <xf numFmtId="9" fontId="27" fillId="15" borderId="7" xfId="0" applyNumberFormat="1" applyFont="1" applyFill="1" applyBorder="1" applyAlignment="1" applyProtection="1">
      <alignment horizontal="center"/>
    </xf>
    <xf numFmtId="0" fontId="27" fillId="15" borderId="1" xfId="0" applyFont="1" applyFill="1" applyBorder="1" applyAlignment="1" applyProtection="1">
      <alignment horizontal="center"/>
    </xf>
    <xf numFmtId="14" fontId="27" fillId="24" borderId="1" xfId="0" applyNumberFormat="1" applyFont="1" applyFill="1" applyBorder="1" applyAlignment="1" applyProtection="1">
      <alignment horizontal="center"/>
      <protection locked="0"/>
    </xf>
    <xf numFmtId="9" fontId="34" fillId="15" borderId="5" xfId="0" applyNumberFormat="1" applyFont="1" applyFill="1" applyBorder="1" applyAlignment="1" applyProtection="1">
      <alignment horizontal="center"/>
    </xf>
    <xf numFmtId="9" fontId="34" fillId="15" borderId="7" xfId="0" applyNumberFormat="1" applyFont="1" applyFill="1" applyBorder="1" applyAlignment="1" applyProtection="1">
      <alignment horizontal="center"/>
    </xf>
    <xf numFmtId="0" fontId="27" fillId="15" borderId="7" xfId="0" applyFont="1" applyFill="1" applyBorder="1" applyAlignment="1" applyProtection="1">
      <alignment horizontal="center" vertical="center"/>
    </xf>
    <xf numFmtId="0" fontId="27" fillId="15" borderId="5" xfId="0" applyFont="1" applyFill="1" applyBorder="1" applyAlignment="1" applyProtection="1">
      <alignment horizontal="left" vertical="center"/>
    </xf>
    <xf numFmtId="0" fontId="27" fillId="15" borderId="6" xfId="0" applyFont="1" applyFill="1" applyBorder="1" applyAlignment="1" applyProtection="1">
      <alignment horizontal="left" vertical="center"/>
    </xf>
    <xf numFmtId="0" fontId="27" fillId="24" borderId="5" xfId="0" applyFont="1" applyFill="1" applyBorder="1" applyAlignment="1" applyProtection="1">
      <alignment horizontal="center"/>
      <protection locked="0"/>
    </xf>
    <xf numFmtId="0" fontId="27" fillId="24" borderId="7" xfId="0" applyFont="1" applyFill="1" applyBorder="1" applyAlignment="1" applyProtection="1">
      <alignment horizontal="center"/>
      <protection locked="0"/>
    </xf>
    <xf numFmtId="0" fontId="27" fillId="24" borderId="6" xfId="0" applyFont="1" applyFill="1" applyBorder="1" applyAlignment="1" applyProtection="1">
      <alignment horizontal="center"/>
      <protection locked="0"/>
    </xf>
    <xf numFmtId="0" fontId="27" fillId="15" borderId="1" xfId="0" applyFont="1" applyFill="1" applyBorder="1" applyAlignment="1" applyProtection="1">
      <alignment horizontal="center" vertical="center"/>
    </xf>
    <xf numFmtId="0" fontId="27" fillId="15" borderId="20" xfId="0" applyFont="1" applyFill="1" applyBorder="1" applyAlignment="1" applyProtection="1">
      <alignment horizontal="center" vertical="center" wrapText="1"/>
    </xf>
    <xf numFmtId="0" fontId="27" fillId="15" borderId="0" xfId="0" applyFont="1" applyFill="1" applyBorder="1" applyAlignment="1" applyProtection="1">
      <alignment horizontal="center" vertical="center" wrapText="1"/>
    </xf>
    <xf numFmtId="0" fontId="27" fillId="15" borderId="21" xfId="0" applyFont="1" applyFill="1" applyBorder="1" applyAlignment="1" applyProtection="1">
      <alignment horizontal="center" vertical="center" wrapText="1"/>
    </xf>
    <xf numFmtId="0" fontId="27" fillId="15" borderId="18" xfId="0" applyFont="1" applyFill="1" applyBorder="1" applyAlignment="1" applyProtection="1">
      <alignment horizontal="center"/>
    </xf>
    <xf numFmtId="0" fontId="27" fillId="15" borderId="23" xfId="0" applyFont="1" applyFill="1" applyBorder="1" applyAlignment="1" applyProtection="1">
      <alignment horizontal="center"/>
    </xf>
    <xf numFmtId="0" fontId="27" fillId="15" borderId="19" xfId="0" applyFont="1" applyFill="1" applyBorder="1" applyAlignment="1" applyProtection="1">
      <alignment horizontal="center"/>
    </xf>
    <xf numFmtId="0" fontId="33" fillId="24" borderId="5" xfId="0" applyFont="1" applyFill="1" applyBorder="1" applyAlignment="1" applyProtection="1">
      <alignment horizontal="center"/>
      <protection locked="0"/>
    </xf>
    <xf numFmtId="0" fontId="33" fillId="24" borderId="7" xfId="0" applyFont="1" applyFill="1" applyBorder="1" applyAlignment="1" applyProtection="1">
      <alignment horizontal="center"/>
      <protection locked="0"/>
    </xf>
    <xf numFmtId="0" fontId="33" fillId="24" borderId="6" xfId="0" applyFont="1" applyFill="1" applyBorder="1" applyAlignment="1" applyProtection="1">
      <alignment horizontal="center"/>
      <protection locked="0"/>
    </xf>
    <xf numFmtId="0" fontId="27" fillId="15" borderId="5" xfId="0" applyFont="1" applyFill="1" applyBorder="1" applyAlignment="1" applyProtection="1">
      <alignment horizontal="center"/>
    </xf>
    <xf numFmtId="0" fontId="27" fillId="15" borderId="7" xfId="0" applyFont="1" applyFill="1" applyBorder="1" applyAlignment="1" applyProtection="1">
      <alignment horizontal="center"/>
    </xf>
    <xf numFmtId="0" fontId="27" fillId="15" borderId="6" xfId="0" applyFont="1" applyFill="1" applyBorder="1" applyAlignment="1" applyProtection="1">
      <alignment horizontal="center"/>
    </xf>
    <xf numFmtId="0" fontId="27" fillId="24" borderId="5" xfId="0" applyFont="1" applyFill="1" applyBorder="1" applyAlignment="1" applyProtection="1">
      <alignment horizontal="left" vertical="center"/>
      <protection locked="0"/>
    </xf>
    <xf numFmtId="0" fontId="27" fillId="24" borderId="7" xfId="0" applyFont="1" applyFill="1" applyBorder="1" applyAlignment="1" applyProtection="1">
      <alignment horizontal="left" vertical="center"/>
      <protection locked="0"/>
    </xf>
    <xf numFmtId="0" fontId="27" fillId="24" borderId="6" xfId="0" applyFont="1" applyFill="1" applyBorder="1" applyAlignment="1" applyProtection="1">
      <alignment horizontal="left" vertical="center"/>
      <protection locked="0"/>
    </xf>
    <xf numFmtId="0" fontId="27" fillId="15" borderId="16" xfId="0" applyFont="1" applyFill="1" applyBorder="1" applyAlignment="1" applyProtection="1">
      <alignment horizontal="center" vertical="center"/>
    </xf>
    <xf numFmtId="0" fontId="27" fillId="15" borderId="22" xfId="0" applyFont="1" applyFill="1" applyBorder="1" applyAlignment="1" applyProtection="1">
      <alignment horizontal="center" vertical="center"/>
    </xf>
    <xf numFmtId="0" fontId="27" fillId="15" borderId="17" xfId="0" applyFont="1" applyFill="1" applyBorder="1" applyAlignment="1" applyProtection="1">
      <alignment horizontal="center" vertical="center"/>
    </xf>
    <xf numFmtId="0" fontId="27" fillId="15" borderId="20" xfId="0" applyFont="1" applyFill="1" applyBorder="1" applyAlignment="1" applyProtection="1">
      <alignment horizontal="center" vertical="center"/>
    </xf>
    <xf numFmtId="0" fontId="27" fillId="15" borderId="0" xfId="0" applyFont="1" applyFill="1" applyBorder="1" applyAlignment="1" applyProtection="1">
      <alignment horizontal="center" vertical="center"/>
    </xf>
    <xf numFmtId="0" fontId="27" fillId="15" borderId="21" xfId="0" applyFont="1" applyFill="1" applyBorder="1" applyAlignment="1" applyProtection="1">
      <alignment horizontal="center" vertical="center"/>
    </xf>
    <xf numFmtId="0" fontId="27" fillId="24" borderId="16" xfId="0" applyFont="1" applyFill="1" applyBorder="1" applyAlignment="1" applyProtection="1">
      <alignment horizontal="left" vertical="center" wrapText="1"/>
      <protection locked="0"/>
    </xf>
    <xf numFmtId="0" fontId="27" fillId="24" borderId="22" xfId="0" applyFont="1" applyFill="1" applyBorder="1" applyAlignment="1" applyProtection="1">
      <alignment horizontal="left" vertical="center" wrapText="1"/>
      <protection locked="0"/>
    </xf>
    <xf numFmtId="0" fontId="27" fillId="24" borderId="17" xfId="0" applyFont="1" applyFill="1" applyBorder="1" applyAlignment="1" applyProtection="1">
      <alignment horizontal="left" vertical="center" wrapText="1"/>
      <protection locked="0"/>
    </xf>
    <xf numFmtId="0" fontId="27" fillId="24" borderId="20" xfId="0" applyFont="1" applyFill="1" applyBorder="1" applyAlignment="1" applyProtection="1">
      <alignment horizontal="left" vertical="center" wrapText="1"/>
      <protection locked="0"/>
    </xf>
    <xf numFmtId="0" fontId="27" fillId="24" borderId="0" xfId="0" applyFont="1" applyFill="1" applyBorder="1" applyAlignment="1" applyProtection="1">
      <alignment horizontal="left" vertical="center" wrapText="1"/>
      <protection locked="0"/>
    </xf>
    <xf numFmtId="0" fontId="27" fillId="24" borderId="21" xfId="0" applyFont="1" applyFill="1" applyBorder="1" applyAlignment="1" applyProtection="1">
      <alignment horizontal="left" vertical="center" wrapText="1"/>
      <protection locked="0"/>
    </xf>
    <xf numFmtId="0" fontId="27" fillId="24" borderId="18" xfId="0" applyFont="1" applyFill="1" applyBorder="1" applyAlignment="1" applyProtection="1">
      <alignment horizontal="left" vertical="center" wrapText="1"/>
      <protection locked="0"/>
    </xf>
    <xf numFmtId="0" fontId="27" fillId="24" borderId="23" xfId="0" applyFont="1" applyFill="1" applyBorder="1" applyAlignment="1" applyProtection="1">
      <alignment horizontal="left" vertical="center" wrapText="1"/>
      <protection locked="0"/>
    </xf>
    <xf numFmtId="0" fontId="27" fillId="24" borderId="19" xfId="0" applyFont="1" applyFill="1" applyBorder="1" applyAlignment="1" applyProtection="1">
      <alignment horizontal="left" vertical="center" wrapText="1"/>
      <protection locked="0"/>
    </xf>
    <xf numFmtId="0" fontId="30" fillId="0" borderId="31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51" xfId="0" applyFont="1" applyBorder="1" applyAlignment="1">
      <alignment horizontal="center" vertical="center"/>
    </xf>
    <xf numFmtId="0" fontId="27" fillId="24" borderId="5" xfId="0" applyFont="1" applyFill="1" applyBorder="1" applyAlignment="1" applyProtection="1">
      <alignment horizontal="center" vertical="center" wrapText="1"/>
      <protection locked="0"/>
    </xf>
    <xf numFmtId="0" fontId="27" fillId="24" borderId="7" xfId="0" applyFont="1" applyFill="1" applyBorder="1" applyAlignment="1" applyProtection="1">
      <alignment horizontal="center" vertical="center" wrapText="1"/>
      <protection locked="0"/>
    </xf>
    <xf numFmtId="0" fontId="27" fillId="24" borderId="6" xfId="0" applyFont="1" applyFill="1" applyBorder="1" applyAlignment="1" applyProtection="1">
      <alignment horizontal="center" vertical="center" wrapText="1"/>
      <protection locked="0"/>
    </xf>
    <xf numFmtId="0" fontId="27" fillId="15" borderId="58" xfId="0" applyFont="1" applyFill="1" applyBorder="1" applyAlignment="1" applyProtection="1">
      <alignment horizontal="center" vertical="center"/>
    </xf>
    <xf numFmtId="0" fontId="27" fillId="15" borderId="18" xfId="0" applyFont="1" applyFill="1" applyBorder="1" applyAlignment="1" applyProtection="1">
      <alignment horizontal="center" vertical="center"/>
    </xf>
    <xf numFmtId="0" fontId="27" fillId="15" borderId="60" xfId="0" applyFont="1" applyFill="1" applyBorder="1" applyAlignment="1" applyProtection="1">
      <alignment horizontal="center" vertical="center"/>
    </xf>
    <xf numFmtId="9" fontId="32" fillId="24" borderId="59" xfId="0" applyNumberFormat="1" applyFont="1" applyFill="1" applyBorder="1" applyAlignment="1" applyProtection="1">
      <alignment horizontal="center" vertical="center"/>
      <protection locked="0"/>
    </xf>
    <xf numFmtId="9" fontId="32" fillId="24" borderId="61" xfId="0" applyNumberFormat="1" applyFont="1" applyFill="1" applyBorder="1" applyAlignment="1" applyProtection="1">
      <alignment horizontal="center" vertical="center"/>
      <protection locked="0"/>
    </xf>
    <xf numFmtId="0" fontId="31" fillId="14" borderId="3" xfId="0" applyFont="1" applyFill="1" applyBorder="1" applyAlignment="1" applyProtection="1">
      <alignment horizontal="center" vertical="center"/>
    </xf>
  </cellXfs>
  <cellStyles count="15">
    <cellStyle name="Hipervínculo" xfId="4" builtinId="8"/>
    <cellStyle name="Moneda" xfId="3" builtinId="4"/>
    <cellStyle name="Normal" xfId="0" builtinId="0"/>
    <cellStyle name="Normal 2" xfId="7"/>
    <cellStyle name="Normal 2 2" xfId="8"/>
    <cellStyle name="Normal 3" xfId="6"/>
    <cellStyle name="Normal 3 2" xfId="5"/>
    <cellStyle name="Normal 4" xfId="9"/>
    <cellStyle name="Normal 5" xfId="10"/>
    <cellStyle name="Normal 5 2" xfId="11"/>
    <cellStyle name="Porcentaje" xfId="1" builtinId="5"/>
    <cellStyle name="Porcentaje 2" xfId="12"/>
    <cellStyle name="Porcentaje 3" xfId="13"/>
    <cellStyle name="Porcentual 2" xfId="2"/>
    <cellStyle name="Porcentual 2 2" xfId="14"/>
  </cellStyles>
  <dxfs count="54"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FFFF99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'INDICADOR 2'!$E$28</c:f>
              <c:strCache>
                <c:ptCount val="1"/>
                <c:pt idx="0">
                  <c:v>% EFECTUADO</c:v>
                </c:pt>
              </c:strCache>
            </c:strRef>
          </c:tx>
          <c:invertIfNegative val="0"/>
          <c:cat>
            <c:strRef>
              <c:f>'INDICADOR 2'!$A$29:$A$41</c:f>
              <c:strCache>
                <c:ptCount val="13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TOTAL AÑO</c:v>
                </c:pt>
              </c:strCache>
            </c:strRef>
          </c:cat>
          <c:val>
            <c:numRef>
              <c:f>'INDICADOR 2'!$E$29:$E$41</c:f>
              <c:numCache>
                <c:formatCode>0%</c:formatCode>
                <c:ptCount val="13"/>
                <c:pt idx="0">
                  <c:v>0.8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6.6666666666666666E-2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386816"/>
        <c:axId val="132388352"/>
        <c:axId val="0"/>
      </c:bar3DChart>
      <c:catAx>
        <c:axId val="13238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388352"/>
        <c:crosses val="autoZero"/>
        <c:auto val="1"/>
        <c:lblAlgn val="ctr"/>
        <c:lblOffset val="100"/>
        <c:noMultiLvlLbl val="0"/>
      </c:catAx>
      <c:valAx>
        <c:axId val="1323883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238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57734</xdr:colOff>
      <xdr:row>0</xdr:row>
      <xdr:rowOff>66388</xdr:rowOff>
    </xdr:from>
    <xdr:to>
      <xdr:col>3</xdr:col>
      <xdr:colOff>375233</xdr:colOff>
      <xdr:row>0</xdr:row>
      <xdr:rowOff>876014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34" y="66388"/>
          <a:ext cx="3885044" cy="8096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571500</xdr:colOff>
          <xdr:row>3</xdr:row>
          <xdr:rowOff>142875</xdr:rowOff>
        </xdr:from>
        <xdr:to>
          <xdr:col>8</xdr:col>
          <xdr:colOff>190500</xdr:colOff>
          <xdr:row>17</xdr:row>
          <xdr:rowOff>38100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42</xdr:row>
      <xdr:rowOff>189439</xdr:rowOff>
    </xdr:from>
    <xdr:to>
      <xdr:col>7</xdr:col>
      <xdr:colOff>31749</xdr:colOff>
      <xdr:row>65</xdr:row>
      <xdr:rowOff>126998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F2" t="str">
            <v>1. USAQUEN</v>
          </cell>
          <cell r="G2" t="str">
            <v>MICRO</v>
          </cell>
          <cell r="H2" t="str">
            <v>ENE-MAR</v>
          </cell>
          <cell r="I2">
            <v>2009</v>
          </cell>
          <cell r="J2" t="str">
            <v>1- Ambiental</v>
          </cell>
          <cell r="K2" t="str">
            <v>1 - Aire:calidad</v>
          </cell>
          <cell r="L2" t="str">
            <v>EFICACIA</v>
          </cell>
          <cell r="M2" t="str">
            <v>2010-1</v>
          </cell>
          <cell r="N2" t="str">
            <v>UNO</v>
          </cell>
        </row>
        <row r="3">
          <cell r="C3">
            <v>112</v>
          </cell>
          <cell r="F3" t="str">
            <v>2. CHAPINERO</v>
          </cell>
          <cell r="G3" t="str">
            <v>PEQUEÑA</v>
          </cell>
          <cell r="H3" t="str">
            <v>ABR-JUN</v>
          </cell>
          <cell r="I3">
            <v>2010</v>
          </cell>
          <cell r="J3" t="str">
            <v>2- Desarrollo sostenible</v>
          </cell>
          <cell r="K3" t="str">
            <v>2 - Aire: Ruido</v>
          </cell>
          <cell r="L3" t="str">
            <v>EFICIENCIA</v>
          </cell>
          <cell r="M3" t="str">
            <v>2010-2</v>
          </cell>
          <cell r="N3" t="str">
            <v>DOS</v>
          </cell>
        </row>
        <row r="4">
          <cell r="C4">
            <v>113</v>
          </cell>
          <cell r="F4" t="str">
            <v>3. SANTA FE</v>
          </cell>
          <cell r="G4" t="str">
            <v>MEDIANA</v>
          </cell>
          <cell r="H4" t="str">
            <v>JUL-SEP</v>
          </cell>
          <cell r="I4">
            <v>2011</v>
          </cell>
          <cell r="J4" t="str">
            <v>3- Gestión</v>
          </cell>
          <cell r="K4" t="str">
            <v>3 - Suelo: Erosión</v>
          </cell>
          <cell r="L4" t="str">
            <v>EFECTIVIDAD</v>
          </cell>
          <cell r="M4" t="str">
            <v>2011-1</v>
          </cell>
          <cell r="N4" t="str">
            <v>TRES</v>
          </cell>
        </row>
        <row r="5">
          <cell r="C5">
            <v>114</v>
          </cell>
          <cell r="F5" t="str">
            <v>4. SAN CRISTOBAL</v>
          </cell>
          <cell r="G5" t="str">
            <v>GRANDE</v>
          </cell>
          <cell r="H5" t="str">
            <v>OCT-DIC</v>
          </cell>
          <cell r="I5">
            <v>2012</v>
          </cell>
          <cell r="K5" t="str">
            <v>4 - Suelo: Inestabilidad</v>
          </cell>
          <cell r="M5" t="str">
            <v>2011-2</v>
          </cell>
          <cell r="N5" t="str">
            <v>CUATRO</v>
          </cell>
        </row>
        <row r="6">
          <cell r="C6">
            <v>115</v>
          </cell>
          <cell r="F6" t="str">
            <v>5. USME</v>
          </cell>
          <cell r="I6">
            <v>2013</v>
          </cell>
          <cell r="K6" t="str">
            <v>5 - Suelo: Sedimentación</v>
          </cell>
          <cell r="M6" t="str">
            <v>2012-1</v>
          </cell>
        </row>
        <row r="7">
          <cell r="C7">
            <v>116</v>
          </cell>
          <cell r="F7" t="str">
            <v>6. TUNJUELITO</v>
          </cell>
          <cell r="I7">
            <v>2014</v>
          </cell>
          <cell r="K7" t="str">
            <v>6 - Suleo: Compactación</v>
          </cell>
          <cell r="M7" t="str">
            <v>AGAS</v>
          </cell>
        </row>
        <row r="8">
          <cell r="C8">
            <v>117</v>
          </cell>
          <cell r="F8" t="str">
            <v>7. BOSA</v>
          </cell>
          <cell r="I8">
            <v>2015</v>
          </cell>
          <cell r="K8" t="str">
            <v>7 - Suelo: Manejo de residuos sólidos</v>
          </cell>
        </row>
        <row r="9">
          <cell r="C9">
            <v>118</v>
          </cell>
          <cell r="F9" t="str">
            <v>8. KENNEDY</v>
          </cell>
          <cell r="K9" t="str">
            <v>26 - Agua:  Uso eficiente</v>
          </cell>
        </row>
        <row r="10">
          <cell r="C10">
            <v>119</v>
          </cell>
          <cell r="F10" t="str">
            <v>9. FONTIBON</v>
          </cell>
          <cell r="K10" t="str">
            <v>8 - Agua: Inundación , desperdicio</v>
          </cell>
        </row>
        <row r="11">
          <cell r="F11" t="str">
            <v>10. ENGATIVA</v>
          </cell>
          <cell r="K11" t="str">
            <v>9 - Agua: Calidad</v>
          </cell>
        </row>
        <row r="12">
          <cell r="C12">
            <v>121</v>
          </cell>
          <cell r="F12" t="str">
            <v>11. SUBA</v>
          </cell>
          <cell r="K12" t="str">
            <v>10 - Agua: manejo fluvial</v>
          </cell>
        </row>
        <row r="13">
          <cell r="C13">
            <v>122</v>
          </cell>
          <cell r="F13" t="str">
            <v>12. BARRIOS UNIDOS</v>
          </cell>
          <cell r="K13" t="str">
            <v>11 - Agua: Variación de flujo</v>
          </cell>
        </row>
        <row r="14">
          <cell r="C14">
            <v>123</v>
          </cell>
          <cell r="F14" t="str">
            <v>13. TEUSAQUILLO</v>
          </cell>
          <cell r="K14" t="str">
            <v>12 - Agua: Vida acuática</v>
          </cell>
        </row>
        <row r="15">
          <cell r="C15">
            <v>124</v>
          </cell>
          <cell r="F15" t="str">
            <v>14. LOS MARTIRES</v>
          </cell>
          <cell r="K15" t="str">
            <v>13 - Flora: Cubierta vegetal</v>
          </cell>
        </row>
        <row r="16">
          <cell r="C16">
            <v>125</v>
          </cell>
          <cell r="F16" t="str">
            <v>15. ANTONIO NARIÑO</v>
          </cell>
          <cell r="K16" t="str">
            <v>14 - Flora: Tala o uso de madera</v>
          </cell>
        </row>
        <row r="17">
          <cell r="C17">
            <v>129</v>
          </cell>
          <cell r="F17" t="str">
            <v>16. PUENTE ARANDA</v>
          </cell>
          <cell r="K17" t="str">
            <v>15 - Fauna: Diversidad biológica</v>
          </cell>
        </row>
        <row r="18">
          <cell r="F18" t="str">
            <v>17. LA CANDELARIA</v>
          </cell>
          <cell r="K18" t="str">
            <v>16 - Fauna: Especies en peligro</v>
          </cell>
        </row>
        <row r="19">
          <cell r="C19">
            <v>130</v>
          </cell>
          <cell r="F19" t="str">
            <v>18. RAFAEL URIBE URIBE</v>
          </cell>
          <cell r="K19" t="str">
            <v>17 - Socieconómicos:  Uso actual del suelo</v>
          </cell>
        </row>
        <row r="20">
          <cell r="F20" t="str">
            <v>19. CIUDAD BOLIVAR</v>
          </cell>
          <cell r="K20" t="str">
            <v>18 - Socieconómicos:  Potencial agropecuario</v>
          </cell>
        </row>
        <row r="21">
          <cell r="C21">
            <v>140</v>
          </cell>
          <cell r="F21" t="str">
            <v>20. SUMAPAZ</v>
          </cell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C24">
            <v>150</v>
          </cell>
          <cell r="K24" t="str">
            <v>24 - Cultural:  Paisajística</v>
          </cell>
        </row>
        <row r="25">
          <cell r="K25" t="str">
            <v>25 - Energía:  Uso eficiente</v>
          </cell>
        </row>
        <row r="27">
          <cell r="C27">
            <v>201</v>
          </cell>
        </row>
        <row r="28">
          <cell r="C28">
            <v>202</v>
          </cell>
        </row>
        <row r="33">
          <cell r="C33">
            <v>501</v>
          </cell>
        </row>
        <row r="34">
          <cell r="C34">
            <v>502</v>
          </cell>
        </row>
        <row r="39">
          <cell r="C39">
            <v>1010</v>
          </cell>
        </row>
        <row r="41">
          <cell r="C41">
            <v>1020</v>
          </cell>
        </row>
        <row r="43">
          <cell r="C43">
            <v>1030</v>
          </cell>
        </row>
        <row r="48">
          <cell r="C48">
            <v>1110</v>
          </cell>
        </row>
        <row r="50">
          <cell r="C50">
            <v>1120</v>
          </cell>
        </row>
        <row r="54">
          <cell r="C54">
            <v>1200</v>
          </cell>
        </row>
        <row r="58">
          <cell r="C58">
            <v>1310</v>
          </cell>
        </row>
        <row r="60">
          <cell r="C60">
            <v>1320</v>
          </cell>
        </row>
        <row r="62">
          <cell r="C62">
            <v>1331</v>
          </cell>
        </row>
        <row r="63">
          <cell r="C63">
            <v>1339</v>
          </cell>
        </row>
        <row r="67">
          <cell r="C67">
            <v>1411</v>
          </cell>
        </row>
        <row r="68">
          <cell r="C68">
            <v>1412</v>
          </cell>
        </row>
        <row r="69">
          <cell r="C69">
            <v>1413</v>
          </cell>
        </row>
        <row r="70">
          <cell r="C70">
            <v>1414</v>
          </cell>
        </row>
        <row r="71">
          <cell r="C71">
            <v>1415</v>
          </cell>
        </row>
        <row r="73">
          <cell r="C73">
            <v>1421</v>
          </cell>
        </row>
        <row r="74">
          <cell r="C74">
            <v>1422</v>
          </cell>
        </row>
        <row r="76">
          <cell r="C76">
            <v>1431</v>
          </cell>
        </row>
        <row r="77">
          <cell r="C77">
            <v>1432</v>
          </cell>
        </row>
        <row r="79">
          <cell r="C79">
            <v>1490</v>
          </cell>
        </row>
        <row r="84">
          <cell r="C84">
            <v>1511</v>
          </cell>
        </row>
        <row r="85">
          <cell r="C85">
            <v>1512</v>
          </cell>
        </row>
        <row r="87">
          <cell r="C87">
            <v>1521</v>
          </cell>
        </row>
        <row r="88">
          <cell r="C88">
            <v>1522</v>
          </cell>
        </row>
        <row r="90">
          <cell r="C90">
            <v>1530</v>
          </cell>
        </row>
        <row r="93">
          <cell r="C93">
            <v>1541</v>
          </cell>
        </row>
        <row r="94">
          <cell r="C94">
            <v>1542</v>
          </cell>
        </row>
        <row r="95">
          <cell r="C95">
            <v>1543</v>
          </cell>
        </row>
        <row r="97">
          <cell r="C97">
            <v>1551</v>
          </cell>
        </row>
        <row r="98">
          <cell r="C98">
            <v>1552</v>
          </cell>
        </row>
        <row r="100">
          <cell r="C100">
            <v>1561</v>
          </cell>
        </row>
        <row r="101">
          <cell r="C101">
            <v>1562</v>
          </cell>
        </row>
        <row r="102">
          <cell r="C102">
            <v>1563</v>
          </cell>
        </row>
        <row r="103">
          <cell r="C103">
            <v>1564</v>
          </cell>
        </row>
        <row r="105">
          <cell r="C105">
            <v>1571</v>
          </cell>
        </row>
        <row r="106">
          <cell r="C106">
            <v>1572</v>
          </cell>
        </row>
        <row r="108">
          <cell r="C108">
            <v>1581</v>
          </cell>
        </row>
        <row r="109">
          <cell r="C109">
            <v>1589</v>
          </cell>
        </row>
        <row r="111">
          <cell r="C111">
            <v>1591</v>
          </cell>
        </row>
        <row r="113">
          <cell r="C113">
            <v>1592</v>
          </cell>
        </row>
        <row r="114">
          <cell r="C114">
            <v>1593</v>
          </cell>
        </row>
        <row r="115">
          <cell r="C115">
            <v>1594</v>
          </cell>
        </row>
        <row r="119">
          <cell r="C119">
            <v>1600</v>
          </cell>
        </row>
        <row r="123">
          <cell r="C123">
            <v>1710</v>
          </cell>
        </row>
        <row r="126">
          <cell r="C126">
            <v>1720</v>
          </cell>
        </row>
        <row r="127">
          <cell r="C127">
            <v>1730</v>
          </cell>
        </row>
        <row r="129">
          <cell r="C129">
            <v>1741</v>
          </cell>
        </row>
        <row r="130">
          <cell r="C130">
            <v>1742</v>
          </cell>
        </row>
        <row r="131">
          <cell r="C131">
            <v>1743</v>
          </cell>
        </row>
        <row r="132">
          <cell r="C132">
            <v>1749</v>
          </cell>
        </row>
        <row r="134">
          <cell r="C134">
            <v>1750</v>
          </cell>
        </row>
        <row r="138">
          <cell r="C138">
            <v>1810</v>
          </cell>
        </row>
        <row r="140">
          <cell r="C140">
            <v>1820</v>
          </cell>
        </row>
        <row r="145">
          <cell r="C145">
            <v>1910</v>
          </cell>
        </row>
        <row r="147">
          <cell r="C147">
            <v>1921</v>
          </cell>
        </row>
        <row r="148">
          <cell r="C148">
            <v>1922</v>
          </cell>
        </row>
        <row r="149">
          <cell r="C149">
            <v>1923</v>
          </cell>
        </row>
        <row r="150">
          <cell r="C150">
            <v>1924</v>
          </cell>
        </row>
        <row r="151">
          <cell r="C151">
            <v>1925</v>
          </cell>
        </row>
        <row r="152">
          <cell r="C152">
            <v>1926</v>
          </cell>
        </row>
        <row r="153">
          <cell r="C153">
            <v>1929</v>
          </cell>
        </row>
        <row r="156">
          <cell r="C156">
            <v>1931</v>
          </cell>
        </row>
        <row r="158">
          <cell r="C158">
            <v>1932</v>
          </cell>
        </row>
        <row r="160">
          <cell r="C160">
            <v>1939</v>
          </cell>
        </row>
        <row r="166">
          <cell r="C166">
            <v>2010</v>
          </cell>
        </row>
        <row r="169">
          <cell r="C169">
            <v>2020</v>
          </cell>
        </row>
        <row r="172">
          <cell r="C172">
            <v>2030</v>
          </cell>
        </row>
        <row r="174">
          <cell r="C174">
            <v>2040</v>
          </cell>
        </row>
        <row r="176">
          <cell r="C176">
            <v>2090</v>
          </cell>
        </row>
        <row r="180">
          <cell r="C180">
            <v>2101</v>
          </cell>
        </row>
        <row r="181">
          <cell r="C181">
            <v>2102</v>
          </cell>
        </row>
        <row r="182">
          <cell r="C182">
            <v>2109</v>
          </cell>
        </row>
        <row r="186">
          <cell r="C186">
            <v>2211</v>
          </cell>
        </row>
        <row r="187">
          <cell r="C187">
            <v>2212</v>
          </cell>
        </row>
        <row r="188">
          <cell r="C188">
            <v>2213</v>
          </cell>
        </row>
        <row r="189">
          <cell r="C189">
            <v>2219</v>
          </cell>
        </row>
        <row r="191">
          <cell r="C191">
            <v>2220</v>
          </cell>
        </row>
        <row r="193">
          <cell r="C193">
            <v>2231</v>
          </cell>
        </row>
        <row r="194">
          <cell r="C194">
            <v>2232</v>
          </cell>
        </row>
        <row r="195">
          <cell r="C195">
            <v>2233</v>
          </cell>
        </row>
        <row r="196">
          <cell r="C196">
            <v>2234</v>
          </cell>
        </row>
        <row r="197">
          <cell r="C197">
            <v>2239</v>
          </cell>
        </row>
        <row r="198">
          <cell r="C198">
            <v>224</v>
          </cell>
        </row>
        <row r="199">
          <cell r="C199">
            <v>2240</v>
          </cell>
        </row>
        <row r="203">
          <cell r="C203">
            <v>2310</v>
          </cell>
        </row>
        <row r="205">
          <cell r="C205">
            <v>2321</v>
          </cell>
        </row>
        <row r="206">
          <cell r="C206">
            <v>2322</v>
          </cell>
        </row>
        <row r="208">
          <cell r="C208">
            <v>2330</v>
          </cell>
        </row>
        <row r="212">
          <cell r="C212">
            <v>2411</v>
          </cell>
        </row>
        <row r="213">
          <cell r="C213">
            <v>2412</v>
          </cell>
        </row>
        <row r="214">
          <cell r="C214">
            <v>2413</v>
          </cell>
        </row>
        <row r="215">
          <cell r="C215">
            <v>2414</v>
          </cell>
        </row>
        <row r="217">
          <cell r="C217">
            <v>2421</v>
          </cell>
        </row>
        <row r="218">
          <cell r="C218">
            <v>2422</v>
          </cell>
        </row>
        <row r="219">
          <cell r="C219">
            <v>2423</v>
          </cell>
        </row>
        <row r="220">
          <cell r="C220">
            <v>2424</v>
          </cell>
        </row>
        <row r="221">
          <cell r="C221">
            <v>2429</v>
          </cell>
        </row>
        <row r="223">
          <cell r="C223">
            <v>2430</v>
          </cell>
        </row>
        <row r="224">
          <cell r="C224">
            <v>2499</v>
          </cell>
        </row>
        <row r="227">
          <cell r="C227">
            <v>2511</v>
          </cell>
        </row>
        <row r="228">
          <cell r="C228">
            <v>2512</v>
          </cell>
        </row>
        <row r="229">
          <cell r="C229">
            <v>2513</v>
          </cell>
        </row>
        <row r="230">
          <cell r="C230">
            <v>2519</v>
          </cell>
        </row>
        <row r="232">
          <cell r="C232">
            <v>2521</v>
          </cell>
        </row>
        <row r="233">
          <cell r="C233">
            <v>2529</v>
          </cell>
        </row>
        <row r="237">
          <cell r="C237">
            <v>2610</v>
          </cell>
        </row>
        <row r="239">
          <cell r="C239">
            <v>2691</v>
          </cell>
        </row>
        <row r="240">
          <cell r="C240">
            <v>2692</v>
          </cell>
        </row>
        <row r="241">
          <cell r="C241">
            <v>2693</v>
          </cell>
        </row>
        <row r="242">
          <cell r="C242">
            <v>2694</v>
          </cell>
        </row>
        <row r="243">
          <cell r="C243">
            <v>2695</v>
          </cell>
        </row>
        <row r="244">
          <cell r="C244">
            <v>2696</v>
          </cell>
        </row>
        <row r="245">
          <cell r="C245">
            <v>2699</v>
          </cell>
        </row>
        <row r="249">
          <cell r="C249">
            <v>2710</v>
          </cell>
        </row>
        <row r="251">
          <cell r="C251">
            <v>2721</v>
          </cell>
        </row>
        <row r="252">
          <cell r="C252">
            <v>2729</v>
          </cell>
        </row>
        <row r="254">
          <cell r="C254">
            <v>2731</v>
          </cell>
        </row>
        <row r="255">
          <cell r="C255">
            <v>2732</v>
          </cell>
        </row>
        <row r="259">
          <cell r="C259">
            <v>2811</v>
          </cell>
        </row>
        <row r="260">
          <cell r="C260">
            <v>2812</v>
          </cell>
        </row>
        <row r="261">
          <cell r="C261">
            <v>2813</v>
          </cell>
        </row>
        <row r="263">
          <cell r="C263">
            <v>2891</v>
          </cell>
        </row>
        <row r="264">
          <cell r="C264">
            <v>2892</v>
          </cell>
        </row>
        <row r="266">
          <cell r="C266">
            <v>2893</v>
          </cell>
        </row>
        <row r="267">
          <cell r="C267">
            <v>2899</v>
          </cell>
        </row>
        <row r="271">
          <cell r="C271">
            <v>2911</v>
          </cell>
        </row>
        <row r="272">
          <cell r="C272">
            <v>2912</v>
          </cell>
        </row>
        <row r="273">
          <cell r="C273">
            <v>2913</v>
          </cell>
        </row>
        <row r="274">
          <cell r="C274">
            <v>2914</v>
          </cell>
        </row>
        <row r="275">
          <cell r="C275">
            <v>2915</v>
          </cell>
        </row>
        <row r="276">
          <cell r="C276">
            <v>2919</v>
          </cell>
        </row>
        <row r="278">
          <cell r="C278">
            <v>2921</v>
          </cell>
        </row>
        <row r="279">
          <cell r="C279">
            <v>2922</v>
          </cell>
        </row>
        <row r="280">
          <cell r="C280">
            <v>2923</v>
          </cell>
        </row>
        <row r="281">
          <cell r="C281">
            <v>2924</v>
          </cell>
        </row>
        <row r="282">
          <cell r="C282">
            <v>2925</v>
          </cell>
        </row>
        <row r="283">
          <cell r="C283">
            <v>2926</v>
          </cell>
        </row>
        <row r="284">
          <cell r="C284">
            <v>2927</v>
          </cell>
        </row>
        <row r="285">
          <cell r="C285">
            <v>2929</v>
          </cell>
        </row>
        <row r="287">
          <cell r="C287">
            <v>2930</v>
          </cell>
        </row>
        <row r="291">
          <cell r="C291">
            <v>3000</v>
          </cell>
        </row>
        <row r="295">
          <cell r="C295">
            <v>3110</v>
          </cell>
        </row>
        <row r="297">
          <cell r="C297">
            <v>3120</v>
          </cell>
        </row>
        <row r="299">
          <cell r="C299">
            <v>3130</v>
          </cell>
        </row>
        <row r="301">
          <cell r="C301">
            <v>3140</v>
          </cell>
        </row>
        <row r="303">
          <cell r="C303">
            <v>3150</v>
          </cell>
        </row>
        <row r="305">
          <cell r="C305">
            <v>3190</v>
          </cell>
        </row>
        <row r="309">
          <cell r="C309">
            <v>3210</v>
          </cell>
        </row>
        <row r="311">
          <cell r="C311">
            <v>3220</v>
          </cell>
        </row>
        <row r="314">
          <cell r="C314">
            <v>3230</v>
          </cell>
        </row>
        <row r="320">
          <cell r="C320">
            <v>3311</v>
          </cell>
        </row>
        <row r="321">
          <cell r="C321">
            <v>3312</v>
          </cell>
        </row>
        <row r="323">
          <cell r="C323">
            <v>3313</v>
          </cell>
        </row>
        <row r="325">
          <cell r="C325">
            <v>3320</v>
          </cell>
        </row>
        <row r="327">
          <cell r="C327">
            <v>3330</v>
          </cell>
        </row>
        <row r="331">
          <cell r="C331">
            <v>3410</v>
          </cell>
        </row>
        <row r="333">
          <cell r="C333">
            <v>3420</v>
          </cell>
        </row>
        <row r="335">
          <cell r="C335">
            <v>3430</v>
          </cell>
        </row>
        <row r="339">
          <cell r="C339">
            <v>3511</v>
          </cell>
        </row>
        <row r="340">
          <cell r="C340">
            <v>3512</v>
          </cell>
        </row>
        <row r="342">
          <cell r="C342">
            <v>3520</v>
          </cell>
        </row>
        <row r="344">
          <cell r="C344">
            <v>3530</v>
          </cell>
        </row>
        <row r="346">
          <cell r="C346">
            <v>3591</v>
          </cell>
        </row>
        <row r="347">
          <cell r="C347">
            <v>3592</v>
          </cell>
        </row>
        <row r="348">
          <cell r="C348">
            <v>3599</v>
          </cell>
        </row>
        <row r="352">
          <cell r="C352">
            <v>3611</v>
          </cell>
        </row>
        <row r="353">
          <cell r="C353">
            <v>3612</v>
          </cell>
        </row>
        <row r="354">
          <cell r="C354">
            <v>3608</v>
          </cell>
        </row>
        <row r="355">
          <cell r="C355">
            <v>3614</v>
          </cell>
        </row>
        <row r="356">
          <cell r="C356">
            <v>3619</v>
          </cell>
        </row>
        <row r="358">
          <cell r="C358">
            <v>3691</v>
          </cell>
        </row>
        <row r="359">
          <cell r="C359">
            <v>3692</v>
          </cell>
        </row>
        <row r="360">
          <cell r="C360">
            <v>3693</v>
          </cell>
        </row>
        <row r="361">
          <cell r="C361">
            <v>3694</v>
          </cell>
        </row>
        <row r="362">
          <cell r="C362">
            <v>3699</v>
          </cell>
        </row>
        <row r="366">
          <cell r="C366">
            <v>3710</v>
          </cell>
        </row>
        <row r="368">
          <cell r="C368">
            <v>3720</v>
          </cell>
        </row>
        <row r="373">
          <cell r="C373">
            <v>4010</v>
          </cell>
        </row>
        <row r="375">
          <cell r="C375">
            <v>4020</v>
          </cell>
        </row>
        <row r="377">
          <cell r="C377">
            <v>4030</v>
          </cell>
        </row>
        <row r="381">
          <cell r="C381">
            <v>4100</v>
          </cell>
        </row>
        <row r="386">
          <cell r="C386">
            <v>4511</v>
          </cell>
        </row>
        <row r="387">
          <cell r="C387">
            <v>4512</v>
          </cell>
        </row>
        <row r="389">
          <cell r="C389">
            <v>4521</v>
          </cell>
        </row>
        <row r="390">
          <cell r="C390">
            <v>4522</v>
          </cell>
        </row>
        <row r="392">
          <cell r="C392">
            <v>4530</v>
          </cell>
        </row>
        <row r="394">
          <cell r="C394">
            <v>4541</v>
          </cell>
        </row>
        <row r="395">
          <cell r="C395">
            <v>4542</v>
          </cell>
        </row>
        <row r="396">
          <cell r="C396">
            <v>4543</v>
          </cell>
        </row>
        <row r="397">
          <cell r="C397">
            <v>4549</v>
          </cell>
        </row>
        <row r="399">
          <cell r="C399">
            <v>4551</v>
          </cell>
        </row>
        <row r="400">
          <cell r="C400">
            <v>4552</v>
          </cell>
        </row>
        <row r="401">
          <cell r="C401">
            <v>4559</v>
          </cell>
        </row>
        <row r="403">
          <cell r="C403">
            <v>4560</v>
          </cell>
        </row>
        <row r="410">
          <cell r="C410">
            <v>5011</v>
          </cell>
        </row>
        <row r="411">
          <cell r="C411">
            <v>5012</v>
          </cell>
        </row>
        <row r="413">
          <cell r="C413">
            <v>5020</v>
          </cell>
        </row>
        <row r="415">
          <cell r="C415">
            <v>5030</v>
          </cell>
        </row>
        <row r="417">
          <cell r="C417">
            <v>5040</v>
          </cell>
        </row>
        <row r="419">
          <cell r="C419">
            <v>5051</v>
          </cell>
        </row>
        <row r="420">
          <cell r="C420">
            <v>5052</v>
          </cell>
        </row>
        <row r="426">
          <cell r="C426">
            <v>5111</v>
          </cell>
        </row>
        <row r="428">
          <cell r="C428">
            <v>5112</v>
          </cell>
        </row>
        <row r="429">
          <cell r="C429">
            <v>5113</v>
          </cell>
        </row>
        <row r="430">
          <cell r="C430">
            <v>5119</v>
          </cell>
        </row>
        <row r="432">
          <cell r="C432">
            <v>5121</v>
          </cell>
        </row>
        <row r="433">
          <cell r="C433">
            <v>5122</v>
          </cell>
        </row>
        <row r="434">
          <cell r="C434">
            <v>5123</v>
          </cell>
        </row>
        <row r="435">
          <cell r="C435">
            <v>5124</v>
          </cell>
        </row>
        <row r="436">
          <cell r="C436">
            <v>5125</v>
          </cell>
        </row>
        <row r="437">
          <cell r="C437">
            <v>5126</v>
          </cell>
        </row>
        <row r="438">
          <cell r="C438">
            <v>5127</v>
          </cell>
        </row>
        <row r="440">
          <cell r="C440">
            <v>5131</v>
          </cell>
        </row>
        <row r="441">
          <cell r="C441">
            <v>5132</v>
          </cell>
        </row>
        <row r="442">
          <cell r="C442">
            <v>5133</v>
          </cell>
        </row>
        <row r="443">
          <cell r="C443">
            <v>5134</v>
          </cell>
        </row>
        <row r="444">
          <cell r="C444">
            <v>5135</v>
          </cell>
        </row>
        <row r="445">
          <cell r="C445">
            <v>5136</v>
          </cell>
        </row>
        <row r="446">
          <cell r="C446">
            <v>5137</v>
          </cell>
        </row>
        <row r="447">
          <cell r="C447">
            <v>5139</v>
          </cell>
        </row>
        <row r="449">
          <cell r="C449">
            <v>5141</v>
          </cell>
        </row>
        <row r="450">
          <cell r="C450">
            <v>5142</v>
          </cell>
        </row>
        <row r="452">
          <cell r="C452">
            <v>5151</v>
          </cell>
        </row>
        <row r="453">
          <cell r="C453">
            <v>5152</v>
          </cell>
        </row>
        <row r="454">
          <cell r="C454">
            <v>5153</v>
          </cell>
        </row>
        <row r="456">
          <cell r="C456">
            <v>5154</v>
          </cell>
        </row>
        <row r="457">
          <cell r="C457">
            <v>5155</v>
          </cell>
        </row>
        <row r="458">
          <cell r="C458">
            <v>5159</v>
          </cell>
        </row>
        <row r="460">
          <cell r="C460">
            <v>5161</v>
          </cell>
        </row>
        <row r="461">
          <cell r="C461">
            <v>5162</v>
          </cell>
        </row>
        <row r="462">
          <cell r="C462">
            <v>5163</v>
          </cell>
        </row>
        <row r="463">
          <cell r="C463">
            <v>5169</v>
          </cell>
        </row>
        <row r="465">
          <cell r="C465">
            <v>5170</v>
          </cell>
        </row>
        <row r="467">
          <cell r="C467">
            <v>5190</v>
          </cell>
        </row>
        <row r="472">
          <cell r="C472">
            <v>5211</v>
          </cell>
        </row>
        <row r="474">
          <cell r="C474">
            <v>5219</v>
          </cell>
        </row>
        <row r="477">
          <cell r="C477">
            <v>5221</v>
          </cell>
        </row>
        <row r="478">
          <cell r="C478">
            <v>5222</v>
          </cell>
        </row>
        <row r="479">
          <cell r="C479">
            <v>5223</v>
          </cell>
        </row>
        <row r="481">
          <cell r="C481">
            <v>5224</v>
          </cell>
        </row>
        <row r="482">
          <cell r="C482">
            <v>5225</v>
          </cell>
        </row>
        <row r="483">
          <cell r="C483">
            <v>5229</v>
          </cell>
        </row>
        <row r="485">
          <cell r="C485">
            <v>5231</v>
          </cell>
        </row>
        <row r="487">
          <cell r="C487">
            <v>5232</v>
          </cell>
        </row>
        <row r="488">
          <cell r="C488">
            <v>5233</v>
          </cell>
        </row>
        <row r="489">
          <cell r="C489">
            <v>5234</v>
          </cell>
        </row>
        <row r="490">
          <cell r="C490">
            <v>5235</v>
          </cell>
        </row>
        <row r="491">
          <cell r="C491">
            <v>5236</v>
          </cell>
        </row>
        <row r="492">
          <cell r="C492">
            <v>5237</v>
          </cell>
        </row>
        <row r="493">
          <cell r="C493">
            <v>5239</v>
          </cell>
        </row>
        <row r="495">
          <cell r="C495">
            <v>5241</v>
          </cell>
        </row>
        <row r="496">
          <cell r="C496">
            <v>5242</v>
          </cell>
        </row>
        <row r="497">
          <cell r="C497">
            <v>5243</v>
          </cell>
        </row>
        <row r="498">
          <cell r="C498">
            <v>5244</v>
          </cell>
        </row>
        <row r="499">
          <cell r="C499">
            <v>5245</v>
          </cell>
        </row>
        <row r="500">
          <cell r="C500">
            <v>5246</v>
          </cell>
        </row>
        <row r="501">
          <cell r="C501">
            <v>5249</v>
          </cell>
        </row>
        <row r="503">
          <cell r="C503">
            <v>5251</v>
          </cell>
        </row>
        <row r="504">
          <cell r="C504">
            <v>5252</v>
          </cell>
        </row>
        <row r="506">
          <cell r="C506">
            <v>5261</v>
          </cell>
        </row>
        <row r="507">
          <cell r="C507">
            <v>5262</v>
          </cell>
        </row>
        <row r="508">
          <cell r="C508">
            <v>5269</v>
          </cell>
        </row>
        <row r="510">
          <cell r="C510">
            <v>5271</v>
          </cell>
        </row>
        <row r="511">
          <cell r="C511">
            <v>5272</v>
          </cell>
        </row>
        <row r="516">
          <cell r="C516">
            <v>5511</v>
          </cell>
        </row>
        <row r="517">
          <cell r="C517">
            <v>5512</v>
          </cell>
        </row>
        <row r="518">
          <cell r="C518">
            <v>5513</v>
          </cell>
        </row>
        <row r="519">
          <cell r="C519">
            <v>5519</v>
          </cell>
        </row>
        <row r="521">
          <cell r="C521">
            <v>5521</v>
          </cell>
        </row>
        <row r="522">
          <cell r="C522">
            <v>5522</v>
          </cell>
        </row>
        <row r="523">
          <cell r="C523">
            <v>5523</v>
          </cell>
        </row>
        <row r="524">
          <cell r="C524">
            <v>5524</v>
          </cell>
        </row>
        <row r="525">
          <cell r="C525">
            <v>5529</v>
          </cell>
        </row>
        <row r="527">
          <cell r="C527">
            <v>5530</v>
          </cell>
        </row>
        <row r="532">
          <cell r="C532">
            <v>6010</v>
          </cell>
        </row>
        <row r="534">
          <cell r="C534">
            <v>6021</v>
          </cell>
        </row>
        <row r="535">
          <cell r="C535">
            <v>6022</v>
          </cell>
        </row>
        <row r="536">
          <cell r="C536">
            <v>6023</v>
          </cell>
        </row>
        <row r="538">
          <cell r="C538">
            <v>6031</v>
          </cell>
        </row>
        <row r="539">
          <cell r="C539">
            <v>6032</v>
          </cell>
        </row>
        <row r="540">
          <cell r="C540">
            <v>6039</v>
          </cell>
        </row>
        <row r="542">
          <cell r="C542">
            <v>6041</v>
          </cell>
        </row>
        <row r="543">
          <cell r="C543">
            <v>6042</v>
          </cell>
        </row>
        <row r="544">
          <cell r="C544">
            <v>6043</v>
          </cell>
        </row>
        <row r="545">
          <cell r="C545">
            <v>6044</v>
          </cell>
        </row>
        <row r="547">
          <cell r="C547">
            <v>6050</v>
          </cell>
        </row>
        <row r="551">
          <cell r="C551">
            <v>6111</v>
          </cell>
        </row>
        <row r="552">
          <cell r="C552">
            <v>6112</v>
          </cell>
        </row>
        <row r="554">
          <cell r="C554">
            <v>6120</v>
          </cell>
        </row>
        <row r="558">
          <cell r="C558">
            <v>6211</v>
          </cell>
        </row>
        <row r="559">
          <cell r="C559">
            <v>6212</v>
          </cell>
        </row>
        <row r="560">
          <cell r="C560">
            <v>6213</v>
          </cell>
        </row>
        <row r="561">
          <cell r="C561">
            <v>6214</v>
          </cell>
        </row>
        <row r="563">
          <cell r="C563">
            <v>6220</v>
          </cell>
        </row>
        <row r="567">
          <cell r="C567">
            <v>6310</v>
          </cell>
        </row>
        <row r="569">
          <cell r="C569">
            <v>6320</v>
          </cell>
        </row>
        <row r="571">
          <cell r="C571">
            <v>6331</v>
          </cell>
        </row>
        <row r="572">
          <cell r="C572">
            <v>6332</v>
          </cell>
        </row>
        <row r="573">
          <cell r="C573">
            <v>6333</v>
          </cell>
        </row>
        <row r="574">
          <cell r="C574">
            <v>6339</v>
          </cell>
        </row>
        <row r="576">
          <cell r="C576">
            <v>6340</v>
          </cell>
        </row>
        <row r="578">
          <cell r="C578">
            <v>6390</v>
          </cell>
        </row>
        <row r="582">
          <cell r="C582">
            <v>6411</v>
          </cell>
        </row>
        <row r="583">
          <cell r="C583">
            <v>6412</v>
          </cell>
        </row>
        <row r="584">
          <cell r="C584">
            <v>6414</v>
          </cell>
        </row>
        <row r="586">
          <cell r="C586">
            <v>6421</v>
          </cell>
        </row>
        <row r="587">
          <cell r="C587">
            <v>6422</v>
          </cell>
        </row>
        <row r="588">
          <cell r="C588">
            <v>6423</v>
          </cell>
        </row>
        <row r="589">
          <cell r="C589">
            <v>6424</v>
          </cell>
        </row>
        <row r="590">
          <cell r="C590">
            <v>6425</v>
          </cell>
        </row>
        <row r="591">
          <cell r="C591">
            <v>6426</v>
          </cell>
        </row>
        <row r="596">
          <cell r="C596">
            <v>6511</v>
          </cell>
        </row>
        <row r="597">
          <cell r="C597">
            <v>6512</v>
          </cell>
        </row>
        <row r="598">
          <cell r="C598">
            <v>6513</v>
          </cell>
        </row>
        <row r="599">
          <cell r="C599">
            <v>6514</v>
          </cell>
        </row>
        <row r="600">
          <cell r="C600">
            <v>6515</v>
          </cell>
        </row>
        <row r="601">
          <cell r="C601">
            <v>6516</v>
          </cell>
        </row>
        <row r="602">
          <cell r="C602">
            <v>6519</v>
          </cell>
        </row>
        <row r="604">
          <cell r="C604">
            <v>6591</v>
          </cell>
        </row>
        <row r="605">
          <cell r="C605">
            <v>6592</v>
          </cell>
        </row>
        <row r="606">
          <cell r="C606">
            <v>6593</v>
          </cell>
        </row>
        <row r="607">
          <cell r="C607">
            <v>6594</v>
          </cell>
        </row>
        <row r="608">
          <cell r="C608">
            <v>6595</v>
          </cell>
        </row>
        <row r="609">
          <cell r="C609">
            <v>6596</v>
          </cell>
        </row>
        <row r="610">
          <cell r="C610">
            <v>6599</v>
          </cell>
        </row>
        <row r="614">
          <cell r="C614">
            <v>6601</v>
          </cell>
        </row>
        <row r="615">
          <cell r="C615">
            <v>6602</v>
          </cell>
        </row>
        <row r="616">
          <cell r="C616">
            <v>6603</v>
          </cell>
        </row>
        <row r="617">
          <cell r="C617">
            <v>6604</v>
          </cell>
        </row>
        <row r="621">
          <cell r="C621">
            <v>6711</v>
          </cell>
        </row>
        <row r="622">
          <cell r="C622">
            <v>6712</v>
          </cell>
        </row>
        <row r="623">
          <cell r="C623">
            <v>6713</v>
          </cell>
        </row>
        <row r="624">
          <cell r="C624">
            <v>6714</v>
          </cell>
        </row>
        <row r="625">
          <cell r="C625">
            <v>6715</v>
          </cell>
        </row>
        <row r="626">
          <cell r="C626">
            <v>6719</v>
          </cell>
        </row>
        <row r="628">
          <cell r="C628">
            <v>6721</v>
          </cell>
        </row>
        <row r="629">
          <cell r="C629">
            <v>6722</v>
          </cell>
        </row>
        <row r="634">
          <cell r="C634">
            <v>7010</v>
          </cell>
        </row>
        <row r="636">
          <cell r="C636">
            <v>7020</v>
          </cell>
        </row>
        <row r="640">
          <cell r="C640">
            <v>7111</v>
          </cell>
        </row>
        <row r="641">
          <cell r="C641">
            <v>7112</v>
          </cell>
        </row>
        <row r="642">
          <cell r="C642">
            <v>7113</v>
          </cell>
        </row>
        <row r="644">
          <cell r="C644">
            <v>7121</v>
          </cell>
        </row>
        <row r="645">
          <cell r="C645">
            <v>7122</v>
          </cell>
        </row>
        <row r="646">
          <cell r="C646">
            <v>7123</v>
          </cell>
        </row>
        <row r="647">
          <cell r="C647">
            <v>7129</v>
          </cell>
        </row>
        <row r="649">
          <cell r="C649">
            <v>7130</v>
          </cell>
        </row>
        <row r="653">
          <cell r="C653">
            <v>7210</v>
          </cell>
        </row>
        <row r="655">
          <cell r="C655">
            <v>7220</v>
          </cell>
        </row>
        <row r="657">
          <cell r="C657">
            <v>7230</v>
          </cell>
        </row>
        <row r="659">
          <cell r="C659">
            <v>7240</v>
          </cell>
        </row>
        <row r="661">
          <cell r="C661">
            <v>7250</v>
          </cell>
        </row>
        <row r="663">
          <cell r="C663">
            <v>7290</v>
          </cell>
        </row>
        <row r="667">
          <cell r="C667">
            <v>7310</v>
          </cell>
        </row>
        <row r="669">
          <cell r="C669">
            <v>7320</v>
          </cell>
        </row>
        <row r="674">
          <cell r="C674">
            <v>7411</v>
          </cell>
        </row>
        <row r="675">
          <cell r="C675">
            <v>7412</v>
          </cell>
        </row>
        <row r="676">
          <cell r="C676">
            <v>7413</v>
          </cell>
        </row>
        <row r="677">
          <cell r="C677">
            <v>7414</v>
          </cell>
        </row>
        <row r="679">
          <cell r="C679">
            <v>7421</v>
          </cell>
        </row>
        <row r="680">
          <cell r="C680">
            <v>7422</v>
          </cell>
        </row>
        <row r="682">
          <cell r="C682">
            <v>7430</v>
          </cell>
        </row>
        <row r="684">
          <cell r="C684">
            <v>7491</v>
          </cell>
        </row>
        <row r="685">
          <cell r="C685">
            <v>7492</v>
          </cell>
        </row>
        <row r="686">
          <cell r="C686">
            <v>7493</v>
          </cell>
        </row>
        <row r="687">
          <cell r="C687">
            <v>7494</v>
          </cell>
        </row>
        <row r="688">
          <cell r="C688">
            <v>7495</v>
          </cell>
        </row>
        <row r="689">
          <cell r="C689">
            <v>7499</v>
          </cell>
        </row>
        <row r="694">
          <cell r="C694">
            <v>7511</v>
          </cell>
        </row>
        <row r="695">
          <cell r="C695">
            <v>7512</v>
          </cell>
        </row>
        <row r="696">
          <cell r="C696">
            <v>7513</v>
          </cell>
        </row>
        <row r="697">
          <cell r="C697">
            <v>7514</v>
          </cell>
        </row>
        <row r="698">
          <cell r="C698">
            <v>7515</v>
          </cell>
        </row>
        <row r="700">
          <cell r="C700">
            <v>7521</v>
          </cell>
        </row>
        <row r="701">
          <cell r="C701">
            <v>7522</v>
          </cell>
        </row>
        <row r="702">
          <cell r="C702">
            <v>7523</v>
          </cell>
        </row>
        <row r="703">
          <cell r="C703">
            <v>7524</v>
          </cell>
        </row>
        <row r="705">
          <cell r="C705">
            <v>7530</v>
          </cell>
        </row>
        <row r="710">
          <cell r="C710">
            <v>8011</v>
          </cell>
        </row>
        <row r="711">
          <cell r="C711">
            <v>8012</v>
          </cell>
        </row>
        <row r="713">
          <cell r="C713">
            <v>8021</v>
          </cell>
        </row>
        <row r="714">
          <cell r="C714">
            <v>8022</v>
          </cell>
        </row>
        <row r="716">
          <cell r="C716">
            <v>8030</v>
          </cell>
        </row>
        <row r="718">
          <cell r="C718">
            <v>8041</v>
          </cell>
        </row>
        <row r="719">
          <cell r="C719">
            <v>8042</v>
          </cell>
        </row>
        <row r="720">
          <cell r="C720">
            <v>8043</v>
          </cell>
        </row>
        <row r="721">
          <cell r="C721">
            <v>8044</v>
          </cell>
        </row>
        <row r="722">
          <cell r="C722">
            <v>8045</v>
          </cell>
        </row>
        <row r="723">
          <cell r="C723">
            <v>8046</v>
          </cell>
        </row>
        <row r="725">
          <cell r="C725">
            <v>8050</v>
          </cell>
        </row>
        <row r="727">
          <cell r="C727">
            <v>8060</v>
          </cell>
        </row>
        <row r="732">
          <cell r="C732">
            <v>8511</v>
          </cell>
        </row>
        <row r="733">
          <cell r="C733">
            <v>8512</v>
          </cell>
        </row>
        <row r="734">
          <cell r="C734">
            <v>8513</v>
          </cell>
        </row>
        <row r="735">
          <cell r="C735">
            <v>8514</v>
          </cell>
        </row>
        <row r="736">
          <cell r="C736">
            <v>8515</v>
          </cell>
        </row>
        <row r="737">
          <cell r="C737">
            <v>8519</v>
          </cell>
        </row>
        <row r="739">
          <cell r="C739">
            <v>8520</v>
          </cell>
        </row>
        <row r="741">
          <cell r="C741">
            <v>8531</v>
          </cell>
        </row>
        <row r="742">
          <cell r="C742">
            <v>8532</v>
          </cell>
        </row>
        <row r="747">
          <cell r="C747">
            <v>9000</v>
          </cell>
        </row>
        <row r="751">
          <cell r="C751">
            <v>9111</v>
          </cell>
        </row>
        <row r="752">
          <cell r="C752">
            <v>9112</v>
          </cell>
        </row>
        <row r="754">
          <cell r="C754">
            <v>9120</v>
          </cell>
        </row>
        <row r="756">
          <cell r="C756">
            <v>9191</v>
          </cell>
        </row>
        <row r="757">
          <cell r="C757">
            <v>9192</v>
          </cell>
        </row>
        <row r="758">
          <cell r="C758">
            <v>9199</v>
          </cell>
        </row>
        <row r="762">
          <cell r="C762">
            <v>9211</v>
          </cell>
        </row>
        <row r="763">
          <cell r="C763">
            <v>9212</v>
          </cell>
        </row>
        <row r="764">
          <cell r="C764">
            <v>9213</v>
          </cell>
        </row>
        <row r="765">
          <cell r="C765">
            <v>9214</v>
          </cell>
        </row>
        <row r="766">
          <cell r="C766">
            <v>9219</v>
          </cell>
        </row>
        <row r="768">
          <cell r="C768">
            <v>9220</v>
          </cell>
        </row>
        <row r="770">
          <cell r="C770">
            <v>9231</v>
          </cell>
        </row>
        <row r="771">
          <cell r="C771">
            <v>9232</v>
          </cell>
        </row>
        <row r="772">
          <cell r="C772">
            <v>9233</v>
          </cell>
        </row>
        <row r="774">
          <cell r="C774">
            <v>9241</v>
          </cell>
        </row>
        <row r="775">
          <cell r="C775">
            <v>9242</v>
          </cell>
        </row>
        <row r="776">
          <cell r="C776">
            <v>9249</v>
          </cell>
        </row>
        <row r="780">
          <cell r="C780">
            <v>9301</v>
          </cell>
        </row>
        <row r="781">
          <cell r="C781">
            <v>9302</v>
          </cell>
        </row>
        <row r="782">
          <cell r="C782">
            <v>9303</v>
          </cell>
        </row>
        <row r="783">
          <cell r="C783">
            <v>9309</v>
          </cell>
        </row>
        <row r="788">
          <cell r="C788">
            <v>9500</v>
          </cell>
        </row>
        <row r="793">
          <cell r="C793">
            <v>9900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Documento_de_Microsoft_Word1.docx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zoomScale="55" zoomScaleNormal="55" workbookViewId="0">
      <selection activeCell="R7" sqref="R7"/>
    </sheetView>
  </sheetViews>
  <sheetFormatPr baseColWidth="10" defaultRowHeight="15" x14ac:dyDescent="0.25"/>
  <cols>
    <col min="1" max="1" width="11.140625" style="108" customWidth="1"/>
    <col min="2" max="2" width="23.42578125" style="108" customWidth="1"/>
    <col min="3" max="5" width="19" style="108" customWidth="1"/>
    <col min="6" max="6" width="19.140625" style="108" customWidth="1"/>
    <col min="7" max="8" width="16.28515625" style="108" customWidth="1"/>
    <col min="9" max="9" width="20" style="108" bestFit="1" customWidth="1"/>
    <col min="10" max="10" width="19" style="108" customWidth="1"/>
    <col min="11" max="11" width="19.5703125" style="108" customWidth="1"/>
    <col min="12" max="12" width="13.7109375" style="108" customWidth="1"/>
    <col min="13" max="13" width="15.5703125" style="108" customWidth="1"/>
    <col min="14" max="14" width="21.28515625" style="108" customWidth="1"/>
    <col min="15" max="15" width="25.28515625" style="108" customWidth="1"/>
    <col min="16" max="16" width="20.28515625" style="108" customWidth="1"/>
    <col min="17" max="259" width="11.42578125" style="108"/>
    <col min="260" max="260" width="11.140625" style="108" customWidth="1"/>
    <col min="261" max="261" width="21.85546875" style="108" customWidth="1"/>
    <col min="262" max="264" width="19" style="108" customWidth="1"/>
    <col min="265" max="265" width="16.28515625" style="108" customWidth="1"/>
    <col min="266" max="266" width="16.140625" style="108" customWidth="1"/>
    <col min="267" max="267" width="19" style="108" customWidth="1"/>
    <col min="268" max="268" width="19.5703125" style="108" customWidth="1"/>
    <col min="269" max="269" width="13.7109375" style="108" customWidth="1"/>
    <col min="270" max="270" width="15.5703125" style="108" customWidth="1"/>
    <col min="271" max="271" width="21.28515625" style="108" customWidth="1"/>
    <col min="272" max="272" width="20.28515625" style="108" customWidth="1"/>
    <col min="273" max="515" width="11.42578125" style="108"/>
    <col min="516" max="516" width="11.140625" style="108" customWidth="1"/>
    <col min="517" max="517" width="21.85546875" style="108" customWidth="1"/>
    <col min="518" max="520" width="19" style="108" customWidth="1"/>
    <col min="521" max="521" width="16.28515625" style="108" customWidth="1"/>
    <col min="522" max="522" width="16.140625" style="108" customWidth="1"/>
    <col min="523" max="523" width="19" style="108" customWidth="1"/>
    <col min="524" max="524" width="19.5703125" style="108" customWidth="1"/>
    <col min="525" max="525" width="13.7109375" style="108" customWidth="1"/>
    <col min="526" max="526" width="15.5703125" style="108" customWidth="1"/>
    <col min="527" max="527" width="21.28515625" style="108" customWidth="1"/>
    <col min="528" max="528" width="20.28515625" style="108" customWidth="1"/>
    <col min="529" max="771" width="11.42578125" style="108"/>
    <col min="772" max="772" width="11.140625" style="108" customWidth="1"/>
    <col min="773" max="773" width="21.85546875" style="108" customWidth="1"/>
    <col min="774" max="776" width="19" style="108" customWidth="1"/>
    <col min="777" max="777" width="16.28515625" style="108" customWidth="1"/>
    <col min="778" max="778" width="16.140625" style="108" customWidth="1"/>
    <col min="779" max="779" width="19" style="108" customWidth="1"/>
    <col min="780" max="780" width="19.5703125" style="108" customWidth="1"/>
    <col min="781" max="781" width="13.7109375" style="108" customWidth="1"/>
    <col min="782" max="782" width="15.5703125" style="108" customWidth="1"/>
    <col min="783" max="783" width="21.28515625" style="108" customWidth="1"/>
    <col min="784" max="784" width="20.28515625" style="108" customWidth="1"/>
    <col min="785" max="1027" width="11.42578125" style="108"/>
    <col min="1028" max="1028" width="11.140625" style="108" customWidth="1"/>
    <col min="1029" max="1029" width="21.85546875" style="108" customWidth="1"/>
    <col min="1030" max="1032" width="19" style="108" customWidth="1"/>
    <col min="1033" max="1033" width="16.28515625" style="108" customWidth="1"/>
    <col min="1034" max="1034" width="16.140625" style="108" customWidth="1"/>
    <col min="1035" max="1035" width="19" style="108" customWidth="1"/>
    <col min="1036" max="1036" width="19.5703125" style="108" customWidth="1"/>
    <col min="1037" max="1037" width="13.7109375" style="108" customWidth="1"/>
    <col min="1038" max="1038" width="15.5703125" style="108" customWidth="1"/>
    <col min="1039" max="1039" width="21.28515625" style="108" customWidth="1"/>
    <col min="1040" max="1040" width="20.28515625" style="108" customWidth="1"/>
    <col min="1041" max="1283" width="11.42578125" style="108"/>
    <col min="1284" max="1284" width="11.140625" style="108" customWidth="1"/>
    <col min="1285" max="1285" width="21.85546875" style="108" customWidth="1"/>
    <col min="1286" max="1288" width="19" style="108" customWidth="1"/>
    <col min="1289" max="1289" width="16.28515625" style="108" customWidth="1"/>
    <col min="1290" max="1290" width="16.140625" style="108" customWidth="1"/>
    <col min="1291" max="1291" width="19" style="108" customWidth="1"/>
    <col min="1292" max="1292" width="19.5703125" style="108" customWidth="1"/>
    <col min="1293" max="1293" width="13.7109375" style="108" customWidth="1"/>
    <col min="1294" max="1294" width="15.5703125" style="108" customWidth="1"/>
    <col min="1295" max="1295" width="21.28515625" style="108" customWidth="1"/>
    <col min="1296" max="1296" width="20.28515625" style="108" customWidth="1"/>
    <col min="1297" max="1539" width="11.42578125" style="108"/>
    <col min="1540" max="1540" width="11.140625" style="108" customWidth="1"/>
    <col min="1541" max="1541" width="21.85546875" style="108" customWidth="1"/>
    <col min="1542" max="1544" width="19" style="108" customWidth="1"/>
    <col min="1545" max="1545" width="16.28515625" style="108" customWidth="1"/>
    <col min="1546" max="1546" width="16.140625" style="108" customWidth="1"/>
    <col min="1547" max="1547" width="19" style="108" customWidth="1"/>
    <col min="1548" max="1548" width="19.5703125" style="108" customWidth="1"/>
    <col min="1549" max="1549" width="13.7109375" style="108" customWidth="1"/>
    <col min="1550" max="1550" width="15.5703125" style="108" customWidth="1"/>
    <col min="1551" max="1551" width="21.28515625" style="108" customWidth="1"/>
    <col min="1552" max="1552" width="20.28515625" style="108" customWidth="1"/>
    <col min="1553" max="1795" width="11.42578125" style="108"/>
    <col min="1796" max="1796" width="11.140625" style="108" customWidth="1"/>
    <col min="1797" max="1797" width="21.85546875" style="108" customWidth="1"/>
    <col min="1798" max="1800" width="19" style="108" customWidth="1"/>
    <col min="1801" max="1801" width="16.28515625" style="108" customWidth="1"/>
    <col min="1802" max="1802" width="16.140625" style="108" customWidth="1"/>
    <col min="1803" max="1803" width="19" style="108" customWidth="1"/>
    <col min="1804" max="1804" width="19.5703125" style="108" customWidth="1"/>
    <col min="1805" max="1805" width="13.7109375" style="108" customWidth="1"/>
    <col min="1806" max="1806" width="15.5703125" style="108" customWidth="1"/>
    <col min="1807" max="1807" width="21.28515625" style="108" customWidth="1"/>
    <col min="1808" max="1808" width="20.28515625" style="108" customWidth="1"/>
    <col min="1809" max="2051" width="11.42578125" style="108"/>
    <col min="2052" max="2052" width="11.140625" style="108" customWidth="1"/>
    <col min="2053" max="2053" width="21.85546875" style="108" customWidth="1"/>
    <col min="2054" max="2056" width="19" style="108" customWidth="1"/>
    <col min="2057" max="2057" width="16.28515625" style="108" customWidth="1"/>
    <col min="2058" max="2058" width="16.140625" style="108" customWidth="1"/>
    <col min="2059" max="2059" width="19" style="108" customWidth="1"/>
    <col min="2060" max="2060" width="19.5703125" style="108" customWidth="1"/>
    <col min="2061" max="2061" width="13.7109375" style="108" customWidth="1"/>
    <col min="2062" max="2062" width="15.5703125" style="108" customWidth="1"/>
    <col min="2063" max="2063" width="21.28515625" style="108" customWidth="1"/>
    <col min="2064" max="2064" width="20.28515625" style="108" customWidth="1"/>
    <col min="2065" max="2307" width="11.42578125" style="108"/>
    <col min="2308" max="2308" width="11.140625" style="108" customWidth="1"/>
    <col min="2309" max="2309" width="21.85546875" style="108" customWidth="1"/>
    <col min="2310" max="2312" width="19" style="108" customWidth="1"/>
    <col min="2313" max="2313" width="16.28515625" style="108" customWidth="1"/>
    <col min="2314" max="2314" width="16.140625" style="108" customWidth="1"/>
    <col min="2315" max="2315" width="19" style="108" customWidth="1"/>
    <col min="2316" max="2316" width="19.5703125" style="108" customWidth="1"/>
    <col min="2317" max="2317" width="13.7109375" style="108" customWidth="1"/>
    <col min="2318" max="2318" width="15.5703125" style="108" customWidth="1"/>
    <col min="2319" max="2319" width="21.28515625" style="108" customWidth="1"/>
    <col min="2320" max="2320" width="20.28515625" style="108" customWidth="1"/>
    <col min="2321" max="2563" width="11.42578125" style="108"/>
    <col min="2564" max="2564" width="11.140625" style="108" customWidth="1"/>
    <col min="2565" max="2565" width="21.85546875" style="108" customWidth="1"/>
    <col min="2566" max="2568" width="19" style="108" customWidth="1"/>
    <col min="2569" max="2569" width="16.28515625" style="108" customWidth="1"/>
    <col min="2570" max="2570" width="16.140625" style="108" customWidth="1"/>
    <col min="2571" max="2571" width="19" style="108" customWidth="1"/>
    <col min="2572" max="2572" width="19.5703125" style="108" customWidth="1"/>
    <col min="2573" max="2573" width="13.7109375" style="108" customWidth="1"/>
    <col min="2574" max="2574" width="15.5703125" style="108" customWidth="1"/>
    <col min="2575" max="2575" width="21.28515625" style="108" customWidth="1"/>
    <col min="2576" max="2576" width="20.28515625" style="108" customWidth="1"/>
    <col min="2577" max="2819" width="11.42578125" style="108"/>
    <col min="2820" max="2820" width="11.140625" style="108" customWidth="1"/>
    <col min="2821" max="2821" width="21.85546875" style="108" customWidth="1"/>
    <col min="2822" max="2824" width="19" style="108" customWidth="1"/>
    <col min="2825" max="2825" width="16.28515625" style="108" customWidth="1"/>
    <col min="2826" max="2826" width="16.140625" style="108" customWidth="1"/>
    <col min="2827" max="2827" width="19" style="108" customWidth="1"/>
    <col min="2828" max="2828" width="19.5703125" style="108" customWidth="1"/>
    <col min="2829" max="2829" width="13.7109375" style="108" customWidth="1"/>
    <col min="2830" max="2830" width="15.5703125" style="108" customWidth="1"/>
    <col min="2831" max="2831" width="21.28515625" style="108" customWidth="1"/>
    <col min="2832" max="2832" width="20.28515625" style="108" customWidth="1"/>
    <col min="2833" max="3075" width="11.42578125" style="108"/>
    <col min="3076" max="3076" width="11.140625" style="108" customWidth="1"/>
    <col min="3077" max="3077" width="21.85546875" style="108" customWidth="1"/>
    <col min="3078" max="3080" width="19" style="108" customWidth="1"/>
    <col min="3081" max="3081" width="16.28515625" style="108" customWidth="1"/>
    <col min="3082" max="3082" width="16.140625" style="108" customWidth="1"/>
    <col min="3083" max="3083" width="19" style="108" customWidth="1"/>
    <col min="3084" max="3084" width="19.5703125" style="108" customWidth="1"/>
    <col min="3085" max="3085" width="13.7109375" style="108" customWidth="1"/>
    <col min="3086" max="3086" width="15.5703125" style="108" customWidth="1"/>
    <col min="3087" max="3087" width="21.28515625" style="108" customWidth="1"/>
    <col min="3088" max="3088" width="20.28515625" style="108" customWidth="1"/>
    <col min="3089" max="3331" width="11.42578125" style="108"/>
    <col min="3332" max="3332" width="11.140625" style="108" customWidth="1"/>
    <col min="3333" max="3333" width="21.85546875" style="108" customWidth="1"/>
    <col min="3334" max="3336" width="19" style="108" customWidth="1"/>
    <col min="3337" max="3337" width="16.28515625" style="108" customWidth="1"/>
    <col min="3338" max="3338" width="16.140625" style="108" customWidth="1"/>
    <col min="3339" max="3339" width="19" style="108" customWidth="1"/>
    <col min="3340" max="3340" width="19.5703125" style="108" customWidth="1"/>
    <col min="3341" max="3341" width="13.7109375" style="108" customWidth="1"/>
    <col min="3342" max="3342" width="15.5703125" style="108" customWidth="1"/>
    <col min="3343" max="3343" width="21.28515625" style="108" customWidth="1"/>
    <col min="3344" max="3344" width="20.28515625" style="108" customWidth="1"/>
    <col min="3345" max="3587" width="11.42578125" style="108"/>
    <col min="3588" max="3588" width="11.140625" style="108" customWidth="1"/>
    <col min="3589" max="3589" width="21.85546875" style="108" customWidth="1"/>
    <col min="3590" max="3592" width="19" style="108" customWidth="1"/>
    <col min="3593" max="3593" width="16.28515625" style="108" customWidth="1"/>
    <col min="3594" max="3594" width="16.140625" style="108" customWidth="1"/>
    <col min="3595" max="3595" width="19" style="108" customWidth="1"/>
    <col min="3596" max="3596" width="19.5703125" style="108" customWidth="1"/>
    <col min="3597" max="3597" width="13.7109375" style="108" customWidth="1"/>
    <col min="3598" max="3598" width="15.5703125" style="108" customWidth="1"/>
    <col min="3599" max="3599" width="21.28515625" style="108" customWidth="1"/>
    <col min="3600" max="3600" width="20.28515625" style="108" customWidth="1"/>
    <col min="3601" max="3843" width="11.42578125" style="108"/>
    <col min="3844" max="3844" width="11.140625" style="108" customWidth="1"/>
    <col min="3845" max="3845" width="21.85546875" style="108" customWidth="1"/>
    <col min="3846" max="3848" width="19" style="108" customWidth="1"/>
    <col min="3849" max="3849" width="16.28515625" style="108" customWidth="1"/>
    <col min="3850" max="3850" width="16.140625" style="108" customWidth="1"/>
    <col min="3851" max="3851" width="19" style="108" customWidth="1"/>
    <col min="3852" max="3852" width="19.5703125" style="108" customWidth="1"/>
    <col min="3853" max="3853" width="13.7109375" style="108" customWidth="1"/>
    <col min="3854" max="3854" width="15.5703125" style="108" customWidth="1"/>
    <col min="3855" max="3855" width="21.28515625" style="108" customWidth="1"/>
    <col min="3856" max="3856" width="20.28515625" style="108" customWidth="1"/>
    <col min="3857" max="4099" width="11.42578125" style="108"/>
    <col min="4100" max="4100" width="11.140625" style="108" customWidth="1"/>
    <col min="4101" max="4101" width="21.85546875" style="108" customWidth="1"/>
    <col min="4102" max="4104" width="19" style="108" customWidth="1"/>
    <col min="4105" max="4105" width="16.28515625" style="108" customWidth="1"/>
    <col min="4106" max="4106" width="16.140625" style="108" customWidth="1"/>
    <col min="4107" max="4107" width="19" style="108" customWidth="1"/>
    <col min="4108" max="4108" width="19.5703125" style="108" customWidth="1"/>
    <col min="4109" max="4109" width="13.7109375" style="108" customWidth="1"/>
    <col min="4110" max="4110" width="15.5703125" style="108" customWidth="1"/>
    <col min="4111" max="4111" width="21.28515625" style="108" customWidth="1"/>
    <col min="4112" max="4112" width="20.28515625" style="108" customWidth="1"/>
    <col min="4113" max="4355" width="11.42578125" style="108"/>
    <col min="4356" max="4356" width="11.140625" style="108" customWidth="1"/>
    <col min="4357" max="4357" width="21.85546875" style="108" customWidth="1"/>
    <col min="4358" max="4360" width="19" style="108" customWidth="1"/>
    <col min="4361" max="4361" width="16.28515625" style="108" customWidth="1"/>
    <col min="4362" max="4362" width="16.140625" style="108" customWidth="1"/>
    <col min="4363" max="4363" width="19" style="108" customWidth="1"/>
    <col min="4364" max="4364" width="19.5703125" style="108" customWidth="1"/>
    <col min="4365" max="4365" width="13.7109375" style="108" customWidth="1"/>
    <col min="4366" max="4366" width="15.5703125" style="108" customWidth="1"/>
    <col min="4367" max="4367" width="21.28515625" style="108" customWidth="1"/>
    <col min="4368" max="4368" width="20.28515625" style="108" customWidth="1"/>
    <col min="4369" max="4611" width="11.42578125" style="108"/>
    <col min="4612" max="4612" width="11.140625" style="108" customWidth="1"/>
    <col min="4613" max="4613" width="21.85546875" style="108" customWidth="1"/>
    <col min="4614" max="4616" width="19" style="108" customWidth="1"/>
    <col min="4617" max="4617" width="16.28515625" style="108" customWidth="1"/>
    <col min="4618" max="4618" width="16.140625" style="108" customWidth="1"/>
    <col min="4619" max="4619" width="19" style="108" customWidth="1"/>
    <col min="4620" max="4620" width="19.5703125" style="108" customWidth="1"/>
    <col min="4621" max="4621" width="13.7109375" style="108" customWidth="1"/>
    <col min="4622" max="4622" width="15.5703125" style="108" customWidth="1"/>
    <col min="4623" max="4623" width="21.28515625" style="108" customWidth="1"/>
    <col min="4624" max="4624" width="20.28515625" style="108" customWidth="1"/>
    <col min="4625" max="4867" width="11.42578125" style="108"/>
    <col min="4868" max="4868" width="11.140625" style="108" customWidth="1"/>
    <col min="4869" max="4869" width="21.85546875" style="108" customWidth="1"/>
    <col min="4870" max="4872" width="19" style="108" customWidth="1"/>
    <col min="4873" max="4873" width="16.28515625" style="108" customWidth="1"/>
    <col min="4874" max="4874" width="16.140625" style="108" customWidth="1"/>
    <col min="4875" max="4875" width="19" style="108" customWidth="1"/>
    <col min="4876" max="4876" width="19.5703125" style="108" customWidth="1"/>
    <col min="4877" max="4877" width="13.7109375" style="108" customWidth="1"/>
    <col min="4878" max="4878" width="15.5703125" style="108" customWidth="1"/>
    <col min="4879" max="4879" width="21.28515625" style="108" customWidth="1"/>
    <col min="4880" max="4880" width="20.28515625" style="108" customWidth="1"/>
    <col min="4881" max="5123" width="11.42578125" style="108"/>
    <col min="5124" max="5124" width="11.140625" style="108" customWidth="1"/>
    <col min="5125" max="5125" width="21.85546875" style="108" customWidth="1"/>
    <col min="5126" max="5128" width="19" style="108" customWidth="1"/>
    <col min="5129" max="5129" width="16.28515625" style="108" customWidth="1"/>
    <col min="5130" max="5130" width="16.140625" style="108" customWidth="1"/>
    <col min="5131" max="5131" width="19" style="108" customWidth="1"/>
    <col min="5132" max="5132" width="19.5703125" style="108" customWidth="1"/>
    <col min="5133" max="5133" width="13.7109375" style="108" customWidth="1"/>
    <col min="5134" max="5134" width="15.5703125" style="108" customWidth="1"/>
    <col min="5135" max="5135" width="21.28515625" style="108" customWidth="1"/>
    <col min="5136" max="5136" width="20.28515625" style="108" customWidth="1"/>
    <col min="5137" max="5379" width="11.42578125" style="108"/>
    <col min="5380" max="5380" width="11.140625" style="108" customWidth="1"/>
    <col min="5381" max="5381" width="21.85546875" style="108" customWidth="1"/>
    <col min="5382" max="5384" width="19" style="108" customWidth="1"/>
    <col min="5385" max="5385" width="16.28515625" style="108" customWidth="1"/>
    <col min="5386" max="5386" width="16.140625" style="108" customWidth="1"/>
    <col min="5387" max="5387" width="19" style="108" customWidth="1"/>
    <col min="5388" max="5388" width="19.5703125" style="108" customWidth="1"/>
    <col min="5389" max="5389" width="13.7109375" style="108" customWidth="1"/>
    <col min="5390" max="5390" width="15.5703125" style="108" customWidth="1"/>
    <col min="5391" max="5391" width="21.28515625" style="108" customWidth="1"/>
    <col min="5392" max="5392" width="20.28515625" style="108" customWidth="1"/>
    <col min="5393" max="5635" width="11.42578125" style="108"/>
    <col min="5636" max="5636" width="11.140625" style="108" customWidth="1"/>
    <col min="5637" max="5637" width="21.85546875" style="108" customWidth="1"/>
    <col min="5638" max="5640" width="19" style="108" customWidth="1"/>
    <col min="5641" max="5641" width="16.28515625" style="108" customWidth="1"/>
    <col min="5642" max="5642" width="16.140625" style="108" customWidth="1"/>
    <col min="5643" max="5643" width="19" style="108" customWidth="1"/>
    <col min="5644" max="5644" width="19.5703125" style="108" customWidth="1"/>
    <col min="5645" max="5645" width="13.7109375" style="108" customWidth="1"/>
    <col min="5646" max="5646" width="15.5703125" style="108" customWidth="1"/>
    <col min="5647" max="5647" width="21.28515625" style="108" customWidth="1"/>
    <col min="5648" max="5648" width="20.28515625" style="108" customWidth="1"/>
    <col min="5649" max="5891" width="11.42578125" style="108"/>
    <col min="5892" max="5892" width="11.140625" style="108" customWidth="1"/>
    <col min="5893" max="5893" width="21.85546875" style="108" customWidth="1"/>
    <col min="5894" max="5896" width="19" style="108" customWidth="1"/>
    <col min="5897" max="5897" width="16.28515625" style="108" customWidth="1"/>
    <col min="5898" max="5898" width="16.140625" style="108" customWidth="1"/>
    <col min="5899" max="5899" width="19" style="108" customWidth="1"/>
    <col min="5900" max="5900" width="19.5703125" style="108" customWidth="1"/>
    <col min="5901" max="5901" width="13.7109375" style="108" customWidth="1"/>
    <col min="5902" max="5902" width="15.5703125" style="108" customWidth="1"/>
    <col min="5903" max="5903" width="21.28515625" style="108" customWidth="1"/>
    <col min="5904" max="5904" width="20.28515625" style="108" customWidth="1"/>
    <col min="5905" max="6147" width="11.42578125" style="108"/>
    <col min="6148" max="6148" width="11.140625" style="108" customWidth="1"/>
    <col min="6149" max="6149" width="21.85546875" style="108" customWidth="1"/>
    <col min="6150" max="6152" width="19" style="108" customWidth="1"/>
    <col min="6153" max="6153" width="16.28515625" style="108" customWidth="1"/>
    <col min="6154" max="6154" width="16.140625" style="108" customWidth="1"/>
    <col min="6155" max="6155" width="19" style="108" customWidth="1"/>
    <col min="6156" max="6156" width="19.5703125" style="108" customWidth="1"/>
    <col min="6157" max="6157" width="13.7109375" style="108" customWidth="1"/>
    <col min="6158" max="6158" width="15.5703125" style="108" customWidth="1"/>
    <col min="6159" max="6159" width="21.28515625" style="108" customWidth="1"/>
    <col min="6160" max="6160" width="20.28515625" style="108" customWidth="1"/>
    <col min="6161" max="6403" width="11.42578125" style="108"/>
    <col min="6404" max="6404" width="11.140625" style="108" customWidth="1"/>
    <col min="6405" max="6405" width="21.85546875" style="108" customWidth="1"/>
    <col min="6406" max="6408" width="19" style="108" customWidth="1"/>
    <col min="6409" max="6409" width="16.28515625" style="108" customWidth="1"/>
    <col min="6410" max="6410" width="16.140625" style="108" customWidth="1"/>
    <col min="6411" max="6411" width="19" style="108" customWidth="1"/>
    <col min="6412" max="6412" width="19.5703125" style="108" customWidth="1"/>
    <col min="6413" max="6413" width="13.7109375" style="108" customWidth="1"/>
    <col min="6414" max="6414" width="15.5703125" style="108" customWidth="1"/>
    <col min="6415" max="6415" width="21.28515625" style="108" customWidth="1"/>
    <col min="6416" max="6416" width="20.28515625" style="108" customWidth="1"/>
    <col min="6417" max="6659" width="11.42578125" style="108"/>
    <col min="6660" max="6660" width="11.140625" style="108" customWidth="1"/>
    <col min="6661" max="6661" width="21.85546875" style="108" customWidth="1"/>
    <col min="6662" max="6664" width="19" style="108" customWidth="1"/>
    <col min="6665" max="6665" width="16.28515625" style="108" customWidth="1"/>
    <col min="6666" max="6666" width="16.140625" style="108" customWidth="1"/>
    <col min="6667" max="6667" width="19" style="108" customWidth="1"/>
    <col min="6668" max="6668" width="19.5703125" style="108" customWidth="1"/>
    <col min="6669" max="6669" width="13.7109375" style="108" customWidth="1"/>
    <col min="6670" max="6670" width="15.5703125" style="108" customWidth="1"/>
    <col min="6671" max="6671" width="21.28515625" style="108" customWidth="1"/>
    <col min="6672" max="6672" width="20.28515625" style="108" customWidth="1"/>
    <col min="6673" max="6915" width="11.42578125" style="108"/>
    <col min="6916" max="6916" width="11.140625" style="108" customWidth="1"/>
    <col min="6917" max="6917" width="21.85546875" style="108" customWidth="1"/>
    <col min="6918" max="6920" width="19" style="108" customWidth="1"/>
    <col min="6921" max="6921" width="16.28515625" style="108" customWidth="1"/>
    <col min="6922" max="6922" width="16.140625" style="108" customWidth="1"/>
    <col min="6923" max="6923" width="19" style="108" customWidth="1"/>
    <col min="6924" max="6924" width="19.5703125" style="108" customWidth="1"/>
    <col min="6925" max="6925" width="13.7109375" style="108" customWidth="1"/>
    <col min="6926" max="6926" width="15.5703125" style="108" customWidth="1"/>
    <col min="6927" max="6927" width="21.28515625" style="108" customWidth="1"/>
    <col min="6928" max="6928" width="20.28515625" style="108" customWidth="1"/>
    <col min="6929" max="7171" width="11.42578125" style="108"/>
    <col min="7172" max="7172" width="11.140625" style="108" customWidth="1"/>
    <col min="7173" max="7173" width="21.85546875" style="108" customWidth="1"/>
    <col min="7174" max="7176" width="19" style="108" customWidth="1"/>
    <col min="7177" max="7177" width="16.28515625" style="108" customWidth="1"/>
    <col min="7178" max="7178" width="16.140625" style="108" customWidth="1"/>
    <col min="7179" max="7179" width="19" style="108" customWidth="1"/>
    <col min="7180" max="7180" width="19.5703125" style="108" customWidth="1"/>
    <col min="7181" max="7181" width="13.7109375" style="108" customWidth="1"/>
    <col min="7182" max="7182" width="15.5703125" style="108" customWidth="1"/>
    <col min="7183" max="7183" width="21.28515625" style="108" customWidth="1"/>
    <col min="7184" max="7184" width="20.28515625" style="108" customWidth="1"/>
    <col min="7185" max="7427" width="11.42578125" style="108"/>
    <col min="7428" max="7428" width="11.140625" style="108" customWidth="1"/>
    <col min="7429" max="7429" width="21.85546875" style="108" customWidth="1"/>
    <col min="7430" max="7432" width="19" style="108" customWidth="1"/>
    <col min="7433" max="7433" width="16.28515625" style="108" customWidth="1"/>
    <col min="7434" max="7434" width="16.140625" style="108" customWidth="1"/>
    <col min="7435" max="7435" width="19" style="108" customWidth="1"/>
    <col min="7436" max="7436" width="19.5703125" style="108" customWidth="1"/>
    <col min="7437" max="7437" width="13.7109375" style="108" customWidth="1"/>
    <col min="7438" max="7438" width="15.5703125" style="108" customWidth="1"/>
    <col min="7439" max="7439" width="21.28515625" style="108" customWidth="1"/>
    <col min="7440" max="7440" width="20.28515625" style="108" customWidth="1"/>
    <col min="7441" max="7683" width="11.42578125" style="108"/>
    <col min="7684" max="7684" width="11.140625" style="108" customWidth="1"/>
    <col min="7685" max="7685" width="21.85546875" style="108" customWidth="1"/>
    <col min="7686" max="7688" width="19" style="108" customWidth="1"/>
    <col min="7689" max="7689" width="16.28515625" style="108" customWidth="1"/>
    <col min="7690" max="7690" width="16.140625" style="108" customWidth="1"/>
    <col min="7691" max="7691" width="19" style="108" customWidth="1"/>
    <col min="7692" max="7692" width="19.5703125" style="108" customWidth="1"/>
    <col min="7693" max="7693" width="13.7109375" style="108" customWidth="1"/>
    <col min="7694" max="7694" width="15.5703125" style="108" customWidth="1"/>
    <col min="7695" max="7695" width="21.28515625" style="108" customWidth="1"/>
    <col min="7696" max="7696" width="20.28515625" style="108" customWidth="1"/>
    <col min="7697" max="7939" width="11.42578125" style="108"/>
    <col min="7940" max="7940" width="11.140625" style="108" customWidth="1"/>
    <col min="7941" max="7941" width="21.85546875" style="108" customWidth="1"/>
    <col min="7942" max="7944" width="19" style="108" customWidth="1"/>
    <col min="7945" max="7945" width="16.28515625" style="108" customWidth="1"/>
    <col min="7946" max="7946" width="16.140625" style="108" customWidth="1"/>
    <col min="7947" max="7947" width="19" style="108" customWidth="1"/>
    <col min="7948" max="7948" width="19.5703125" style="108" customWidth="1"/>
    <col min="7949" max="7949" width="13.7109375" style="108" customWidth="1"/>
    <col min="7950" max="7950" width="15.5703125" style="108" customWidth="1"/>
    <col min="7951" max="7951" width="21.28515625" style="108" customWidth="1"/>
    <col min="7952" max="7952" width="20.28515625" style="108" customWidth="1"/>
    <col min="7953" max="8195" width="11.42578125" style="108"/>
    <col min="8196" max="8196" width="11.140625" style="108" customWidth="1"/>
    <col min="8197" max="8197" width="21.85546875" style="108" customWidth="1"/>
    <col min="8198" max="8200" width="19" style="108" customWidth="1"/>
    <col min="8201" max="8201" width="16.28515625" style="108" customWidth="1"/>
    <col min="8202" max="8202" width="16.140625" style="108" customWidth="1"/>
    <col min="8203" max="8203" width="19" style="108" customWidth="1"/>
    <col min="8204" max="8204" width="19.5703125" style="108" customWidth="1"/>
    <col min="8205" max="8205" width="13.7109375" style="108" customWidth="1"/>
    <col min="8206" max="8206" width="15.5703125" style="108" customWidth="1"/>
    <col min="8207" max="8207" width="21.28515625" style="108" customWidth="1"/>
    <col min="8208" max="8208" width="20.28515625" style="108" customWidth="1"/>
    <col min="8209" max="8451" width="11.42578125" style="108"/>
    <col min="8452" max="8452" width="11.140625" style="108" customWidth="1"/>
    <col min="8453" max="8453" width="21.85546875" style="108" customWidth="1"/>
    <col min="8454" max="8456" width="19" style="108" customWidth="1"/>
    <col min="8457" max="8457" width="16.28515625" style="108" customWidth="1"/>
    <col min="8458" max="8458" width="16.140625" style="108" customWidth="1"/>
    <col min="8459" max="8459" width="19" style="108" customWidth="1"/>
    <col min="8460" max="8460" width="19.5703125" style="108" customWidth="1"/>
    <col min="8461" max="8461" width="13.7109375" style="108" customWidth="1"/>
    <col min="8462" max="8462" width="15.5703125" style="108" customWidth="1"/>
    <col min="8463" max="8463" width="21.28515625" style="108" customWidth="1"/>
    <col min="8464" max="8464" width="20.28515625" style="108" customWidth="1"/>
    <col min="8465" max="8707" width="11.42578125" style="108"/>
    <col min="8708" max="8708" width="11.140625" style="108" customWidth="1"/>
    <col min="8709" max="8709" width="21.85546875" style="108" customWidth="1"/>
    <col min="8710" max="8712" width="19" style="108" customWidth="1"/>
    <col min="8713" max="8713" width="16.28515625" style="108" customWidth="1"/>
    <col min="8714" max="8714" width="16.140625" style="108" customWidth="1"/>
    <col min="8715" max="8715" width="19" style="108" customWidth="1"/>
    <col min="8716" max="8716" width="19.5703125" style="108" customWidth="1"/>
    <col min="8717" max="8717" width="13.7109375" style="108" customWidth="1"/>
    <col min="8718" max="8718" width="15.5703125" style="108" customWidth="1"/>
    <col min="8719" max="8719" width="21.28515625" style="108" customWidth="1"/>
    <col min="8720" max="8720" width="20.28515625" style="108" customWidth="1"/>
    <col min="8721" max="8963" width="11.42578125" style="108"/>
    <col min="8964" max="8964" width="11.140625" style="108" customWidth="1"/>
    <col min="8965" max="8965" width="21.85546875" style="108" customWidth="1"/>
    <col min="8966" max="8968" width="19" style="108" customWidth="1"/>
    <col min="8969" max="8969" width="16.28515625" style="108" customWidth="1"/>
    <col min="8970" max="8970" width="16.140625" style="108" customWidth="1"/>
    <col min="8971" max="8971" width="19" style="108" customWidth="1"/>
    <col min="8972" max="8972" width="19.5703125" style="108" customWidth="1"/>
    <col min="8973" max="8973" width="13.7109375" style="108" customWidth="1"/>
    <col min="8974" max="8974" width="15.5703125" style="108" customWidth="1"/>
    <col min="8975" max="8975" width="21.28515625" style="108" customWidth="1"/>
    <col min="8976" max="8976" width="20.28515625" style="108" customWidth="1"/>
    <col min="8977" max="9219" width="11.42578125" style="108"/>
    <col min="9220" max="9220" width="11.140625" style="108" customWidth="1"/>
    <col min="9221" max="9221" width="21.85546875" style="108" customWidth="1"/>
    <col min="9222" max="9224" width="19" style="108" customWidth="1"/>
    <col min="9225" max="9225" width="16.28515625" style="108" customWidth="1"/>
    <col min="9226" max="9226" width="16.140625" style="108" customWidth="1"/>
    <col min="9227" max="9227" width="19" style="108" customWidth="1"/>
    <col min="9228" max="9228" width="19.5703125" style="108" customWidth="1"/>
    <col min="9229" max="9229" width="13.7109375" style="108" customWidth="1"/>
    <col min="9230" max="9230" width="15.5703125" style="108" customWidth="1"/>
    <col min="9231" max="9231" width="21.28515625" style="108" customWidth="1"/>
    <col min="9232" max="9232" width="20.28515625" style="108" customWidth="1"/>
    <col min="9233" max="9475" width="11.42578125" style="108"/>
    <col min="9476" max="9476" width="11.140625" style="108" customWidth="1"/>
    <col min="9477" max="9477" width="21.85546875" style="108" customWidth="1"/>
    <col min="9478" max="9480" width="19" style="108" customWidth="1"/>
    <col min="9481" max="9481" width="16.28515625" style="108" customWidth="1"/>
    <col min="9482" max="9482" width="16.140625" style="108" customWidth="1"/>
    <col min="9483" max="9483" width="19" style="108" customWidth="1"/>
    <col min="9484" max="9484" width="19.5703125" style="108" customWidth="1"/>
    <col min="9485" max="9485" width="13.7109375" style="108" customWidth="1"/>
    <col min="9486" max="9486" width="15.5703125" style="108" customWidth="1"/>
    <col min="9487" max="9487" width="21.28515625" style="108" customWidth="1"/>
    <col min="9488" max="9488" width="20.28515625" style="108" customWidth="1"/>
    <col min="9489" max="9731" width="11.42578125" style="108"/>
    <col min="9732" max="9732" width="11.140625" style="108" customWidth="1"/>
    <col min="9733" max="9733" width="21.85546875" style="108" customWidth="1"/>
    <col min="9734" max="9736" width="19" style="108" customWidth="1"/>
    <col min="9737" max="9737" width="16.28515625" style="108" customWidth="1"/>
    <col min="9738" max="9738" width="16.140625" style="108" customWidth="1"/>
    <col min="9739" max="9739" width="19" style="108" customWidth="1"/>
    <col min="9740" max="9740" width="19.5703125" style="108" customWidth="1"/>
    <col min="9741" max="9741" width="13.7109375" style="108" customWidth="1"/>
    <col min="9742" max="9742" width="15.5703125" style="108" customWidth="1"/>
    <col min="9743" max="9743" width="21.28515625" style="108" customWidth="1"/>
    <col min="9744" max="9744" width="20.28515625" style="108" customWidth="1"/>
    <col min="9745" max="9987" width="11.42578125" style="108"/>
    <col min="9988" max="9988" width="11.140625" style="108" customWidth="1"/>
    <col min="9989" max="9989" width="21.85546875" style="108" customWidth="1"/>
    <col min="9990" max="9992" width="19" style="108" customWidth="1"/>
    <col min="9993" max="9993" width="16.28515625" style="108" customWidth="1"/>
    <col min="9994" max="9994" width="16.140625" style="108" customWidth="1"/>
    <col min="9995" max="9995" width="19" style="108" customWidth="1"/>
    <col min="9996" max="9996" width="19.5703125" style="108" customWidth="1"/>
    <col min="9997" max="9997" width="13.7109375" style="108" customWidth="1"/>
    <col min="9998" max="9998" width="15.5703125" style="108" customWidth="1"/>
    <col min="9999" max="9999" width="21.28515625" style="108" customWidth="1"/>
    <col min="10000" max="10000" width="20.28515625" style="108" customWidth="1"/>
    <col min="10001" max="10243" width="11.42578125" style="108"/>
    <col min="10244" max="10244" width="11.140625" style="108" customWidth="1"/>
    <col min="10245" max="10245" width="21.85546875" style="108" customWidth="1"/>
    <col min="10246" max="10248" width="19" style="108" customWidth="1"/>
    <col min="10249" max="10249" width="16.28515625" style="108" customWidth="1"/>
    <col min="10250" max="10250" width="16.140625" style="108" customWidth="1"/>
    <col min="10251" max="10251" width="19" style="108" customWidth="1"/>
    <col min="10252" max="10252" width="19.5703125" style="108" customWidth="1"/>
    <col min="10253" max="10253" width="13.7109375" style="108" customWidth="1"/>
    <col min="10254" max="10254" width="15.5703125" style="108" customWidth="1"/>
    <col min="10255" max="10255" width="21.28515625" style="108" customWidth="1"/>
    <col min="10256" max="10256" width="20.28515625" style="108" customWidth="1"/>
    <col min="10257" max="10499" width="11.42578125" style="108"/>
    <col min="10500" max="10500" width="11.140625" style="108" customWidth="1"/>
    <col min="10501" max="10501" width="21.85546875" style="108" customWidth="1"/>
    <col min="10502" max="10504" width="19" style="108" customWidth="1"/>
    <col min="10505" max="10505" width="16.28515625" style="108" customWidth="1"/>
    <col min="10506" max="10506" width="16.140625" style="108" customWidth="1"/>
    <col min="10507" max="10507" width="19" style="108" customWidth="1"/>
    <col min="10508" max="10508" width="19.5703125" style="108" customWidth="1"/>
    <col min="10509" max="10509" width="13.7109375" style="108" customWidth="1"/>
    <col min="10510" max="10510" width="15.5703125" style="108" customWidth="1"/>
    <col min="10511" max="10511" width="21.28515625" style="108" customWidth="1"/>
    <col min="10512" max="10512" width="20.28515625" style="108" customWidth="1"/>
    <col min="10513" max="10755" width="11.42578125" style="108"/>
    <col min="10756" max="10756" width="11.140625" style="108" customWidth="1"/>
    <col min="10757" max="10757" width="21.85546875" style="108" customWidth="1"/>
    <col min="10758" max="10760" width="19" style="108" customWidth="1"/>
    <col min="10761" max="10761" width="16.28515625" style="108" customWidth="1"/>
    <col min="10762" max="10762" width="16.140625" style="108" customWidth="1"/>
    <col min="10763" max="10763" width="19" style="108" customWidth="1"/>
    <col min="10764" max="10764" width="19.5703125" style="108" customWidth="1"/>
    <col min="10765" max="10765" width="13.7109375" style="108" customWidth="1"/>
    <col min="10766" max="10766" width="15.5703125" style="108" customWidth="1"/>
    <col min="10767" max="10767" width="21.28515625" style="108" customWidth="1"/>
    <col min="10768" max="10768" width="20.28515625" style="108" customWidth="1"/>
    <col min="10769" max="11011" width="11.42578125" style="108"/>
    <col min="11012" max="11012" width="11.140625" style="108" customWidth="1"/>
    <col min="11013" max="11013" width="21.85546875" style="108" customWidth="1"/>
    <col min="11014" max="11016" width="19" style="108" customWidth="1"/>
    <col min="11017" max="11017" width="16.28515625" style="108" customWidth="1"/>
    <col min="11018" max="11018" width="16.140625" style="108" customWidth="1"/>
    <col min="11019" max="11019" width="19" style="108" customWidth="1"/>
    <col min="11020" max="11020" width="19.5703125" style="108" customWidth="1"/>
    <col min="11021" max="11021" width="13.7109375" style="108" customWidth="1"/>
    <col min="11022" max="11022" width="15.5703125" style="108" customWidth="1"/>
    <col min="11023" max="11023" width="21.28515625" style="108" customWidth="1"/>
    <col min="11024" max="11024" width="20.28515625" style="108" customWidth="1"/>
    <col min="11025" max="11267" width="11.42578125" style="108"/>
    <col min="11268" max="11268" width="11.140625" style="108" customWidth="1"/>
    <col min="11269" max="11269" width="21.85546875" style="108" customWidth="1"/>
    <col min="11270" max="11272" width="19" style="108" customWidth="1"/>
    <col min="11273" max="11273" width="16.28515625" style="108" customWidth="1"/>
    <col min="11274" max="11274" width="16.140625" style="108" customWidth="1"/>
    <col min="11275" max="11275" width="19" style="108" customWidth="1"/>
    <col min="11276" max="11276" width="19.5703125" style="108" customWidth="1"/>
    <col min="11277" max="11277" width="13.7109375" style="108" customWidth="1"/>
    <col min="11278" max="11278" width="15.5703125" style="108" customWidth="1"/>
    <col min="11279" max="11279" width="21.28515625" style="108" customWidth="1"/>
    <col min="11280" max="11280" width="20.28515625" style="108" customWidth="1"/>
    <col min="11281" max="11523" width="11.42578125" style="108"/>
    <col min="11524" max="11524" width="11.140625" style="108" customWidth="1"/>
    <col min="11525" max="11525" width="21.85546875" style="108" customWidth="1"/>
    <col min="11526" max="11528" width="19" style="108" customWidth="1"/>
    <col min="11529" max="11529" width="16.28515625" style="108" customWidth="1"/>
    <col min="11530" max="11530" width="16.140625" style="108" customWidth="1"/>
    <col min="11531" max="11531" width="19" style="108" customWidth="1"/>
    <col min="11532" max="11532" width="19.5703125" style="108" customWidth="1"/>
    <col min="11533" max="11533" width="13.7109375" style="108" customWidth="1"/>
    <col min="11534" max="11534" width="15.5703125" style="108" customWidth="1"/>
    <col min="11535" max="11535" width="21.28515625" style="108" customWidth="1"/>
    <col min="11536" max="11536" width="20.28515625" style="108" customWidth="1"/>
    <col min="11537" max="11779" width="11.42578125" style="108"/>
    <col min="11780" max="11780" width="11.140625" style="108" customWidth="1"/>
    <col min="11781" max="11781" width="21.85546875" style="108" customWidth="1"/>
    <col min="11782" max="11784" width="19" style="108" customWidth="1"/>
    <col min="11785" max="11785" width="16.28515625" style="108" customWidth="1"/>
    <col min="11786" max="11786" width="16.140625" style="108" customWidth="1"/>
    <col min="11787" max="11787" width="19" style="108" customWidth="1"/>
    <col min="11788" max="11788" width="19.5703125" style="108" customWidth="1"/>
    <col min="11789" max="11789" width="13.7109375" style="108" customWidth="1"/>
    <col min="11790" max="11790" width="15.5703125" style="108" customWidth="1"/>
    <col min="11791" max="11791" width="21.28515625" style="108" customWidth="1"/>
    <col min="11792" max="11792" width="20.28515625" style="108" customWidth="1"/>
    <col min="11793" max="12035" width="11.42578125" style="108"/>
    <col min="12036" max="12036" width="11.140625" style="108" customWidth="1"/>
    <col min="12037" max="12037" width="21.85546875" style="108" customWidth="1"/>
    <col min="12038" max="12040" width="19" style="108" customWidth="1"/>
    <col min="12041" max="12041" width="16.28515625" style="108" customWidth="1"/>
    <col min="12042" max="12042" width="16.140625" style="108" customWidth="1"/>
    <col min="12043" max="12043" width="19" style="108" customWidth="1"/>
    <col min="12044" max="12044" width="19.5703125" style="108" customWidth="1"/>
    <col min="12045" max="12045" width="13.7109375" style="108" customWidth="1"/>
    <col min="12046" max="12046" width="15.5703125" style="108" customWidth="1"/>
    <col min="12047" max="12047" width="21.28515625" style="108" customWidth="1"/>
    <col min="12048" max="12048" width="20.28515625" style="108" customWidth="1"/>
    <col min="12049" max="12291" width="11.42578125" style="108"/>
    <col min="12292" max="12292" width="11.140625" style="108" customWidth="1"/>
    <col min="12293" max="12293" width="21.85546875" style="108" customWidth="1"/>
    <col min="12294" max="12296" width="19" style="108" customWidth="1"/>
    <col min="12297" max="12297" width="16.28515625" style="108" customWidth="1"/>
    <col min="12298" max="12298" width="16.140625" style="108" customWidth="1"/>
    <col min="12299" max="12299" width="19" style="108" customWidth="1"/>
    <col min="12300" max="12300" width="19.5703125" style="108" customWidth="1"/>
    <col min="12301" max="12301" width="13.7109375" style="108" customWidth="1"/>
    <col min="12302" max="12302" width="15.5703125" style="108" customWidth="1"/>
    <col min="12303" max="12303" width="21.28515625" style="108" customWidth="1"/>
    <col min="12304" max="12304" width="20.28515625" style="108" customWidth="1"/>
    <col min="12305" max="12547" width="11.42578125" style="108"/>
    <col min="12548" max="12548" width="11.140625" style="108" customWidth="1"/>
    <col min="12549" max="12549" width="21.85546875" style="108" customWidth="1"/>
    <col min="12550" max="12552" width="19" style="108" customWidth="1"/>
    <col min="12553" max="12553" width="16.28515625" style="108" customWidth="1"/>
    <col min="12554" max="12554" width="16.140625" style="108" customWidth="1"/>
    <col min="12555" max="12555" width="19" style="108" customWidth="1"/>
    <col min="12556" max="12556" width="19.5703125" style="108" customWidth="1"/>
    <col min="12557" max="12557" width="13.7109375" style="108" customWidth="1"/>
    <col min="12558" max="12558" width="15.5703125" style="108" customWidth="1"/>
    <col min="12559" max="12559" width="21.28515625" style="108" customWidth="1"/>
    <col min="12560" max="12560" width="20.28515625" style="108" customWidth="1"/>
    <col min="12561" max="12803" width="11.42578125" style="108"/>
    <col min="12804" max="12804" width="11.140625" style="108" customWidth="1"/>
    <col min="12805" max="12805" width="21.85546875" style="108" customWidth="1"/>
    <col min="12806" max="12808" width="19" style="108" customWidth="1"/>
    <col min="12809" max="12809" width="16.28515625" style="108" customWidth="1"/>
    <col min="12810" max="12810" width="16.140625" style="108" customWidth="1"/>
    <col min="12811" max="12811" width="19" style="108" customWidth="1"/>
    <col min="12812" max="12812" width="19.5703125" style="108" customWidth="1"/>
    <col min="12813" max="12813" width="13.7109375" style="108" customWidth="1"/>
    <col min="12814" max="12814" width="15.5703125" style="108" customWidth="1"/>
    <col min="12815" max="12815" width="21.28515625" style="108" customWidth="1"/>
    <col min="12816" max="12816" width="20.28515625" style="108" customWidth="1"/>
    <col min="12817" max="13059" width="11.42578125" style="108"/>
    <col min="13060" max="13060" width="11.140625" style="108" customWidth="1"/>
    <col min="13061" max="13061" width="21.85546875" style="108" customWidth="1"/>
    <col min="13062" max="13064" width="19" style="108" customWidth="1"/>
    <col min="13065" max="13065" width="16.28515625" style="108" customWidth="1"/>
    <col min="13066" max="13066" width="16.140625" style="108" customWidth="1"/>
    <col min="13067" max="13067" width="19" style="108" customWidth="1"/>
    <col min="13068" max="13068" width="19.5703125" style="108" customWidth="1"/>
    <col min="13069" max="13069" width="13.7109375" style="108" customWidth="1"/>
    <col min="13070" max="13070" width="15.5703125" style="108" customWidth="1"/>
    <col min="13071" max="13071" width="21.28515625" style="108" customWidth="1"/>
    <col min="13072" max="13072" width="20.28515625" style="108" customWidth="1"/>
    <col min="13073" max="13315" width="11.42578125" style="108"/>
    <col min="13316" max="13316" width="11.140625" style="108" customWidth="1"/>
    <col min="13317" max="13317" width="21.85546875" style="108" customWidth="1"/>
    <col min="13318" max="13320" width="19" style="108" customWidth="1"/>
    <col min="13321" max="13321" width="16.28515625" style="108" customWidth="1"/>
    <col min="13322" max="13322" width="16.140625" style="108" customWidth="1"/>
    <col min="13323" max="13323" width="19" style="108" customWidth="1"/>
    <col min="13324" max="13324" width="19.5703125" style="108" customWidth="1"/>
    <col min="13325" max="13325" width="13.7109375" style="108" customWidth="1"/>
    <col min="13326" max="13326" width="15.5703125" style="108" customWidth="1"/>
    <col min="13327" max="13327" width="21.28515625" style="108" customWidth="1"/>
    <col min="13328" max="13328" width="20.28515625" style="108" customWidth="1"/>
    <col min="13329" max="13571" width="11.42578125" style="108"/>
    <col min="13572" max="13572" width="11.140625" style="108" customWidth="1"/>
    <col min="13573" max="13573" width="21.85546875" style="108" customWidth="1"/>
    <col min="13574" max="13576" width="19" style="108" customWidth="1"/>
    <col min="13577" max="13577" width="16.28515625" style="108" customWidth="1"/>
    <col min="13578" max="13578" width="16.140625" style="108" customWidth="1"/>
    <col min="13579" max="13579" width="19" style="108" customWidth="1"/>
    <col min="13580" max="13580" width="19.5703125" style="108" customWidth="1"/>
    <col min="13581" max="13581" width="13.7109375" style="108" customWidth="1"/>
    <col min="13582" max="13582" width="15.5703125" style="108" customWidth="1"/>
    <col min="13583" max="13583" width="21.28515625" style="108" customWidth="1"/>
    <col min="13584" max="13584" width="20.28515625" style="108" customWidth="1"/>
    <col min="13585" max="13827" width="11.42578125" style="108"/>
    <col min="13828" max="13828" width="11.140625" style="108" customWidth="1"/>
    <col min="13829" max="13829" width="21.85546875" style="108" customWidth="1"/>
    <col min="13830" max="13832" width="19" style="108" customWidth="1"/>
    <col min="13833" max="13833" width="16.28515625" style="108" customWidth="1"/>
    <col min="13834" max="13834" width="16.140625" style="108" customWidth="1"/>
    <col min="13835" max="13835" width="19" style="108" customWidth="1"/>
    <col min="13836" max="13836" width="19.5703125" style="108" customWidth="1"/>
    <col min="13837" max="13837" width="13.7109375" style="108" customWidth="1"/>
    <col min="13838" max="13838" width="15.5703125" style="108" customWidth="1"/>
    <col min="13839" max="13839" width="21.28515625" style="108" customWidth="1"/>
    <col min="13840" max="13840" width="20.28515625" style="108" customWidth="1"/>
    <col min="13841" max="14083" width="11.42578125" style="108"/>
    <col min="14084" max="14084" width="11.140625" style="108" customWidth="1"/>
    <col min="14085" max="14085" width="21.85546875" style="108" customWidth="1"/>
    <col min="14086" max="14088" width="19" style="108" customWidth="1"/>
    <col min="14089" max="14089" width="16.28515625" style="108" customWidth="1"/>
    <col min="14090" max="14090" width="16.140625" style="108" customWidth="1"/>
    <col min="14091" max="14091" width="19" style="108" customWidth="1"/>
    <col min="14092" max="14092" width="19.5703125" style="108" customWidth="1"/>
    <col min="14093" max="14093" width="13.7109375" style="108" customWidth="1"/>
    <col min="14094" max="14094" width="15.5703125" style="108" customWidth="1"/>
    <col min="14095" max="14095" width="21.28515625" style="108" customWidth="1"/>
    <col min="14096" max="14096" width="20.28515625" style="108" customWidth="1"/>
    <col min="14097" max="14339" width="11.42578125" style="108"/>
    <col min="14340" max="14340" width="11.140625" style="108" customWidth="1"/>
    <col min="14341" max="14341" width="21.85546875" style="108" customWidth="1"/>
    <col min="14342" max="14344" width="19" style="108" customWidth="1"/>
    <col min="14345" max="14345" width="16.28515625" style="108" customWidth="1"/>
    <col min="14346" max="14346" width="16.140625" style="108" customWidth="1"/>
    <col min="14347" max="14347" width="19" style="108" customWidth="1"/>
    <col min="14348" max="14348" width="19.5703125" style="108" customWidth="1"/>
    <col min="14349" max="14349" width="13.7109375" style="108" customWidth="1"/>
    <col min="14350" max="14350" width="15.5703125" style="108" customWidth="1"/>
    <col min="14351" max="14351" width="21.28515625" style="108" customWidth="1"/>
    <col min="14352" max="14352" width="20.28515625" style="108" customWidth="1"/>
    <col min="14353" max="14595" width="11.42578125" style="108"/>
    <col min="14596" max="14596" width="11.140625" style="108" customWidth="1"/>
    <col min="14597" max="14597" width="21.85546875" style="108" customWidth="1"/>
    <col min="14598" max="14600" width="19" style="108" customWidth="1"/>
    <col min="14601" max="14601" width="16.28515625" style="108" customWidth="1"/>
    <col min="14602" max="14602" width="16.140625" style="108" customWidth="1"/>
    <col min="14603" max="14603" width="19" style="108" customWidth="1"/>
    <col min="14604" max="14604" width="19.5703125" style="108" customWidth="1"/>
    <col min="14605" max="14605" width="13.7109375" style="108" customWidth="1"/>
    <col min="14606" max="14606" width="15.5703125" style="108" customWidth="1"/>
    <col min="14607" max="14607" width="21.28515625" style="108" customWidth="1"/>
    <col min="14608" max="14608" width="20.28515625" style="108" customWidth="1"/>
    <col min="14609" max="14851" width="11.42578125" style="108"/>
    <col min="14852" max="14852" width="11.140625" style="108" customWidth="1"/>
    <col min="14853" max="14853" width="21.85546875" style="108" customWidth="1"/>
    <col min="14854" max="14856" width="19" style="108" customWidth="1"/>
    <col min="14857" max="14857" width="16.28515625" style="108" customWidth="1"/>
    <col min="14858" max="14858" width="16.140625" style="108" customWidth="1"/>
    <col min="14859" max="14859" width="19" style="108" customWidth="1"/>
    <col min="14860" max="14860" width="19.5703125" style="108" customWidth="1"/>
    <col min="14861" max="14861" width="13.7109375" style="108" customWidth="1"/>
    <col min="14862" max="14862" width="15.5703125" style="108" customWidth="1"/>
    <col min="14863" max="14863" width="21.28515625" style="108" customWidth="1"/>
    <col min="14864" max="14864" width="20.28515625" style="108" customWidth="1"/>
    <col min="14865" max="15107" width="11.42578125" style="108"/>
    <col min="15108" max="15108" width="11.140625" style="108" customWidth="1"/>
    <col min="15109" max="15109" width="21.85546875" style="108" customWidth="1"/>
    <col min="15110" max="15112" width="19" style="108" customWidth="1"/>
    <col min="15113" max="15113" width="16.28515625" style="108" customWidth="1"/>
    <col min="15114" max="15114" width="16.140625" style="108" customWidth="1"/>
    <col min="15115" max="15115" width="19" style="108" customWidth="1"/>
    <col min="15116" max="15116" width="19.5703125" style="108" customWidth="1"/>
    <col min="15117" max="15117" width="13.7109375" style="108" customWidth="1"/>
    <col min="15118" max="15118" width="15.5703125" style="108" customWidth="1"/>
    <col min="15119" max="15119" width="21.28515625" style="108" customWidth="1"/>
    <col min="15120" max="15120" width="20.28515625" style="108" customWidth="1"/>
    <col min="15121" max="15363" width="11.42578125" style="108"/>
    <col min="15364" max="15364" width="11.140625" style="108" customWidth="1"/>
    <col min="15365" max="15365" width="21.85546875" style="108" customWidth="1"/>
    <col min="15366" max="15368" width="19" style="108" customWidth="1"/>
    <col min="15369" max="15369" width="16.28515625" style="108" customWidth="1"/>
    <col min="15370" max="15370" width="16.140625" style="108" customWidth="1"/>
    <col min="15371" max="15371" width="19" style="108" customWidth="1"/>
    <col min="15372" max="15372" width="19.5703125" style="108" customWidth="1"/>
    <col min="15373" max="15373" width="13.7109375" style="108" customWidth="1"/>
    <col min="15374" max="15374" width="15.5703125" style="108" customWidth="1"/>
    <col min="15375" max="15375" width="21.28515625" style="108" customWidth="1"/>
    <col min="15376" max="15376" width="20.28515625" style="108" customWidth="1"/>
    <col min="15377" max="15619" width="11.42578125" style="108"/>
    <col min="15620" max="15620" width="11.140625" style="108" customWidth="1"/>
    <col min="15621" max="15621" width="21.85546875" style="108" customWidth="1"/>
    <col min="15622" max="15624" width="19" style="108" customWidth="1"/>
    <col min="15625" max="15625" width="16.28515625" style="108" customWidth="1"/>
    <col min="15626" max="15626" width="16.140625" style="108" customWidth="1"/>
    <col min="15627" max="15627" width="19" style="108" customWidth="1"/>
    <col min="15628" max="15628" width="19.5703125" style="108" customWidth="1"/>
    <col min="15629" max="15629" width="13.7109375" style="108" customWidth="1"/>
    <col min="15630" max="15630" width="15.5703125" style="108" customWidth="1"/>
    <col min="15631" max="15631" width="21.28515625" style="108" customWidth="1"/>
    <col min="15632" max="15632" width="20.28515625" style="108" customWidth="1"/>
    <col min="15633" max="15875" width="11.42578125" style="108"/>
    <col min="15876" max="15876" width="11.140625" style="108" customWidth="1"/>
    <col min="15877" max="15877" width="21.85546875" style="108" customWidth="1"/>
    <col min="15878" max="15880" width="19" style="108" customWidth="1"/>
    <col min="15881" max="15881" width="16.28515625" style="108" customWidth="1"/>
    <col min="15882" max="15882" width="16.140625" style="108" customWidth="1"/>
    <col min="15883" max="15883" width="19" style="108" customWidth="1"/>
    <col min="15884" max="15884" width="19.5703125" style="108" customWidth="1"/>
    <col min="15885" max="15885" width="13.7109375" style="108" customWidth="1"/>
    <col min="15886" max="15886" width="15.5703125" style="108" customWidth="1"/>
    <col min="15887" max="15887" width="21.28515625" style="108" customWidth="1"/>
    <col min="15888" max="15888" width="20.28515625" style="108" customWidth="1"/>
    <col min="15889" max="16131" width="11.42578125" style="108"/>
    <col min="16132" max="16132" width="11.140625" style="108" customWidth="1"/>
    <col min="16133" max="16133" width="21.85546875" style="108" customWidth="1"/>
    <col min="16134" max="16136" width="19" style="108" customWidth="1"/>
    <col min="16137" max="16137" width="16.28515625" style="108" customWidth="1"/>
    <col min="16138" max="16138" width="16.140625" style="108" customWidth="1"/>
    <col min="16139" max="16139" width="19" style="108" customWidth="1"/>
    <col min="16140" max="16140" width="19.5703125" style="108" customWidth="1"/>
    <col min="16141" max="16141" width="13.7109375" style="108" customWidth="1"/>
    <col min="16142" max="16142" width="15.5703125" style="108" customWidth="1"/>
    <col min="16143" max="16143" width="21.28515625" style="108" customWidth="1"/>
    <col min="16144" max="16144" width="20.28515625" style="108" customWidth="1"/>
    <col min="16145" max="16384" width="11.42578125" style="108"/>
  </cols>
  <sheetData>
    <row r="1" spans="1:16" s="103" customFormat="1" ht="91.5" customHeight="1" thickBot="1" x14ac:dyDescent="0.3">
      <c r="A1" s="270" t="s">
        <v>296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</row>
    <row r="2" spans="1:16" ht="15.75" x14ac:dyDescent="0.25">
      <c r="A2" s="216" t="s">
        <v>143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8"/>
    </row>
    <row r="3" spans="1:16" ht="33" customHeight="1" x14ac:dyDescent="0.25">
      <c r="A3" s="219" t="s">
        <v>144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1"/>
    </row>
    <row r="4" spans="1:16" ht="16.5" customHeight="1" x14ac:dyDescent="0.25">
      <c r="A4" s="222" t="s">
        <v>142</v>
      </c>
      <c r="B4" s="223"/>
      <c r="C4" s="223"/>
      <c r="D4" s="224" t="s">
        <v>141</v>
      </c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6"/>
    </row>
    <row r="5" spans="1:16" ht="27.75" customHeight="1" x14ac:dyDescent="0.25">
      <c r="A5" s="227" t="s">
        <v>140</v>
      </c>
      <c r="B5" s="168"/>
      <c r="C5" s="168"/>
      <c r="D5" s="228" t="s">
        <v>146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30"/>
    </row>
    <row r="6" spans="1:16" ht="16.5" thickBot="1" x14ac:dyDescent="0.3">
      <c r="A6" s="210" t="s">
        <v>169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2"/>
    </row>
    <row r="7" spans="1:16" ht="269.25" customHeight="1" thickBot="1" x14ac:dyDescent="0.3">
      <c r="A7" s="213" t="s">
        <v>286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5"/>
    </row>
    <row r="8" spans="1:16" ht="15.75" x14ac:dyDescent="0.25">
      <c r="A8" s="216" t="s">
        <v>139</v>
      </c>
      <c r="B8" s="217"/>
      <c r="C8" s="217"/>
      <c r="D8" s="217"/>
      <c r="E8" s="217"/>
      <c r="F8" s="217"/>
      <c r="G8" s="217"/>
      <c r="H8" s="217"/>
      <c r="I8" s="217"/>
      <c r="J8" s="109" t="s">
        <v>138</v>
      </c>
      <c r="K8" s="109"/>
      <c r="L8" s="109"/>
      <c r="M8" s="109"/>
      <c r="N8" s="109"/>
      <c r="O8" s="109"/>
      <c r="P8" s="109"/>
    </row>
    <row r="9" spans="1:16" s="110" customFormat="1" ht="15" customHeight="1" x14ac:dyDescent="0.25">
      <c r="A9" s="283" t="s">
        <v>147</v>
      </c>
      <c r="B9" s="283"/>
      <c r="C9" s="283"/>
      <c r="D9" s="283"/>
      <c r="E9" s="283"/>
      <c r="F9" s="283"/>
      <c r="G9" s="283"/>
      <c r="H9" s="283"/>
      <c r="I9" s="283"/>
      <c r="J9" s="196" t="s">
        <v>148</v>
      </c>
      <c r="K9" s="196"/>
      <c r="L9" s="196"/>
      <c r="M9" s="196"/>
      <c r="N9" s="196"/>
      <c r="O9" s="196"/>
      <c r="P9" s="196"/>
    </row>
    <row r="10" spans="1:16" s="110" customFormat="1" ht="15" customHeight="1" x14ac:dyDescent="0.25">
      <c r="A10" s="283"/>
      <c r="B10" s="283"/>
      <c r="C10" s="283"/>
      <c r="D10" s="283"/>
      <c r="E10" s="283"/>
      <c r="F10" s="283"/>
      <c r="G10" s="283"/>
      <c r="H10" s="283"/>
      <c r="I10" s="283"/>
      <c r="J10" s="196" t="s">
        <v>149</v>
      </c>
      <c r="K10" s="196"/>
      <c r="L10" s="196"/>
      <c r="M10" s="196"/>
      <c r="N10" s="196"/>
      <c r="O10" s="196"/>
      <c r="P10" s="196"/>
    </row>
    <row r="11" spans="1:16" s="110" customFormat="1" ht="15" customHeight="1" x14ac:dyDescent="0.25">
      <c r="A11" s="284" t="s">
        <v>150</v>
      </c>
      <c r="B11" s="284"/>
      <c r="C11" s="284"/>
      <c r="D11" s="284"/>
      <c r="E11" s="284"/>
      <c r="F11" s="284"/>
      <c r="G11" s="284"/>
      <c r="H11" s="284"/>
      <c r="I11" s="284"/>
      <c r="J11" s="197" t="s">
        <v>148</v>
      </c>
      <c r="K11" s="197"/>
      <c r="L11" s="197"/>
      <c r="M11" s="197"/>
      <c r="N11" s="197"/>
      <c r="O11" s="197"/>
      <c r="P11" s="197"/>
    </row>
    <row r="12" spans="1:16" s="110" customFormat="1" ht="15" customHeight="1" x14ac:dyDescent="0.25">
      <c r="A12" s="284"/>
      <c r="B12" s="284"/>
      <c r="C12" s="284"/>
      <c r="D12" s="284"/>
      <c r="E12" s="284"/>
      <c r="F12" s="284"/>
      <c r="G12" s="284"/>
      <c r="H12" s="284"/>
      <c r="I12" s="284"/>
      <c r="J12" s="197" t="s">
        <v>149</v>
      </c>
      <c r="K12" s="197"/>
      <c r="L12" s="197"/>
      <c r="M12" s="197"/>
      <c r="N12" s="197"/>
      <c r="O12" s="197"/>
      <c r="P12" s="197"/>
    </row>
    <row r="13" spans="1:16" s="110" customFormat="1" ht="15" customHeight="1" x14ac:dyDescent="0.25">
      <c r="A13" s="283" t="s">
        <v>151</v>
      </c>
      <c r="B13" s="283"/>
      <c r="C13" s="283"/>
      <c r="D13" s="283"/>
      <c r="E13" s="283"/>
      <c r="F13" s="283"/>
      <c r="G13" s="283"/>
      <c r="H13" s="283"/>
      <c r="I13" s="283"/>
      <c r="J13" s="196" t="s">
        <v>148</v>
      </c>
      <c r="K13" s="196"/>
      <c r="L13" s="196"/>
      <c r="M13" s="196"/>
      <c r="N13" s="196"/>
      <c r="O13" s="196"/>
      <c r="P13" s="196"/>
    </row>
    <row r="14" spans="1:16" s="110" customFormat="1" ht="15" customHeight="1" x14ac:dyDescent="0.25">
      <c r="A14" s="283"/>
      <c r="B14" s="283"/>
      <c r="C14" s="283"/>
      <c r="D14" s="283"/>
      <c r="E14" s="283"/>
      <c r="F14" s="283"/>
      <c r="G14" s="283"/>
      <c r="H14" s="283"/>
      <c r="I14" s="283"/>
      <c r="J14" s="196" t="s">
        <v>149</v>
      </c>
      <c r="K14" s="196"/>
      <c r="L14" s="196"/>
      <c r="M14" s="196"/>
      <c r="N14" s="196"/>
      <c r="O14" s="196"/>
      <c r="P14" s="196"/>
    </row>
    <row r="15" spans="1:16" s="110" customFormat="1" ht="15" customHeight="1" x14ac:dyDescent="0.25">
      <c r="A15" s="284" t="s">
        <v>152</v>
      </c>
      <c r="B15" s="284"/>
      <c r="C15" s="284"/>
      <c r="D15" s="284"/>
      <c r="E15" s="284"/>
      <c r="F15" s="284"/>
      <c r="G15" s="284"/>
      <c r="H15" s="284"/>
      <c r="I15" s="284"/>
      <c r="J15" s="197" t="s">
        <v>148</v>
      </c>
      <c r="K15" s="197"/>
      <c r="L15" s="197"/>
      <c r="M15" s="197"/>
      <c r="N15" s="197"/>
      <c r="O15" s="197"/>
      <c r="P15" s="197"/>
    </row>
    <row r="16" spans="1:16" s="110" customFormat="1" ht="15" customHeight="1" x14ac:dyDescent="0.25">
      <c r="A16" s="284"/>
      <c r="B16" s="284"/>
      <c r="C16" s="284"/>
      <c r="D16" s="284"/>
      <c r="E16" s="284"/>
      <c r="F16" s="284"/>
      <c r="G16" s="284"/>
      <c r="H16" s="284"/>
      <c r="I16" s="284"/>
      <c r="J16" s="197" t="s">
        <v>149</v>
      </c>
      <c r="K16" s="197"/>
      <c r="L16" s="197"/>
      <c r="M16" s="197"/>
      <c r="N16" s="197"/>
      <c r="O16" s="197"/>
      <c r="P16" s="197"/>
    </row>
    <row r="17" spans="1:16" ht="15.75" x14ac:dyDescent="0.25">
      <c r="A17" s="232" t="s">
        <v>137</v>
      </c>
      <c r="B17" s="231"/>
      <c r="C17" s="231"/>
      <c r="D17" s="231"/>
      <c r="E17" s="231"/>
      <c r="F17" s="231"/>
      <c r="G17" s="231"/>
      <c r="H17" s="231"/>
      <c r="I17" s="231"/>
      <c r="J17" s="231" t="s">
        <v>136</v>
      </c>
      <c r="K17" s="231"/>
      <c r="L17" s="231"/>
      <c r="M17" s="231"/>
      <c r="N17" s="231"/>
      <c r="O17" s="231"/>
      <c r="P17" s="231"/>
    </row>
    <row r="18" spans="1:16" s="110" customFormat="1" ht="15" customHeight="1" x14ac:dyDescent="0.25">
      <c r="A18" s="192" t="s">
        <v>288</v>
      </c>
      <c r="B18" s="192"/>
      <c r="C18" s="192"/>
      <c r="D18" s="192"/>
      <c r="E18" s="192"/>
      <c r="F18" s="192"/>
      <c r="G18" s="192"/>
      <c r="H18" s="192"/>
      <c r="I18" s="192"/>
      <c r="J18" s="194" t="s">
        <v>290</v>
      </c>
      <c r="K18" s="194"/>
      <c r="L18" s="194"/>
      <c r="M18" s="194"/>
      <c r="N18" s="194"/>
      <c r="O18" s="194"/>
      <c r="P18" s="194"/>
    </row>
    <row r="19" spans="1:16" s="110" customFormat="1" ht="15" customHeight="1" x14ac:dyDescent="0.25">
      <c r="A19" s="193" t="s">
        <v>289</v>
      </c>
      <c r="B19" s="193"/>
      <c r="C19" s="193"/>
      <c r="D19" s="193"/>
      <c r="E19" s="193"/>
      <c r="F19" s="193"/>
      <c r="G19" s="193"/>
      <c r="H19" s="193"/>
      <c r="I19" s="193"/>
      <c r="J19" s="195" t="s">
        <v>291</v>
      </c>
      <c r="K19" s="195"/>
      <c r="L19" s="195"/>
      <c r="M19" s="195"/>
      <c r="N19" s="195"/>
      <c r="O19" s="195"/>
      <c r="P19" s="195"/>
    </row>
    <row r="20" spans="1:16" ht="15.75" x14ac:dyDescent="0.25">
      <c r="A20" s="243" t="s">
        <v>180</v>
      </c>
      <c r="B20" s="244"/>
      <c r="C20" s="244"/>
      <c r="D20" s="244"/>
      <c r="E20" s="245"/>
      <c r="F20" s="246" t="s">
        <v>135</v>
      </c>
      <c r="G20" s="244"/>
      <c r="H20" s="244"/>
      <c r="I20" s="244"/>
      <c r="J20" s="244"/>
      <c r="K20" s="245"/>
      <c r="L20" s="223" t="s">
        <v>181</v>
      </c>
      <c r="M20" s="223"/>
      <c r="N20" s="223"/>
      <c r="O20" s="224"/>
      <c r="P20" s="247"/>
    </row>
    <row r="21" spans="1:16" ht="15.75" customHeight="1" thickBot="1" x14ac:dyDescent="0.3">
      <c r="A21" s="248" t="s">
        <v>188</v>
      </c>
      <c r="B21" s="249"/>
      <c r="C21" s="249"/>
      <c r="D21" s="249"/>
      <c r="E21" s="250"/>
      <c r="F21" s="251" t="s">
        <v>134</v>
      </c>
      <c r="G21" s="249"/>
      <c r="H21" s="249"/>
      <c r="I21" s="249"/>
      <c r="J21" s="249"/>
      <c r="K21" s="250"/>
      <c r="L21" s="252" t="s">
        <v>170</v>
      </c>
      <c r="M21" s="252"/>
      <c r="N21" s="252"/>
      <c r="O21" s="199"/>
      <c r="P21" s="253"/>
    </row>
    <row r="22" spans="1:16" ht="16.5" thickBot="1" x14ac:dyDescent="0.3">
      <c r="A22" s="216" t="s">
        <v>225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54"/>
      <c r="P22" s="255"/>
    </row>
    <row r="23" spans="1:16" ht="15.75" x14ac:dyDescent="0.25">
      <c r="A23" s="101" t="s">
        <v>189</v>
      </c>
      <c r="B23" s="182" t="s">
        <v>182</v>
      </c>
      <c r="C23" s="183"/>
      <c r="D23" s="183"/>
      <c r="E23" s="183"/>
      <c r="F23" s="183"/>
      <c r="G23" s="184"/>
      <c r="H23" s="256" t="s">
        <v>183</v>
      </c>
      <c r="I23" s="256"/>
      <c r="J23" s="256"/>
      <c r="K23" s="256"/>
      <c r="L23" s="256"/>
      <c r="M23" s="116" t="s">
        <v>184</v>
      </c>
      <c r="N23" s="117" t="s">
        <v>191</v>
      </c>
      <c r="O23" s="257" t="s">
        <v>190</v>
      </c>
      <c r="P23" s="258"/>
    </row>
    <row r="24" spans="1:16" ht="51" customHeight="1" x14ac:dyDescent="0.25">
      <c r="A24" s="104"/>
      <c r="B24" s="199" t="s">
        <v>292</v>
      </c>
      <c r="C24" s="200"/>
      <c r="D24" s="200"/>
      <c r="E24" s="200"/>
      <c r="F24" s="200"/>
      <c r="G24" s="201"/>
      <c r="H24" s="202" t="s">
        <v>287</v>
      </c>
      <c r="I24" s="203"/>
      <c r="J24" s="203"/>
      <c r="K24" s="203"/>
      <c r="L24" s="204"/>
      <c r="M24" s="208">
        <v>1</v>
      </c>
      <c r="N24" s="118"/>
      <c r="O24" s="198" t="s">
        <v>293</v>
      </c>
      <c r="P24" s="198"/>
    </row>
    <row r="25" spans="1:16" ht="62.25" customHeight="1" x14ac:dyDescent="0.25">
      <c r="A25" s="115">
        <v>2</v>
      </c>
      <c r="B25" s="199" t="s">
        <v>294</v>
      </c>
      <c r="C25" s="200"/>
      <c r="D25" s="200"/>
      <c r="E25" s="200"/>
      <c r="F25" s="200"/>
      <c r="G25" s="201"/>
      <c r="H25" s="205"/>
      <c r="I25" s="206"/>
      <c r="J25" s="206"/>
      <c r="K25" s="206"/>
      <c r="L25" s="207"/>
      <c r="M25" s="209"/>
      <c r="N25" s="118"/>
      <c r="O25" s="198" t="s">
        <v>295</v>
      </c>
      <c r="P25" s="198"/>
    </row>
    <row r="26" spans="1:16" s="111" customFormat="1" ht="21" customHeight="1" thickBot="1" x14ac:dyDescent="0.3">
      <c r="A26" s="259" t="s">
        <v>185</v>
      </c>
      <c r="B26" s="260"/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0"/>
      <c r="P26" s="261"/>
    </row>
    <row r="27" spans="1:16" ht="15" customHeight="1" x14ac:dyDescent="0.25">
      <c r="A27" s="262" t="s">
        <v>133</v>
      </c>
      <c r="B27" s="263"/>
      <c r="C27" s="263"/>
      <c r="D27" s="234"/>
      <c r="E27" s="105" t="s">
        <v>132</v>
      </c>
      <c r="F27" s="237" t="s">
        <v>171</v>
      </c>
      <c r="G27" s="266" t="s">
        <v>172</v>
      </c>
      <c r="H27" s="266" t="s">
        <v>131</v>
      </c>
      <c r="I27" s="266" t="s">
        <v>173</v>
      </c>
      <c r="J27" s="268" t="s">
        <v>130</v>
      </c>
      <c r="K27" s="269"/>
      <c r="L27" s="233" t="s">
        <v>37</v>
      </c>
      <c r="M27" s="234"/>
      <c r="N27" s="237" t="s">
        <v>174</v>
      </c>
      <c r="O27" s="239" t="s">
        <v>175</v>
      </c>
      <c r="P27" s="241" t="s">
        <v>129</v>
      </c>
    </row>
    <row r="28" spans="1:16" ht="15" customHeight="1" x14ac:dyDescent="0.25">
      <c r="A28" s="264"/>
      <c r="B28" s="265"/>
      <c r="C28" s="265"/>
      <c r="D28" s="236"/>
      <c r="E28" s="106" t="s">
        <v>128</v>
      </c>
      <c r="F28" s="238"/>
      <c r="G28" s="267"/>
      <c r="H28" s="267"/>
      <c r="I28" s="267"/>
      <c r="J28" s="98" t="s">
        <v>127</v>
      </c>
      <c r="K28" s="98" t="s">
        <v>126</v>
      </c>
      <c r="L28" s="235"/>
      <c r="M28" s="236"/>
      <c r="N28" s="238"/>
      <c r="O28" s="240"/>
      <c r="P28" s="242"/>
    </row>
    <row r="29" spans="1:16" ht="36" customHeight="1" x14ac:dyDescent="0.25">
      <c r="A29" s="56"/>
      <c r="B29" s="189" t="s">
        <v>69</v>
      </c>
      <c r="C29" s="189"/>
      <c r="D29" s="189"/>
      <c r="E29" s="99" t="s">
        <v>186</v>
      </c>
      <c r="F29" s="55" t="s">
        <v>192</v>
      </c>
      <c r="G29" s="99">
        <v>4</v>
      </c>
      <c r="H29" s="99">
        <v>0</v>
      </c>
      <c r="I29" s="118">
        <f>H29/G29</f>
        <v>0</v>
      </c>
      <c r="J29" s="58" t="s">
        <v>200</v>
      </c>
      <c r="K29" s="107" t="s">
        <v>201</v>
      </c>
      <c r="L29" s="190" t="s">
        <v>199</v>
      </c>
      <c r="M29" s="191"/>
      <c r="N29" s="99"/>
      <c r="O29" s="119">
        <v>220000</v>
      </c>
      <c r="P29" s="57"/>
    </row>
    <row r="30" spans="1:16" ht="36" customHeight="1" x14ac:dyDescent="0.25">
      <c r="A30" s="61"/>
      <c r="B30" s="189" t="s">
        <v>63</v>
      </c>
      <c r="C30" s="189"/>
      <c r="D30" s="189"/>
      <c r="E30" s="99" t="s">
        <v>186</v>
      </c>
      <c r="F30" s="55" t="s">
        <v>192</v>
      </c>
      <c r="G30" s="99">
        <v>8</v>
      </c>
      <c r="H30" s="99">
        <v>0</v>
      </c>
      <c r="I30" s="118">
        <f t="shared" ref="I30:I43" si="0">H30/G30</f>
        <v>0</v>
      </c>
      <c r="J30" s="107" t="s">
        <v>202</v>
      </c>
      <c r="K30" s="107" t="s">
        <v>203</v>
      </c>
      <c r="L30" s="190" t="s">
        <v>42</v>
      </c>
      <c r="M30" s="191"/>
      <c r="N30" s="99"/>
      <c r="O30" s="119">
        <v>100000</v>
      </c>
      <c r="P30" s="57"/>
    </row>
    <row r="31" spans="1:16" ht="36" customHeight="1" x14ac:dyDescent="0.25">
      <c r="A31" s="61"/>
      <c r="B31" s="189" t="s">
        <v>71</v>
      </c>
      <c r="C31" s="189"/>
      <c r="D31" s="189"/>
      <c r="E31" s="99" t="s">
        <v>186</v>
      </c>
      <c r="F31" s="55" t="s">
        <v>192</v>
      </c>
      <c r="G31" s="99">
        <v>4</v>
      </c>
      <c r="H31" s="99">
        <v>0</v>
      </c>
      <c r="I31" s="118">
        <f t="shared" si="0"/>
        <v>0</v>
      </c>
      <c r="J31" s="58" t="s">
        <v>204</v>
      </c>
      <c r="K31" s="107" t="s">
        <v>205</v>
      </c>
      <c r="L31" s="190" t="s">
        <v>40</v>
      </c>
      <c r="M31" s="191"/>
      <c r="N31" s="99"/>
      <c r="O31" s="119">
        <v>120000</v>
      </c>
      <c r="P31" s="57"/>
    </row>
    <row r="32" spans="1:16" ht="36" customHeight="1" x14ac:dyDescent="0.25">
      <c r="A32" s="61"/>
      <c r="B32" s="189" t="s">
        <v>74</v>
      </c>
      <c r="C32" s="189"/>
      <c r="D32" s="189"/>
      <c r="E32" s="99" t="s">
        <v>186</v>
      </c>
      <c r="F32" s="55" t="s">
        <v>192</v>
      </c>
      <c r="G32" s="99">
        <v>4</v>
      </c>
      <c r="H32" s="99">
        <v>0</v>
      </c>
      <c r="I32" s="118">
        <f t="shared" si="0"/>
        <v>0</v>
      </c>
      <c r="J32" s="58" t="s">
        <v>206</v>
      </c>
      <c r="K32" s="107" t="s">
        <v>207</v>
      </c>
      <c r="L32" s="190" t="s">
        <v>40</v>
      </c>
      <c r="M32" s="191"/>
      <c r="N32" s="99"/>
      <c r="O32" s="119">
        <v>160000</v>
      </c>
      <c r="P32" s="57"/>
    </row>
    <row r="33" spans="1:17" ht="36" customHeight="1" x14ac:dyDescent="0.25">
      <c r="A33" s="61"/>
      <c r="B33" s="189" t="s">
        <v>75</v>
      </c>
      <c r="C33" s="189"/>
      <c r="D33" s="189"/>
      <c r="E33" s="99" t="s">
        <v>186</v>
      </c>
      <c r="F33" s="55" t="s">
        <v>192</v>
      </c>
      <c r="G33" s="99">
        <v>4</v>
      </c>
      <c r="H33" s="99">
        <v>0</v>
      </c>
      <c r="I33" s="118">
        <f t="shared" si="0"/>
        <v>0</v>
      </c>
      <c r="J33" s="58" t="s">
        <v>208</v>
      </c>
      <c r="K33" s="107" t="s">
        <v>209</v>
      </c>
      <c r="L33" s="190" t="s">
        <v>40</v>
      </c>
      <c r="M33" s="191"/>
      <c r="N33" s="99"/>
      <c r="O33" s="119">
        <v>80000</v>
      </c>
      <c r="P33" s="57"/>
    </row>
    <row r="34" spans="1:17" ht="36" customHeight="1" x14ac:dyDescent="0.25">
      <c r="A34" s="61"/>
      <c r="B34" s="189" t="s">
        <v>68</v>
      </c>
      <c r="C34" s="189"/>
      <c r="D34" s="189"/>
      <c r="E34" s="99" t="s">
        <v>186</v>
      </c>
      <c r="F34" s="55" t="s">
        <v>192</v>
      </c>
      <c r="G34" s="99">
        <v>4</v>
      </c>
      <c r="H34" s="99">
        <v>0</v>
      </c>
      <c r="I34" s="118">
        <f t="shared" si="0"/>
        <v>0</v>
      </c>
      <c r="J34" s="58" t="s">
        <v>210</v>
      </c>
      <c r="K34" s="107" t="s">
        <v>211</v>
      </c>
      <c r="L34" s="190" t="s">
        <v>40</v>
      </c>
      <c r="M34" s="191"/>
      <c r="N34" s="99"/>
      <c r="O34" s="119">
        <v>900000</v>
      </c>
      <c r="P34" s="57"/>
    </row>
    <row r="35" spans="1:17" ht="36" customHeight="1" x14ac:dyDescent="0.25">
      <c r="A35" s="61"/>
      <c r="B35" s="189" t="s">
        <v>77</v>
      </c>
      <c r="C35" s="189"/>
      <c r="D35" s="189"/>
      <c r="E35" s="99" t="s">
        <v>186</v>
      </c>
      <c r="F35" s="55" t="s">
        <v>192</v>
      </c>
      <c r="G35" s="99">
        <v>12</v>
      </c>
      <c r="H35" s="99">
        <v>0</v>
      </c>
      <c r="I35" s="118">
        <f t="shared" si="0"/>
        <v>0</v>
      </c>
      <c r="J35" s="107" t="s">
        <v>213</v>
      </c>
      <c r="K35" s="107" t="s">
        <v>214</v>
      </c>
      <c r="L35" s="190" t="s">
        <v>212</v>
      </c>
      <c r="M35" s="191"/>
      <c r="N35" s="99"/>
      <c r="O35" s="119">
        <v>90000</v>
      </c>
      <c r="P35" s="57"/>
    </row>
    <row r="36" spans="1:17" ht="36" customHeight="1" x14ac:dyDescent="0.25">
      <c r="A36" s="61"/>
      <c r="B36" s="189" t="s">
        <v>81</v>
      </c>
      <c r="C36" s="189"/>
      <c r="D36" s="189"/>
      <c r="E36" s="99" t="s">
        <v>186</v>
      </c>
      <c r="F36" s="55" t="s">
        <v>192</v>
      </c>
      <c r="G36" s="99">
        <v>2</v>
      </c>
      <c r="H36" s="99">
        <v>0</v>
      </c>
      <c r="I36" s="118">
        <f t="shared" si="0"/>
        <v>0</v>
      </c>
      <c r="J36" s="58" t="s">
        <v>215</v>
      </c>
      <c r="K36" s="107" t="s">
        <v>216</v>
      </c>
      <c r="L36" s="190" t="s">
        <v>41</v>
      </c>
      <c r="M36" s="191"/>
      <c r="N36" s="99"/>
      <c r="O36" s="119">
        <v>200000</v>
      </c>
      <c r="P36" s="57"/>
    </row>
    <row r="37" spans="1:17" ht="48.75" customHeight="1" x14ac:dyDescent="0.25">
      <c r="A37" s="61"/>
      <c r="B37" s="189" t="s">
        <v>101</v>
      </c>
      <c r="C37" s="189"/>
      <c r="D37" s="189"/>
      <c r="E37" s="99" t="s">
        <v>186</v>
      </c>
      <c r="F37" s="55" t="s">
        <v>192</v>
      </c>
      <c r="G37" s="99">
        <v>4</v>
      </c>
      <c r="H37" s="99">
        <v>0</v>
      </c>
      <c r="I37" s="118">
        <f t="shared" si="0"/>
        <v>0</v>
      </c>
      <c r="J37" s="58" t="s">
        <v>204</v>
      </c>
      <c r="K37" s="107" t="s">
        <v>209</v>
      </c>
      <c r="L37" s="190" t="s">
        <v>40</v>
      </c>
      <c r="M37" s="191"/>
      <c r="N37" s="99"/>
      <c r="O37" s="119">
        <v>40000</v>
      </c>
      <c r="P37" s="57"/>
    </row>
    <row r="38" spans="1:17" ht="36" customHeight="1" x14ac:dyDescent="0.25">
      <c r="A38" s="61"/>
      <c r="B38" s="189" t="s">
        <v>85</v>
      </c>
      <c r="C38" s="189"/>
      <c r="D38" s="189"/>
      <c r="E38" s="99" t="s">
        <v>186</v>
      </c>
      <c r="F38" s="55" t="s">
        <v>192</v>
      </c>
      <c r="G38" s="99">
        <v>4</v>
      </c>
      <c r="H38" s="99">
        <v>0</v>
      </c>
      <c r="I38" s="118">
        <f t="shared" si="0"/>
        <v>0</v>
      </c>
      <c r="J38" s="107" t="s">
        <v>217</v>
      </c>
      <c r="K38" s="107" t="s">
        <v>218</v>
      </c>
      <c r="L38" s="190" t="s">
        <v>41</v>
      </c>
      <c r="M38" s="191"/>
      <c r="N38" s="99"/>
      <c r="O38" s="119">
        <v>400000</v>
      </c>
      <c r="P38" s="57"/>
    </row>
    <row r="39" spans="1:17" ht="36" customHeight="1" x14ac:dyDescent="0.25">
      <c r="A39" s="61"/>
      <c r="B39" s="189" t="s">
        <v>102</v>
      </c>
      <c r="C39" s="189"/>
      <c r="D39" s="189"/>
      <c r="E39" s="99" t="s">
        <v>186</v>
      </c>
      <c r="F39" s="55" t="s">
        <v>192</v>
      </c>
      <c r="G39" s="99">
        <v>8</v>
      </c>
      <c r="H39" s="99">
        <v>0</v>
      </c>
      <c r="I39" s="118">
        <f t="shared" si="0"/>
        <v>0</v>
      </c>
      <c r="J39" s="107" t="s">
        <v>219</v>
      </c>
      <c r="K39" s="107" t="s">
        <v>220</v>
      </c>
      <c r="L39" s="190" t="s">
        <v>212</v>
      </c>
      <c r="M39" s="191"/>
      <c r="N39" s="99"/>
      <c r="O39" s="119">
        <v>80000</v>
      </c>
      <c r="P39" s="57"/>
    </row>
    <row r="40" spans="1:17" ht="36" customHeight="1" x14ac:dyDescent="0.25">
      <c r="A40" s="61"/>
      <c r="B40" s="189" t="s">
        <v>87</v>
      </c>
      <c r="C40" s="189"/>
      <c r="D40" s="189"/>
      <c r="E40" s="99" t="s">
        <v>186</v>
      </c>
      <c r="F40" s="55" t="s">
        <v>192</v>
      </c>
      <c r="G40" s="99">
        <v>8</v>
      </c>
      <c r="H40" s="99">
        <v>0</v>
      </c>
      <c r="I40" s="118">
        <f t="shared" si="0"/>
        <v>0</v>
      </c>
      <c r="J40" s="107" t="s">
        <v>221</v>
      </c>
      <c r="K40" s="107" t="s">
        <v>222</v>
      </c>
      <c r="L40" s="190" t="s">
        <v>199</v>
      </c>
      <c r="M40" s="191"/>
      <c r="N40" s="99"/>
      <c r="O40" s="119">
        <v>120000</v>
      </c>
      <c r="P40" s="57"/>
    </row>
    <row r="41" spans="1:17" ht="36" customHeight="1" x14ac:dyDescent="0.25">
      <c r="A41" s="61"/>
      <c r="B41" s="189" t="s">
        <v>194</v>
      </c>
      <c r="C41" s="189"/>
      <c r="D41" s="189"/>
      <c r="E41" s="99" t="s">
        <v>187</v>
      </c>
      <c r="F41" s="55" t="s">
        <v>193</v>
      </c>
      <c r="G41" s="100">
        <v>12</v>
      </c>
      <c r="H41" s="99">
        <v>0</v>
      </c>
      <c r="I41" s="118">
        <f t="shared" si="0"/>
        <v>0</v>
      </c>
      <c r="J41" s="58" t="s">
        <v>197</v>
      </c>
      <c r="K41" s="107" t="s">
        <v>198</v>
      </c>
      <c r="L41" s="190" t="s">
        <v>41</v>
      </c>
      <c r="M41" s="191"/>
      <c r="N41" s="99"/>
      <c r="O41" s="119">
        <v>0</v>
      </c>
      <c r="P41" s="57"/>
    </row>
    <row r="42" spans="1:17" ht="36" customHeight="1" x14ac:dyDescent="0.25">
      <c r="A42" s="61"/>
      <c r="B42" s="189" t="s">
        <v>161</v>
      </c>
      <c r="C42" s="189"/>
      <c r="D42" s="189"/>
      <c r="E42" s="99" t="s">
        <v>186</v>
      </c>
      <c r="F42" s="55" t="s">
        <v>192</v>
      </c>
      <c r="G42" s="99">
        <v>8</v>
      </c>
      <c r="H42" s="99">
        <v>0</v>
      </c>
      <c r="I42" s="118">
        <f t="shared" si="0"/>
        <v>0</v>
      </c>
      <c r="J42" s="58" t="s">
        <v>197</v>
      </c>
      <c r="K42" s="107" t="s">
        <v>198</v>
      </c>
      <c r="L42" s="190" t="s">
        <v>41</v>
      </c>
      <c r="M42" s="191"/>
      <c r="N42" s="99"/>
      <c r="O42" s="119">
        <v>1500000</v>
      </c>
      <c r="P42" s="57"/>
    </row>
    <row r="43" spans="1:17" ht="64.5" customHeight="1" x14ac:dyDescent="0.25">
      <c r="A43" s="61"/>
      <c r="B43" s="189" t="s">
        <v>163</v>
      </c>
      <c r="C43" s="189"/>
      <c r="D43" s="189"/>
      <c r="E43" s="99" t="s">
        <v>186</v>
      </c>
      <c r="F43" s="55" t="s">
        <v>192</v>
      </c>
      <c r="G43" s="99">
        <v>4</v>
      </c>
      <c r="H43" s="99">
        <v>0</v>
      </c>
      <c r="I43" s="118">
        <f t="shared" si="0"/>
        <v>0</v>
      </c>
      <c r="J43" s="107" t="s">
        <v>223</v>
      </c>
      <c r="K43" s="107" t="s">
        <v>224</v>
      </c>
      <c r="L43" s="190" t="s">
        <v>43</v>
      </c>
      <c r="M43" s="191"/>
      <c r="N43" s="99"/>
      <c r="O43" s="119">
        <v>480000</v>
      </c>
      <c r="P43" s="57"/>
    </row>
    <row r="44" spans="1:17" ht="15" customHeight="1" x14ac:dyDescent="0.25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</row>
    <row r="45" spans="1:17" ht="15" customHeight="1" x14ac:dyDescent="0.25">
      <c r="A45" s="246" t="s">
        <v>176</v>
      </c>
      <c r="B45" s="244"/>
      <c r="C45" s="244"/>
      <c r="D45" s="245"/>
      <c r="E45" s="246" t="s">
        <v>29</v>
      </c>
      <c r="F45" s="245"/>
      <c r="G45" s="246" t="s">
        <v>66</v>
      </c>
      <c r="H45" s="245"/>
      <c r="I45" s="246" t="s">
        <v>177</v>
      </c>
      <c r="J45" s="245"/>
      <c r="K45" s="246" t="s">
        <v>125</v>
      </c>
      <c r="L45" s="244"/>
      <c r="M45" s="244"/>
      <c r="N45" s="244"/>
      <c r="O45" s="244"/>
      <c r="P45" s="245"/>
      <c r="Q45" s="103"/>
    </row>
    <row r="46" spans="1:17" ht="29.25" customHeight="1" x14ac:dyDescent="0.25">
      <c r="A46" s="275" t="s">
        <v>124</v>
      </c>
      <c r="B46" s="276"/>
      <c r="C46" s="275" t="s">
        <v>196</v>
      </c>
      <c r="D46" s="276"/>
      <c r="E46" s="277">
        <f>AVERAGE(I29:I43)</f>
        <v>0</v>
      </c>
      <c r="F46" s="278"/>
      <c r="G46" s="170">
        <f>SUM(O29:O43)</f>
        <v>4490000</v>
      </c>
      <c r="H46" s="171"/>
      <c r="I46" s="176">
        <f>G46-(SUM(P29:P43))</f>
        <v>4490000</v>
      </c>
      <c r="J46" s="177"/>
      <c r="K46" s="182" t="s">
        <v>178</v>
      </c>
      <c r="L46" s="183"/>
      <c r="M46" s="183"/>
      <c r="N46" s="183"/>
      <c r="O46" s="183"/>
      <c r="P46" s="184"/>
      <c r="Q46" s="103"/>
    </row>
    <row r="47" spans="1:17" s="53" customFormat="1" ht="15" customHeight="1" x14ac:dyDescent="0.25">
      <c r="A47" s="185" t="s">
        <v>197</v>
      </c>
      <c r="B47" s="186"/>
      <c r="C47" s="185" t="s">
        <v>198</v>
      </c>
      <c r="D47" s="186"/>
      <c r="E47" s="279"/>
      <c r="F47" s="280"/>
      <c r="G47" s="172"/>
      <c r="H47" s="173"/>
      <c r="I47" s="178"/>
      <c r="J47" s="179"/>
      <c r="K47" s="166">
        <v>41729</v>
      </c>
      <c r="L47" s="167"/>
      <c r="M47" s="166">
        <v>41820</v>
      </c>
      <c r="N47" s="167"/>
      <c r="O47" s="112">
        <v>41912</v>
      </c>
      <c r="P47" s="112">
        <v>42004</v>
      </c>
      <c r="Q47" s="54"/>
    </row>
    <row r="48" spans="1:17" s="53" customFormat="1" ht="15" customHeight="1" x14ac:dyDescent="0.25">
      <c r="A48" s="187"/>
      <c r="B48" s="188"/>
      <c r="C48" s="187"/>
      <c r="D48" s="188"/>
      <c r="E48" s="281"/>
      <c r="F48" s="282"/>
      <c r="G48" s="174"/>
      <c r="H48" s="175"/>
      <c r="I48" s="180"/>
      <c r="J48" s="181"/>
      <c r="K48" s="164">
        <v>0</v>
      </c>
      <c r="L48" s="165"/>
      <c r="M48" s="164">
        <v>0</v>
      </c>
      <c r="N48" s="165"/>
      <c r="O48" s="114">
        <v>0</v>
      </c>
      <c r="P48" s="113">
        <v>0</v>
      </c>
    </row>
    <row r="49" spans="1:17" s="53" customFormat="1" ht="15" customHeight="1" x14ac:dyDescent="0.25">
      <c r="A49" s="272"/>
      <c r="B49" s="272"/>
      <c r="C49" s="272"/>
      <c r="D49" s="272"/>
      <c r="E49" s="272"/>
      <c r="F49" s="272"/>
      <c r="G49" s="272"/>
      <c r="H49" s="272"/>
      <c r="I49" s="272"/>
      <c r="J49" s="272"/>
      <c r="K49" s="272"/>
      <c r="L49" s="272"/>
      <c r="M49" s="272"/>
      <c r="N49" s="272"/>
      <c r="O49" s="272"/>
      <c r="P49" s="272"/>
    </row>
    <row r="50" spans="1:17" s="53" customFormat="1" ht="15" customHeight="1" x14ac:dyDescent="0.25">
      <c r="A50" s="273" t="s">
        <v>179</v>
      </c>
      <c r="B50" s="274"/>
      <c r="C50" s="274"/>
      <c r="D50" s="274"/>
      <c r="E50" s="274"/>
      <c r="F50" s="274"/>
      <c r="G50" s="274"/>
      <c r="H50" s="274"/>
      <c r="I50" s="274"/>
      <c r="J50" s="274"/>
      <c r="K50" s="274"/>
      <c r="L50" s="274"/>
      <c r="M50" s="274"/>
      <c r="N50" s="274"/>
      <c r="O50" s="274"/>
      <c r="P50" s="274"/>
      <c r="Q50" s="121"/>
    </row>
    <row r="51" spans="1:17" s="53" customFormat="1" ht="15.75" x14ac:dyDescent="0.25">
      <c r="A51" s="256" t="s">
        <v>123</v>
      </c>
      <c r="B51" s="256"/>
      <c r="C51" s="256" t="s">
        <v>122</v>
      </c>
      <c r="D51" s="256"/>
      <c r="E51" s="256"/>
      <c r="F51" s="256"/>
      <c r="G51" s="256"/>
      <c r="H51" s="256"/>
      <c r="I51" s="256"/>
      <c r="J51" s="256"/>
      <c r="K51" s="256"/>
      <c r="L51" s="256"/>
      <c r="M51" s="256"/>
      <c r="N51" s="256"/>
      <c r="O51" s="256"/>
      <c r="P51" s="101" t="s">
        <v>121</v>
      </c>
      <c r="Q51" s="122"/>
    </row>
    <row r="52" spans="1:17" ht="18.75" customHeight="1" x14ac:dyDescent="0.25">
      <c r="A52" s="168" t="s">
        <v>120</v>
      </c>
      <c r="B52" s="168"/>
      <c r="C52" s="169" t="s">
        <v>119</v>
      </c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00" t="s">
        <v>118</v>
      </c>
      <c r="Q52" s="123"/>
    </row>
    <row r="53" spans="1:17" ht="15" customHeight="1" x14ac:dyDescent="0.25">
      <c r="A53" s="168" t="s">
        <v>113</v>
      </c>
      <c r="B53" s="168"/>
      <c r="C53" s="169" t="s">
        <v>117</v>
      </c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02" t="s">
        <v>116</v>
      </c>
      <c r="Q53" s="124"/>
    </row>
    <row r="54" spans="1:17" ht="15" customHeight="1" x14ac:dyDescent="0.25">
      <c r="A54" s="168" t="s">
        <v>113</v>
      </c>
      <c r="B54" s="168"/>
      <c r="C54" s="169" t="s">
        <v>115</v>
      </c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02" t="s">
        <v>114</v>
      </c>
      <c r="Q54" s="124"/>
    </row>
    <row r="55" spans="1:17" ht="15" customHeight="1" x14ac:dyDescent="0.25">
      <c r="A55" s="168" t="s">
        <v>113</v>
      </c>
      <c r="B55" s="168"/>
      <c r="C55" s="169" t="s">
        <v>112</v>
      </c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02" t="s">
        <v>111</v>
      </c>
      <c r="Q55" s="124"/>
    </row>
    <row r="56" spans="1:17" ht="15" customHeight="1" x14ac:dyDescent="0.25">
      <c r="A56" s="168" t="s">
        <v>110</v>
      </c>
      <c r="B56" s="168"/>
      <c r="C56" s="169" t="s">
        <v>109</v>
      </c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02" t="s">
        <v>108</v>
      </c>
      <c r="Q56" s="124"/>
    </row>
    <row r="57" spans="1:17" ht="15" customHeight="1" x14ac:dyDescent="0.25">
      <c r="A57" s="168" t="s">
        <v>113</v>
      </c>
      <c r="B57" s="168"/>
      <c r="C57" s="169" t="s">
        <v>154</v>
      </c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02" t="s">
        <v>153</v>
      </c>
      <c r="Q57" s="124"/>
    </row>
    <row r="58" spans="1:17" ht="15" customHeight="1" x14ac:dyDescent="0.25">
      <c r="A58" s="168" t="s">
        <v>113</v>
      </c>
      <c r="B58" s="168"/>
      <c r="C58" s="169" t="s">
        <v>155</v>
      </c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02" t="s">
        <v>156</v>
      </c>
      <c r="Q58" s="124"/>
    </row>
    <row r="59" spans="1:17" ht="15" customHeight="1" x14ac:dyDescent="0.25">
      <c r="A59" s="168" t="s">
        <v>113</v>
      </c>
      <c r="B59" s="168"/>
      <c r="C59" s="169" t="s">
        <v>157</v>
      </c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02" t="s">
        <v>159</v>
      </c>
      <c r="Q59" s="124"/>
    </row>
    <row r="60" spans="1:17" ht="15.75" customHeight="1" x14ac:dyDescent="0.25">
      <c r="A60" s="168" t="s">
        <v>113</v>
      </c>
      <c r="B60" s="168"/>
      <c r="C60" s="169" t="s">
        <v>158</v>
      </c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02" t="s">
        <v>160</v>
      </c>
      <c r="Q60" s="124"/>
    </row>
    <row r="61" spans="1:17" ht="15.75" customHeight="1" x14ac:dyDescent="0.25">
      <c r="A61" s="168" t="s">
        <v>107</v>
      </c>
      <c r="B61" s="168"/>
      <c r="C61" s="169" t="s">
        <v>106</v>
      </c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02" t="s">
        <v>105</v>
      </c>
      <c r="Q61" s="124"/>
    </row>
    <row r="62" spans="1:17" ht="15" customHeight="1" x14ac:dyDescent="0.25">
      <c r="B62" s="12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Q62" s="123"/>
    </row>
    <row r="63" spans="1:17" x14ac:dyDescent="0.25">
      <c r="B63" s="12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Q63" s="123"/>
    </row>
    <row r="64" spans="1:17" x14ac:dyDescent="0.25">
      <c r="B64" s="12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</row>
    <row r="65" spans="2:15" x14ac:dyDescent="0.25">
      <c r="B65" s="123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</row>
    <row r="66" spans="2:15" x14ac:dyDescent="0.25"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</row>
    <row r="67" spans="2:15" x14ac:dyDescent="0.25"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</row>
    <row r="68" spans="2:15" x14ac:dyDescent="0.25"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</row>
    <row r="69" spans="2:15" x14ac:dyDescent="0.25"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</row>
    <row r="70" spans="2:15" x14ac:dyDescent="0.25"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</row>
    <row r="71" spans="2:15" x14ac:dyDescent="0.25"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</row>
    <row r="72" spans="2:15" x14ac:dyDescent="0.25"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</row>
  </sheetData>
  <mergeCells count="130">
    <mergeCell ref="L35:M35"/>
    <mergeCell ref="L36:M36"/>
    <mergeCell ref="L37:M37"/>
    <mergeCell ref="L38:M38"/>
    <mergeCell ref="L39:M39"/>
    <mergeCell ref="L42:M42"/>
    <mergeCell ref="B35:D35"/>
    <mergeCell ref="B36:D36"/>
    <mergeCell ref="B37:D37"/>
    <mergeCell ref="B38:D38"/>
    <mergeCell ref="B39:D39"/>
    <mergeCell ref="B42:D42"/>
    <mergeCell ref="L41:M41"/>
    <mergeCell ref="A44:P44"/>
    <mergeCell ref="A45:D45"/>
    <mergeCell ref="E45:F45"/>
    <mergeCell ref="G45:H45"/>
    <mergeCell ref="I45:J45"/>
    <mergeCell ref="K45:P45"/>
    <mergeCell ref="B40:D40"/>
    <mergeCell ref="L40:M40"/>
    <mergeCell ref="B41:D41"/>
    <mergeCell ref="B43:D43"/>
    <mergeCell ref="L43:M43"/>
    <mergeCell ref="A1:P1"/>
    <mergeCell ref="A56:B56"/>
    <mergeCell ref="A57:B57"/>
    <mergeCell ref="A58:B58"/>
    <mergeCell ref="A53:B53"/>
    <mergeCell ref="A54:B54"/>
    <mergeCell ref="A55:B55"/>
    <mergeCell ref="A49:P49"/>
    <mergeCell ref="A50:P50"/>
    <mergeCell ref="A51:B51"/>
    <mergeCell ref="C51:O51"/>
    <mergeCell ref="A52:B52"/>
    <mergeCell ref="C52:O52"/>
    <mergeCell ref="A46:B46"/>
    <mergeCell ref="C46:D46"/>
    <mergeCell ref="E46:F48"/>
    <mergeCell ref="A8:I8"/>
    <mergeCell ref="A9:I10"/>
    <mergeCell ref="A11:I12"/>
    <mergeCell ref="A13:I14"/>
    <mergeCell ref="A15:I16"/>
    <mergeCell ref="J14:P14"/>
    <mergeCell ref="J15:P15"/>
    <mergeCell ref="J16:P16"/>
    <mergeCell ref="L27:M28"/>
    <mergeCell ref="N27:N28"/>
    <mergeCell ref="O27:O28"/>
    <mergeCell ref="P27:P28"/>
    <mergeCell ref="A20:E20"/>
    <mergeCell ref="F20:K20"/>
    <mergeCell ref="L20:P20"/>
    <mergeCell ref="A21:E21"/>
    <mergeCell ref="F21:K21"/>
    <mergeCell ref="L21:P21"/>
    <mergeCell ref="A22:P22"/>
    <mergeCell ref="H23:L23"/>
    <mergeCell ref="O23:P23"/>
    <mergeCell ref="O24:P24"/>
    <mergeCell ref="A26:P26"/>
    <mergeCell ref="A27:D28"/>
    <mergeCell ref="F27:F28"/>
    <mergeCell ref="G27:G28"/>
    <mergeCell ref="H27:H28"/>
    <mergeCell ref="I27:I28"/>
    <mergeCell ref="J27:K27"/>
    <mergeCell ref="A6:P6"/>
    <mergeCell ref="A7:P7"/>
    <mergeCell ref="A2:P2"/>
    <mergeCell ref="A3:P3"/>
    <mergeCell ref="A4:C4"/>
    <mergeCell ref="D4:P4"/>
    <mergeCell ref="A5:C5"/>
    <mergeCell ref="D5:P5"/>
    <mergeCell ref="J17:P17"/>
    <mergeCell ref="A17:I17"/>
    <mergeCell ref="J13:P13"/>
    <mergeCell ref="A18:I18"/>
    <mergeCell ref="A19:I19"/>
    <mergeCell ref="J18:P18"/>
    <mergeCell ref="J19:P19"/>
    <mergeCell ref="J9:P9"/>
    <mergeCell ref="J10:P10"/>
    <mergeCell ref="J11:P11"/>
    <mergeCell ref="J12:P12"/>
    <mergeCell ref="O25:P25"/>
    <mergeCell ref="B24:G24"/>
    <mergeCell ref="B25:G25"/>
    <mergeCell ref="B23:G23"/>
    <mergeCell ref="H24:L25"/>
    <mergeCell ref="M24:M25"/>
    <mergeCell ref="B32:D32"/>
    <mergeCell ref="L32:M32"/>
    <mergeCell ref="B33:D33"/>
    <mergeCell ref="L33:M33"/>
    <mergeCell ref="B34:D34"/>
    <mergeCell ref="L34:M34"/>
    <mergeCell ref="B29:D29"/>
    <mergeCell ref="L29:M29"/>
    <mergeCell ref="B30:D30"/>
    <mergeCell ref="L30:M30"/>
    <mergeCell ref="B31:D31"/>
    <mergeCell ref="L31:M31"/>
    <mergeCell ref="C62:O62"/>
    <mergeCell ref="C63:O63"/>
    <mergeCell ref="C64:O64"/>
    <mergeCell ref="K48:L48"/>
    <mergeCell ref="M47:N47"/>
    <mergeCell ref="M48:N48"/>
    <mergeCell ref="A61:B61"/>
    <mergeCell ref="C53:O53"/>
    <mergeCell ref="C54:O54"/>
    <mergeCell ref="C55:O55"/>
    <mergeCell ref="C56:O56"/>
    <mergeCell ref="C57:O57"/>
    <mergeCell ref="C58:O58"/>
    <mergeCell ref="C59:O59"/>
    <mergeCell ref="C60:O60"/>
    <mergeCell ref="C61:O61"/>
    <mergeCell ref="A60:B60"/>
    <mergeCell ref="A59:B59"/>
    <mergeCell ref="G46:H48"/>
    <mergeCell ref="I46:J48"/>
    <mergeCell ref="K46:P46"/>
    <mergeCell ref="A47:B48"/>
    <mergeCell ref="C47:D48"/>
    <mergeCell ref="K47:L47"/>
  </mergeCells>
  <pageMargins left="0.7" right="0.7" top="0.75" bottom="0.75" header="0.3" footer="0.3"/>
  <pageSetup paperSize="2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G26" sqref="G26"/>
    </sheetView>
  </sheetViews>
  <sheetFormatPr baseColWidth="10" defaultRowHeight="15" x14ac:dyDescent="0.25"/>
  <sheetData/>
  <pageMargins left="0.7" right="0.7" top="0.75" bottom="0.75" header="0.3" footer="0.3"/>
  <pageSetup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6146" r:id="rId4">
          <objectPr defaultSize="0" r:id="rId5">
            <anchor moveWithCells="1">
              <from>
                <xdr:col>0</xdr:col>
                <xdr:colOff>571500</xdr:colOff>
                <xdr:row>3</xdr:row>
                <xdr:rowOff>142875</xdr:rowOff>
              </from>
              <to>
                <xdr:col>8</xdr:col>
                <xdr:colOff>190500</xdr:colOff>
                <xdr:row>17</xdr:row>
                <xdr:rowOff>38100</xdr:rowOff>
              </to>
            </anchor>
          </objectPr>
        </oleObject>
      </mc:Choice>
      <mc:Fallback>
        <oleObject progId="Word.Document.12" shapeId="6146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9"/>
  <sheetViews>
    <sheetView zoomScale="55" zoomScaleNormal="55" workbookViewId="0">
      <pane xSplit="8" ySplit="4" topLeftCell="AN5" activePane="bottomRight" state="frozen"/>
      <selection pane="topRight" activeCell="I1" sqref="I1"/>
      <selection pane="bottomLeft" activeCell="A10" sqref="A10"/>
      <selection pane="bottomRight" activeCell="BQ8" sqref="BQ8"/>
    </sheetView>
  </sheetViews>
  <sheetFormatPr baseColWidth="10" defaultRowHeight="15" x14ac:dyDescent="0.25"/>
  <cols>
    <col min="1" max="1" width="35.28515625" style="2" customWidth="1"/>
    <col min="2" max="2" width="7" style="1" hidden="1" customWidth="1"/>
    <col min="3" max="3" width="28.140625" style="1" customWidth="1"/>
    <col min="4" max="4" width="14.85546875" style="1" customWidth="1"/>
    <col min="5" max="5" width="15.7109375" style="1" customWidth="1"/>
    <col min="6" max="6" width="9.85546875" style="1" customWidth="1"/>
    <col min="7" max="7" width="9.42578125" style="1" customWidth="1"/>
    <col min="8" max="8" width="8" style="1" customWidth="1"/>
    <col min="9" max="56" width="3.7109375" customWidth="1"/>
    <col min="57" max="57" width="4" customWidth="1"/>
    <col min="58" max="60" width="3.42578125" customWidth="1"/>
    <col min="61" max="61" width="9" customWidth="1"/>
    <col min="62" max="65" width="3.7109375" customWidth="1"/>
    <col min="66" max="66" width="10.140625" customWidth="1"/>
  </cols>
  <sheetData>
    <row r="1" spans="1:66" ht="15.75" thickBot="1" x14ac:dyDescent="0.3"/>
    <row r="2" spans="1:66" ht="12.75" customHeight="1" x14ac:dyDescent="0.25">
      <c r="A2" s="332" t="s">
        <v>54</v>
      </c>
      <c r="B2" s="338"/>
      <c r="C2" s="26"/>
      <c r="D2" s="332" t="s">
        <v>56</v>
      </c>
      <c r="E2" s="39" t="s">
        <v>66</v>
      </c>
      <c r="F2" s="355" t="s">
        <v>55</v>
      </c>
      <c r="G2" s="341" t="s">
        <v>37</v>
      </c>
      <c r="H2" s="342"/>
      <c r="I2" s="335" t="s">
        <v>145</v>
      </c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6"/>
      <c r="AI2" s="336"/>
      <c r="AJ2" s="336"/>
      <c r="AK2" s="336"/>
      <c r="AL2" s="336"/>
      <c r="AM2" s="336"/>
      <c r="AN2" s="336"/>
      <c r="AO2" s="336"/>
      <c r="AP2" s="336"/>
      <c r="AQ2" s="336"/>
      <c r="AR2" s="336"/>
      <c r="AS2" s="336"/>
      <c r="AT2" s="336"/>
      <c r="AU2" s="336"/>
      <c r="AV2" s="336"/>
      <c r="AW2" s="336"/>
      <c r="AX2" s="336"/>
      <c r="AY2" s="336"/>
      <c r="AZ2" s="336"/>
      <c r="BA2" s="336"/>
      <c r="BB2" s="336"/>
      <c r="BC2" s="336"/>
      <c r="BD2" s="337"/>
      <c r="BE2" s="347" t="s">
        <v>36</v>
      </c>
      <c r="BF2" s="348"/>
      <c r="BG2" s="348"/>
      <c r="BH2" s="348"/>
      <c r="BI2" s="348"/>
      <c r="BJ2" s="348"/>
      <c r="BK2" s="348"/>
      <c r="BL2" s="348"/>
      <c r="BM2" s="348"/>
      <c r="BN2" s="349"/>
    </row>
    <row r="3" spans="1:66" ht="18" customHeight="1" thickBot="1" x14ac:dyDescent="0.3">
      <c r="A3" s="333"/>
      <c r="B3" s="339"/>
      <c r="C3" s="27" t="s">
        <v>62</v>
      </c>
      <c r="D3" s="333"/>
      <c r="E3" s="353" t="s">
        <v>67</v>
      </c>
      <c r="F3" s="356"/>
      <c r="G3" s="343"/>
      <c r="H3" s="344"/>
      <c r="I3" s="299" t="s">
        <v>9</v>
      </c>
      <c r="J3" s="299"/>
      <c r="K3" s="299"/>
      <c r="L3" s="299"/>
      <c r="M3" s="299" t="s">
        <v>10</v>
      </c>
      <c r="N3" s="299"/>
      <c r="O3" s="299"/>
      <c r="P3" s="299"/>
      <c r="Q3" s="299" t="s">
        <v>11</v>
      </c>
      <c r="R3" s="299"/>
      <c r="S3" s="299"/>
      <c r="T3" s="299"/>
      <c r="U3" s="299" t="s">
        <v>12</v>
      </c>
      <c r="V3" s="299"/>
      <c r="W3" s="299"/>
      <c r="X3" s="299"/>
      <c r="Y3" s="299" t="s">
        <v>13</v>
      </c>
      <c r="Z3" s="299"/>
      <c r="AA3" s="299"/>
      <c r="AB3" s="299"/>
      <c r="AC3" s="299" t="s">
        <v>57</v>
      </c>
      <c r="AD3" s="299"/>
      <c r="AE3" s="299"/>
      <c r="AF3" s="299"/>
      <c r="AG3" s="299" t="s">
        <v>14</v>
      </c>
      <c r="AH3" s="299"/>
      <c r="AI3" s="299"/>
      <c r="AJ3" s="299"/>
      <c r="AK3" s="299" t="s">
        <v>15</v>
      </c>
      <c r="AL3" s="299"/>
      <c r="AM3" s="299"/>
      <c r="AN3" s="299"/>
      <c r="AO3" s="299" t="s">
        <v>16</v>
      </c>
      <c r="AP3" s="299"/>
      <c r="AQ3" s="299"/>
      <c r="AR3" s="299"/>
      <c r="AS3" s="299" t="s">
        <v>0</v>
      </c>
      <c r="AT3" s="299"/>
      <c r="AU3" s="299"/>
      <c r="AV3" s="299"/>
      <c r="AW3" s="299" t="s">
        <v>7</v>
      </c>
      <c r="AX3" s="299"/>
      <c r="AY3" s="299"/>
      <c r="AZ3" s="299"/>
      <c r="BA3" s="299" t="s">
        <v>8</v>
      </c>
      <c r="BB3" s="299"/>
      <c r="BC3" s="299"/>
      <c r="BD3" s="299"/>
      <c r="BE3" s="350" t="s">
        <v>34</v>
      </c>
      <c r="BF3" s="351"/>
      <c r="BG3" s="351"/>
      <c r="BH3" s="351"/>
      <c r="BI3" s="351"/>
      <c r="BJ3" s="351" t="s">
        <v>35</v>
      </c>
      <c r="BK3" s="351"/>
      <c r="BL3" s="351"/>
      <c r="BM3" s="351"/>
      <c r="BN3" s="352"/>
    </row>
    <row r="4" spans="1:66" ht="27.75" customHeight="1" x14ac:dyDescent="0.25">
      <c r="A4" s="334"/>
      <c r="B4" s="340"/>
      <c r="C4" s="28"/>
      <c r="D4" s="334"/>
      <c r="E4" s="354"/>
      <c r="F4" s="357"/>
      <c r="G4" s="345"/>
      <c r="H4" s="346"/>
      <c r="I4" s="65" t="s">
        <v>1</v>
      </c>
      <c r="J4" s="66" t="s">
        <v>2</v>
      </c>
      <c r="K4" s="66" t="s">
        <v>3</v>
      </c>
      <c r="L4" s="66" t="s">
        <v>4</v>
      </c>
      <c r="M4" s="66" t="s">
        <v>1</v>
      </c>
      <c r="N4" s="66" t="s">
        <v>2</v>
      </c>
      <c r="O4" s="66" t="s">
        <v>3</v>
      </c>
      <c r="P4" s="66" t="s">
        <v>4</v>
      </c>
      <c r="Q4" s="66" t="s">
        <v>1</v>
      </c>
      <c r="R4" s="66" t="s">
        <v>2</v>
      </c>
      <c r="S4" s="66" t="s">
        <v>3</v>
      </c>
      <c r="T4" s="66" t="s">
        <v>4</v>
      </c>
      <c r="U4" s="66" t="s">
        <v>1</v>
      </c>
      <c r="V4" s="66" t="s">
        <v>2</v>
      </c>
      <c r="W4" s="66" t="s">
        <v>3</v>
      </c>
      <c r="X4" s="66" t="s">
        <v>4</v>
      </c>
      <c r="Y4" s="66" t="s">
        <v>1</v>
      </c>
      <c r="Z4" s="66" t="s">
        <v>2</v>
      </c>
      <c r="AA4" s="66" t="s">
        <v>3</v>
      </c>
      <c r="AB4" s="66" t="s">
        <v>4</v>
      </c>
      <c r="AC4" s="66" t="s">
        <v>1</v>
      </c>
      <c r="AD4" s="66" t="s">
        <v>2</v>
      </c>
      <c r="AE4" s="66" t="s">
        <v>3</v>
      </c>
      <c r="AF4" s="66" t="s">
        <v>4</v>
      </c>
      <c r="AG4" s="66" t="s">
        <v>1</v>
      </c>
      <c r="AH4" s="66" t="s">
        <v>2</v>
      </c>
      <c r="AI4" s="66" t="s">
        <v>3</v>
      </c>
      <c r="AJ4" s="66" t="s">
        <v>4</v>
      </c>
      <c r="AK4" s="66" t="s">
        <v>1</v>
      </c>
      <c r="AL4" s="66" t="s">
        <v>2</v>
      </c>
      <c r="AM4" s="66" t="s">
        <v>3</v>
      </c>
      <c r="AN4" s="66" t="s">
        <v>4</v>
      </c>
      <c r="AO4" s="66" t="s">
        <v>1</v>
      </c>
      <c r="AP4" s="66" t="s">
        <v>2</v>
      </c>
      <c r="AQ4" s="66" t="s">
        <v>3</v>
      </c>
      <c r="AR4" s="66" t="s">
        <v>4</v>
      </c>
      <c r="AS4" s="66" t="s">
        <v>1</v>
      </c>
      <c r="AT4" s="66" t="s">
        <v>2</v>
      </c>
      <c r="AU4" s="66" t="s">
        <v>3</v>
      </c>
      <c r="AV4" s="66" t="s">
        <v>4</v>
      </c>
      <c r="AW4" s="66" t="s">
        <v>1</v>
      </c>
      <c r="AX4" s="66" t="s">
        <v>2</v>
      </c>
      <c r="AY4" s="66" t="s">
        <v>3</v>
      </c>
      <c r="AZ4" s="66" t="s">
        <v>4</v>
      </c>
      <c r="BA4" s="66" t="s">
        <v>1</v>
      </c>
      <c r="BB4" s="66" t="s">
        <v>2</v>
      </c>
      <c r="BC4" s="66" t="s">
        <v>3</v>
      </c>
      <c r="BD4" s="67" t="s">
        <v>4</v>
      </c>
      <c r="BE4" s="62" t="s">
        <v>5</v>
      </c>
      <c r="BF4" s="17" t="s">
        <v>6</v>
      </c>
      <c r="BG4" s="18" t="s">
        <v>19</v>
      </c>
      <c r="BH4" s="19" t="s">
        <v>21</v>
      </c>
      <c r="BI4" s="22" t="s">
        <v>32</v>
      </c>
      <c r="BJ4" s="16" t="s">
        <v>5</v>
      </c>
      <c r="BK4" s="17" t="s">
        <v>6</v>
      </c>
      <c r="BL4" s="18" t="s">
        <v>19</v>
      </c>
      <c r="BM4" s="19" t="s">
        <v>21</v>
      </c>
      <c r="BN4" s="23" t="s">
        <v>33</v>
      </c>
    </row>
    <row r="5" spans="1:66" ht="60" customHeight="1" x14ac:dyDescent="0.25">
      <c r="A5" s="307" t="s">
        <v>69</v>
      </c>
      <c r="B5" s="308"/>
      <c r="C5" s="287" t="s">
        <v>70</v>
      </c>
      <c r="D5" s="29" t="s">
        <v>58</v>
      </c>
      <c r="E5" s="36">
        <v>55000</v>
      </c>
      <c r="F5" s="29"/>
      <c r="G5" s="295" t="s">
        <v>45</v>
      </c>
      <c r="H5" s="296"/>
      <c r="I5" s="68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 t="s">
        <v>5</v>
      </c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69"/>
      <c r="BE5" s="33">
        <f>(COUNTIF($I5:$BD5,BE$4))+BF5</f>
        <v>1</v>
      </c>
      <c r="BF5" s="30">
        <f>COUNTIF($I5:$BD5,BF$4)</f>
        <v>0</v>
      </c>
      <c r="BG5" s="30">
        <f>COUNTIF($I5:$BD5,BG$4)</f>
        <v>0</v>
      </c>
      <c r="BH5" s="30">
        <f>COUNTIF($I5:$BD5,BH$4)</f>
        <v>0</v>
      </c>
      <c r="BI5" s="31">
        <f>IF(ISERROR(BF5/BE5),0,BF5/BE5)</f>
        <v>0</v>
      </c>
      <c r="BJ5" s="291">
        <f>SUM(BE5:BE8)</f>
        <v>4</v>
      </c>
      <c r="BK5" s="291">
        <f t="shared" ref="BK5:BM5" si="0">SUM(BF5:BF8)</f>
        <v>0</v>
      </c>
      <c r="BL5" s="291">
        <f t="shared" si="0"/>
        <v>0</v>
      </c>
      <c r="BM5" s="291">
        <f t="shared" si="0"/>
        <v>0</v>
      </c>
      <c r="BN5" s="368">
        <f>AVERAGE(BI5:BI8)</f>
        <v>0</v>
      </c>
    </row>
    <row r="6" spans="1:66" ht="60" customHeight="1" x14ac:dyDescent="0.25">
      <c r="A6" s="307" t="s">
        <v>69</v>
      </c>
      <c r="B6" s="308"/>
      <c r="C6" s="288"/>
      <c r="D6" s="29" t="s">
        <v>59</v>
      </c>
      <c r="E6" s="36">
        <v>55000</v>
      </c>
      <c r="F6" s="29"/>
      <c r="G6" s="295" t="s">
        <v>45</v>
      </c>
      <c r="H6" s="296"/>
      <c r="I6" s="70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 t="s">
        <v>5</v>
      </c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59"/>
      <c r="BB6" s="32"/>
      <c r="BC6" s="32"/>
      <c r="BD6" s="71"/>
      <c r="BE6" s="33">
        <f t="shared" ref="BE6:BE7" si="1">(COUNTIF($I6:$BD6,BE$4))+BF6</f>
        <v>1</v>
      </c>
      <c r="BF6" s="30">
        <f t="shared" ref="BF6:BH7" si="2">COUNTIF($I6:$BD6,BF$4)</f>
        <v>0</v>
      </c>
      <c r="BG6" s="30">
        <f t="shared" si="2"/>
        <v>0</v>
      </c>
      <c r="BH6" s="30">
        <f t="shared" si="2"/>
        <v>0</v>
      </c>
      <c r="BI6" s="31">
        <f t="shared" ref="BI6:BI7" si="3">IF(ISERROR(BF6/BE6),0,BF6/BE6)</f>
        <v>0</v>
      </c>
      <c r="BJ6" s="291"/>
      <c r="BK6" s="291"/>
      <c r="BL6" s="291"/>
      <c r="BM6" s="291"/>
      <c r="BN6" s="369"/>
    </row>
    <row r="7" spans="1:66" ht="60" customHeight="1" x14ac:dyDescent="0.25">
      <c r="A7" s="307" t="s">
        <v>69</v>
      </c>
      <c r="B7" s="308"/>
      <c r="C7" s="288"/>
      <c r="D7" s="29" t="s">
        <v>61</v>
      </c>
      <c r="E7" s="36">
        <v>55000</v>
      </c>
      <c r="F7" s="29"/>
      <c r="G7" s="295" t="s">
        <v>45</v>
      </c>
      <c r="H7" s="296"/>
      <c r="I7" s="70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 t="s">
        <v>5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71"/>
      <c r="BE7" s="33">
        <f t="shared" si="1"/>
        <v>1</v>
      </c>
      <c r="BF7" s="30">
        <f t="shared" si="2"/>
        <v>0</v>
      </c>
      <c r="BG7" s="30">
        <f t="shared" si="2"/>
        <v>0</v>
      </c>
      <c r="BH7" s="30">
        <f t="shared" si="2"/>
        <v>0</v>
      </c>
      <c r="BI7" s="31">
        <f t="shared" si="3"/>
        <v>0</v>
      </c>
      <c r="BJ7" s="291"/>
      <c r="BK7" s="291"/>
      <c r="BL7" s="291"/>
      <c r="BM7" s="291"/>
      <c r="BN7" s="369"/>
    </row>
    <row r="8" spans="1:66" ht="60" customHeight="1" x14ac:dyDescent="0.25">
      <c r="A8" s="307" t="s">
        <v>69</v>
      </c>
      <c r="B8" s="308"/>
      <c r="C8" s="289"/>
      <c r="D8" s="29" t="s">
        <v>60</v>
      </c>
      <c r="E8" s="36">
        <v>55000</v>
      </c>
      <c r="F8" s="29"/>
      <c r="G8" s="295" t="s">
        <v>45</v>
      </c>
      <c r="H8" s="296"/>
      <c r="I8" s="68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 t="s">
        <v>5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69"/>
      <c r="BE8" s="33">
        <f t="shared" ref="BE8:BE21" si="4">(COUNTIF($I8:$BD8,BE$4))+BF8</f>
        <v>1</v>
      </c>
      <c r="BF8" s="30">
        <f t="shared" ref="BF8:BH26" si="5">COUNTIF($I8:$BD8,BF$4)</f>
        <v>0</v>
      </c>
      <c r="BG8" s="30">
        <f t="shared" si="5"/>
        <v>0</v>
      </c>
      <c r="BH8" s="30">
        <f t="shared" si="5"/>
        <v>0</v>
      </c>
      <c r="BI8" s="31">
        <f t="shared" ref="BI8:BI60" si="6">IF(ISERROR(BF8/BE8),0,BF8/BE8)</f>
        <v>0</v>
      </c>
      <c r="BJ8" s="291"/>
      <c r="BK8" s="291"/>
      <c r="BL8" s="291"/>
      <c r="BM8" s="291"/>
      <c r="BN8" s="369"/>
    </row>
    <row r="9" spans="1:66" ht="75" customHeight="1" x14ac:dyDescent="0.25">
      <c r="A9" s="301" t="s">
        <v>63</v>
      </c>
      <c r="B9" s="302"/>
      <c r="C9" s="198" t="s">
        <v>64</v>
      </c>
      <c r="D9" s="25" t="s">
        <v>58</v>
      </c>
      <c r="E9" s="37">
        <v>25000</v>
      </c>
      <c r="F9" s="25"/>
      <c r="G9" s="293" t="s">
        <v>42</v>
      </c>
      <c r="H9" s="294"/>
      <c r="I9" s="72"/>
      <c r="J9" s="60"/>
      <c r="K9" s="60"/>
      <c r="L9" s="60"/>
      <c r="M9" s="60"/>
      <c r="N9" s="60"/>
      <c r="O9" s="60"/>
      <c r="P9" s="60"/>
      <c r="Q9" s="60" t="s">
        <v>5</v>
      </c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 t="s">
        <v>5</v>
      </c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73"/>
      <c r="BE9" s="63">
        <f t="shared" si="4"/>
        <v>2</v>
      </c>
      <c r="BF9" s="21">
        <f t="shared" si="5"/>
        <v>0</v>
      </c>
      <c r="BG9" s="21">
        <f t="shared" si="5"/>
        <v>0</v>
      </c>
      <c r="BH9" s="21">
        <f t="shared" si="5"/>
        <v>0</v>
      </c>
      <c r="BI9" s="20">
        <f t="shared" si="6"/>
        <v>0</v>
      </c>
      <c r="BJ9" s="292">
        <f>SUM(BE9:BE12)</f>
        <v>8</v>
      </c>
      <c r="BK9" s="292">
        <f t="shared" ref="BK9:BM9" si="7">SUM(BF9:BF12)</f>
        <v>0</v>
      </c>
      <c r="BL9" s="292">
        <f t="shared" si="7"/>
        <v>0</v>
      </c>
      <c r="BM9" s="292">
        <f t="shared" si="7"/>
        <v>0</v>
      </c>
      <c r="BN9" s="368">
        <f>AVERAGE(BI9:BI12)</f>
        <v>0</v>
      </c>
    </row>
    <row r="10" spans="1:66" ht="75" customHeight="1" x14ac:dyDescent="0.25">
      <c r="A10" s="301" t="s">
        <v>63</v>
      </c>
      <c r="B10" s="302"/>
      <c r="C10" s="290"/>
      <c r="D10" s="25" t="s">
        <v>59</v>
      </c>
      <c r="E10" s="37">
        <v>25000</v>
      </c>
      <c r="F10" s="25"/>
      <c r="G10" s="293" t="s">
        <v>42</v>
      </c>
      <c r="H10" s="294"/>
      <c r="I10" s="72"/>
      <c r="J10" s="60"/>
      <c r="K10" s="60"/>
      <c r="L10" s="60"/>
      <c r="M10" s="60"/>
      <c r="N10" s="60"/>
      <c r="O10" s="60"/>
      <c r="P10" s="60"/>
      <c r="Q10" s="60" t="s">
        <v>5</v>
      </c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 t="s">
        <v>5</v>
      </c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73"/>
      <c r="BE10" s="63">
        <f t="shared" si="4"/>
        <v>2</v>
      </c>
      <c r="BF10" s="21">
        <f t="shared" si="5"/>
        <v>0</v>
      </c>
      <c r="BG10" s="21">
        <f t="shared" si="5"/>
        <v>0</v>
      </c>
      <c r="BH10" s="21">
        <f t="shared" si="5"/>
        <v>0</v>
      </c>
      <c r="BI10" s="20">
        <f t="shared" si="6"/>
        <v>0</v>
      </c>
      <c r="BJ10" s="292"/>
      <c r="BK10" s="292"/>
      <c r="BL10" s="292"/>
      <c r="BM10" s="292"/>
      <c r="BN10" s="369"/>
    </row>
    <row r="11" spans="1:66" ht="75" customHeight="1" x14ac:dyDescent="0.25">
      <c r="A11" s="301" t="s">
        <v>63</v>
      </c>
      <c r="B11" s="302"/>
      <c r="C11" s="290"/>
      <c r="D11" s="25" t="s">
        <v>61</v>
      </c>
      <c r="E11" s="37">
        <v>25000</v>
      </c>
      <c r="F11" s="25"/>
      <c r="G11" s="293" t="s">
        <v>42</v>
      </c>
      <c r="H11" s="294"/>
      <c r="I11" s="72"/>
      <c r="J11" s="60"/>
      <c r="K11" s="60"/>
      <c r="L11" s="60"/>
      <c r="M11" s="60"/>
      <c r="N11" s="60"/>
      <c r="O11" s="60"/>
      <c r="P11" s="60"/>
      <c r="Q11" s="60" t="s">
        <v>5</v>
      </c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 t="s">
        <v>5</v>
      </c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73"/>
      <c r="BE11" s="63">
        <f t="shared" si="4"/>
        <v>2</v>
      </c>
      <c r="BF11" s="21">
        <f t="shared" si="5"/>
        <v>0</v>
      </c>
      <c r="BG11" s="21">
        <f t="shared" si="5"/>
        <v>0</v>
      </c>
      <c r="BH11" s="21">
        <f t="shared" si="5"/>
        <v>0</v>
      </c>
      <c r="BI11" s="20">
        <f t="shared" si="6"/>
        <v>0</v>
      </c>
      <c r="BJ11" s="292"/>
      <c r="BK11" s="292"/>
      <c r="BL11" s="292"/>
      <c r="BM11" s="292"/>
      <c r="BN11" s="369"/>
    </row>
    <row r="12" spans="1:66" ht="75" customHeight="1" x14ac:dyDescent="0.25">
      <c r="A12" s="301" t="s">
        <v>63</v>
      </c>
      <c r="B12" s="302"/>
      <c r="C12" s="286"/>
      <c r="D12" s="25" t="s">
        <v>60</v>
      </c>
      <c r="E12" s="37">
        <v>25000</v>
      </c>
      <c r="F12" s="25"/>
      <c r="G12" s="293" t="s">
        <v>42</v>
      </c>
      <c r="H12" s="294"/>
      <c r="I12" s="72"/>
      <c r="J12" s="60"/>
      <c r="K12" s="60"/>
      <c r="L12" s="60"/>
      <c r="M12" s="60"/>
      <c r="N12" s="60"/>
      <c r="O12" s="60"/>
      <c r="P12" s="60"/>
      <c r="Q12" s="60" t="s">
        <v>5</v>
      </c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 t="s">
        <v>5</v>
      </c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73"/>
      <c r="BE12" s="63">
        <f t="shared" si="4"/>
        <v>2</v>
      </c>
      <c r="BF12" s="21">
        <f t="shared" si="5"/>
        <v>0</v>
      </c>
      <c r="BG12" s="21">
        <f t="shared" si="5"/>
        <v>0</v>
      </c>
      <c r="BH12" s="21">
        <f t="shared" si="5"/>
        <v>0</v>
      </c>
      <c r="BI12" s="20">
        <f t="shared" si="6"/>
        <v>0</v>
      </c>
      <c r="BJ12" s="292"/>
      <c r="BK12" s="292"/>
      <c r="BL12" s="292"/>
      <c r="BM12" s="292"/>
      <c r="BN12" s="369"/>
    </row>
    <row r="13" spans="1:66" ht="105" customHeight="1" x14ac:dyDescent="0.25">
      <c r="A13" s="307" t="s">
        <v>71</v>
      </c>
      <c r="B13" s="308"/>
      <c r="C13" s="287" t="s">
        <v>72</v>
      </c>
      <c r="D13" s="29" t="s">
        <v>58</v>
      </c>
      <c r="E13" s="36">
        <v>30000</v>
      </c>
      <c r="F13" s="29"/>
      <c r="G13" s="295" t="s">
        <v>40</v>
      </c>
      <c r="H13" s="296"/>
      <c r="I13" s="68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 t="s">
        <v>5</v>
      </c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69"/>
      <c r="BE13" s="33">
        <f t="shared" si="4"/>
        <v>1</v>
      </c>
      <c r="BF13" s="30">
        <f t="shared" si="5"/>
        <v>0</v>
      </c>
      <c r="BG13" s="30">
        <f t="shared" si="5"/>
        <v>0</v>
      </c>
      <c r="BH13" s="30">
        <f t="shared" si="5"/>
        <v>0</v>
      </c>
      <c r="BI13" s="31">
        <f t="shared" si="6"/>
        <v>0</v>
      </c>
      <c r="BJ13" s="292">
        <f>SUM(BE13:BE16)</f>
        <v>4</v>
      </c>
      <c r="BK13" s="292">
        <f t="shared" ref="BK13" si="8">SUM(BF13:BF24)</f>
        <v>0</v>
      </c>
      <c r="BL13" s="292">
        <f t="shared" ref="BL13" si="9">SUM(BG13:BG24)</f>
        <v>0</v>
      </c>
      <c r="BM13" s="292">
        <f t="shared" ref="BM13" si="10">SUM(BH13:BH24)</f>
        <v>0</v>
      </c>
      <c r="BN13" s="368">
        <f>AVERAGE(BI13:BI16)</f>
        <v>0</v>
      </c>
    </row>
    <row r="14" spans="1:66" ht="105" customHeight="1" x14ac:dyDescent="0.25">
      <c r="A14" s="307" t="s">
        <v>71</v>
      </c>
      <c r="B14" s="308"/>
      <c r="C14" s="288"/>
      <c r="D14" s="29" t="s">
        <v>59</v>
      </c>
      <c r="E14" s="36">
        <v>30000</v>
      </c>
      <c r="F14" s="29"/>
      <c r="G14" s="295" t="s">
        <v>40</v>
      </c>
      <c r="H14" s="296"/>
      <c r="I14" s="68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 t="s">
        <v>5</v>
      </c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69"/>
      <c r="BE14" s="33">
        <f t="shared" si="4"/>
        <v>1</v>
      </c>
      <c r="BF14" s="30">
        <f t="shared" si="5"/>
        <v>0</v>
      </c>
      <c r="BG14" s="30">
        <f t="shared" si="5"/>
        <v>0</v>
      </c>
      <c r="BH14" s="30">
        <f t="shared" si="5"/>
        <v>0</v>
      </c>
      <c r="BI14" s="31">
        <f t="shared" si="6"/>
        <v>0</v>
      </c>
      <c r="BJ14" s="292"/>
      <c r="BK14" s="292"/>
      <c r="BL14" s="292"/>
      <c r="BM14" s="292"/>
      <c r="BN14" s="369"/>
    </row>
    <row r="15" spans="1:66" ht="105" customHeight="1" x14ac:dyDescent="0.25">
      <c r="A15" s="307" t="s">
        <v>71</v>
      </c>
      <c r="B15" s="308"/>
      <c r="C15" s="288"/>
      <c r="D15" s="29" t="s">
        <v>61</v>
      </c>
      <c r="E15" s="36">
        <v>30000</v>
      </c>
      <c r="F15" s="29"/>
      <c r="G15" s="295" t="s">
        <v>40</v>
      </c>
      <c r="H15" s="296"/>
      <c r="I15" s="68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 t="s">
        <v>5</v>
      </c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69"/>
      <c r="BE15" s="33">
        <f t="shared" si="4"/>
        <v>1</v>
      </c>
      <c r="BF15" s="30">
        <f t="shared" si="5"/>
        <v>0</v>
      </c>
      <c r="BG15" s="30">
        <f t="shared" si="5"/>
        <v>0</v>
      </c>
      <c r="BH15" s="30">
        <f t="shared" si="5"/>
        <v>0</v>
      </c>
      <c r="BI15" s="31">
        <f t="shared" si="6"/>
        <v>0</v>
      </c>
      <c r="BJ15" s="292"/>
      <c r="BK15" s="292"/>
      <c r="BL15" s="292"/>
      <c r="BM15" s="292"/>
      <c r="BN15" s="369"/>
    </row>
    <row r="16" spans="1:66" ht="105" customHeight="1" x14ac:dyDescent="0.25">
      <c r="A16" s="307" t="s">
        <v>71</v>
      </c>
      <c r="B16" s="308"/>
      <c r="C16" s="289"/>
      <c r="D16" s="29" t="s">
        <v>60</v>
      </c>
      <c r="E16" s="36">
        <v>30000</v>
      </c>
      <c r="F16" s="29"/>
      <c r="G16" s="295" t="s">
        <v>40</v>
      </c>
      <c r="H16" s="296"/>
      <c r="I16" s="68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 t="s">
        <v>5</v>
      </c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69"/>
      <c r="BE16" s="33">
        <f t="shared" si="4"/>
        <v>1</v>
      </c>
      <c r="BF16" s="30">
        <f t="shared" si="5"/>
        <v>0</v>
      </c>
      <c r="BG16" s="30">
        <f t="shared" si="5"/>
        <v>0</v>
      </c>
      <c r="BH16" s="30">
        <f t="shared" si="5"/>
        <v>0</v>
      </c>
      <c r="BI16" s="31">
        <f t="shared" si="6"/>
        <v>0</v>
      </c>
      <c r="BJ16" s="292"/>
      <c r="BK16" s="292"/>
      <c r="BL16" s="292"/>
      <c r="BM16" s="292"/>
      <c r="BN16" s="369"/>
    </row>
    <row r="17" spans="1:66" ht="105" customHeight="1" x14ac:dyDescent="0.25">
      <c r="A17" s="301" t="s">
        <v>74</v>
      </c>
      <c r="B17" s="302"/>
      <c r="C17" s="198" t="s">
        <v>73</v>
      </c>
      <c r="D17" s="25" t="s">
        <v>58</v>
      </c>
      <c r="E17" s="37">
        <v>40000</v>
      </c>
      <c r="F17" s="25"/>
      <c r="G17" s="293" t="s">
        <v>40</v>
      </c>
      <c r="H17" s="294"/>
      <c r="I17" s="72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 t="s">
        <v>5</v>
      </c>
      <c r="AX17" s="60"/>
      <c r="AY17" s="60"/>
      <c r="AZ17" s="60"/>
      <c r="BA17" s="60"/>
      <c r="BB17" s="60"/>
      <c r="BC17" s="60"/>
      <c r="BD17" s="73"/>
      <c r="BE17" s="63">
        <f t="shared" si="4"/>
        <v>1</v>
      </c>
      <c r="BF17" s="24">
        <f t="shared" si="5"/>
        <v>0</v>
      </c>
      <c r="BG17" s="24">
        <f t="shared" si="5"/>
        <v>0</v>
      </c>
      <c r="BH17" s="24">
        <f t="shared" si="5"/>
        <v>0</v>
      </c>
      <c r="BI17" s="20">
        <f t="shared" si="6"/>
        <v>0</v>
      </c>
      <c r="BJ17" s="292">
        <f>SUM(BE17:BE20)</f>
        <v>4</v>
      </c>
      <c r="BK17" s="292">
        <f t="shared" ref="BK17:BM17" si="11">SUM(BF17:BF20)</f>
        <v>0</v>
      </c>
      <c r="BL17" s="292">
        <f t="shared" si="11"/>
        <v>0</v>
      </c>
      <c r="BM17" s="292">
        <f t="shared" si="11"/>
        <v>0</v>
      </c>
      <c r="BN17" s="368">
        <f>AVERAGE(BI17:BI20)</f>
        <v>0</v>
      </c>
    </row>
    <row r="18" spans="1:66" ht="105" customHeight="1" x14ac:dyDescent="0.25">
      <c r="A18" s="301" t="s">
        <v>74</v>
      </c>
      <c r="B18" s="302"/>
      <c r="C18" s="290"/>
      <c r="D18" s="25" t="s">
        <v>59</v>
      </c>
      <c r="E18" s="37">
        <v>40000</v>
      </c>
      <c r="F18" s="25"/>
      <c r="G18" s="293" t="s">
        <v>40</v>
      </c>
      <c r="H18" s="294"/>
      <c r="I18" s="72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 t="s">
        <v>5</v>
      </c>
      <c r="AX18" s="60"/>
      <c r="AY18" s="60"/>
      <c r="AZ18" s="60"/>
      <c r="BA18" s="60"/>
      <c r="BB18" s="60"/>
      <c r="BC18" s="60"/>
      <c r="BD18" s="73"/>
      <c r="BE18" s="63">
        <f t="shared" si="4"/>
        <v>1</v>
      </c>
      <c r="BF18" s="24">
        <f t="shared" si="5"/>
        <v>0</v>
      </c>
      <c r="BG18" s="24">
        <f t="shared" si="5"/>
        <v>0</v>
      </c>
      <c r="BH18" s="24">
        <f t="shared" si="5"/>
        <v>0</v>
      </c>
      <c r="BI18" s="20">
        <f t="shared" si="6"/>
        <v>0</v>
      </c>
      <c r="BJ18" s="292"/>
      <c r="BK18" s="292"/>
      <c r="BL18" s="292"/>
      <c r="BM18" s="292"/>
      <c r="BN18" s="369"/>
    </row>
    <row r="19" spans="1:66" ht="105" customHeight="1" x14ac:dyDescent="0.25">
      <c r="A19" s="301" t="s">
        <v>74</v>
      </c>
      <c r="B19" s="302"/>
      <c r="C19" s="290"/>
      <c r="D19" s="25" t="s">
        <v>61</v>
      </c>
      <c r="E19" s="37">
        <v>40000</v>
      </c>
      <c r="F19" s="25"/>
      <c r="G19" s="293" t="s">
        <v>40</v>
      </c>
      <c r="H19" s="294"/>
      <c r="I19" s="72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 t="s">
        <v>5</v>
      </c>
      <c r="AX19" s="60"/>
      <c r="AY19" s="60"/>
      <c r="AZ19" s="60"/>
      <c r="BA19" s="60"/>
      <c r="BB19" s="60"/>
      <c r="BC19" s="60"/>
      <c r="BD19" s="73"/>
      <c r="BE19" s="63">
        <f t="shared" si="4"/>
        <v>1</v>
      </c>
      <c r="BF19" s="24">
        <f t="shared" si="5"/>
        <v>0</v>
      </c>
      <c r="BG19" s="24">
        <f t="shared" si="5"/>
        <v>0</v>
      </c>
      <c r="BH19" s="24">
        <f t="shared" si="5"/>
        <v>0</v>
      </c>
      <c r="BI19" s="20">
        <f t="shared" si="6"/>
        <v>0</v>
      </c>
      <c r="BJ19" s="292"/>
      <c r="BK19" s="292"/>
      <c r="BL19" s="292"/>
      <c r="BM19" s="292"/>
      <c r="BN19" s="369"/>
    </row>
    <row r="20" spans="1:66" ht="105" customHeight="1" x14ac:dyDescent="0.25">
      <c r="A20" s="301" t="s">
        <v>74</v>
      </c>
      <c r="B20" s="302"/>
      <c r="C20" s="286"/>
      <c r="D20" s="25" t="s">
        <v>60</v>
      </c>
      <c r="E20" s="37">
        <v>40000</v>
      </c>
      <c r="F20" s="25"/>
      <c r="G20" s="293" t="s">
        <v>40</v>
      </c>
      <c r="H20" s="294"/>
      <c r="I20" s="72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 t="s">
        <v>5</v>
      </c>
      <c r="AX20" s="60"/>
      <c r="AY20" s="60"/>
      <c r="AZ20" s="60"/>
      <c r="BA20" s="60"/>
      <c r="BB20" s="60"/>
      <c r="BC20" s="60"/>
      <c r="BD20" s="73"/>
      <c r="BE20" s="63">
        <f t="shared" si="4"/>
        <v>1</v>
      </c>
      <c r="BF20" s="24">
        <f t="shared" si="5"/>
        <v>0</v>
      </c>
      <c r="BG20" s="24">
        <f t="shared" si="5"/>
        <v>0</v>
      </c>
      <c r="BH20" s="24">
        <f t="shared" si="5"/>
        <v>0</v>
      </c>
      <c r="BI20" s="20">
        <f t="shared" si="6"/>
        <v>0</v>
      </c>
      <c r="BJ20" s="292"/>
      <c r="BK20" s="292"/>
      <c r="BL20" s="292"/>
      <c r="BM20" s="292"/>
      <c r="BN20" s="369"/>
    </row>
    <row r="21" spans="1:66" ht="75" customHeight="1" x14ac:dyDescent="0.25">
      <c r="A21" s="303" t="s">
        <v>75</v>
      </c>
      <c r="B21" s="304"/>
      <c r="C21" s="287" t="s">
        <v>65</v>
      </c>
      <c r="D21" s="29" t="s">
        <v>58</v>
      </c>
      <c r="E21" s="38">
        <v>20000</v>
      </c>
      <c r="F21" s="34"/>
      <c r="G21" s="305" t="s">
        <v>40</v>
      </c>
      <c r="H21" s="306"/>
      <c r="I21" s="68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 t="s">
        <v>5</v>
      </c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69"/>
      <c r="BE21" s="33">
        <f t="shared" si="4"/>
        <v>1</v>
      </c>
      <c r="BF21" s="30">
        <f t="shared" si="5"/>
        <v>0</v>
      </c>
      <c r="BG21" s="30">
        <f t="shared" si="5"/>
        <v>0</v>
      </c>
      <c r="BH21" s="35">
        <f t="shared" si="5"/>
        <v>0</v>
      </c>
      <c r="BI21" s="31">
        <f t="shared" si="6"/>
        <v>0</v>
      </c>
      <c r="BJ21" s="291">
        <f>SUM(BE21:BE24)</f>
        <v>4</v>
      </c>
      <c r="BK21" s="291">
        <f t="shared" ref="BK21:BM21" si="12">SUM(BF21:BF24)</f>
        <v>0</v>
      </c>
      <c r="BL21" s="291">
        <f t="shared" si="12"/>
        <v>0</v>
      </c>
      <c r="BM21" s="291">
        <f t="shared" si="12"/>
        <v>0</v>
      </c>
      <c r="BN21" s="368">
        <f>AVERAGE(BI21:BI24)</f>
        <v>0</v>
      </c>
    </row>
    <row r="22" spans="1:66" ht="75" customHeight="1" x14ac:dyDescent="0.25">
      <c r="A22" s="303" t="s">
        <v>75</v>
      </c>
      <c r="B22" s="304"/>
      <c r="C22" s="288"/>
      <c r="D22" s="29" t="s">
        <v>59</v>
      </c>
      <c r="E22" s="38">
        <v>20000</v>
      </c>
      <c r="F22" s="29"/>
      <c r="G22" s="295" t="s">
        <v>40</v>
      </c>
      <c r="H22" s="296"/>
      <c r="I22" s="68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 t="s">
        <v>5</v>
      </c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69"/>
      <c r="BE22" s="33">
        <f t="shared" ref="BE22:BE60" si="13">(COUNTIF($I22:$BD22,BE$4))+BF22</f>
        <v>1</v>
      </c>
      <c r="BF22" s="30">
        <f t="shared" si="5"/>
        <v>0</v>
      </c>
      <c r="BG22" s="30">
        <f t="shared" si="5"/>
        <v>0</v>
      </c>
      <c r="BH22" s="30">
        <f t="shared" si="5"/>
        <v>0</v>
      </c>
      <c r="BI22" s="31">
        <f t="shared" si="6"/>
        <v>0</v>
      </c>
      <c r="BJ22" s="291"/>
      <c r="BK22" s="291"/>
      <c r="BL22" s="291"/>
      <c r="BM22" s="291"/>
      <c r="BN22" s="369"/>
    </row>
    <row r="23" spans="1:66" ht="75" customHeight="1" x14ac:dyDescent="0.25">
      <c r="A23" s="303" t="s">
        <v>75</v>
      </c>
      <c r="B23" s="304"/>
      <c r="C23" s="288"/>
      <c r="D23" s="29" t="s">
        <v>61</v>
      </c>
      <c r="E23" s="38">
        <v>20000</v>
      </c>
      <c r="F23" s="29"/>
      <c r="G23" s="295" t="s">
        <v>40</v>
      </c>
      <c r="H23" s="296"/>
      <c r="I23" s="68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 t="s">
        <v>5</v>
      </c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69"/>
      <c r="BE23" s="33">
        <f t="shared" si="13"/>
        <v>1</v>
      </c>
      <c r="BF23" s="30">
        <f t="shared" si="5"/>
        <v>0</v>
      </c>
      <c r="BG23" s="30">
        <f t="shared" si="5"/>
        <v>0</v>
      </c>
      <c r="BH23" s="30">
        <f t="shared" si="5"/>
        <v>0</v>
      </c>
      <c r="BI23" s="31">
        <f t="shared" si="6"/>
        <v>0</v>
      </c>
      <c r="BJ23" s="291"/>
      <c r="BK23" s="291"/>
      <c r="BL23" s="291"/>
      <c r="BM23" s="291"/>
      <c r="BN23" s="369"/>
    </row>
    <row r="24" spans="1:66" ht="75" customHeight="1" x14ac:dyDescent="0.25">
      <c r="A24" s="303" t="s">
        <v>75</v>
      </c>
      <c r="B24" s="304"/>
      <c r="C24" s="289"/>
      <c r="D24" s="29" t="s">
        <v>60</v>
      </c>
      <c r="E24" s="38">
        <v>20000</v>
      </c>
      <c r="F24" s="29"/>
      <c r="G24" s="295" t="s">
        <v>40</v>
      </c>
      <c r="H24" s="296"/>
      <c r="I24" s="68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 t="s">
        <v>5</v>
      </c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69"/>
      <c r="BE24" s="33">
        <f t="shared" si="13"/>
        <v>1</v>
      </c>
      <c r="BF24" s="30">
        <f t="shared" si="5"/>
        <v>0</v>
      </c>
      <c r="BG24" s="30">
        <f t="shared" si="5"/>
        <v>0</v>
      </c>
      <c r="BH24" s="30">
        <f t="shared" si="5"/>
        <v>0</v>
      </c>
      <c r="BI24" s="31">
        <f t="shared" si="6"/>
        <v>0</v>
      </c>
      <c r="BJ24" s="291"/>
      <c r="BK24" s="291"/>
      <c r="BL24" s="291"/>
      <c r="BM24" s="291"/>
      <c r="BN24" s="369"/>
    </row>
    <row r="25" spans="1:66" ht="60" customHeight="1" x14ac:dyDescent="0.25">
      <c r="A25" s="301" t="s">
        <v>68</v>
      </c>
      <c r="B25" s="302"/>
      <c r="C25" s="198" t="s">
        <v>76</v>
      </c>
      <c r="D25" s="25" t="s">
        <v>58</v>
      </c>
      <c r="E25" s="37">
        <v>350000</v>
      </c>
      <c r="F25" s="25"/>
      <c r="G25" s="293" t="s">
        <v>40</v>
      </c>
      <c r="H25" s="294"/>
      <c r="I25" s="72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 t="s">
        <v>5</v>
      </c>
      <c r="BC25" s="60"/>
      <c r="BD25" s="73"/>
      <c r="BE25" s="63">
        <f t="shared" si="13"/>
        <v>1</v>
      </c>
      <c r="BF25" s="24">
        <f t="shared" si="5"/>
        <v>0</v>
      </c>
      <c r="BG25" s="24">
        <f t="shared" si="5"/>
        <v>0</v>
      </c>
      <c r="BH25" s="24">
        <f t="shared" si="5"/>
        <v>0</v>
      </c>
      <c r="BI25" s="20">
        <f t="shared" si="6"/>
        <v>0</v>
      </c>
      <c r="BJ25" s="292">
        <f>SUM(BE25:BE28)</f>
        <v>4</v>
      </c>
      <c r="BK25" s="292">
        <f t="shared" ref="BK25:BM25" si="14">SUM(BF25:BF28)</f>
        <v>0</v>
      </c>
      <c r="BL25" s="292">
        <f t="shared" si="14"/>
        <v>0</v>
      </c>
      <c r="BM25" s="292">
        <f t="shared" si="14"/>
        <v>0</v>
      </c>
      <c r="BN25" s="368">
        <f>AVERAGE(BI25:BI28)</f>
        <v>0</v>
      </c>
    </row>
    <row r="26" spans="1:66" ht="60" customHeight="1" x14ac:dyDescent="0.25">
      <c r="A26" s="301" t="s">
        <v>68</v>
      </c>
      <c r="B26" s="302"/>
      <c r="C26" s="290"/>
      <c r="D26" s="25" t="s">
        <v>59</v>
      </c>
      <c r="E26" s="37">
        <v>350000</v>
      </c>
      <c r="F26" s="25"/>
      <c r="G26" s="293" t="s">
        <v>40</v>
      </c>
      <c r="H26" s="294"/>
      <c r="I26" s="72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 t="s">
        <v>5</v>
      </c>
      <c r="BC26" s="60"/>
      <c r="BD26" s="73"/>
      <c r="BE26" s="63">
        <f t="shared" si="13"/>
        <v>1</v>
      </c>
      <c r="BF26" s="24">
        <f t="shared" si="5"/>
        <v>0</v>
      </c>
      <c r="BG26" s="24">
        <f t="shared" si="5"/>
        <v>0</v>
      </c>
      <c r="BH26" s="24">
        <f t="shared" si="5"/>
        <v>0</v>
      </c>
      <c r="BI26" s="20">
        <f t="shared" si="6"/>
        <v>0</v>
      </c>
      <c r="BJ26" s="292"/>
      <c r="BK26" s="292"/>
      <c r="BL26" s="292"/>
      <c r="BM26" s="292"/>
      <c r="BN26" s="369"/>
    </row>
    <row r="27" spans="1:66" ht="60" customHeight="1" x14ac:dyDescent="0.25">
      <c r="A27" s="301" t="s">
        <v>68</v>
      </c>
      <c r="B27" s="302"/>
      <c r="C27" s="290"/>
      <c r="D27" s="25" t="s">
        <v>61</v>
      </c>
      <c r="E27" s="37">
        <v>100000</v>
      </c>
      <c r="F27" s="25"/>
      <c r="G27" s="293" t="s">
        <v>40</v>
      </c>
      <c r="H27" s="294"/>
      <c r="I27" s="72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 t="s">
        <v>5</v>
      </c>
      <c r="BC27" s="60"/>
      <c r="BD27" s="73"/>
      <c r="BE27" s="63">
        <f t="shared" si="13"/>
        <v>1</v>
      </c>
      <c r="BF27" s="24">
        <f t="shared" ref="BF27:BH46" si="15">COUNTIF($I27:$BD27,BF$4)</f>
        <v>0</v>
      </c>
      <c r="BG27" s="24">
        <f t="shared" si="15"/>
        <v>0</v>
      </c>
      <c r="BH27" s="24">
        <f t="shared" si="15"/>
        <v>0</v>
      </c>
      <c r="BI27" s="20">
        <f t="shared" si="6"/>
        <v>0</v>
      </c>
      <c r="BJ27" s="292"/>
      <c r="BK27" s="292"/>
      <c r="BL27" s="292"/>
      <c r="BM27" s="292"/>
      <c r="BN27" s="369"/>
    </row>
    <row r="28" spans="1:66" ht="69.75" customHeight="1" x14ac:dyDescent="0.25">
      <c r="A28" s="301" t="s">
        <v>68</v>
      </c>
      <c r="B28" s="302"/>
      <c r="C28" s="286"/>
      <c r="D28" s="25" t="s">
        <v>60</v>
      </c>
      <c r="E28" s="37">
        <v>100000</v>
      </c>
      <c r="F28" s="25"/>
      <c r="G28" s="293" t="s">
        <v>40</v>
      </c>
      <c r="H28" s="294"/>
      <c r="I28" s="72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 t="s">
        <v>5</v>
      </c>
      <c r="BC28" s="60"/>
      <c r="BD28" s="73"/>
      <c r="BE28" s="63">
        <f t="shared" si="13"/>
        <v>1</v>
      </c>
      <c r="BF28" s="24">
        <f t="shared" si="15"/>
        <v>0</v>
      </c>
      <c r="BG28" s="24">
        <f t="shared" si="15"/>
        <v>0</v>
      </c>
      <c r="BH28" s="24">
        <f t="shared" si="15"/>
        <v>0</v>
      </c>
      <c r="BI28" s="20">
        <f t="shared" si="6"/>
        <v>0</v>
      </c>
      <c r="BJ28" s="292"/>
      <c r="BK28" s="292"/>
      <c r="BL28" s="292"/>
      <c r="BM28" s="292"/>
      <c r="BN28" s="369"/>
    </row>
    <row r="29" spans="1:66" ht="90" customHeight="1" x14ac:dyDescent="0.25">
      <c r="A29" s="307" t="s">
        <v>77</v>
      </c>
      <c r="B29" s="308"/>
      <c r="C29" s="287" t="s">
        <v>78</v>
      </c>
      <c r="D29" s="29" t="s">
        <v>58</v>
      </c>
      <c r="E29" s="40">
        <v>15000</v>
      </c>
      <c r="F29" s="29"/>
      <c r="G29" s="295" t="s">
        <v>44</v>
      </c>
      <c r="H29" s="296"/>
      <c r="I29" s="68"/>
      <c r="J29" s="59"/>
      <c r="K29" s="59"/>
      <c r="L29" s="59"/>
      <c r="M29" s="59"/>
      <c r="N29" s="59" t="s">
        <v>5</v>
      </c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 t="s">
        <v>5</v>
      </c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69"/>
      <c r="BE29" s="33">
        <f t="shared" si="13"/>
        <v>2</v>
      </c>
      <c r="BF29" s="30">
        <f t="shared" si="15"/>
        <v>0</v>
      </c>
      <c r="BG29" s="30">
        <f t="shared" si="15"/>
        <v>0</v>
      </c>
      <c r="BH29" s="30">
        <f t="shared" si="15"/>
        <v>0</v>
      </c>
      <c r="BI29" s="31">
        <f t="shared" si="6"/>
        <v>0</v>
      </c>
      <c r="BJ29" s="291">
        <f>SUM(BE29:BE34)</f>
        <v>12</v>
      </c>
      <c r="BK29" s="291">
        <f t="shared" ref="BK29:BM29" si="16">SUM(BF29:BF34)</f>
        <v>0</v>
      </c>
      <c r="BL29" s="291">
        <f t="shared" si="16"/>
        <v>0</v>
      </c>
      <c r="BM29" s="291">
        <f t="shared" si="16"/>
        <v>0</v>
      </c>
      <c r="BN29" s="368">
        <f>AVERAGE(BI29:BI51)</f>
        <v>0</v>
      </c>
    </row>
    <row r="30" spans="1:66" ht="90" customHeight="1" x14ac:dyDescent="0.25">
      <c r="A30" s="307" t="s">
        <v>77</v>
      </c>
      <c r="B30" s="308"/>
      <c r="C30" s="288"/>
      <c r="D30" s="29" t="s">
        <v>59</v>
      </c>
      <c r="E30" s="40">
        <v>15000</v>
      </c>
      <c r="F30" s="29"/>
      <c r="G30" s="295" t="s">
        <v>44</v>
      </c>
      <c r="H30" s="296"/>
      <c r="I30" s="68"/>
      <c r="J30" s="59"/>
      <c r="K30" s="59"/>
      <c r="L30" s="59"/>
      <c r="M30" s="59"/>
      <c r="N30" s="59" t="s">
        <v>5</v>
      </c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 t="s">
        <v>5</v>
      </c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69"/>
      <c r="BE30" s="33">
        <f t="shared" si="13"/>
        <v>2</v>
      </c>
      <c r="BF30" s="30">
        <f t="shared" si="15"/>
        <v>0</v>
      </c>
      <c r="BG30" s="30">
        <f t="shared" si="15"/>
        <v>0</v>
      </c>
      <c r="BH30" s="30">
        <f t="shared" si="15"/>
        <v>0</v>
      </c>
      <c r="BI30" s="31">
        <f t="shared" si="6"/>
        <v>0</v>
      </c>
      <c r="BJ30" s="291"/>
      <c r="BK30" s="291"/>
      <c r="BL30" s="291"/>
      <c r="BM30" s="291"/>
      <c r="BN30" s="369"/>
    </row>
    <row r="31" spans="1:66" ht="90" customHeight="1" x14ac:dyDescent="0.25">
      <c r="A31" s="307" t="s">
        <v>77</v>
      </c>
      <c r="B31" s="308"/>
      <c r="C31" s="288"/>
      <c r="D31" s="29" t="s">
        <v>61</v>
      </c>
      <c r="E31" s="40">
        <v>15000</v>
      </c>
      <c r="F31" s="29"/>
      <c r="G31" s="295" t="s">
        <v>44</v>
      </c>
      <c r="H31" s="296"/>
      <c r="I31" s="68"/>
      <c r="J31" s="59"/>
      <c r="K31" s="59"/>
      <c r="L31" s="59"/>
      <c r="M31" s="59"/>
      <c r="N31" s="59" t="s">
        <v>5</v>
      </c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 t="s">
        <v>5</v>
      </c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69"/>
      <c r="BE31" s="33">
        <f t="shared" si="13"/>
        <v>2</v>
      </c>
      <c r="BF31" s="30">
        <f t="shared" si="15"/>
        <v>0</v>
      </c>
      <c r="BG31" s="30">
        <f t="shared" si="15"/>
        <v>0</v>
      </c>
      <c r="BH31" s="30">
        <f t="shared" si="15"/>
        <v>0</v>
      </c>
      <c r="BI31" s="31">
        <f t="shared" si="6"/>
        <v>0</v>
      </c>
      <c r="BJ31" s="291"/>
      <c r="BK31" s="291"/>
      <c r="BL31" s="291"/>
      <c r="BM31" s="291"/>
      <c r="BN31" s="369"/>
    </row>
    <row r="32" spans="1:66" ht="90" customHeight="1" x14ac:dyDescent="0.25">
      <c r="A32" s="307" t="s">
        <v>77</v>
      </c>
      <c r="B32" s="308"/>
      <c r="C32" s="288"/>
      <c r="D32" s="29" t="s">
        <v>60</v>
      </c>
      <c r="E32" s="40">
        <v>15000</v>
      </c>
      <c r="F32" s="29"/>
      <c r="G32" s="295" t="s">
        <v>44</v>
      </c>
      <c r="H32" s="296"/>
      <c r="I32" s="68"/>
      <c r="J32" s="59"/>
      <c r="K32" s="59"/>
      <c r="L32" s="59"/>
      <c r="M32" s="59"/>
      <c r="N32" s="59" t="s">
        <v>5</v>
      </c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 t="s">
        <v>5</v>
      </c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69"/>
      <c r="BE32" s="33">
        <f t="shared" si="13"/>
        <v>2</v>
      </c>
      <c r="BF32" s="30">
        <f t="shared" si="15"/>
        <v>0</v>
      </c>
      <c r="BG32" s="30">
        <f t="shared" si="15"/>
        <v>0</v>
      </c>
      <c r="BH32" s="30">
        <f t="shared" si="15"/>
        <v>0</v>
      </c>
      <c r="BI32" s="31">
        <f t="shared" si="6"/>
        <v>0</v>
      </c>
      <c r="BJ32" s="291"/>
      <c r="BK32" s="291"/>
      <c r="BL32" s="291"/>
      <c r="BM32" s="291"/>
      <c r="BN32" s="369"/>
    </row>
    <row r="33" spans="1:66" ht="90" customHeight="1" x14ac:dyDescent="0.25">
      <c r="A33" s="307" t="s">
        <v>77</v>
      </c>
      <c r="B33" s="308"/>
      <c r="C33" s="288"/>
      <c r="D33" s="29" t="s">
        <v>79</v>
      </c>
      <c r="E33" s="40">
        <v>15000</v>
      </c>
      <c r="F33" s="29"/>
      <c r="G33" s="295" t="s">
        <v>44</v>
      </c>
      <c r="H33" s="296"/>
      <c r="I33" s="68"/>
      <c r="J33" s="59"/>
      <c r="K33" s="59"/>
      <c r="L33" s="59"/>
      <c r="M33" s="59"/>
      <c r="N33" s="59" t="s">
        <v>5</v>
      </c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 t="s">
        <v>5</v>
      </c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69"/>
      <c r="BE33" s="33">
        <f t="shared" si="13"/>
        <v>2</v>
      </c>
      <c r="BF33" s="30">
        <f t="shared" si="15"/>
        <v>0</v>
      </c>
      <c r="BG33" s="30">
        <f t="shared" si="15"/>
        <v>0</v>
      </c>
      <c r="BH33" s="30">
        <f t="shared" si="15"/>
        <v>0</v>
      </c>
      <c r="BI33" s="31">
        <f t="shared" si="6"/>
        <v>0</v>
      </c>
      <c r="BJ33" s="291"/>
      <c r="BK33" s="291"/>
      <c r="BL33" s="291"/>
      <c r="BM33" s="291"/>
      <c r="BN33" s="369"/>
    </row>
    <row r="34" spans="1:66" ht="90" customHeight="1" x14ac:dyDescent="0.25">
      <c r="A34" s="307" t="s">
        <v>77</v>
      </c>
      <c r="B34" s="308"/>
      <c r="C34" s="289"/>
      <c r="D34" s="29" t="s">
        <v>80</v>
      </c>
      <c r="E34" s="40">
        <v>15000</v>
      </c>
      <c r="F34" s="29"/>
      <c r="G34" s="295" t="s">
        <v>44</v>
      </c>
      <c r="H34" s="296"/>
      <c r="I34" s="68"/>
      <c r="J34" s="59"/>
      <c r="K34" s="59"/>
      <c r="L34" s="59"/>
      <c r="M34" s="59"/>
      <c r="N34" s="59" t="s">
        <v>5</v>
      </c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 t="s">
        <v>5</v>
      </c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69"/>
      <c r="BE34" s="33">
        <f t="shared" si="13"/>
        <v>2</v>
      </c>
      <c r="BF34" s="30">
        <f t="shared" si="15"/>
        <v>0</v>
      </c>
      <c r="BG34" s="30">
        <f t="shared" si="15"/>
        <v>0</v>
      </c>
      <c r="BH34" s="30">
        <f t="shared" si="15"/>
        <v>0</v>
      </c>
      <c r="BI34" s="31">
        <f t="shared" si="6"/>
        <v>0</v>
      </c>
      <c r="BJ34" s="291"/>
      <c r="BK34" s="291"/>
      <c r="BL34" s="291"/>
      <c r="BM34" s="291"/>
      <c r="BN34" s="370"/>
    </row>
    <row r="35" spans="1:66" ht="105" customHeight="1" x14ac:dyDescent="0.25">
      <c r="A35" s="301" t="s">
        <v>81</v>
      </c>
      <c r="B35" s="302"/>
      <c r="C35" s="198" t="s">
        <v>82</v>
      </c>
      <c r="D35" s="25" t="s">
        <v>79</v>
      </c>
      <c r="E35" s="37">
        <v>100000</v>
      </c>
      <c r="F35" s="25"/>
      <c r="G35" s="293" t="s">
        <v>40</v>
      </c>
      <c r="H35" s="294"/>
      <c r="I35" s="74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 t="s">
        <v>5</v>
      </c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75"/>
      <c r="BE35" s="64">
        <f t="shared" si="13"/>
        <v>1</v>
      </c>
      <c r="BF35" s="42">
        <f t="shared" si="15"/>
        <v>0</v>
      </c>
      <c r="BG35" s="42">
        <f t="shared" si="15"/>
        <v>0</v>
      </c>
      <c r="BH35" s="42">
        <f t="shared" si="15"/>
        <v>0</v>
      </c>
      <c r="BI35" s="20">
        <f t="shared" si="6"/>
        <v>0</v>
      </c>
      <c r="BJ35" s="292">
        <f>SUM(BE35:BE36)</f>
        <v>2</v>
      </c>
      <c r="BK35" s="292">
        <f t="shared" ref="BK35:BM35" si="17">SUM(BF35:BF36)</f>
        <v>0</v>
      </c>
      <c r="BL35" s="292">
        <f t="shared" si="17"/>
        <v>0</v>
      </c>
      <c r="BM35" s="292">
        <f t="shared" si="17"/>
        <v>0</v>
      </c>
      <c r="BN35" s="368">
        <f>AVERAGE(BI35:BI36)</f>
        <v>0</v>
      </c>
    </row>
    <row r="36" spans="1:66" ht="105" customHeight="1" x14ac:dyDescent="0.25">
      <c r="A36" s="301" t="s">
        <v>81</v>
      </c>
      <c r="B36" s="302"/>
      <c r="C36" s="286"/>
      <c r="D36" s="25" t="s">
        <v>83</v>
      </c>
      <c r="E36" s="37">
        <v>100000</v>
      </c>
      <c r="F36" s="25"/>
      <c r="G36" s="293" t="s">
        <v>40</v>
      </c>
      <c r="H36" s="294"/>
      <c r="I36" s="74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 t="s">
        <v>5</v>
      </c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75"/>
      <c r="BE36" s="64">
        <f t="shared" si="13"/>
        <v>1</v>
      </c>
      <c r="BF36" s="42">
        <f t="shared" si="15"/>
        <v>0</v>
      </c>
      <c r="BG36" s="42">
        <f t="shared" si="15"/>
        <v>0</v>
      </c>
      <c r="BH36" s="42">
        <f t="shared" si="15"/>
        <v>0</v>
      </c>
      <c r="BI36" s="20">
        <f t="shared" si="6"/>
        <v>0</v>
      </c>
      <c r="BJ36" s="292"/>
      <c r="BK36" s="292"/>
      <c r="BL36" s="292"/>
      <c r="BM36" s="292"/>
      <c r="BN36" s="369"/>
    </row>
    <row r="37" spans="1:66" ht="103.5" customHeight="1" x14ac:dyDescent="0.25">
      <c r="A37" s="307" t="s">
        <v>101</v>
      </c>
      <c r="B37" s="308"/>
      <c r="C37" s="287" t="s">
        <v>84</v>
      </c>
      <c r="D37" s="29" t="s">
        <v>58</v>
      </c>
      <c r="E37" s="36">
        <v>10000</v>
      </c>
      <c r="F37" s="29"/>
      <c r="G37" s="295" t="s">
        <v>40</v>
      </c>
      <c r="H37" s="296"/>
      <c r="I37" s="68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 t="s">
        <v>5</v>
      </c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69"/>
      <c r="BE37" s="33">
        <f t="shared" si="13"/>
        <v>1</v>
      </c>
      <c r="BF37" s="30">
        <f t="shared" si="15"/>
        <v>0</v>
      </c>
      <c r="BG37" s="30">
        <f t="shared" si="15"/>
        <v>0</v>
      </c>
      <c r="BH37" s="30">
        <f t="shared" si="15"/>
        <v>0</v>
      </c>
      <c r="BI37" s="31">
        <f t="shared" si="6"/>
        <v>0</v>
      </c>
      <c r="BJ37" s="291">
        <f>SUM(BE37:BE40)</f>
        <v>4</v>
      </c>
      <c r="BK37" s="291">
        <f t="shared" ref="BK37:BM37" si="18">SUM(BF37:BF40)</f>
        <v>0</v>
      </c>
      <c r="BL37" s="291">
        <f t="shared" si="18"/>
        <v>0</v>
      </c>
      <c r="BM37" s="291">
        <f t="shared" si="18"/>
        <v>0</v>
      </c>
      <c r="BN37" s="369">
        <f>AVERAGE(BI40:BI40)</f>
        <v>0</v>
      </c>
    </row>
    <row r="38" spans="1:66" ht="105" customHeight="1" x14ac:dyDescent="0.25">
      <c r="A38" s="307" t="s">
        <v>101</v>
      </c>
      <c r="B38" s="308"/>
      <c r="C38" s="288"/>
      <c r="D38" s="29" t="s">
        <v>59</v>
      </c>
      <c r="E38" s="36">
        <v>10000</v>
      </c>
      <c r="F38" s="29"/>
      <c r="G38" s="295" t="s">
        <v>40</v>
      </c>
      <c r="H38" s="296"/>
      <c r="I38" s="68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 t="s">
        <v>5</v>
      </c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69"/>
      <c r="BE38" s="33">
        <f t="shared" si="13"/>
        <v>1</v>
      </c>
      <c r="BF38" s="30">
        <f t="shared" si="15"/>
        <v>0</v>
      </c>
      <c r="BG38" s="30">
        <f t="shared" si="15"/>
        <v>0</v>
      </c>
      <c r="BH38" s="30">
        <f t="shared" si="15"/>
        <v>0</v>
      </c>
      <c r="BI38" s="31">
        <f t="shared" si="6"/>
        <v>0</v>
      </c>
      <c r="BJ38" s="291"/>
      <c r="BK38" s="291"/>
      <c r="BL38" s="291"/>
      <c r="BM38" s="291"/>
      <c r="BN38" s="369"/>
    </row>
    <row r="39" spans="1:66" ht="108.75" customHeight="1" x14ac:dyDescent="0.25">
      <c r="A39" s="307" t="s">
        <v>101</v>
      </c>
      <c r="B39" s="308"/>
      <c r="C39" s="288"/>
      <c r="D39" s="29" t="s">
        <v>61</v>
      </c>
      <c r="E39" s="36">
        <v>10000</v>
      </c>
      <c r="F39" s="29"/>
      <c r="G39" s="295" t="s">
        <v>40</v>
      </c>
      <c r="H39" s="296"/>
      <c r="I39" s="68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 t="s">
        <v>5</v>
      </c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69"/>
      <c r="BE39" s="33">
        <f t="shared" si="13"/>
        <v>1</v>
      </c>
      <c r="BF39" s="30">
        <f t="shared" si="15"/>
        <v>0</v>
      </c>
      <c r="BG39" s="30">
        <f t="shared" si="15"/>
        <v>0</v>
      </c>
      <c r="BH39" s="30">
        <f t="shared" si="15"/>
        <v>0</v>
      </c>
      <c r="BI39" s="31">
        <f t="shared" si="6"/>
        <v>0</v>
      </c>
      <c r="BJ39" s="291"/>
      <c r="BK39" s="291"/>
      <c r="BL39" s="291"/>
      <c r="BM39" s="291"/>
      <c r="BN39" s="369"/>
    </row>
    <row r="40" spans="1:66" ht="101.25" customHeight="1" x14ac:dyDescent="0.25">
      <c r="A40" s="307" t="s">
        <v>101</v>
      </c>
      <c r="B40" s="308"/>
      <c r="C40" s="289"/>
      <c r="D40" s="29" t="s">
        <v>60</v>
      </c>
      <c r="E40" s="36">
        <v>10000</v>
      </c>
      <c r="F40" s="29"/>
      <c r="G40" s="295" t="s">
        <v>40</v>
      </c>
      <c r="H40" s="296"/>
      <c r="I40" s="68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 t="s">
        <v>5</v>
      </c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69"/>
      <c r="BE40" s="33">
        <f t="shared" si="13"/>
        <v>1</v>
      </c>
      <c r="BF40" s="30">
        <f t="shared" si="15"/>
        <v>0</v>
      </c>
      <c r="BG40" s="30">
        <f t="shared" si="15"/>
        <v>0</v>
      </c>
      <c r="BH40" s="30">
        <f t="shared" si="15"/>
        <v>0</v>
      </c>
      <c r="BI40" s="31">
        <f t="shared" si="6"/>
        <v>0</v>
      </c>
      <c r="BJ40" s="291"/>
      <c r="BK40" s="291"/>
      <c r="BL40" s="291"/>
      <c r="BM40" s="291"/>
      <c r="BN40" s="369"/>
    </row>
    <row r="41" spans="1:66" ht="75" customHeight="1" x14ac:dyDescent="0.25">
      <c r="A41" s="301" t="s">
        <v>85</v>
      </c>
      <c r="B41" s="302"/>
      <c r="C41" s="198" t="s">
        <v>86</v>
      </c>
      <c r="D41" s="25" t="s">
        <v>79</v>
      </c>
      <c r="E41" s="37">
        <v>200000</v>
      </c>
      <c r="F41" s="25"/>
      <c r="G41" s="293" t="s">
        <v>41</v>
      </c>
      <c r="H41" s="294"/>
      <c r="I41" s="72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 t="s">
        <v>5</v>
      </c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 t="s">
        <v>5</v>
      </c>
      <c r="BB41" s="60"/>
      <c r="BC41" s="60"/>
      <c r="BD41" s="73"/>
      <c r="BE41" s="63">
        <f t="shared" si="13"/>
        <v>2</v>
      </c>
      <c r="BF41" s="21">
        <f t="shared" si="15"/>
        <v>0</v>
      </c>
      <c r="BG41" s="21">
        <f t="shared" si="15"/>
        <v>0</v>
      </c>
      <c r="BH41" s="21">
        <f t="shared" si="15"/>
        <v>0</v>
      </c>
      <c r="BI41" s="20">
        <f t="shared" si="6"/>
        <v>0</v>
      </c>
      <c r="BJ41" s="292">
        <f>SUM(BE41:BE42)</f>
        <v>4</v>
      </c>
      <c r="BK41" s="292">
        <f t="shared" ref="BK41:BM41" si="19">SUM(BF41:BF42)</f>
        <v>0</v>
      </c>
      <c r="BL41" s="292">
        <f t="shared" si="19"/>
        <v>0</v>
      </c>
      <c r="BM41" s="292">
        <f t="shared" si="19"/>
        <v>0</v>
      </c>
      <c r="BN41" s="376">
        <f>AVERAGE(BI41:BI42)</f>
        <v>0</v>
      </c>
    </row>
    <row r="42" spans="1:66" ht="75" customHeight="1" x14ac:dyDescent="0.25">
      <c r="A42" s="301" t="s">
        <v>85</v>
      </c>
      <c r="B42" s="302"/>
      <c r="C42" s="286"/>
      <c r="D42" s="25" t="s">
        <v>83</v>
      </c>
      <c r="E42" s="37">
        <v>200000</v>
      </c>
      <c r="F42" s="25"/>
      <c r="G42" s="293" t="s">
        <v>41</v>
      </c>
      <c r="H42" s="294"/>
      <c r="I42" s="72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 t="s">
        <v>5</v>
      </c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 t="s">
        <v>5</v>
      </c>
      <c r="BB42" s="60"/>
      <c r="BC42" s="60"/>
      <c r="BD42" s="73"/>
      <c r="BE42" s="63">
        <f t="shared" si="13"/>
        <v>2</v>
      </c>
      <c r="BF42" s="21">
        <f t="shared" si="15"/>
        <v>0</v>
      </c>
      <c r="BG42" s="21">
        <f t="shared" si="15"/>
        <v>0</v>
      </c>
      <c r="BH42" s="21">
        <f t="shared" si="15"/>
        <v>0</v>
      </c>
      <c r="BI42" s="20">
        <f t="shared" si="6"/>
        <v>0</v>
      </c>
      <c r="BJ42" s="292"/>
      <c r="BK42" s="292"/>
      <c r="BL42" s="292"/>
      <c r="BM42" s="292"/>
      <c r="BN42" s="376"/>
    </row>
    <row r="43" spans="1:66" ht="90" customHeight="1" x14ac:dyDescent="0.25">
      <c r="A43" s="309" t="s">
        <v>102</v>
      </c>
      <c r="B43" s="310"/>
      <c r="C43" s="287" t="s">
        <v>103</v>
      </c>
      <c r="D43" s="29" t="s">
        <v>58</v>
      </c>
      <c r="E43" s="40">
        <v>20000</v>
      </c>
      <c r="F43" s="29"/>
      <c r="G43" s="295" t="s">
        <v>44</v>
      </c>
      <c r="H43" s="296"/>
      <c r="I43" s="68"/>
      <c r="J43" s="59"/>
      <c r="K43" s="59"/>
      <c r="L43" s="59"/>
      <c r="M43" s="59"/>
      <c r="N43" s="59"/>
      <c r="O43" s="59" t="s">
        <v>5</v>
      </c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 t="s">
        <v>5</v>
      </c>
      <c r="AV43" s="59"/>
      <c r="AW43" s="59"/>
      <c r="AX43" s="59"/>
      <c r="AY43" s="59"/>
      <c r="AZ43" s="59"/>
      <c r="BA43" s="59"/>
      <c r="BB43" s="59"/>
      <c r="BC43" s="59"/>
      <c r="BD43" s="69"/>
      <c r="BE43" s="33">
        <f t="shared" si="13"/>
        <v>2</v>
      </c>
      <c r="BF43" s="30">
        <f t="shared" si="15"/>
        <v>0</v>
      </c>
      <c r="BG43" s="30">
        <f t="shared" si="15"/>
        <v>0</v>
      </c>
      <c r="BH43" s="30">
        <f t="shared" si="15"/>
        <v>0</v>
      </c>
      <c r="BI43" s="31">
        <f t="shared" si="6"/>
        <v>0</v>
      </c>
      <c r="BJ43" s="291">
        <f>SUM(BE43:BE46)</f>
        <v>8</v>
      </c>
      <c r="BK43" s="291">
        <f t="shared" ref="BK43:BM43" si="20">SUM(BF43:BF46)</f>
        <v>0</v>
      </c>
      <c r="BL43" s="291">
        <f t="shared" si="20"/>
        <v>0</v>
      </c>
      <c r="BM43" s="291">
        <f t="shared" si="20"/>
        <v>0</v>
      </c>
      <c r="BN43" s="377">
        <f>AVERAGE(BI43:BI46)</f>
        <v>0</v>
      </c>
    </row>
    <row r="44" spans="1:66" ht="90" customHeight="1" x14ac:dyDescent="0.25">
      <c r="A44" s="309" t="s">
        <v>102</v>
      </c>
      <c r="B44" s="310"/>
      <c r="C44" s="288"/>
      <c r="D44" s="29" t="s">
        <v>59</v>
      </c>
      <c r="E44" s="40">
        <v>20000</v>
      </c>
      <c r="F44" s="29"/>
      <c r="G44" s="295" t="s">
        <v>44</v>
      </c>
      <c r="H44" s="296"/>
      <c r="I44" s="68"/>
      <c r="J44" s="59"/>
      <c r="K44" s="59"/>
      <c r="L44" s="59"/>
      <c r="M44" s="59"/>
      <c r="N44" s="59"/>
      <c r="O44" s="59" t="s">
        <v>5</v>
      </c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 t="s">
        <v>5</v>
      </c>
      <c r="AV44" s="59"/>
      <c r="AW44" s="59"/>
      <c r="AX44" s="59"/>
      <c r="AY44" s="59"/>
      <c r="AZ44" s="59"/>
      <c r="BA44" s="59"/>
      <c r="BB44" s="59"/>
      <c r="BC44" s="59"/>
      <c r="BD44" s="69"/>
      <c r="BE44" s="33">
        <f t="shared" si="13"/>
        <v>2</v>
      </c>
      <c r="BF44" s="30">
        <f t="shared" si="15"/>
        <v>0</v>
      </c>
      <c r="BG44" s="30">
        <f t="shared" si="15"/>
        <v>0</v>
      </c>
      <c r="BH44" s="30">
        <f t="shared" si="15"/>
        <v>0</v>
      </c>
      <c r="BI44" s="31">
        <f t="shared" si="6"/>
        <v>0</v>
      </c>
      <c r="BJ44" s="291"/>
      <c r="BK44" s="291"/>
      <c r="BL44" s="291"/>
      <c r="BM44" s="291"/>
      <c r="BN44" s="378"/>
    </row>
    <row r="45" spans="1:66" ht="90" customHeight="1" x14ac:dyDescent="0.25">
      <c r="A45" s="309" t="s">
        <v>102</v>
      </c>
      <c r="B45" s="310"/>
      <c r="C45" s="288"/>
      <c r="D45" s="29" t="s">
        <v>61</v>
      </c>
      <c r="E45" s="40">
        <v>20000</v>
      </c>
      <c r="F45" s="29"/>
      <c r="G45" s="295" t="s">
        <v>44</v>
      </c>
      <c r="H45" s="296"/>
      <c r="I45" s="68"/>
      <c r="J45" s="59"/>
      <c r="K45" s="59"/>
      <c r="L45" s="59"/>
      <c r="M45" s="59"/>
      <c r="N45" s="59"/>
      <c r="O45" s="59" t="s">
        <v>5</v>
      </c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 t="s">
        <v>5</v>
      </c>
      <c r="AV45" s="59"/>
      <c r="AW45" s="59"/>
      <c r="AX45" s="59"/>
      <c r="AY45" s="59"/>
      <c r="AZ45" s="59"/>
      <c r="BA45" s="59"/>
      <c r="BB45" s="59"/>
      <c r="BC45" s="59"/>
      <c r="BD45" s="69"/>
      <c r="BE45" s="33">
        <f t="shared" si="13"/>
        <v>2</v>
      </c>
      <c r="BF45" s="30">
        <f t="shared" si="15"/>
        <v>0</v>
      </c>
      <c r="BG45" s="30">
        <f t="shared" si="15"/>
        <v>0</v>
      </c>
      <c r="BH45" s="30">
        <f t="shared" si="15"/>
        <v>0</v>
      </c>
      <c r="BI45" s="31">
        <f t="shared" si="6"/>
        <v>0</v>
      </c>
      <c r="BJ45" s="291"/>
      <c r="BK45" s="291"/>
      <c r="BL45" s="291"/>
      <c r="BM45" s="291"/>
      <c r="BN45" s="378"/>
    </row>
    <row r="46" spans="1:66" ht="90" customHeight="1" x14ac:dyDescent="0.25">
      <c r="A46" s="309" t="s">
        <v>102</v>
      </c>
      <c r="B46" s="310"/>
      <c r="C46" s="289"/>
      <c r="D46" s="29" t="s">
        <v>60</v>
      </c>
      <c r="E46" s="40">
        <v>20000</v>
      </c>
      <c r="F46" s="29"/>
      <c r="G46" s="295" t="s">
        <v>44</v>
      </c>
      <c r="H46" s="296"/>
      <c r="I46" s="68"/>
      <c r="J46" s="59"/>
      <c r="K46" s="59"/>
      <c r="L46" s="59"/>
      <c r="M46" s="59"/>
      <c r="N46" s="59"/>
      <c r="O46" s="59" t="s">
        <v>5</v>
      </c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 t="s">
        <v>5</v>
      </c>
      <c r="AV46" s="59"/>
      <c r="AW46" s="59"/>
      <c r="AX46" s="59"/>
      <c r="AY46" s="59"/>
      <c r="AZ46" s="59"/>
      <c r="BA46" s="59"/>
      <c r="BB46" s="59"/>
      <c r="BC46" s="59"/>
      <c r="BD46" s="69"/>
      <c r="BE46" s="33">
        <f t="shared" si="13"/>
        <v>2</v>
      </c>
      <c r="BF46" s="30">
        <f t="shared" si="15"/>
        <v>0</v>
      </c>
      <c r="BG46" s="30">
        <f t="shared" si="15"/>
        <v>0</v>
      </c>
      <c r="BH46" s="30">
        <f t="shared" si="15"/>
        <v>0</v>
      </c>
      <c r="BI46" s="31">
        <f t="shared" si="6"/>
        <v>0</v>
      </c>
      <c r="BJ46" s="291"/>
      <c r="BK46" s="291"/>
      <c r="BL46" s="291"/>
      <c r="BM46" s="291"/>
      <c r="BN46" s="379"/>
    </row>
    <row r="47" spans="1:66" ht="90" customHeight="1" x14ac:dyDescent="0.25">
      <c r="A47" s="301" t="s">
        <v>87</v>
      </c>
      <c r="B47" s="302"/>
      <c r="C47" s="198" t="s">
        <v>104</v>
      </c>
      <c r="D47" s="25" t="s">
        <v>79</v>
      </c>
      <c r="E47" s="43">
        <v>30000</v>
      </c>
      <c r="F47" s="44"/>
      <c r="G47" s="330" t="s">
        <v>45</v>
      </c>
      <c r="H47" s="331"/>
      <c r="I47" s="74"/>
      <c r="J47" s="41"/>
      <c r="K47" s="41"/>
      <c r="L47" s="41"/>
      <c r="M47" s="41"/>
      <c r="N47" s="41"/>
      <c r="O47" s="41"/>
      <c r="P47" s="41"/>
      <c r="Q47" s="41" t="s">
        <v>5</v>
      </c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 t="s">
        <v>5</v>
      </c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75"/>
      <c r="BE47" s="63">
        <f t="shared" ref="BE47:BE48" si="21">(COUNTIF($I47:$BD47,BE$4))+BF47</f>
        <v>2</v>
      </c>
      <c r="BF47" s="24">
        <f t="shared" ref="BF47:BH60" si="22">COUNTIF($I47:$BD47,BF$4)</f>
        <v>0</v>
      </c>
      <c r="BG47" s="24">
        <f t="shared" si="22"/>
        <v>0</v>
      </c>
      <c r="BH47" s="24">
        <f t="shared" si="22"/>
        <v>0</v>
      </c>
      <c r="BI47" s="20">
        <f t="shared" ref="BI47:BI48" si="23">IF(ISERROR(BF47/BE47),0,BF47/BE47)</f>
        <v>0</v>
      </c>
      <c r="BJ47" s="292">
        <f>SUM(BE47:BE50)</f>
        <v>8</v>
      </c>
      <c r="BK47" s="292">
        <f t="shared" ref="BK47:BM47" si="24">SUM(BF47:BF50)</f>
        <v>0</v>
      </c>
      <c r="BL47" s="292">
        <f t="shared" si="24"/>
        <v>0</v>
      </c>
      <c r="BM47" s="292">
        <f t="shared" si="24"/>
        <v>0</v>
      </c>
      <c r="BN47" s="371">
        <f>AVERAGE(BI47:BI50)</f>
        <v>0</v>
      </c>
    </row>
    <row r="48" spans="1:66" ht="90" customHeight="1" x14ac:dyDescent="0.25">
      <c r="A48" s="301" t="s">
        <v>87</v>
      </c>
      <c r="B48" s="302"/>
      <c r="C48" s="290"/>
      <c r="D48" s="25" t="s">
        <v>83</v>
      </c>
      <c r="E48" s="43">
        <v>30000</v>
      </c>
      <c r="F48" s="44"/>
      <c r="G48" s="330" t="s">
        <v>45</v>
      </c>
      <c r="H48" s="331"/>
      <c r="I48" s="74"/>
      <c r="J48" s="41"/>
      <c r="K48" s="41"/>
      <c r="L48" s="41"/>
      <c r="M48" s="41"/>
      <c r="N48" s="41"/>
      <c r="O48" s="41"/>
      <c r="P48" s="41" t="s">
        <v>5</v>
      </c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 t="s">
        <v>5</v>
      </c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75"/>
      <c r="BE48" s="63">
        <f t="shared" si="21"/>
        <v>2</v>
      </c>
      <c r="BF48" s="24">
        <f t="shared" si="22"/>
        <v>0</v>
      </c>
      <c r="BG48" s="24">
        <f t="shared" si="22"/>
        <v>0</v>
      </c>
      <c r="BH48" s="24">
        <f t="shared" si="22"/>
        <v>0</v>
      </c>
      <c r="BI48" s="20">
        <f t="shared" si="23"/>
        <v>0</v>
      </c>
      <c r="BJ48" s="292"/>
      <c r="BK48" s="292"/>
      <c r="BL48" s="292"/>
      <c r="BM48" s="292"/>
      <c r="BN48" s="372"/>
    </row>
    <row r="49" spans="1:66" ht="90" customHeight="1" x14ac:dyDescent="0.25">
      <c r="A49" s="301" t="s">
        <v>87</v>
      </c>
      <c r="B49" s="302"/>
      <c r="C49" s="290"/>
      <c r="D49" s="25" t="s">
        <v>61</v>
      </c>
      <c r="E49" s="43">
        <v>30000</v>
      </c>
      <c r="F49" s="44"/>
      <c r="G49" s="330" t="s">
        <v>45</v>
      </c>
      <c r="H49" s="331"/>
      <c r="I49" s="74"/>
      <c r="J49" s="41"/>
      <c r="K49" s="41"/>
      <c r="L49" s="41"/>
      <c r="M49" s="41"/>
      <c r="N49" s="41"/>
      <c r="O49" s="41"/>
      <c r="P49" s="41"/>
      <c r="Q49" s="41" t="s">
        <v>5</v>
      </c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 t="s">
        <v>5</v>
      </c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75"/>
      <c r="BE49" s="63">
        <f t="shared" si="13"/>
        <v>2</v>
      </c>
      <c r="BF49" s="21">
        <f t="shared" si="22"/>
        <v>0</v>
      </c>
      <c r="BG49" s="21">
        <f t="shared" si="22"/>
        <v>0</v>
      </c>
      <c r="BH49" s="21">
        <f t="shared" si="22"/>
        <v>0</v>
      </c>
      <c r="BI49" s="20">
        <f t="shared" si="6"/>
        <v>0</v>
      </c>
      <c r="BJ49" s="292"/>
      <c r="BK49" s="292"/>
      <c r="BL49" s="292"/>
      <c r="BM49" s="292"/>
      <c r="BN49" s="372"/>
    </row>
    <row r="50" spans="1:66" ht="90" customHeight="1" x14ac:dyDescent="0.25">
      <c r="A50" s="301" t="s">
        <v>87</v>
      </c>
      <c r="B50" s="302"/>
      <c r="C50" s="286"/>
      <c r="D50" s="25" t="s">
        <v>60</v>
      </c>
      <c r="E50" s="43">
        <v>30000</v>
      </c>
      <c r="F50" s="44"/>
      <c r="G50" s="330" t="s">
        <v>45</v>
      </c>
      <c r="H50" s="331"/>
      <c r="I50" s="74"/>
      <c r="J50" s="41"/>
      <c r="K50" s="41"/>
      <c r="L50" s="41"/>
      <c r="M50" s="41"/>
      <c r="N50" s="41"/>
      <c r="O50" s="41"/>
      <c r="P50" s="41" t="s">
        <v>5</v>
      </c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 t="s">
        <v>5</v>
      </c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75"/>
      <c r="BE50" s="63">
        <f t="shared" si="13"/>
        <v>2</v>
      </c>
      <c r="BF50" s="24">
        <f t="shared" si="22"/>
        <v>0</v>
      </c>
      <c r="BG50" s="24">
        <f t="shared" si="22"/>
        <v>0</v>
      </c>
      <c r="BH50" s="24">
        <f t="shared" si="22"/>
        <v>0</v>
      </c>
      <c r="BI50" s="20">
        <f t="shared" si="6"/>
        <v>0</v>
      </c>
      <c r="BJ50" s="292"/>
      <c r="BK50" s="292"/>
      <c r="BL50" s="292"/>
      <c r="BM50" s="292"/>
      <c r="BN50" s="373"/>
    </row>
    <row r="51" spans="1:66" ht="62.25" customHeight="1" x14ac:dyDescent="0.25">
      <c r="A51" s="309" t="s">
        <v>195</v>
      </c>
      <c r="B51" s="310"/>
      <c r="C51" s="287" t="s">
        <v>168</v>
      </c>
      <c r="D51" s="29" t="s">
        <v>79</v>
      </c>
      <c r="E51" s="40">
        <v>0</v>
      </c>
      <c r="F51" s="29"/>
      <c r="G51" s="295" t="s">
        <v>41</v>
      </c>
      <c r="H51" s="296"/>
      <c r="I51" s="68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69"/>
      <c r="BE51" s="33">
        <f t="shared" si="13"/>
        <v>0</v>
      </c>
      <c r="BF51" s="30">
        <f t="shared" si="22"/>
        <v>0</v>
      </c>
      <c r="BG51" s="30">
        <f t="shared" si="22"/>
        <v>0</v>
      </c>
      <c r="BH51" s="30">
        <f t="shared" si="22"/>
        <v>0</v>
      </c>
      <c r="BI51" s="31">
        <f t="shared" si="6"/>
        <v>0</v>
      </c>
      <c r="BJ51" s="291">
        <f>SUM(BE51:BE52)</f>
        <v>0</v>
      </c>
      <c r="BK51" s="291">
        <f t="shared" ref="BK51:BM51" si="25">SUM(BF51:BF52)</f>
        <v>0</v>
      </c>
      <c r="BL51" s="291">
        <f t="shared" si="25"/>
        <v>0</v>
      </c>
      <c r="BM51" s="291">
        <f t="shared" si="25"/>
        <v>0</v>
      </c>
      <c r="BN51" s="374">
        <f>AVERAGE(BI51:BI52)</f>
        <v>0</v>
      </c>
    </row>
    <row r="52" spans="1:66" ht="66.75" customHeight="1" x14ac:dyDescent="0.25">
      <c r="A52" s="309" t="s">
        <v>195</v>
      </c>
      <c r="B52" s="310"/>
      <c r="C52" s="289"/>
      <c r="D52" s="29" t="s">
        <v>83</v>
      </c>
      <c r="E52" s="40">
        <v>0</v>
      </c>
      <c r="F52" s="29"/>
      <c r="G52" s="295" t="s">
        <v>41</v>
      </c>
      <c r="H52" s="296"/>
      <c r="I52" s="68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69"/>
      <c r="BE52" s="33">
        <f t="shared" ref="BE52:BE57" si="26">(COUNTIF($I52:$BD52,BE$4))+BF52</f>
        <v>0</v>
      </c>
      <c r="BF52" s="30">
        <f t="shared" si="22"/>
        <v>0</v>
      </c>
      <c r="BG52" s="30">
        <f t="shared" si="22"/>
        <v>0</v>
      </c>
      <c r="BH52" s="30">
        <f t="shared" si="22"/>
        <v>0</v>
      </c>
      <c r="BI52" s="31">
        <f t="shared" ref="BI52:BI57" si="27">IF(ISERROR(BF52/BE52),0,BF52/BE52)</f>
        <v>0</v>
      </c>
      <c r="BJ52" s="291"/>
      <c r="BK52" s="291"/>
      <c r="BL52" s="291"/>
      <c r="BM52" s="291"/>
      <c r="BN52" s="375"/>
    </row>
    <row r="53" spans="1:66" ht="48.75" customHeight="1" x14ac:dyDescent="0.25">
      <c r="A53" s="358" t="s">
        <v>161</v>
      </c>
      <c r="B53" s="359"/>
      <c r="C53" s="80" t="s">
        <v>162</v>
      </c>
      <c r="D53" s="80" t="s">
        <v>83</v>
      </c>
      <c r="E53" s="120">
        <v>1500000</v>
      </c>
      <c r="F53" s="80"/>
      <c r="G53" s="360" t="s">
        <v>41</v>
      </c>
      <c r="H53" s="361"/>
      <c r="I53" s="81"/>
      <c r="J53" s="82"/>
      <c r="K53" s="82"/>
      <c r="L53" s="82"/>
      <c r="M53" s="82"/>
      <c r="N53" s="82"/>
      <c r="O53" s="82" t="s">
        <v>5</v>
      </c>
      <c r="P53" s="82"/>
      <c r="Q53" s="82"/>
      <c r="R53" s="82"/>
      <c r="S53" s="82"/>
      <c r="T53" s="82"/>
      <c r="U53" s="82" t="s">
        <v>5</v>
      </c>
      <c r="V53" s="82"/>
      <c r="W53" s="82"/>
      <c r="X53" s="82"/>
      <c r="Y53" s="82"/>
      <c r="Z53" s="82"/>
      <c r="AA53" s="82" t="s">
        <v>5</v>
      </c>
      <c r="AB53" s="82"/>
      <c r="AC53" s="82"/>
      <c r="AD53" s="82" t="s">
        <v>5</v>
      </c>
      <c r="AE53" s="82"/>
      <c r="AF53" s="82"/>
      <c r="AG53" s="82" t="s">
        <v>5</v>
      </c>
      <c r="AH53" s="82"/>
      <c r="AI53" s="82"/>
      <c r="AJ53" s="82"/>
      <c r="AK53" s="82"/>
      <c r="AL53" s="82"/>
      <c r="AM53" s="82" t="s">
        <v>5</v>
      </c>
      <c r="AN53" s="82"/>
      <c r="AO53" s="82"/>
      <c r="AP53" s="82"/>
      <c r="AQ53" s="82"/>
      <c r="AR53" s="82"/>
      <c r="AS53" s="82" t="s">
        <v>5</v>
      </c>
      <c r="AT53" s="82"/>
      <c r="AU53" s="82"/>
      <c r="AV53" s="83"/>
      <c r="AW53" s="83"/>
      <c r="AX53" s="83"/>
      <c r="AY53" s="83" t="s">
        <v>5</v>
      </c>
      <c r="AZ53" s="83"/>
      <c r="BA53" s="83"/>
      <c r="BB53" s="83"/>
      <c r="BC53" s="83"/>
      <c r="BD53" s="84"/>
      <c r="BE53" s="85">
        <f t="shared" si="26"/>
        <v>8</v>
      </c>
      <c r="BF53" s="86">
        <f t="shared" si="22"/>
        <v>0</v>
      </c>
      <c r="BG53" s="86">
        <f t="shared" si="22"/>
        <v>0</v>
      </c>
      <c r="BH53" s="86">
        <f t="shared" si="22"/>
        <v>0</v>
      </c>
      <c r="BI53" s="87">
        <f t="shared" si="27"/>
        <v>0</v>
      </c>
      <c r="BJ53" s="49"/>
      <c r="BK53" s="49"/>
      <c r="BL53" s="49"/>
      <c r="BM53" s="49"/>
      <c r="BN53" s="97">
        <f>AVERAGE(BI53:BI54)</f>
        <v>0</v>
      </c>
    </row>
    <row r="54" spans="1:66" ht="48.75" customHeight="1" x14ac:dyDescent="0.25">
      <c r="A54" s="362" t="s">
        <v>163</v>
      </c>
      <c r="B54" s="362"/>
      <c r="C54" s="29" t="s">
        <v>164</v>
      </c>
      <c r="D54" s="29" t="s">
        <v>165</v>
      </c>
      <c r="E54" s="36">
        <v>480000</v>
      </c>
      <c r="F54" s="29"/>
      <c r="G54" s="363" t="s">
        <v>43</v>
      </c>
      <c r="H54" s="295"/>
      <c r="I54" s="68"/>
      <c r="J54" s="59"/>
      <c r="K54" s="59"/>
      <c r="L54" s="59"/>
      <c r="M54" s="59"/>
      <c r="N54" s="59"/>
      <c r="O54" s="59" t="s">
        <v>5</v>
      </c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 t="s">
        <v>5</v>
      </c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 t="s">
        <v>5</v>
      </c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 t="s">
        <v>5</v>
      </c>
      <c r="AZ54" s="59"/>
      <c r="BA54" s="59"/>
      <c r="BB54" s="59"/>
      <c r="BC54" s="59"/>
      <c r="BD54" s="69"/>
      <c r="BE54" s="33">
        <f t="shared" si="26"/>
        <v>4</v>
      </c>
      <c r="BF54" s="30">
        <f t="shared" si="22"/>
        <v>0</v>
      </c>
      <c r="BG54" s="30">
        <f t="shared" si="22"/>
        <v>0</v>
      </c>
      <c r="BH54" s="30">
        <f t="shared" si="22"/>
        <v>0</v>
      </c>
      <c r="BI54" s="31">
        <f t="shared" si="27"/>
        <v>0</v>
      </c>
      <c r="BJ54" s="32"/>
      <c r="BK54" s="32"/>
      <c r="BL54" s="32"/>
      <c r="BM54" s="32"/>
      <c r="BN54" s="97">
        <f>AVERAGE(BI54:BI55)</f>
        <v>0</v>
      </c>
    </row>
    <row r="55" spans="1:66" ht="48.75" customHeight="1" x14ac:dyDescent="0.25">
      <c r="A55" s="364"/>
      <c r="B55" s="365"/>
      <c r="C55" s="88"/>
      <c r="D55" s="88"/>
      <c r="E55" s="89">
        <v>0</v>
      </c>
      <c r="F55" s="88"/>
      <c r="G55" s="366"/>
      <c r="H55" s="367"/>
      <c r="I55" s="90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2"/>
      <c r="AW55" s="92"/>
      <c r="AX55" s="92"/>
      <c r="AY55" s="92"/>
      <c r="AZ55" s="92"/>
      <c r="BA55" s="92"/>
      <c r="BB55" s="92"/>
      <c r="BC55" s="92"/>
      <c r="BD55" s="93"/>
      <c r="BE55" s="94">
        <f t="shared" si="26"/>
        <v>0</v>
      </c>
      <c r="BF55" s="95">
        <f t="shared" si="22"/>
        <v>0</v>
      </c>
      <c r="BG55" s="95">
        <f t="shared" si="22"/>
        <v>0</v>
      </c>
      <c r="BH55" s="95">
        <f t="shared" si="22"/>
        <v>0</v>
      </c>
      <c r="BI55" s="96">
        <f t="shared" si="27"/>
        <v>0</v>
      </c>
      <c r="BJ55" s="49"/>
      <c r="BK55" s="49"/>
      <c r="BL55" s="49"/>
      <c r="BM55" s="49"/>
      <c r="BN55" s="51"/>
    </row>
    <row r="56" spans="1:66" ht="48.75" customHeight="1" x14ac:dyDescent="0.25">
      <c r="A56" s="328"/>
      <c r="B56" s="329"/>
      <c r="C56" s="25"/>
      <c r="D56" s="25"/>
      <c r="E56" s="37">
        <v>0</v>
      </c>
      <c r="F56" s="25"/>
      <c r="G56" s="330"/>
      <c r="H56" s="331"/>
      <c r="I56" s="74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60"/>
      <c r="AW56" s="60"/>
      <c r="AX56" s="60"/>
      <c r="AY56" s="60"/>
      <c r="AZ56" s="60"/>
      <c r="BA56" s="60"/>
      <c r="BB56" s="60"/>
      <c r="BC56" s="60"/>
      <c r="BD56" s="73"/>
      <c r="BE56" s="63">
        <f t="shared" si="26"/>
        <v>0</v>
      </c>
      <c r="BF56" s="24">
        <f t="shared" si="22"/>
        <v>0</v>
      </c>
      <c r="BG56" s="24">
        <f t="shared" si="22"/>
        <v>0</v>
      </c>
      <c r="BH56" s="24">
        <f t="shared" si="22"/>
        <v>0</v>
      </c>
      <c r="BI56" s="20">
        <f t="shared" si="27"/>
        <v>0</v>
      </c>
      <c r="BJ56" s="49"/>
      <c r="BK56" s="49"/>
      <c r="BL56" s="49"/>
      <c r="BM56" s="49"/>
      <c r="BN56" s="51"/>
    </row>
    <row r="57" spans="1:66" ht="48.75" customHeight="1" x14ac:dyDescent="0.25">
      <c r="A57" s="328"/>
      <c r="B57" s="329"/>
      <c r="C57" s="25"/>
      <c r="D57" s="25"/>
      <c r="E57" s="37">
        <v>0</v>
      </c>
      <c r="F57" s="25"/>
      <c r="G57" s="330"/>
      <c r="H57" s="331"/>
      <c r="I57" s="74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60"/>
      <c r="AW57" s="60"/>
      <c r="AX57" s="60"/>
      <c r="AY57" s="60"/>
      <c r="AZ57" s="60"/>
      <c r="BA57" s="60"/>
      <c r="BB57" s="60"/>
      <c r="BC57" s="60"/>
      <c r="BD57" s="73"/>
      <c r="BE57" s="63">
        <f t="shared" si="26"/>
        <v>0</v>
      </c>
      <c r="BF57" s="24">
        <f t="shared" si="22"/>
        <v>0</v>
      </c>
      <c r="BG57" s="24">
        <f t="shared" si="22"/>
        <v>0</v>
      </c>
      <c r="BH57" s="24">
        <f t="shared" si="22"/>
        <v>0</v>
      </c>
      <c r="BI57" s="20">
        <f t="shared" si="27"/>
        <v>0</v>
      </c>
      <c r="BJ57" s="49"/>
      <c r="BK57" s="49"/>
      <c r="BL57" s="49"/>
      <c r="BM57" s="49"/>
      <c r="BN57" s="51"/>
    </row>
    <row r="58" spans="1:66" ht="48.75" customHeight="1" x14ac:dyDescent="0.25">
      <c r="A58" s="328"/>
      <c r="B58" s="329"/>
      <c r="C58" s="25"/>
      <c r="D58" s="25"/>
      <c r="E58" s="37">
        <v>0</v>
      </c>
      <c r="F58" s="25"/>
      <c r="G58" s="330"/>
      <c r="H58" s="331"/>
      <c r="I58" s="74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60"/>
      <c r="AW58" s="60"/>
      <c r="AX58" s="60"/>
      <c r="AY58" s="60"/>
      <c r="AZ58" s="60"/>
      <c r="BA58" s="60"/>
      <c r="BB58" s="60"/>
      <c r="BC58" s="60"/>
      <c r="BD58" s="73"/>
      <c r="BE58" s="63">
        <f t="shared" ref="BE58" si="28">(COUNTIF($I58:$BD58,BE$4))+BF58</f>
        <v>0</v>
      </c>
      <c r="BF58" s="24">
        <f t="shared" si="22"/>
        <v>0</v>
      </c>
      <c r="BG58" s="24">
        <f t="shared" si="22"/>
        <v>0</v>
      </c>
      <c r="BH58" s="24">
        <f t="shared" si="22"/>
        <v>0</v>
      </c>
      <c r="BI58" s="20">
        <f t="shared" ref="BI58" si="29">IF(ISERROR(BF58/BE58),0,BF58/BE58)</f>
        <v>0</v>
      </c>
      <c r="BJ58" s="49"/>
      <c r="BK58" s="49"/>
      <c r="BL58" s="49"/>
      <c r="BM58" s="49"/>
      <c r="BN58" s="51"/>
    </row>
    <row r="59" spans="1:66" ht="44.25" customHeight="1" x14ac:dyDescent="0.25">
      <c r="A59" s="328"/>
      <c r="B59" s="329"/>
      <c r="C59" s="25"/>
      <c r="D59" s="25"/>
      <c r="E59" s="37">
        <v>0</v>
      </c>
      <c r="F59" s="25"/>
      <c r="G59" s="330"/>
      <c r="H59" s="331"/>
      <c r="I59" s="74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60"/>
      <c r="AW59" s="60"/>
      <c r="AX59" s="60"/>
      <c r="AY59" s="60"/>
      <c r="AZ59" s="60"/>
      <c r="BA59" s="60"/>
      <c r="BB59" s="60"/>
      <c r="BC59" s="60"/>
      <c r="BD59" s="73"/>
      <c r="BE59" s="63">
        <f t="shared" si="13"/>
        <v>0</v>
      </c>
      <c r="BF59" s="21">
        <f t="shared" si="22"/>
        <v>0</v>
      </c>
      <c r="BG59" s="21">
        <f t="shared" si="22"/>
        <v>0</v>
      </c>
      <c r="BH59" s="21">
        <f t="shared" si="22"/>
        <v>0</v>
      </c>
      <c r="BI59" s="20">
        <f t="shared" si="6"/>
        <v>0</v>
      </c>
      <c r="BJ59" s="49"/>
      <c r="BK59" s="49"/>
      <c r="BL59" s="49"/>
      <c r="BM59" s="49"/>
      <c r="BN59" s="51"/>
    </row>
    <row r="60" spans="1:66" ht="45.75" customHeight="1" thickBot="1" x14ac:dyDescent="0.3">
      <c r="A60" s="328"/>
      <c r="B60" s="329"/>
      <c r="C60" s="25"/>
      <c r="D60" s="25"/>
      <c r="E60" s="37">
        <f>SUM(E5:E59)</f>
        <v>4490000</v>
      </c>
      <c r="F60" s="25"/>
      <c r="G60" s="330"/>
      <c r="H60" s="331"/>
      <c r="I60" s="76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8"/>
      <c r="AW60" s="78"/>
      <c r="AX60" s="78"/>
      <c r="AY60" s="78"/>
      <c r="AZ60" s="78"/>
      <c r="BA60" s="78"/>
      <c r="BB60" s="78"/>
      <c r="BC60" s="78"/>
      <c r="BD60" s="79"/>
      <c r="BE60" s="63">
        <f t="shared" si="13"/>
        <v>0</v>
      </c>
      <c r="BF60" s="21">
        <f t="shared" si="22"/>
        <v>0</v>
      </c>
      <c r="BG60" s="21">
        <f t="shared" si="22"/>
        <v>0</v>
      </c>
      <c r="BH60" s="21">
        <f t="shared" si="22"/>
        <v>0</v>
      </c>
      <c r="BI60" s="20">
        <f t="shared" si="6"/>
        <v>0</v>
      </c>
      <c r="BJ60" s="50"/>
      <c r="BK60" s="50"/>
      <c r="BL60" s="50"/>
      <c r="BM60" s="50"/>
      <c r="BN60" s="52"/>
    </row>
    <row r="61" spans="1:66" ht="18" customHeight="1" x14ac:dyDescent="0.25">
      <c r="A61" s="300" t="s">
        <v>22</v>
      </c>
      <c r="B61" s="300"/>
      <c r="C61" s="300"/>
      <c r="D61" s="300"/>
      <c r="E61" s="300"/>
      <c r="F61" s="300"/>
      <c r="G61" s="300"/>
      <c r="H61" s="6" t="s">
        <v>5</v>
      </c>
      <c r="I61" s="298">
        <f>(COUNTIF(I5:L60,(Hoja2!$D$4))+I62+I63+I64)</f>
        <v>0</v>
      </c>
      <c r="J61" s="298"/>
      <c r="K61" s="298"/>
      <c r="L61" s="298"/>
      <c r="M61" s="298">
        <f>(COUNTIF(M5:P60,(Hoja2!$D$4))+M62+M63+M64)</f>
        <v>14</v>
      </c>
      <c r="N61" s="298"/>
      <c r="O61" s="298"/>
      <c r="P61" s="298"/>
      <c r="Q61" s="298">
        <f>(COUNTIF(Q5:T60,(Hoja2!$D$4))+Q62+Q63+Q64)</f>
        <v>6</v>
      </c>
      <c r="R61" s="298"/>
      <c r="S61" s="298"/>
      <c r="T61" s="298"/>
      <c r="U61" s="298">
        <f>(COUNTIF(U5:X60,(Hoja2!$D$4))+U62+U63+U64)</f>
        <v>1</v>
      </c>
      <c r="V61" s="298"/>
      <c r="W61" s="298"/>
      <c r="X61" s="298"/>
      <c r="Y61" s="298">
        <f>(COUNTIF(Y5:AB60,(Hoja2!$D$4))+Y62+Y63+Y64)</f>
        <v>6</v>
      </c>
      <c r="Z61" s="298"/>
      <c r="AA61" s="298"/>
      <c r="AB61" s="298"/>
      <c r="AC61" s="298">
        <f>(COUNTIF(AC5:AF60,(Hoja2!$D$4))+AC62+AC63+AC64)</f>
        <v>3</v>
      </c>
      <c r="AD61" s="298"/>
      <c r="AE61" s="298"/>
      <c r="AF61" s="298"/>
      <c r="AG61" s="298">
        <f>(COUNTIF(AG5:AJ60,(Hoja2!$D$4))+AG62+AG63+AG64)</f>
        <v>1</v>
      </c>
      <c r="AH61" s="298"/>
      <c r="AI61" s="298"/>
      <c r="AJ61" s="298"/>
      <c r="AK61" s="298">
        <f>(COUNTIF(AK5:AN60,(Hoja2!$D$4))+AK62+AK63+AK64)</f>
        <v>8</v>
      </c>
      <c r="AL61" s="298"/>
      <c r="AM61" s="298"/>
      <c r="AN61" s="298"/>
      <c r="AO61" s="298">
        <f>(COUNTIF(AO5:AR60,(Hoja2!$D$4))+AO62+AO63+AO64)</f>
        <v>20</v>
      </c>
      <c r="AP61" s="298"/>
      <c r="AQ61" s="298"/>
      <c r="AR61" s="298"/>
      <c r="AS61" s="298">
        <f>(COUNTIF(AS5:AV60,(Hoja2!$D$4))+AS62+AS63+AS64)</f>
        <v>7</v>
      </c>
      <c r="AT61" s="298"/>
      <c r="AU61" s="298"/>
      <c r="AV61" s="298"/>
      <c r="AW61" s="298">
        <f>(COUNTIF(AW5:AZ60,(Hoja2!$D$4))+AW62+AW63+AW64)</f>
        <v>6</v>
      </c>
      <c r="AX61" s="298"/>
      <c r="AY61" s="298"/>
      <c r="AZ61" s="298"/>
      <c r="BA61" s="298">
        <f>(COUNTIF(BA5:BD60,(Hoja2!$D$4))+BA62+BA63+BA64)</f>
        <v>6</v>
      </c>
      <c r="BB61" s="298"/>
      <c r="BC61" s="298"/>
      <c r="BD61" s="298"/>
      <c r="BE61" s="320">
        <f>SUM(I61:BD61)</f>
        <v>78</v>
      </c>
      <c r="BF61" s="321"/>
      <c r="BG61" s="321"/>
      <c r="BH61" s="321"/>
      <c r="BI61" s="311">
        <f>BE62/BE61</f>
        <v>0</v>
      </c>
      <c r="BJ61" s="311"/>
      <c r="BK61" s="311"/>
      <c r="BL61" s="311"/>
      <c r="BM61" s="311"/>
      <c r="BN61" s="312"/>
    </row>
    <row r="62" spans="1:66" ht="18" customHeight="1" x14ac:dyDescent="0.25">
      <c r="A62" s="300" t="s">
        <v>23</v>
      </c>
      <c r="B62" s="300"/>
      <c r="C62" s="300"/>
      <c r="D62" s="300"/>
      <c r="E62" s="300"/>
      <c r="F62" s="300"/>
      <c r="G62" s="300"/>
      <c r="H62" s="7" t="s">
        <v>6</v>
      </c>
      <c r="I62" s="297">
        <f>COUNTIF(I5:L60,Hoja2!$D$5)</f>
        <v>0</v>
      </c>
      <c r="J62" s="297"/>
      <c r="K62" s="297"/>
      <c r="L62" s="297"/>
      <c r="M62" s="297">
        <f>COUNTIF(M5:P60,Hoja2!$D$5)</f>
        <v>0</v>
      </c>
      <c r="N62" s="297"/>
      <c r="O62" s="297"/>
      <c r="P62" s="297"/>
      <c r="Q62" s="297">
        <f>COUNTIF(Q5:T60,Hoja2!$D$5)</f>
        <v>0</v>
      </c>
      <c r="R62" s="297"/>
      <c r="S62" s="297"/>
      <c r="T62" s="297"/>
      <c r="U62" s="297">
        <f>COUNTIF(U5:X60,Hoja2!$D$5)</f>
        <v>0</v>
      </c>
      <c r="V62" s="297"/>
      <c r="W62" s="297"/>
      <c r="X62" s="297"/>
      <c r="Y62" s="297">
        <f>COUNTIF(Y5:AB60,Hoja2!$D$5)</f>
        <v>0</v>
      </c>
      <c r="Z62" s="297"/>
      <c r="AA62" s="297"/>
      <c r="AB62" s="297"/>
      <c r="AC62" s="297">
        <f>COUNTIF(AC5:AF60,Hoja2!$D$5)</f>
        <v>0</v>
      </c>
      <c r="AD62" s="297"/>
      <c r="AE62" s="297"/>
      <c r="AF62" s="297"/>
      <c r="AG62" s="297">
        <f>COUNTIF(AG5:AJ60,Hoja2!$D$5)</f>
        <v>0</v>
      </c>
      <c r="AH62" s="297"/>
      <c r="AI62" s="297"/>
      <c r="AJ62" s="297"/>
      <c r="AK62" s="297">
        <f>COUNTIF(AK5:AN60,Hoja2!$D$5)</f>
        <v>0</v>
      </c>
      <c r="AL62" s="297"/>
      <c r="AM62" s="297"/>
      <c r="AN62" s="297"/>
      <c r="AO62" s="297">
        <f>COUNTIF(AO5:AR60,Hoja2!$D$5)</f>
        <v>0</v>
      </c>
      <c r="AP62" s="297"/>
      <c r="AQ62" s="297"/>
      <c r="AR62" s="297"/>
      <c r="AS62" s="297">
        <f>COUNTIF(AS5:AV60,Hoja2!$D$5)</f>
        <v>0</v>
      </c>
      <c r="AT62" s="297"/>
      <c r="AU62" s="297"/>
      <c r="AV62" s="297"/>
      <c r="AW62" s="297">
        <f>COUNTIF(AW5:AZ60,Hoja2!$D$5)</f>
        <v>0</v>
      </c>
      <c r="AX62" s="297"/>
      <c r="AY62" s="297"/>
      <c r="AZ62" s="297"/>
      <c r="BA62" s="297">
        <f>COUNTIF(BA5:BD60,Hoja2!$D$5)</f>
        <v>0</v>
      </c>
      <c r="BB62" s="297"/>
      <c r="BC62" s="297"/>
      <c r="BD62" s="297"/>
      <c r="BE62" s="322">
        <f>SUM(I62:BD62)</f>
        <v>0</v>
      </c>
      <c r="BF62" s="323"/>
      <c r="BG62" s="323"/>
      <c r="BH62" s="323"/>
      <c r="BI62" s="311"/>
      <c r="BJ62" s="311"/>
      <c r="BK62" s="311"/>
      <c r="BL62" s="311"/>
      <c r="BM62" s="311"/>
      <c r="BN62" s="312"/>
    </row>
    <row r="63" spans="1:66" ht="18" customHeight="1" x14ac:dyDescent="0.25">
      <c r="A63" s="300" t="s">
        <v>30</v>
      </c>
      <c r="B63" s="300"/>
      <c r="C63" s="300"/>
      <c r="D63" s="300"/>
      <c r="E63" s="300"/>
      <c r="F63" s="300"/>
      <c r="G63" s="300"/>
      <c r="H63" s="11" t="s">
        <v>19</v>
      </c>
      <c r="I63" s="297">
        <f>COUNTIF(I5:L60,Hoja2!$D$6)</f>
        <v>0</v>
      </c>
      <c r="J63" s="297"/>
      <c r="K63" s="297"/>
      <c r="L63" s="297"/>
      <c r="M63" s="297">
        <f>COUNTIF(M5:P60,Hoja2!$D$6)</f>
        <v>0</v>
      </c>
      <c r="N63" s="297"/>
      <c r="O63" s="297"/>
      <c r="P63" s="297"/>
      <c r="Q63" s="297">
        <f>COUNTIF(Q5:T60,Hoja2!$D$6)</f>
        <v>0</v>
      </c>
      <c r="R63" s="297"/>
      <c r="S63" s="297"/>
      <c r="T63" s="297"/>
      <c r="U63" s="297">
        <f>COUNTIF(U5:X60,Hoja2!$D$6)</f>
        <v>0</v>
      </c>
      <c r="V63" s="297"/>
      <c r="W63" s="297"/>
      <c r="X63" s="297"/>
      <c r="Y63" s="297">
        <f>COUNTIF(Y5:AB60,Hoja2!$D$6)</f>
        <v>0</v>
      </c>
      <c r="Z63" s="297"/>
      <c r="AA63" s="297"/>
      <c r="AB63" s="297"/>
      <c r="AC63" s="297">
        <f>COUNTIF(AC5:AF60,Hoja2!$D$6)</f>
        <v>0</v>
      </c>
      <c r="AD63" s="297"/>
      <c r="AE63" s="297"/>
      <c r="AF63" s="297"/>
      <c r="AG63" s="297">
        <f>COUNTIF(AG5:AJ60,Hoja2!$D$6)</f>
        <v>0</v>
      </c>
      <c r="AH63" s="297"/>
      <c r="AI63" s="297"/>
      <c r="AJ63" s="297"/>
      <c r="AK63" s="297">
        <f>COUNTIF(AK5:AN60,Hoja2!$D$6)</f>
        <v>0</v>
      </c>
      <c r="AL63" s="297"/>
      <c r="AM63" s="297"/>
      <c r="AN63" s="297"/>
      <c r="AO63" s="297">
        <f>COUNTIF(AO5:AR60,Hoja2!$D$6)</f>
        <v>0</v>
      </c>
      <c r="AP63" s="297"/>
      <c r="AQ63" s="297"/>
      <c r="AR63" s="297"/>
      <c r="AS63" s="297">
        <f>COUNTIF(AS5:AV60,Hoja2!$D$6)</f>
        <v>0</v>
      </c>
      <c r="AT63" s="297"/>
      <c r="AU63" s="297"/>
      <c r="AV63" s="297"/>
      <c r="AW63" s="297">
        <f>COUNTIF(AW5:AZ60,Hoja2!$D$6)</f>
        <v>0</v>
      </c>
      <c r="AX63" s="297"/>
      <c r="AY63" s="297"/>
      <c r="AZ63" s="297"/>
      <c r="BA63" s="297">
        <f>COUNTIF(BA5:BD60,Hoja2!$D$6)</f>
        <v>0</v>
      </c>
      <c r="BB63" s="297"/>
      <c r="BC63" s="297"/>
      <c r="BD63" s="297"/>
      <c r="BE63" s="324">
        <f>SUM(I63:BD63)</f>
        <v>0</v>
      </c>
      <c r="BF63" s="325"/>
      <c r="BG63" s="325"/>
      <c r="BH63" s="325"/>
      <c r="BI63" s="311"/>
      <c r="BJ63" s="311"/>
      <c r="BK63" s="311"/>
      <c r="BL63" s="311"/>
      <c r="BM63" s="311"/>
      <c r="BN63" s="312"/>
    </row>
    <row r="64" spans="1:66" ht="18" customHeight="1" x14ac:dyDescent="0.25">
      <c r="A64" s="300" t="s">
        <v>31</v>
      </c>
      <c r="B64" s="300"/>
      <c r="C64" s="300"/>
      <c r="D64" s="300"/>
      <c r="E64" s="300"/>
      <c r="F64" s="300"/>
      <c r="G64" s="300"/>
      <c r="H64" s="10" t="s">
        <v>21</v>
      </c>
      <c r="I64" s="297">
        <f>COUNTIF(I5:L60,Hoja2!$D$7)</f>
        <v>0</v>
      </c>
      <c r="J64" s="297"/>
      <c r="K64" s="297"/>
      <c r="L64" s="297"/>
      <c r="M64" s="297">
        <f>COUNTIF(M5:P60,Hoja2!$D$7)</f>
        <v>0</v>
      </c>
      <c r="N64" s="297"/>
      <c r="O64" s="297"/>
      <c r="P64" s="297"/>
      <c r="Q64" s="297">
        <f>COUNTIF(Q5:T60,Hoja2!$D$7)</f>
        <v>0</v>
      </c>
      <c r="R64" s="297"/>
      <c r="S64" s="297"/>
      <c r="T64" s="297"/>
      <c r="U64" s="297">
        <f>COUNTIF(U5:X60,Hoja2!$D$7)</f>
        <v>0</v>
      </c>
      <c r="V64" s="297"/>
      <c r="W64" s="297"/>
      <c r="X64" s="297"/>
      <c r="Y64" s="297">
        <f>COUNTIF(Y5:AB60,Hoja2!$D$7)</f>
        <v>0</v>
      </c>
      <c r="Z64" s="297"/>
      <c r="AA64" s="297"/>
      <c r="AB64" s="297"/>
      <c r="AC64" s="297">
        <f>COUNTIF(AC5:AF60,Hoja2!$D$7)</f>
        <v>0</v>
      </c>
      <c r="AD64" s="297"/>
      <c r="AE64" s="297"/>
      <c r="AF64" s="297"/>
      <c r="AG64" s="297">
        <f>COUNTIF(AG5:AJ60,Hoja2!$D$7)</f>
        <v>0</v>
      </c>
      <c r="AH64" s="297"/>
      <c r="AI64" s="297"/>
      <c r="AJ64" s="297"/>
      <c r="AK64" s="297">
        <f>COUNTIF(AK5:AN60,Hoja2!$D$7)</f>
        <v>0</v>
      </c>
      <c r="AL64" s="297"/>
      <c r="AM64" s="297"/>
      <c r="AN64" s="297"/>
      <c r="AO64" s="297">
        <f>COUNTIF(AO5:AR60,Hoja2!$D$7)</f>
        <v>0</v>
      </c>
      <c r="AP64" s="297"/>
      <c r="AQ64" s="297"/>
      <c r="AR64" s="297"/>
      <c r="AS64" s="297">
        <f>COUNTIF(AS5:AV60,Hoja2!$D$7)</f>
        <v>0</v>
      </c>
      <c r="AT64" s="297"/>
      <c r="AU64" s="297"/>
      <c r="AV64" s="297"/>
      <c r="AW64" s="297">
        <f>COUNTIF(AW5:AZ60,Hoja2!$D$7)</f>
        <v>0</v>
      </c>
      <c r="AX64" s="297"/>
      <c r="AY64" s="297"/>
      <c r="AZ64" s="297"/>
      <c r="BA64" s="297">
        <f>COUNTIF(BA5:BD60,Hoja2!$D$7)</f>
        <v>0</v>
      </c>
      <c r="BB64" s="297"/>
      <c r="BC64" s="297"/>
      <c r="BD64" s="297"/>
      <c r="BE64" s="326">
        <f>SUM(I64:BD64)</f>
        <v>0</v>
      </c>
      <c r="BF64" s="327"/>
      <c r="BG64" s="327"/>
      <c r="BH64" s="327"/>
      <c r="BI64" s="311"/>
      <c r="BJ64" s="311"/>
      <c r="BK64" s="311"/>
      <c r="BL64" s="311"/>
      <c r="BM64" s="311"/>
      <c r="BN64" s="312"/>
    </row>
    <row r="65" spans="1:66" ht="16.5" customHeight="1" thickBot="1" x14ac:dyDescent="0.3">
      <c r="A65" s="300" t="s">
        <v>29</v>
      </c>
      <c r="B65" s="300"/>
      <c r="C65" s="300"/>
      <c r="D65" s="300"/>
      <c r="E65" s="300"/>
      <c r="F65" s="300"/>
      <c r="G65" s="300"/>
      <c r="H65" s="300"/>
      <c r="I65" s="315">
        <f>IF(ISERROR(I62/I61),0,(I62/I61))</f>
        <v>0</v>
      </c>
      <c r="J65" s="316"/>
      <c r="K65" s="316"/>
      <c r="L65" s="317"/>
      <c r="M65" s="315">
        <f t="shared" ref="M65" si="30">IF(ISERROR(M62/M61),0,M62/M61)</f>
        <v>0</v>
      </c>
      <c r="N65" s="316"/>
      <c r="O65" s="316"/>
      <c r="P65" s="317"/>
      <c r="Q65" s="315">
        <f t="shared" ref="Q65" si="31">IF(ISERROR(Q62/Q61),0,Q62/Q61)</f>
        <v>0</v>
      </c>
      <c r="R65" s="316"/>
      <c r="S65" s="316"/>
      <c r="T65" s="317"/>
      <c r="U65" s="315">
        <f t="shared" ref="U65" si="32">IF(ISERROR(U62/U61),0,U62/U61)</f>
        <v>0</v>
      </c>
      <c r="V65" s="316"/>
      <c r="W65" s="316"/>
      <c r="X65" s="317"/>
      <c r="Y65" s="315">
        <f t="shared" ref="Y65" si="33">IF(ISERROR(Y62/Y61),0,Y62/Y61)</f>
        <v>0</v>
      </c>
      <c r="Z65" s="316"/>
      <c r="AA65" s="316"/>
      <c r="AB65" s="317"/>
      <c r="AC65" s="315">
        <f t="shared" ref="AC65" si="34">IF(ISERROR(AC62/AC61),0,AC62/AC61)</f>
        <v>0</v>
      </c>
      <c r="AD65" s="316"/>
      <c r="AE65" s="316"/>
      <c r="AF65" s="317"/>
      <c r="AG65" s="315">
        <f t="shared" ref="AG65" si="35">IF(ISERROR(AG62/AG61),0,AG62/AG61)</f>
        <v>0</v>
      </c>
      <c r="AH65" s="316"/>
      <c r="AI65" s="316"/>
      <c r="AJ65" s="317"/>
      <c r="AK65" s="315">
        <f t="shared" ref="AK65" si="36">IF(ISERROR(AK62/AK61),0,AK62/AK61)</f>
        <v>0</v>
      </c>
      <c r="AL65" s="316"/>
      <c r="AM65" s="316"/>
      <c r="AN65" s="317"/>
      <c r="AO65" s="315">
        <f t="shared" ref="AO65" si="37">IF(ISERROR(AO62/AO61),0,AO62/AO61)</f>
        <v>0</v>
      </c>
      <c r="AP65" s="316"/>
      <c r="AQ65" s="316"/>
      <c r="AR65" s="317"/>
      <c r="AS65" s="315">
        <f t="shared" ref="AS65" si="38">IF(ISERROR(AS62/AS61),0,AS62/AS61)</f>
        <v>0</v>
      </c>
      <c r="AT65" s="316"/>
      <c r="AU65" s="316"/>
      <c r="AV65" s="317"/>
      <c r="AW65" s="315">
        <f t="shared" ref="AW65" si="39">IF(ISERROR(AW62/AW61),0,AW62/AW61)</f>
        <v>0</v>
      </c>
      <c r="AX65" s="316"/>
      <c r="AY65" s="316"/>
      <c r="AZ65" s="317"/>
      <c r="BA65" s="315">
        <f t="shared" ref="BA65" si="40">IF(ISERROR(BA62/BA61),0,BA62/BA61)</f>
        <v>0</v>
      </c>
      <c r="BB65" s="316"/>
      <c r="BC65" s="316"/>
      <c r="BD65" s="317"/>
      <c r="BE65" s="318"/>
      <c r="BF65" s="319"/>
      <c r="BG65" s="319"/>
      <c r="BH65" s="319"/>
      <c r="BI65" s="313"/>
      <c r="BJ65" s="313"/>
      <c r="BK65" s="313"/>
      <c r="BL65" s="313"/>
      <c r="BM65" s="313"/>
      <c r="BN65" s="314"/>
    </row>
    <row r="68" spans="1:66" s="15" customFormat="1" ht="22.5" customHeight="1" x14ac:dyDescent="0.25"/>
    <row r="69" spans="1:66" ht="15.75" x14ac:dyDescent="0.25">
      <c r="H69" s="8"/>
    </row>
    <row r="70" spans="1:66" ht="15.75" x14ac:dyDescent="0.25">
      <c r="H70" s="8"/>
    </row>
    <row r="71" spans="1:66" ht="15.75" x14ac:dyDescent="0.25">
      <c r="H71" s="8"/>
    </row>
    <row r="79" spans="1:66" x14ac:dyDescent="0.25">
      <c r="A79" s="9"/>
      <c r="B79" s="9"/>
      <c r="C79" s="9"/>
      <c r="D79" s="9"/>
      <c r="E79" s="9"/>
      <c r="F79" s="9"/>
    </row>
  </sheetData>
  <autoFilter ref="A2:BN65"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</autoFilter>
  <mergeCells count="282">
    <mergeCell ref="BN41:BN42"/>
    <mergeCell ref="BN43:BN46"/>
    <mergeCell ref="BJ37:BJ40"/>
    <mergeCell ref="BK37:BK40"/>
    <mergeCell ref="BL37:BL40"/>
    <mergeCell ref="BM37:BM40"/>
    <mergeCell ref="BJ41:BJ42"/>
    <mergeCell ref="BK41:BK42"/>
    <mergeCell ref="BL41:BL42"/>
    <mergeCell ref="BM41:BM42"/>
    <mergeCell ref="BJ43:BJ46"/>
    <mergeCell ref="BK43:BK46"/>
    <mergeCell ref="BL43:BL46"/>
    <mergeCell ref="BN47:BN50"/>
    <mergeCell ref="BN51:BN52"/>
    <mergeCell ref="BJ47:BJ50"/>
    <mergeCell ref="BK47:BK50"/>
    <mergeCell ref="BL47:BL50"/>
    <mergeCell ref="BM47:BM50"/>
    <mergeCell ref="BJ51:BJ52"/>
    <mergeCell ref="BK51:BK52"/>
    <mergeCell ref="BL51:BL52"/>
    <mergeCell ref="BM51:BM52"/>
    <mergeCell ref="BN5:BN8"/>
    <mergeCell ref="BN9:BN12"/>
    <mergeCell ref="BN13:BN16"/>
    <mergeCell ref="BN17:BN20"/>
    <mergeCell ref="BN21:BN24"/>
    <mergeCell ref="BN25:BN28"/>
    <mergeCell ref="BN29:BN34"/>
    <mergeCell ref="BN35:BN36"/>
    <mergeCell ref="BN37:BN40"/>
    <mergeCell ref="BL17:BL20"/>
    <mergeCell ref="BM17:BM20"/>
    <mergeCell ref="BJ21:BJ24"/>
    <mergeCell ref="BK21:BK24"/>
    <mergeCell ref="BL21:BL24"/>
    <mergeCell ref="BM21:BM24"/>
    <mergeCell ref="BM43:BM46"/>
    <mergeCell ref="BJ25:BJ28"/>
    <mergeCell ref="BK25:BK28"/>
    <mergeCell ref="BL25:BL28"/>
    <mergeCell ref="BM25:BM28"/>
    <mergeCell ref="BJ29:BJ34"/>
    <mergeCell ref="BK29:BK34"/>
    <mergeCell ref="BL29:BL34"/>
    <mergeCell ref="BM29:BM34"/>
    <mergeCell ref="BJ35:BJ36"/>
    <mergeCell ref="BK35:BK36"/>
    <mergeCell ref="BL35:BL36"/>
    <mergeCell ref="BM35:BM36"/>
    <mergeCell ref="G58:H58"/>
    <mergeCell ref="A53:B53"/>
    <mergeCell ref="G53:H53"/>
    <mergeCell ref="A54:B54"/>
    <mergeCell ref="G54:H54"/>
    <mergeCell ref="A55:B55"/>
    <mergeCell ref="G55:H55"/>
    <mergeCell ref="A56:B56"/>
    <mergeCell ref="G56:H56"/>
    <mergeCell ref="A57:B57"/>
    <mergeCell ref="G57:H57"/>
    <mergeCell ref="D2:D4"/>
    <mergeCell ref="A6:B6"/>
    <mergeCell ref="A7:B7"/>
    <mergeCell ref="G6:H6"/>
    <mergeCell ref="G7:H7"/>
    <mergeCell ref="I2:BD2"/>
    <mergeCell ref="A2:B4"/>
    <mergeCell ref="G2:H4"/>
    <mergeCell ref="BE2:BN2"/>
    <mergeCell ref="BE3:BI3"/>
    <mergeCell ref="BJ3:BN3"/>
    <mergeCell ref="AW3:AZ3"/>
    <mergeCell ref="BA3:BD3"/>
    <mergeCell ref="A5:B5"/>
    <mergeCell ref="E3:E4"/>
    <mergeCell ref="F2:F4"/>
    <mergeCell ref="G5:H5"/>
    <mergeCell ref="BJ5:BJ8"/>
    <mergeCell ref="BK5:BK8"/>
    <mergeCell ref="G44:H44"/>
    <mergeCell ref="G42:H42"/>
    <mergeCell ref="G43:H43"/>
    <mergeCell ref="A44:B44"/>
    <mergeCell ref="A45:B45"/>
    <mergeCell ref="A49:B49"/>
    <mergeCell ref="A59:B59"/>
    <mergeCell ref="A60:B60"/>
    <mergeCell ref="A46:B46"/>
    <mergeCell ref="G49:H49"/>
    <mergeCell ref="G59:H59"/>
    <mergeCell ref="G60:H60"/>
    <mergeCell ref="A47:B47"/>
    <mergeCell ref="G47:H47"/>
    <mergeCell ref="A48:B48"/>
    <mergeCell ref="G48:H48"/>
    <mergeCell ref="A50:B50"/>
    <mergeCell ref="G50:H50"/>
    <mergeCell ref="A51:B51"/>
    <mergeCell ref="G51:H51"/>
    <mergeCell ref="A52:B52"/>
    <mergeCell ref="G52:H52"/>
    <mergeCell ref="C51:C52"/>
    <mergeCell ref="A58:B58"/>
    <mergeCell ref="BI61:BN65"/>
    <mergeCell ref="A65:H65"/>
    <mergeCell ref="I65:L65"/>
    <mergeCell ref="M65:P65"/>
    <mergeCell ref="Q65:T65"/>
    <mergeCell ref="U65:X65"/>
    <mergeCell ref="Y65:AB65"/>
    <mergeCell ref="AC65:AF65"/>
    <mergeCell ref="AG65:AJ65"/>
    <mergeCell ref="AK65:AN65"/>
    <mergeCell ref="AO65:AR65"/>
    <mergeCell ref="AS65:AV65"/>
    <mergeCell ref="AW65:AZ65"/>
    <mergeCell ref="BA65:BD65"/>
    <mergeCell ref="BA64:BD64"/>
    <mergeCell ref="BE65:BH65"/>
    <mergeCell ref="BE61:BH61"/>
    <mergeCell ref="BE62:BH62"/>
    <mergeCell ref="BE63:BH63"/>
    <mergeCell ref="BE64:BH64"/>
    <mergeCell ref="AS63:AV63"/>
    <mergeCell ref="AW61:AZ61"/>
    <mergeCell ref="BA61:BD61"/>
    <mergeCell ref="A61:G61"/>
    <mergeCell ref="A26:B26"/>
    <mergeCell ref="A30:B30"/>
    <mergeCell ref="A40:B40"/>
    <mergeCell ref="A41:B41"/>
    <mergeCell ref="A42:B42"/>
    <mergeCell ref="A43:B43"/>
    <mergeCell ref="G45:H45"/>
    <mergeCell ref="G46:H46"/>
    <mergeCell ref="A32:B32"/>
    <mergeCell ref="A33:B33"/>
    <mergeCell ref="A34:B34"/>
    <mergeCell ref="A35:B35"/>
    <mergeCell ref="A36:B36"/>
    <mergeCell ref="A37:B37"/>
    <mergeCell ref="A38:B38"/>
    <mergeCell ref="A39:B39"/>
    <mergeCell ref="G32:H32"/>
    <mergeCell ref="G33:H33"/>
    <mergeCell ref="G34:H34"/>
    <mergeCell ref="G35:H35"/>
    <mergeCell ref="G36:H36"/>
    <mergeCell ref="G37:H37"/>
    <mergeCell ref="G38:H38"/>
    <mergeCell ref="G40:H40"/>
    <mergeCell ref="A8:B8"/>
    <mergeCell ref="A9:B9"/>
    <mergeCell ref="G8:H8"/>
    <mergeCell ref="G9:H9"/>
    <mergeCell ref="A14:B14"/>
    <mergeCell ref="A22:B22"/>
    <mergeCell ref="G10:H10"/>
    <mergeCell ref="G11:H11"/>
    <mergeCell ref="G12:H12"/>
    <mergeCell ref="G13:H13"/>
    <mergeCell ref="G14:H14"/>
    <mergeCell ref="G15:H15"/>
    <mergeCell ref="G16:H16"/>
    <mergeCell ref="A10:B10"/>
    <mergeCell ref="A11:B11"/>
    <mergeCell ref="A12:B12"/>
    <mergeCell ref="A13:B13"/>
    <mergeCell ref="A15:B15"/>
    <mergeCell ref="A16:B16"/>
    <mergeCell ref="G17:H17"/>
    <mergeCell ref="A17:B17"/>
    <mergeCell ref="A18:B18"/>
    <mergeCell ref="G18:H18"/>
    <mergeCell ref="A19:B19"/>
    <mergeCell ref="A20:B20"/>
    <mergeCell ref="A21:B21"/>
    <mergeCell ref="G21:H21"/>
    <mergeCell ref="G22:H22"/>
    <mergeCell ref="A27:B27"/>
    <mergeCell ref="A28:B28"/>
    <mergeCell ref="A29:B29"/>
    <mergeCell ref="C17:C20"/>
    <mergeCell ref="C21:C24"/>
    <mergeCell ref="C25:C28"/>
    <mergeCell ref="C29:C34"/>
    <mergeCell ref="A31:B31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A23:B23"/>
    <mergeCell ref="A24:B24"/>
    <mergeCell ref="A25:B25"/>
    <mergeCell ref="A62:G62"/>
    <mergeCell ref="A63:G63"/>
    <mergeCell ref="A64:G64"/>
    <mergeCell ref="AW63:AZ63"/>
    <mergeCell ref="BA63:BD63"/>
    <mergeCell ref="M64:P64"/>
    <mergeCell ref="Q64:T64"/>
    <mergeCell ref="U64:X64"/>
    <mergeCell ref="Y64:AB64"/>
    <mergeCell ref="AC64:AF64"/>
    <mergeCell ref="AG64:AJ64"/>
    <mergeCell ref="AK64:AN64"/>
    <mergeCell ref="AO64:AR64"/>
    <mergeCell ref="AS64:AV64"/>
    <mergeCell ref="AW64:AZ64"/>
    <mergeCell ref="M63:P63"/>
    <mergeCell ref="Q63:T63"/>
    <mergeCell ref="U63:X63"/>
    <mergeCell ref="Y63:AB63"/>
    <mergeCell ref="AC63:AF63"/>
    <mergeCell ref="AG63:AJ63"/>
    <mergeCell ref="AK63:AN63"/>
    <mergeCell ref="AO63:AR63"/>
    <mergeCell ref="U62:X62"/>
    <mergeCell ref="AW62:AZ62"/>
    <mergeCell ref="BA62:BD62"/>
    <mergeCell ref="U61:X61"/>
    <mergeCell ref="Y61:AB61"/>
    <mergeCell ref="AC61:AF61"/>
    <mergeCell ref="AG61:AJ61"/>
    <mergeCell ref="AK61:AN61"/>
    <mergeCell ref="AO61:AR61"/>
    <mergeCell ref="AS61:AV61"/>
    <mergeCell ref="AC3:AF3"/>
    <mergeCell ref="AG3:AJ3"/>
    <mergeCell ref="AK3:AN3"/>
    <mergeCell ref="AO3:AR3"/>
    <mergeCell ref="AS3:AV3"/>
    <mergeCell ref="U3:X3"/>
    <mergeCell ref="Y3:AB3"/>
    <mergeCell ref="I62:L62"/>
    <mergeCell ref="I63:L63"/>
    <mergeCell ref="Y62:AB62"/>
    <mergeCell ref="AC62:AF62"/>
    <mergeCell ref="AG62:AJ62"/>
    <mergeCell ref="AK62:AN62"/>
    <mergeCell ref="AO62:AR62"/>
    <mergeCell ref="AS62:AV62"/>
    <mergeCell ref="I64:L64"/>
    <mergeCell ref="I61:L61"/>
    <mergeCell ref="I3:L3"/>
    <mergeCell ref="M3:P3"/>
    <mergeCell ref="Q3:T3"/>
    <mergeCell ref="M61:P61"/>
    <mergeCell ref="M62:P62"/>
    <mergeCell ref="Q62:T62"/>
    <mergeCell ref="Q61:T61"/>
    <mergeCell ref="C35:C36"/>
    <mergeCell ref="C37:C40"/>
    <mergeCell ref="C41:C42"/>
    <mergeCell ref="C43:C46"/>
    <mergeCell ref="C47:C50"/>
    <mergeCell ref="BL5:BL8"/>
    <mergeCell ref="BM5:BM8"/>
    <mergeCell ref="BJ9:BJ12"/>
    <mergeCell ref="BK9:BK12"/>
    <mergeCell ref="BL9:BL12"/>
    <mergeCell ref="BM9:BM12"/>
    <mergeCell ref="BJ13:BJ16"/>
    <mergeCell ref="BK13:BK16"/>
    <mergeCell ref="C5:C8"/>
    <mergeCell ref="C9:C12"/>
    <mergeCell ref="C13:C16"/>
    <mergeCell ref="BL13:BL16"/>
    <mergeCell ref="BM13:BM16"/>
    <mergeCell ref="G20:H20"/>
    <mergeCell ref="G19:H19"/>
    <mergeCell ref="G41:H41"/>
    <mergeCell ref="G39:H39"/>
    <mergeCell ref="BJ17:BJ20"/>
    <mergeCell ref="BK17:BK20"/>
  </mergeCells>
  <conditionalFormatting sqref="I65">
    <cfRule type="cellIs" dxfId="53" priority="129" operator="lessThanOrEqual">
      <formula>0.2</formula>
    </cfRule>
    <cfRule type="cellIs" dxfId="52" priority="130" operator="between">
      <formula>0.2</formula>
      <formula>0.49</formula>
    </cfRule>
    <cfRule type="cellIs" dxfId="51" priority="131" operator="between">
      <formula>0.5</formula>
      <formula>0.99</formula>
    </cfRule>
    <cfRule type="cellIs" dxfId="50" priority="132" operator="greaterThanOrEqual">
      <formula>1</formula>
    </cfRule>
  </conditionalFormatting>
  <conditionalFormatting sqref="M65 Q65 U65 Y65 AC65 AG65 AK65 AO65 AS65 AW65 BA65">
    <cfRule type="cellIs" dxfId="49" priority="125" operator="lessThanOrEqual">
      <formula>0.2</formula>
    </cfRule>
    <cfRule type="cellIs" dxfId="48" priority="126" operator="between">
      <formula>0.2</formula>
      <formula>0.49</formula>
    </cfRule>
    <cfRule type="cellIs" dxfId="47" priority="127" operator="between">
      <formula>0.5</formula>
      <formula>0.99</formula>
    </cfRule>
    <cfRule type="cellIs" dxfId="46" priority="128" operator="greaterThanOrEqual">
      <formula>1</formula>
    </cfRule>
  </conditionalFormatting>
  <conditionalFormatting sqref="BN5 BN9 BN13">
    <cfRule type="cellIs" dxfId="45" priority="121" operator="lessThanOrEqual">
      <formula>0.2</formula>
    </cfRule>
    <cfRule type="cellIs" dxfId="44" priority="122" operator="between">
      <formula>0.2</formula>
      <formula>0.49</formula>
    </cfRule>
    <cfRule type="cellIs" dxfId="43" priority="123" operator="between">
      <formula>0.5</formula>
      <formula>0.99</formula>
    </cfRule>
    <cfRule type="cellIs" dxfId="42" priority="124" operator="greaterThanOrEqual">
      <formula>1</formula>
    </cfRule>
  </conditionalFormatting>
  <conditionalFormatting sqref="BN17 BN21 BN25 BN29">
    <cfRule type="cellIs" dxfId="41" priority="117" operator="lessThanOrEqual">
      <formula>0.2</formula>
    </cfRule>
    <cfRule type="cellIs" dxfId="40" priority="118" operator="between">
      <formula>0.2</formula>
      <formula>0.49</formula>
    </cfRule>
    <cfRule type="cellIs" dxfId="39" priority="119" operator="between">
      <formula>0.5</formula>
      <formula>0.99</formula>
    </cfRule>
    <cfRule type="cellIs" dxfId="38" priority="120" operator="greaterThanOrEqual">
      <formula>1</formula>
    </cfRule>
  </conditionalFormatting>
  <conditionalFormatting sqref="BN37">
    <cfRule type="cellIs" dxfId="37" priority="105" operator="lessThanOrEqual">
      <formula>0.2</formula>
    </cfRule>
    <cfRule type="cellIs" dxfId="36" priority="106" operator="between">
      <formula>0.2</formula>
      <formula>0.49</formula>
    </cfRule>
    <cfRule type="cellIs" dxfId="35" priority="107" operator="between">
      <formula>0.5</formula>
      <formula>0.99</formula>
    </cfRule>
    <cfRule type="cellIs" dxfId="34" priority="108" operator="greaterThanOrEqual">
      <formula>1</formula>
    </cfRule>
  </conditionalFormatting>
  <conditionalFormatting sqref="BI61">
    <cfRule type="cellIs" dxfId="33" priority="93" operator="lessThanOrEqual">
      <formula>0.2</formula>
    </cfRule>
    <cfRule type="cellIs" dxfId="32" priority="94" operator="between">
      <formula>0.2</formula>
      <formula>0.49</formula>
    </cfRule>
    <cfRule type="cellIs" dxfId="31" priority="95" operator="between">
      <formula>0.5</formula>
      <formula>0.99</formula>
    </cfRule>
    <cfRule type="cellIs" dxfId="30" priority="96" operator="greaterThanOrEqual">
      <formula>1</formula>
    </cfRule>
  </conditionalFormatting>
  <conditionalFormatting sqref="BN41 BN43 BN47">
    <cfRule type="cellIs" dxfId="29" priority="21" operator="lessThanOrEqual">
      <formula>0.2</formula>
    </cfRule>
    <cfRule type="cellIs" dxfId="28" priority="22" operator="between">
      <formula>0.2</formula>
      <formula>0.49</formula>
    </cfRule>
    <cfRule type="cellIs" dxfId="27" priority="23" operator="between">
      <formula>0.5</formula>
      <formula>0.99</formula>
    </cfRule>
    <cfRule type="cellIs" dxfId="26" priority="24" operator="greaterThanOrEqual">
      <formula>1</formula>
    </cfRule>
  </conditionalFormatting>
  <conditionalFormatting sqref="BN35">
    <cfRule type="cellIs" dxfId="25" priority="13" operator="lessThanOrEqual">
      <formula>0.2</formula>
    </cfRule>
    <cfRule type="cellIs" dxfId="24" priority="14" operator="between">
      <formula>0.2</formula>
      <formula>0.49</formula>
    </cfRule>
    <cfRule type="cellIs" dxfId="23" priority="15" operator="between">
      <formula>0.5</formula>
      <formula>0.99</formula>
    </cfRule>
    <cfRule type="cellIs" dxfId="22" priority="16" operator="greaterThanOrEqual">
      <formula>1</formula>
    </cfRule>
  </conditionalFormatting>
  <hyperlinks>
    <hyperlink ref="A5:B5" location="'DESCRIPCION DE LA ACTIVIDAD'!A1" display="Mantenimiento estructura eléctrica."/>
    <hyperlink ref="A6:B8" location="Hoja3!A1" display="Mantenimiento estructura eléctrica."/>
    <hyperlink ref="A9:B9" location="Hoja3!B1" display="Mantenimiento equipos de computo"/>
    <hyperlink ref="A10:B12" location="Hoja3!B1" display="Mantenimiento equipos de computo"/>
    <hyperlink ref="A13:B13" location="'DESCRIPCION DE LA ACTIVIDAD'!C1" display="Mantenimiento de red hidráulica"/>
    <hyperlink ref="A14:B16" location="'DESCRIPCION DE LA ACTIVIDAD'!C1" display="Mantenimiento de red hidráulica"/>
    <hyperlink ref="A17:B17" location="'DESCRIPCION DE LA ACTIVIDAD'!D1" display="Mantenimiento de Techos y cielo rasos"/>
    <hyperlink ref="A21:B21" location="'DESCRIPCION DE LA ACTIVIDAD'!E1" display="Mantenimiento de rejas, barandas, pasamanos, puertas, ventanas."/>
    <hyperlink ref="A5:B8" location="'DESCRIPCION DE LA ACTIVIDAD'!A1" display="Mantenimiento estructura eléctrica."/>
    <hyperlink ref="A9:B12" location="'DESCRIPCION DE LA ACTIVIDAD'!B1" display="Mantenimiento equipos de computo"/>
    <hyperlink ref="A17:B20" location="'DESCRIPCION DE LA ACTIVIDAD'!D1" display="Mantenimiento de Techos y cielo rasos"/>
    <hyperlink ref="A21:B24" location="'DESCRIPCION DE LA ACTIVIDAD'!E1" display="Mantenimiento de rejas, barandas, pasamanos, puertas, ventanas."/>
    <hyperlink ref="A25:B28" location="'DESCRIPCION DE LA ACTIVIDAD'!A2" display="Mantenimiento de infraestructura"/>
    <hyperlink ref="A29:B34" location="'DESCRIPCION DE LA ACTIVIDAD'!B2" display="Mantenimiento Señalización interna y externa"/>
    <hyperlink ref="A35:B36" location="'DESCRIPCION DE LA ACTIVIDAD'!C2" display="Mantenimiento Carpas de bienestar, en aprovechamiento y silvicultura"/>
    <hyperlink ref="A37:B40" location="'DESCRIPCION DE LA ACTIVIDAD'!D2" display="Mantenimiento de escritorios, muebles, estantes, repizas, closets, estanterias, archivadores de pie y colgantes."/>
    <hyperlink ref="A41:B42" location="'DESCRIPCION DE LA ACTIVIDAD'!E2" display="Mantenimiento de equipos de comunicación."/>
    <hyperlink ref="A47:B50" location="'DESCRIPCION DE LA ACTIVIDAD'!B3" display="Mantenimiento de casetas de combustibles."/>
    <hyperlink ref="A43:B43" location="'DESCRIPCION DE LA ACTIVIDAD'!A3" display="Mantenimiento de botiquines, camillas, inmovilizadores, equipos de emergencia y extintores."/>
    <hyperlink ref="A44:B46" location="'DESCRIPCION DE LA ACTIVIDAD'!A3" display="Mantenimiento de botiquines, camillas, inmovilizadores, equipos de emergencia y extintores."/>
    <hyperlink ref="A51:B51" location="'DESCRIPCION DE LA ACTIVIDAD'!C3" display="Mantenimiento de equipos de extracción S.K.C.C.(solo se verificara)"/>
    <hyperlink ref="A52:B52" location="'DESCRIPCION DE LA ACTIVIDAD'!C3" display="Mantenimiento de equipos de extracción S.K.C.C.(solo se verificara)"/>
    <hyperlink ref="A53:B53" location="'DESCRIPCION DE LA ACTIVIDAD'!D3" display="Mantenimiento de equipos de extracción  EXFOR S.A."/>
    <hyperlink ref="A54:B54" location="'DESCRIPCION DE LA ACTIVIDAD'!E3" display="Mantenimiento vehiculos EXFOR S.A."/>
  </hyperlinks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9" operator="equal" id="{3F1982A1-F117-48BE-9DD4-44960164EBB3}">
            <xm:f>Hoja2!$D$5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ellIs" priority="180" operator="equal" id="{62E5C38F-A8A6-4D69-902B-2CD77FB752E9}">
            <xm:f>Hoja2!$D$4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m:sqref>AD7 I5:X6 BB6:BD6 BA6:BA7 AP17:BD19 AN21 O22:BD24 I8:X8 AA8:BD8 AA6:AZ6 AA5:BD5 I9:BD16</xm:sqref>
        </x14:conditionalFormatting>
        <x14:conditionalFormatting xmlns:xm="http://schemas.microsoft.com/office/excel/2006/main">
          <x14:cfRule type="cellIs" priority="181" operator="equal" id="{8A427F82-92CD-4C59-9CBF-EFC64A3CAD56}">
            <xm:f>Hoja2!$D$7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equal" id="{705A588C-A7FB-4777-A3FD-14BACA1F24C3}">
            <xm:f>Hoja2!$D$6</xm:f>
            <x14:dxf>
              <fill>
                <patternFill>
                  <bgColor rgb="FFFFFF00"/>
                </patternFill>
              </fill>
            </x14:dxf>
          </x14:cfRule>
          <xm:sqref>AD7 I5:X6 BB6:BD6 BA6:BA7 AP17:BD19 AN21 O22:BD24 I8:X8 AA8:BD8 AA6:AZ6 AA5:BD5 I9:BD16</xm:sqref>
        </x14:conditionalFormatting>
        <x14:conditionalFormatting xmlns:xm="http://schemas.microsoft.com/office/excel/2006/main">
          <x14:cfRule type="cellIs" priority="45" operator="equal" id="{CA04D91A-112A-40D5-9E57-CF02977D2065}">
            <xm:f>Hoja2!$D$5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ellIs" priority="46" operator="equal" id="{0FCED1F1-CDD9-46A7-9857-8BBDCB269C7A}">
            <xm:f>Hoja2!$D$4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m:sqref>AP20:BD20 AP25:BD60</xm:sqref>
        </x14:conditionalFormatting>
        <x14:conditionalFormatting xmlns:xm="http://schemas.microsoft.com/office/excel/2006/main">
          <x14:cfRule type="cellIs" priority="47" operator="equal" id="{3C5F0849-EB80-41E0-84E4-C545B6C151DD}">
            <xm:f>Hoja2!$D$7</xm:f>
            <x14:dxf>
              <fill>
                <patternFill>
                  <bgColor rgb="FFFF0000"/>
                </patternFill>
              </fill>
            </x14:dxf>
          </x14:cfRule>
          <x14:cfRule type="cellIs" priority="48" operator="equal" id="{A3314360-6E85-4D63-BABA-B9FB0813C2FD}">
            <xm:f>Hoja2!$D$6</xm:f>
            <x14:dxf>
              <fill>
                <patternFill>
                  <bgColor rgb="FFFFFF00"/>
                </patternFill>
              </fill>
            </x14:dxf>
          </x14:cfRule>
          <xm:sqref>AP20:BD20 AP25:BD60</xm:sqref>
        </x14:conditionalFormatting>
        <x14:conditionalFormatting xmlns:xm="http://schemas.microsoft.com/office/excel/2006/main">
          <x14:cfRule type="cellIs" priority="41" operator="equal" id="{978588D3-B608-49DD-B7CC-AA81E28B60A0}">
            <xm:f>Hoja2!$D$5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ellIs" priority="42" operator="equal" id="{66DEF1A4-26E3-47E9-9CD6-0418CFA127AA}">
            <xm:f>Hoja2!$D$4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m:sqref>I17:AO20 I21:N24 I25:AO60</xm:sqref>
        </x14:conditionalFormatting>
        <x14:conditionalFormatting xmlns:xm="http://schemas.microsoft.com/office/excel/2006/main">
          <x14:cfRule type="cellIs" priority="43" operator="equal" id="{8476507E-945E-4497-9B2B-7215FAC4EBEB}">
            <xm:f>Hoja2!$D$7</xm:f>
            <x14:dxf>
              <fill>
                <patternFill>
                  <bgColor rgb="FFFF0000"/>
                </patternFill>
              </fill>
            </x14:dxf>
          </x14:cfRule>
          <x14:cfRule type="cellIs" priority="44" operator="equal" id="{1C8C5519-02EB-4F31-9CE8-5C1A790BB4A2}">
            <xm:f>Hoja2!$D$6</xm:f>
            <x14:dxf>
              <fill>
                <patternFill>
                  <bgColor rgb="FFFFFF00"/>
                </patternFill>
              </fill>
            </x14:dxf>
          </x14:cfRule>
          <xm:sqref>I17:AO20 I21:N24 I25:AO60</xm:sqref>
        </x14:conditionalFormatting>
        <x14:conditionalFormatting xmlns:xm="http://schemas.microsoft.com/office/excel/2006/main">
          <x14:cfRule type="cellIs" priority="37" operator="equal" id="{D8A03618-4AAC-4CAE-830C-D1EEB2656AFC}">
            <xm:f>Hoja2!$D$5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ellIs" priority="38" operator="equal" id="{7C14EE28-4FC9-40AD-9432-1BDB93F153B7}">
            <xm:f>Hoja2!$D$4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m:sqref>O21:AM21 AO21:BD21</xm:sqref>
        </x14:conditionalFormatting>
        <x14:conditionalFormatting xmlns:xm="http://schemas.microsoft.com/office/excel/2006/main">
          <x14:cfRule type="cellIs" priority="39" operator="equal" id="{98FA825C-1658-45EA-B781-398F4BE403E7}">
            <xm:f>Hoja2!$D$7</xm:f>
            <x14:dxf>
              <fill>
                <patternFill>
                  <bgColor rgb="FFFF0000"/>
                </patternFill>
              </fill>
            </x14:dxf>
          </x14:cfRule>
          <x14:cfRule type="cellIs" priority="40" operator="equal" id="{1306D513-F6BC-41BA-A447-0C7BC018BBA9}">
            <xm:f>Hoja2!$D$6</xm:f>
            <x14:dxf>
              <fill>
                <patternFill>
                  <bgColor rgb="FFFFFF00"/>
                </patternFill>
              </fill>
            </x14:dxf>
          </x14:cfRule>
          <xm:sqref>O21:AM21 AO21:BD21</xm:sqref>
        </x14:conditionalFormatting>
        <x14:conditionalFormatting xmlns:xm="http://schemas.microsoft.com/office/excel/2006/main">
          <x14:cfRule type="cellIs" priority="9" operator="equal" id="{F9B3B70A-E20A-4FAC-B585-D9547CFF15D9}">
            <xm:f>Hoja2!$D$5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ellIs" priority="10" operator="equal" id="{575D2549-1CBD-4471-9DFA-AB465B6E9D0F}">
            <xm:f>Hoja2!$D$4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m:sqref>Y7 Y8:Z8 Y5:Z6</xm:sqref>
        </x14:conditionalFormatting>
        <x14:conditionalFormatting xmlns:xm="http://schemas.microsoft.com/office/excel/2006/main">
          <x14:cfRule type="cellIs" priority="11" operator="equal" id="{04A96C62-EC10-40F9-8682-A7E38FA4B86D}">
            <xm:f>Hoja2!$D$7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equal" id="{9EFE8C8F-FE33-4A4C-B8A3-6F4802CCEB3A}">
            <xm:f>Hoja2!$D$6</xm:f>
            <x14:dxf>
              <fill>
                <patternFill>
                  <bgColor rgb="FFFFFF00"/>
                </patternFill>
              </fill>
            </x14:dxf>
          </x14:cfRule>
          <xm:sqref>Y7 Y8:Z8 Y5:Z6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Hoja2!$D$4:$D$7</xm:f>
          </x14:formula1>
          <xm:sqref>M21:N21 BB6:BD6 AD7 BA6:BA7 Y7 AN21 I8:BD20 I6:AZ6 I5:BD5 I22:BD60</xm:sqref>
        </x14:dataValidation>
        <x14:dataValidation type="list" allowBlank="1" showInputMessage="1" showErrorMessage="1">
          <x14:formula1>
            <xm:f>Hoja2!$C$10:$C$25</xm:f>
          </x14:formula1>
          <xm:sqref>G5:H60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5"/>
  <sheetViews>
    <sheetView topLeftCell="A7" workbookViewId="0">
      <selection activeCell="C10" sqref="C10:C25"/>
    </sheetView>
  </sheetViews>
  <sheetFormatPr baseColWidth="10" defaultRowHeight="15" x14ac:dyDescent="0.25"/>
  <cols>
    <col min="3" max="3" width="16" customWidth="1"/>
  </cols>
  <sheetData>
    <row r="3" spans="3:6" ht="15.75" x14ac:dyDescent="0.25">
      <c r="C3" s="4" t="s">
        <v>25</v>
      </c>
      <c r="D3" s="12" t="s">
        <v>26</v>
      </c>
      <c r="E3" s="5" t="s">
        <v>27</v>
      </c>
      <c r="F3" s="1" t="s">
        <v>28</v>
      </c>
    </row>
    <row r="4" spans="3:6" ht="15.75" x14ac:dyDescent="0.25">
      <c r="C4" s="3" t="s">
        <v>24</v>
      </c>
      <c r="D4" s="6" t="s">
        <v>5</v>
      </c>
      <c r="E4" s="5">
        <f>COUNTIF('CRONOGRAMA MTO'!$I$5:$BD$60,D4)</f>
        <v>78</v>
      </c>
      <c r="F4" s="13">
        <v>1</v>
      </c>
    </row>
    <row r="5" spans="3:6" ht="15.75" x14ac:dyDescent="0.25">
      <c r="C5" s="3" t="s">
        <v>17</v>
      </c>
      <c r="D5" s="7" t="s">
        <v>6</v>
      </c>
      <c r="E5" s="5">
        <f>COUNTIF('CRONOGRAMA MTO'!$I$5:$BD$60,D5)</f>
        <v>0</v>
      </c>
      <c r="F5" s="14">
        <f>E5/$E$4</f>
        <v>0</v>
      </c>
    </row>
    <row r="6" spans="3:6" ht="15.75" x14ac:dyDescent="0.25">
      <c r="C6" s="3" t="s">
        <v>18</v>
      </c>
      <c r="D6" s="11" t="s">
        <v>19</v>
      </c>
      <c r="E6" s="5">
        <f>COUNTIF('CRONOGRAMA MTO'!$I$5:$BD$60,D6)</f>
        <v>0</v>
      </c>
      <c r="F6" s="14">
        <f>E6/$E$4</f>
        <v>0</v>
      </c>
    </row>
    <row r="7" spans="3:6" ht="15.75" x14ac:dyDescent="0.25">
      <c r="C7" s="3" t="s">
        <v>20</v>
      </c>
      <c r="D7" s="10" t="s">
        <v>21</v>
      </c>
      <c r="E7" s="5">
        <f>COUNTIF('CRONOGRAMA MTO'!$I$5:$BD$60,D7)</f>
        <v>0</v>
      </c>
      <c r="F7" s="14">
        <f>E7/$E$4</f>
        <v>0</v>
      </c>
    </row>
    <row r="10" spans="3:6" ht="15.75" x14ac:dyDescent="0.25">
      <c r="C10" s="3" t="s">
        <v>38</v>
      </c>
    </row>
    <row r="11" spans="3:6" ht="15.75" x14ac:dyDescent="0.25">
      <c r="C11" s="3" t="s">
        <v>39</v>
      </c>
    </row>
    <row r="12" spans="3:6" ht="15.75" x14ac:dyDescent="0.25">
      <c r="C12" s="3" t="s">
        <v>40</v>
      </c>
    </row>
    <row r="13" spans="3:6" ht="15.75" x14ac:dyDescent="0.25">
      <c r="C13" s="3" t="s">
        <v>44</v>
      </c>
    </row>
    <row r="14" spans="3:6" ht="15.75" x14ac:dyDescent="0.25">
      <c r="C14" s="3" t="s">
        <v>45</v>
      </c>
    </row>
    <row r="15" spans="3:6" ht="15.75" x14ac:dyDescent="0.25">
      <c r="C15" s="3" t="s">
        <v>41</v>
      </c>
    </row>
    <row r="16" spans="3:6" ht="15.75" x14ac:dyDescent="0.25">
      <c r="C16" s="3" t="s">
        <v>42</v>
      </c>
    </row>
    <row r="17" spans="3:3" ht="15.75" x14ac:dyDescent="0.25">
      <c r="C17" s="3" t="s">
        <v>43</v>
      </c>
    </row>
    <row r="18" spans="3:3" ht="15.75" x14ac:dyDescent="0.25">
      <c r="C18" s="3" t="s">
        <v>46</v>
      </c>
    </row>
    <row r="19" spans="3:3" ht="15.75" x14ac:dyDescent="0.25">
      <c r="C19" s="3" t="s">
        <v>47</v>
      </c>
    </row>
    <row r="20" spans="3:3" ht="15.75" x14ac:dyDescent="0.25">
      <c r="C20" s="3" t="s">
        <v>48</v>
      </c>
    </row>
    <row r="21" spans="3:3" ht="15.75" x14ac:dyDescent="0.25">
      <c r="C21" s="3" t="s">
        <v>49</v>
      </c>
    </row>
    <row r="22" spans="3:3" ht="15.75" x14ac:dyDescent="0.25">
      <c r="C22" s="3" t="s">
        <v>50</v>
      </c>
    </row>
    <row r="23" spans="3:3" ht="15.75" x14ac:dyDescent="0.25">
      <c r="C23" s="3" t="s">
        <v>51</v>
      </c>
    </row>
    <row r="24" spans="3:3" ht="15.75" x14ac:dyDescent="0.25">
      <c r="C24" s="3" t="s">
        <v>52</v>
      </c>
    </row>
    <row r="25" spans="3:3" ht="15.75" x14ac:dyDescent="0.25">
      <c r="C25" s="3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1" sqref="E1"/>
    </sheetView>
  </sheetViews>
  <sheetFormatPr baseColWidth="10" defaultRowHeight="15" x14ac:dyDescent="0.25"/>
  <cols>
    <col min="1" max="1" width="34.140625" customWidth="1"/>
    <col min="2" max="2" width="35.42578125" customWidth="1"/>
    <col min="3" max="3" width="34.28515625" customWidth="1"/>
    <col min="4" max="4" width="34.5703125" customWidth="1"/>
    <col min="5" max="5" width="34.7109375" customWidth="1"/>
  </cols>
  <sheetData>
    <row r="1" spans="1:5" ht="165" x14ac:dyDescent="0.25">
      <c r="A1" s="46" t="s">
        <v>88</v>
      </c>
      <c r="B1" s="46" t="s">
        <v>89</v>
      </c>
      <c r="C1" s="46" t="s">
        <v>90</v>
      </c>
      <c r="D1" s="47" t="s">
        <v>91</v>
      </c>
      <c r="E1" s="46" t="s">
        <v>92</v>
      </c>
    </row>
    <row r="2" spans="1:5" ht="180" x14ac:dyDescent="0.25">
      <c r="A2" s="46" t="s">
        <v>93</v>
      </c>
      <c r="B2" s="45" t="s">
        <v>94</v>
      </c>
      <c r="C2" s="46" t="s">
        <v>95</v>
      </c>
      <c r="D2" s="46" t="s">
        <v>96</v>
      </c>
      <c r="E2" s="46" t="s">
        <v>97</v>
      </c>
    </row>
    <row r="3" spans="1:5" ht="240" x14ac:dyDescent="0.25">
      <c r="A3" s="46" t="s">
        <v>98</v>
      </c>
      <c r="B3" s="48" t="s">
        <v>99</v>
      </c>
      <c r="C3" s="46" t="s">
        <v>100</v>
      </c>
      <c r="D3" s="46" t="s">
        <v>167</v>
      </c>
      <c r="E3" s="47" t="s">
        <v>166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3"/>
  <sheetViews>
    <sheetView zoomScale="90" zoomScaleNormal="90" workbookViewId="0">
      <selection activeCell="E25" sqref="E25"/>
    </sheetView>
  </sheetViews>
  <sheetFormatPr baseColWidth="10" defaultRowHeight="15" x14ac:dyDescent="0.25"/>
  <cols>
    <col min="1" max="1" width="14.5703125" customWidth="1"/>
    <col min="2" max="2" width="15.85546875" customWidth="1"/>
    <col min="3" max="3" width="16.140625" customWidth="1"/>
    <col min="4" max="4" width="17.42578125" customWidth="1"/>
    <col min="5" max="5" width="17.7109375" customWidth="1"/>
    <col min="6" max="6" width="15.140625" customWidth="1"/>
    <col min="7" max="7" width="15.7109375" customWidth="1"/>
    <col min="9" max="9" width="12.7109375" customWidth="1"/>
  </cols>
  <sheetData>
    <row r="1" spans="1:9" ht="29.25" customHeight="1" x14ac:dyDescent="0.25">
      <c r="A1" s="457" t="s">
        <v>284</v>
      </c>
      <c r="B1" s="458"/>
      <c r="C1" s="458"/>
      <c r="D1" s="458"/>
      <c r="E1" s="458"/>
      <c r="F1" s="458"/>
      <c r="G1" s="459"/>
    </row>
    <row r="2" spans="1:9" ht="29.25" customHeight="1" x14ac:dyDescent="0.25">
      <c r="A2" s="460"/>
      <c r="B2" s="461"/>
      <c r="C2" s="461"/>
      <c r="D2" s="461"/>
      <c r="E2" s="461"/>
      <c r="F2" s="461"/>
      <c r="G2" s="462"/>
    </row>
    <row r="3" spans="1:9" x14ac:dyDescent="0.25">
      <c r="A3" s="383" t="s">
        <v>227</v>
      </c>
      <c r="B3" s="383"/>
      <c r="C3" s="383"/>
      <c r="D3" s="383"/>
      <c r="E3" s="383"/>
      <c r="F3" s="383"/>
      <c r="G3" s="383"/>
    </row>
    <row r="4" spans="1:9" x14ac:dyDescent="0.25">
      <c r="A4" s="436" t="s">
        <v>228</v>
      </c>
      <c r="B4" s="437"/>
      <c r="C4" s="438"/>
      <c r="D4" s="423" t="s">
        <v>273</v>
      </c>
      <c r="E4" s="424"/>
      <c r="F4" s="424"/>
      <c r="G4" s="425"/>
    </row>
    <row r="5" spans="1:9" ht="54.75" customHeight="1" x14ac:dyDescent="0.25">
      <c r="A5" s="125"/>
      <c r="B5" s="126" t="s">
        <v>62</v>
      </c>
      <c r="C5" s="127"/>
      <c r="D5" s="463" t="s">
        <v>272</v>
      </c>
      <c r="E5" s="464"/>
      <c r="F5" s="464"/>
      <c r="G5" s="465"/>
    </row>
    <row r="6" spans="1:9" ht="15" customHeight="1" x14ac:dyDescent="0.25">
      <c r="A6" s="442" t="s">
        <v>229</v>
      </c>
      <c r="B6" s="466"/>
      <c r="C6" s="469">
        <v>1</v>
      </c>
      <c r="D6" s="448" t="s">
        <v>274</v>
      </c>
      <c r="E6" s="449"/>
      <c r="F6" s="449"/>
      <c r="G6" s="450"/>
    </row>
    <row r="7" spans="1:9" ht="15.75" customHeight="1" x14ac:dyDescent="0.25">
      <c r="A7" s="467"/>
      <c r="B7" s="468"/>
      <c r="C7" s="470"/>
      <c r="D7" s="454"/>
      <c r="E7" s="455"/>
      <c r="F7" s="455"/>
      <c r="G7" s="456"/>
    </row>
    <row r="8" spans="1:9" ht="15.75" customHeight="1" x14ac:dyDescent="0.25">
      <c r="A8" s="384" t="s">
        <v>275</v>
      </c>
      <c r="B8" s="420"/>
      <c r="C8" s="385"/>
      <c r="D8" s="152" t="s">
        <v>231</v>
      </c>
      <c r="E8" s="153"/>
      <c r="F8" s="153"/>
      <c r="G8" s="154"/>
    </row>
    <row r="9" spans="1:9" x14ac:dyDescent="0.25">
      <c r="A9" s="430" t="s">
        <v>230</v>
      </c>
      <c r="B9" s="431"/>
      <c r="C9" s="432"/>
      <c r="D9" s="439" t="s">
        <v>231</v>
      </c>
      <c r="E9" s="440"/>
      <c r="F9" s="440"/>
      <c r="G9" s="441"/>
    </row>
    <row r="10" spans="1:9" x14ac:dyDescent="0.25">
      <c r="A10" s="442" t="s">
        <v>232</v>
      </c>
      <c r="B10" s="443"/>
      <c r="C10" s="444"/>
      <c r="D10" s="448" t="s">
        <v>233</v>
      </c>
      <c r="E10" s="449"/>
      <c r="F10" s="449"/>
      <c r="G10" s="450"/>
    </row>
    <row r="11" spans="1:9" ht="6.75" customHeight="1" x14ac:dyDescent="0.25">
      <c r="A11" s="445"/>
      <c r="B11" s="446"/>
      <c r="C11" s="447"/>
      <c r="D11" s="451"/>
      <c r="E11" s="452"/>
      <c r="F11" s="452"/>
      <c r="G11" s="453"/>
      <c r="I11" s="45"/>
    </row>
    <row r="12" spans="1:9" x14ac:dyDescent="0.25">
      <c r="A12" s="442" t="s">
        <v>234</v>
      </c>
      <c r="B12" s="443"/>
      <c r="C12" s="444"/>
      <c r="D12" s="448" t="s">
        <v>276</v>
      </c>
      <c r="E12" s="449"/>
      <c r="F12" s="449"/>
      <c r="G12" s="450"/>
      <c r="I12" s="45"/>
    </row>
    <row r="13" spans="1:9" ht="7.5" customHeight="1" x14ac:dyDescent="0.25">
      <c r="A13" s="445"/>
      <c r="B13" s="446"/>
      <c r="C13" s="447"/>
      <c r="D13" s="454"/>
      <c r="E13" s="455"/>
      <c r="F13" s="455"/>
      <c r="G13" s="456"/>
      <c r="I13" s="45"/>
    </row>
    <row r="14" spans="1:9" x14ac:dyDescent="0.25">
      <c r="A14" s="471" t="s">
        <v>235</v>
      </c>
      <c r="B14" s="471"/>
      <c r="C14" s="471"/>
      <c r="D14" s="471"/>
      <c r="E14" s="471"/>
      <c r="F14" s="471"/>
      <c r="G14" s="471"/>
      <c r="I14" s="45"/>
    </row>
    <row r="15" spans="1:9" ht="27.75" customHeight="1" x14ac:dyDescent="0.25">
      <c r="A15" s="426" t="s">
        <v>236</v>
      </c>
      <c r="B15" s="426"/>
      <c r="C15" s="426"/>
      <c r="D15" s="427" t="s">
        <v>237</v>
      </c>
      <c r="E15" s="428"/>
      <c r="F15" s="428"/>
      <c r="G15" s="429"/>
      <c r="I15" s="45"/>
    </row>
    <row r="16" spans="1:9" ht="10.5" customHeight="1" x14ac:dyDescent="0.25">
      <c r="A16" s="426"/>
      <c r="B16" s="426"/>
      <c r="C16" s="426"/>
      <c r="D16" s="427"/>
      <c r="E16" s="428"/>
      <c r="F16" s="428"/>
      <c r="G16" s="429"/>
    </row>
    <row r="17" spans="1:7" x14ac:dyDescent="0.25">
      <c r="A17" s="430" t="s">
        <v>238</v>
      </c>
      <c r="B17" s="431"/>
      <c r="C17" s="432"/>
      <c r="D17" s="433" t="s">
        <v>277</v>
      </c>
      <c r="E17" s="434"/>
      <c r="F17" s="434"/>
      <c r="G17" s="435"/>
    </row>
    <row r="18" spans="1:7" x14ac:dyDescent="0.25">
      <c r="A18" s="436" t="s">
        <v>239</v>
      </c>
      <c r="B18" s="437"/>
      <c r="C18" s="438"/>
      <c r="D18" s="433" t="s">
        <v>240</v>
      </c>
      <c r="E18" s="434"/>
      <c r="F18" s="434"/>
      <c r="G18" s="435"/>
    </row>
    <row r="19" spans="1:7" x14ac:dyDescent="0.25">
      <c r="A19" s="128" t="s">
        <v>241</v>
      </c>
      <c r="B19" s="129"/>
      <c r="C19" s="130" t="s">
        <v>171</v>
      </c>
      <c r="D19" s="131" t="s">
        <v>242</v>
      </c>
      <c r="E19" s="131" t="s">
        <v>243</v>
      </c>
      <c r="F19" s="384" t="s">
        <v>244</v>
      </c>
      <c r="G19" s="420"/>
    </row>
    <row r="20" spans="1:7" x14ac:dyDescent="0.25">
      <c r="A20" s="421" t="s">
        <v>245</v>
      </c>
      <c r="B20" s="422"/>
      <c r="C20" s="131" t="s">
        <v>246</v>
      </c>
      <c r="D20" s="155" t="s">
        <v>247</v>
      </c>
      <c r="E20" s="156" t="s">
        <v>278</v>
      </c>
      <c r="F20" s="423" t="s">
        <v>279</v>
      </c>
      <c r="G20" s="424"/>
    </row>
    <row r="21" spans="1:7" x14ac:dyDescent="0.25">
      <c r="A21" s="421" t="s">
        <v>248</v>
      </c>
      <c r="B21" s="422"/>
      <c r="C21" s="131" t="s">
        <v>246</v>
      </c>
      <c r="D21" s="155" t="s">
        <v>247</v>
      </c>
      <c r="E21" s="156" t="s">
        <v>280</v>
      </c>
      <c r="F21" s="423" t="s">
        <v>281</v>
      </c>
      <c r="G21" s="424"/>
    </row>
    <row r="22" spans="1:7" x14ac:dyDescent="0.25">
      <c r="A22" s="410" t="s">
        <v>249</v>
      </c>
      <c r="B22" s="411"/>
      <c r="C22" s="423" t="s">
        <v>250</v>
      </c>
      <c r="D22" s="425"/>
      <c r="E22" s="128" t="s">
        <v>251</v>
      </c>
      <c r="F22" s="414">
        <v>1</v>
      </c>
      <c r="G22" s="415"/>
    </row>
    <row r="23" spans="1:7" x14ac:dyDescent="0.25">
      <c r="A23" s="410" t="s">
        <v>252</v>
      </c>
      <c r="B23" s="411"/>
      <c r="C23" s="412" t="s">
        <v>226</v>
      </c>
      <c r="D23" s="413"/>
      <c r="E23" s="128" t="s">
        <v>253</v>
      </c>
      <c r="F23" s="414">
        <v>1</v>
      </c>
      <c r="G23" s="415"/>
    </row>
    <row r="24" spans="1:7" x14ac:dyDescent="0.25">
      <c r="A24" s="416" t="s">
        <v>254</v>
      </c>
      <c r="B24" s="416"/>
      <c r="C24" s="416"/>
      <c r="D24" s="416"/>
      <c r="E24" s="128" t="s">
        <v>255</v>
      </c>
      <c r="F24" s="414">
        <v>1</v>
      </c>
      <c r="G24" s="415"/>
    </row>
    <row r="25" spans="1:7" ht="15.75" x14ac:dyDescent="0.25">
      <c r="A25" s="417">
        <v>41640</v>
      </c>
      <c r="B25" s="417"/>
      <c r="C25" s="417"/>
      <c r="D25" s="417"/>
      <c r="E25" s="128" t="s">
        <v>256</v>
      </c>
      <c r="F25" s="418">
        <v>1</v>
      </c>
      <c r="G25" s="419"/>
    </row>
    <row r="26" spans="1:7" x14ac:dyDescent="0.25">
      <c r="A26" s="132"/>
      <c r="B26" s="132"/>
      <c r="C26" s="133"/>
      <c r="D26" s="132"/>
      <c r="E26" s="132"/>
      <c r="F26" s="132"/>
      <c r="G26" s="132"/>
    </row>
    <row r="27" spans="1:7" x14ac:dyDescent="0.25">
      <c r="A27" s="383" t="s">
        <v>257</v>
      </c>
      <c r="B27" s="383"/>
      <c r="C27" s="383"/>
      <c r="D27" s="383"/>
      <c r="E27" s="383"/>
      <c r="F27" s="383"/>
      <c r="G27" s="383"/>
    </row>
    <row r="28" spans="1:7" ht="27.75" customHeight="1" x14ac:dyDescent="0.25">
      <c r="A28" s="157" t="s">
        <v>252</v>
      </c>
      <c r="B28" s="405" t="s">
        <v>282</v>
      </c>
      <c r="C28" s="406"/>
      <c r="D28" s="159" t="s">
        <v>283</v>
      </c>
      <c r="E28" s="158" t="s">
        <v>258</v>
      </c>
      <c r="F28" s="407" t="s">
        <v>259</v>
      </c>
      <c r="G28" s="407"/>
    </row>
    <row r="29" spans="1:7" ht="15.75" thickBot="1" x14ac:dyDescent="0.3">
      <c r="A29" s="134">
        <v>41640</v>
      </c>
      <c r="B29" s="408">
        <v>10</v>
      </c>
      <c r="C29" s="409"/>
      <c r="D29" s="160">
        <v>8</v>
      </c>
      <c r="E29" s="135">
        <f>IF(ISERROR(D29/B29),0,D29/B29)</f>
        <v>0.8</v>
      </c>
      <c r="F29" s="400" t="str">
        <f>IF(B29=" "," ",IF(B29&gt;$F$25,"L",IF(B29&lt;$F$25,"J","K")))</f>
        <v>L</v>
      </c>
      <c r="G29" s="401"/>
    </row>
    <row r="30" spans="1:7" ht="16.5" thickTop="1" thickBot="1" x14ac:dyDescent="0.3">
      <c r="A30" s="134">
        <v>41671</v>
      </c>
      <c r="B30" s="403"/>
      <c r="C30" s="404"/>
      <c r="D30" s="160"/>
      <c r="E30" s="135">
        <f t="shared" ref="E30:E40" si="0">IF(ISERROR(D30/B30),0,D30/B30)</f>
        <v>0</v>
      </c>
      <c r="F30" s="400" t="str">
        <f t="shared" ref="F30:F40" si="1">IF(B30=" "," ",IF(B30&gt;$F$25,"L",IF(B30&lt;$F$25,"J","K")))</f>
        <v>J</v>
      </c>
      <c r="G30" s="401"/>
    </row>
    <row r="31" spans="1:7" ht="16.5" thickTop="1" thickBot="1" x14ac:dyDescent="0.3">
      <c r="A31" s="134">
        <v>41699</v>
      </c>
      <c r="B31" s="403"/>
      <c r="C31" s="404"/>
      <c r="D31" s="160"/>
      <c r="E31" s="135">
        <f t="shared" si="0"/>
        <v>0</v>
      </c>
      <c r="F31" s="400" t="str">
        <f t="shared" si="1"/>
        <v>J</v>
      </c>
      <c r="G31" s="401"/>
    </row>
    <row r="32" spans="1:7" ht="16.5" thickTop="1" thickBot="1" x14ac:dyDescent="0.3">
      <c r="A32" s="134">
        <v>41730</v>
      </c>
      <c r="B32" s="403"/>
      <c r="C32" s="404"/>
      <c r="D32" s="160"/>
      <c r="E32" s="135">
        <f t="shared" si="0"/>
        <v>0</v>
      </c>
      <c r="F32" s="400" t="str">
        <f t="shared" si="1"/>
        <v>J</v>
      </c>
      <c r="G32" s="401"/>
    </row>
    <row r="33" spans="1:9" ht="16.5" thickTop="1" thickBot="1" x14ac:dyDescent="0.3">
      <c r="A33" s="134">
        <v>41760</v>
      </c>
      <c r="B33" s="403"/>
      <c r="C33" s="404"/>
      <c r="D33" s="160"/>
      <c r="E33" s="135">
        <f t="shared" si="0"/>
        <v>0</v>
      </c>
      <c r="F33" s="400" t="str">
        <f t="shared" si="1"/>
        <v>J</v>
      </c>
      <c r="G33" s="401"/>
    </row>
    <row r="34" spans="1:9" ht="16.5" thickTop="1" thickBot="1" x14ac:dyDescent="0.3">
      <c r="A34" s="134">
        <v>41791</v>
      </c>
      <c r="B34" s="403"/>
      <c r="C34" s="404"/>
      <c r="D34" s="160"/>
      <c r="E34" s="135">
        <f t="shared" si="0"/>
        <v>0</v>
      </c>
      <c r="F34" s="400" t="str">
        <f t="shared" si="1"/>
        <v>J</v>
      </c>
      <c r="G34" s="401"/>
    </row>
    <row r="35" spans="1:9" ht="16.5" customHeight="1" thickTop="1" thickBot="1" x14ac:dyDescent="0.3">
      <c r="A35" s="134">
        <v>41821</v>
      </c>
      <c r="B35" s="403"/>
      <c r="C35" s="404"/>
      <c r="D35" s="160"/>
      <c r="E35" s="135">
        <f t="shared" si="0"/>
        <v>0</v>
      </c>
      <c r="F35" s="400" t="str">
        <f t="shared" si="1"/>
        <v>J</v>
      </c>
      <c r="G35" s="401"/>
      <c r="I35" s="45" t="s">
        <v>285</v>
      </c>
    </row>
    <row r="36" spans="1:9" ht="16.5" thickTop="1" thickBot="1" x14ac:dyDescent="0.3">
      <c r="A36" s="134">
        <v>41852</v>
      </c>
      <c r="B36" s="403"/>
      <c r="C36" s="404"/>
      <c r="D36" s="160"/>
      <c r="E36" s="135">
        <f t="shared" si="0"/>
        <v>0</v>
      </c>
      <c r="F36" s="400" t="str">
        <f t="shared" si="1"/>
        <v>J</v>
      </c>
      <c r="G36" s="401"/>
    </row>
    <row r="37" spans="1:9" ht="16.5" thickTop="1" thickBot="1" x14ac:dyDescent="0.3">
      <c r="A37" s="134">
        <v>41883</v>
      </c>
      <c r="B37" s="403"/>
      <c r="C37" s="404"/>
      <c r="D37" s="160"/>
      <c r="E37" s="135">
        <f t="shared" si="0"/>
        <v>0</v>
      </c>
      <c r="F37" s="400" t="str">
        <f t="shared" si="1"/>
        <v>J</v>
      </c>
      <c r="G37" s="401"/>
    </row>
    <row r="38" spans="1:9" ht="16.5" thickTop="1" thickBot="1" x14ac:dyDescent="0.3">
      <c r="A38" s="134">
        <v>41913</v>
      </c>
      <c r="B38" s="403"/>
      <c r="C38" s="404"/>
      <c r="D38" s="160"/>
      <c r="E38" s="135">
        <f t="shared" si="0"/>
        <v>0</v>
      </c>
      <c r="F38" s="400" t="str">
        <f t="shared" si="1"/>
        <v>J</v>
      </c>
      <c r="G38" s="401"/>
    </row>
    <row r="39" spans="1:9" ht="16.5" thickTop="1" thickBot="1" x14ac:dyDescent="0.3">
      <c r="A39" s="134">
        <v>41944</v>
      </c>
      <c r="B39" s="403"/>
      <c r="C39" s="404"/>
      <c r="D39" s="160"/>
      <c r="E39" s="135">
        <f t="shared" si="0"/>
        <v>0</v>
      </c>
      <c r="F39" s="400" t="str">
        <f t="shared" si="1"/>
        <v>J</v>
      </c>
      <c r="G39" s="401"/>
    </row>
    <row r="40" spans="1:9" ht="15.75" thickTop="1" x14ac:dyDescent="0.25">
      <c r="A40" s="134">
        <v>41974</v>
      </c>
      <c r="B40" s="398"/>
      <c r="C40" s="399"/>
      <c r="D40" s="161"/>
      <c r="E40" s="135">
        <f t="shared" si="0"/>
        <v>0</v>
      </c>
      <c r="F40" s="400" t="str">
        <f t="shared" si="1"/>
        <v>J</v>
      </c>
      <c r="G40" s="401"/>
    </row>
    <row r="41" spans="1:9" x14ac:dyDescent="0.25">
      <c r="A41" s="136" t="s">
        <v>260</v>
      </c>
      <c r="B41" s="402">
        <f>SUM(B29:C40)</f>
        <v>10</v>
      </c>
      <c r="C41" s="402"/>
      <c r="D41" s="137">
        <f>SUM(D29:D40)</f>
        <v>8</v>
      </c>
      <c r="E41" s="162">
        <f>+IF(ISERROR(AVERAGE(E29:E40)),"",AVERAGE(E29:E40))</f>
        <v>6.6666666666666666E-2</v>
      </c>
      <c r="F41" s="138" t="s">
        <v>261</v>
      </c>
      <c r="G41" s="139">
        <f>IF(ISERROR(D41/B41),0,D41/B41)</f>
        <v>0.8</v>
      </c>
    </row>
    <row r="42" spans="1:9" x14ac:dyDescent="0.25">
      <c r="A42" s="140"/>
      <c r="C42" s="141"/>
      <c r="D42" s="142"/>
      <c r="E42" s="143"/>
      <c r="F42" s="144"/>
      <c r="G42" s="144"/>
    </row>
    <row r="43" spans="1:9" x14ac:dyDescent="0.25">
      <c r="A43" s="140"/>
      <c r="B43" s="141"/>
      <c r="C43" s="142"/>
      <c r="D43" s="143"/>
      <c r="E43" s="144"/>
      <c r="F43" s="144"/>
    </row>
    <row r="44" spans="1:9" x14ac:dyDescent="0.25">
      <c r="A44" s="145"/>
      <c r="B44" s="145"/>
      <c r="C44" s="145"/>
      <c r="D44" s="145"/>
      <c r="E44" s="145"/>
      <c r="F44" s="145"/>
      <c r="G44" s="145"/>
    </row>
    <row r="45" spans="1:9" x14ac:dyDescent="0.25">
      <c r="A45" s="145"/>
      <c r="B45" s="145"/>
      <c r="C45" s="145"/>
      <c r="D45" s="145"/>
      <c r="E45" s="145"/>
      <c r="F45" s="145"/>
      <c r="G45" s="145"/>
    </row>
    <row r="46" spans="1:9" x14ac:dyDescent="0.25">
      <c r="A46" s="145"/>
      <c r="B46" s="145"/>
      <c r="C46" s="145"/>
      <c r="D46" s="145"/>
      <c r="E46" s="145"/>
      <c r="F46" s="145"/>
      <c r="G46" s="145"/>
    </row>
    <row r="47" spans="1:9" x14ac:dyDescent="0.25">
      <c r="A47" s="145"/>
      <c r="B47" s="145"/>
      <c r="C47" s="145"/>
      <c r="D47" s="145"/>
      <c r="E47" s="145"/>
      <c r="F47" s="145"/>
      <c r="G47" s="145"/>
    </row>
    <row r="48" spans="1:9" x14ac:dyDescent="0.25">
      <c r="A48" s="146"/>
      <c r="B48" s="146"/>
      <c r="C48" s="146"/>
      <c r="D48" s="146"/>
      <c r="E48" s="146"/>
      <c r="F48" s="146"/>
      <c r="G48" s="146"/>
    </row>
    <row r="49" spans="1:7" x14ac:dyDescent="0.25">
      <c r="A49" s="147"/>
      <c r="B49" s="147"/>
      <c r="C49" s="147"/>
      <c r="D49" s="147"/>
      <c r="E49" s="147"/>
      <c r="F49" s="147"/>
      <c r="G49" s="147"/>
    </row>
    <row r="50" spans="1:7" x14ac:dyDescent="0.25">
      <c r="A50" s="147"/>
      <c r="B50" s="147"/>
      <c r="C50" s="147"/>
      <c r="D50" s="147"/>
      <c r="E50" s="147"/>
      <c r="F50" s="147"/>
      <c r="G50" s="147"/>
    </row>
    <row r="51" spans="1:7" x14ac:dyDescent="0.25">
      <c r="A51" s="147"/>
      <c r="B51" s="147"/>
      <c r="C51" s="147"/>
      <c r="D51" s="147"/>
      <c r="E51" s="147"/>
      <c r="F51" s="147"/>
      <c r="G51" s="147"/>
    </row>
    <row r="52" spans="1:7" x14ac:dyDescent="0.25">
      <c r="A52" s="147"/>
      <c r="B52" s="147"/>
      <c r="C52" s="147"/>
      <c r="D52" s="147"/>
      <c r="E52" s="147"/>
      <c r="F52" s="147"/>
      <c r="G52" s="147"/>
    </row>
    <row r="53" spans="1:7" x14ac:dyDescent="0.25">
      <c r="A53" s="147"/>
      <c r="B53" s="147"/>
      <c r="C53" s="147"/>
      <c r="D53" s="147"/>
      <c r="E53" s="147"/>
      <c r="F53" s="147"/>
      <c r="G53" s="147"/>
    </row>
    <row r="54" spans="1:7" x14ac:dyDescent="0.25">
      <c r="A54" s="147"/>
      <c r="B54" s="147"/>
      <c r="C54" s="147"/>
      <c r="D54" s="147"/>
      <c r="E54" s="147"/>
      <c r="F54" s="147"/>
      <c r="G54" s="147"/>
    </row>
    <row r="55" spans="1:7" x14ac:dyDescent="0.25">
      <c r="A55" s="147"/>
      <c r="B55" s="147"/>
      <c r="C55" s="147"/>
      <c r="D55" s="147"/>
      <c r="E55" s="147"/>
      <c r="F55" s="147"/>
      <c r="G55" s="147"/>
    </row>
    <row r="56" spans="1:7" x14ac:dyDescent="0.25">
      <c r="A56" s="147"/>
      <c r="B56" s="147"/>
      <c r="C56" s="147"/>
      <c r="D56" s="147"/>
      <c r="E56" s="147"/>
      <c r="F56" s="147"/>
      <c r="G56" s="147"/>
    </row>
    <row r="57" spans="1:7" x14ac:dyDescent="0.25">
      <c r="A57" s="147"/>
      <c r="B57" s="147"/>
      <c r="C57" s="147"/>
      <c r="D57" s="147"/>
      <c r="E57" s="147"/>
      <c r="F57" s="147"/>
      <c r="G57" s="147"/>
    </row>
    <row r="58" spans="1:7" x14ac:dyDescent="0.25">
      <c r="A58" s="147"/>
      <c r="B58" s="147"/>
      <c r="C58" s="147"/>
      <c r="D58" s="147"/>
      <c r="E58" s="147"/>
      <c r="F58" s="147"/>
      <c r="G58" s="147"/>
    </row>
    <row r="59" spans="1:7" x14ac:dyDescent="0.25">
      <c r="A59" s="147"/>
      <c r="B59" s="147"/>
      <c r="C59" s="147"/>
      <c r="D59" s="147"/>
      <c r="E59" s="147"/>
      <c r="F59" s="147"/>
      <c r="G59" s="147"/>
    </row>
    <row r="60" spans="1:7" x14ac:dyDescent="0.25">
      <c r="A60" s="147"/>
      <c r="B60" s="147"/>
      <c r="C60" s="147"/>
      <c r="D60" s="147"/>
      <c r="E60" s="147"/>
      <c r="F60" s="147"/>
      <c r="G60" s="147"/>
    </row>
    <row r="61" spans="1:7" x14ac:dyDescent="0.25">
      <c r="A61" s="147"/>
      <c r="B61" s="147"/>
      <c r="C61" s="147"/>
      <c r="D61" s="147"/>
      <c r="E61" s="147"/>
      <c r="F61" s="147"/>
      <c r="G61" s="147"/>
    </row>
    <row r="62" spans="1:7" x14ac:dyDescent="0.25">
      <c r="A62" s="147"/>
      <c r="B62" s="147"/>
      <c r="C62" s="147"/>
      <c r="D62" s="147"/>
      <c r="E62" s="147"/>
      <c r="F62" s="147"/>
      <c r="G62" s="147"/>
    </row>
    <row r="63" spans="1:7" x14ac:dyDescent="0.25">
      <c r="A63" s="147"/>
      <c r="B63" s="147"/>
      <c r="C63" s="147"/>
      <c r="D63" s="147"/>
      <c r="E63" s="147"/>
      <c r="F63" s="147"/>
      <c r="G63" s="147"/>
    </row>
    <row r="64" spans="1:7" x14ac:dyDescent="0.25">
      <c r="A64" s="147"/>
      <c r="B64" s="147"/>
      <c r="C64" s="147"/>
      <c r="D64" s="147"/>
      <c r="E64" s="147"/>
      <c r="F64" s="147"/>
      <c r="G64" s="147"/>
    </row>
    <row r="65" spans="1:7" x14ac:dyDescent="0.25">
      <c r="A65" s="147"/>
      <c r="B65" s="147"/>
      <c r="C65" s="147"/>
      <c r="D65" s="147"/>
      <c r="E65" s="147"/>
      <c r="F65" s="147"/>
      <c r="G65" s="147"/>
    </row>
    <row r="66" spans="1:7" x14ac:dyDescent="0.25">
      <c r="A66" s="147"/>
      <c r="B66" s="147"/>
      <c r="C66" s="147"/>
      <c r="D66" s="147"/>
      <c r="E66" s="147"/>
      <c r="F66" s="147"/>
      <c r="G66" s="147"/>
    </row>
    <row r="67" spans="1:7" x14ac:dyDescent="0.25">
      <c r="A67" s="148"/>
      <c r="B67" s="148"/>
      <c r="C67" s="148"/>
      <c r="D67" s="148"/>
      <c r="E67" s="148"/>
      <c r="F67" s="148"/>
      <c r="G67" s="148"/>
    </row>
    <row r="68" spans="1:7" x14ac:dyDescent="0.25">
      <c r="A68" s="148"/>
      <c r="B68" s="148"/>
      <c r="C68" s="148"/>
      <c r="D68" s="148"/>
      <c r="E68" s="148"/>
      <c r="F68" s="148"/>
      <c r="G68" s="148"/>
    </row>
    <row r="69" spans="1:7" x14ac:dyDescent="0.25">
      <c r="A69" s="383" t="s">
        <v>262</v>
      </c>
      <c r="B69" s="383"/>
      <c r="C69" s="383"/>
      <c r="D69" s="383"/>
      <c r="E69" s="383"/>
      <c r="F69" s="383"/>
      <c r="G69" s="383"/>
    </row>
    <row r="70" spans="1:7" ht="38.25" x14ac:dyDescent="0.25">
      <c r="A70" s="384" t="s">
        <v>263</v>
      </c>
      <c r="B70" s="385"/>
      <c r="C70" s="149"/>
      <c r="D70" s="150" t="s">
        <v>264</v>
      </c>
      <c r="E70" s="386"/>
      <c r="F70" s="387"/>
      <c r="G70" s="387"/>
    </row>
    <row r="71" spans="1:7" x14ac:dyDescent="0.25">
      <c r="A71" s="151"/>
      <c r="B71" s="151"/>
      <c r="C71" s="151"/>
      <c r="D71" s="151"/>
      <c r="E71" s="151"/>
      <c r="F71" s="151"/>
      <c r="G71" s="151"/>
    </row>
    <row r="72" spans="1:7" x14ac:dyDescent="0.25">
      <c r="A72" s="151"/>
      <c r="B72" s="151"/>
      <c r="C72" s="151"/>
      <c r="D72" s="151"/>
      <c r="E72" s="151"/>
      <c r="F72" s="151"/>
      <c r="G72" s="151"/>
    </row>
    <row r="73" spans="1:7" x14ac:dyDescent="0.25">
      <c r="A73" s="151"/>
      <c r="B73" s="151"/>
      <c r="C73" s="151"/>
      <c r="D73" s="151"/>
      <c r="E73" s="151"/>
      <c r="F73" s="151"/>
      <c r="G73" s="151"/>
    </row>
    <row r="74" spans="1:7" x14ac:dyDescent="0.25">
      <c r="A74" s="151"/>
      <c r="B74" s="151"/>
      <c r="C74" s="151"/>
      <c r="D74" s="151"/>
      <c r="E74" s="151"/>
      <c r="F74" s="151"/>
      <c r="G74" s="151"/>
    </row>
    <row r="75" spans="1:7" x14ac:dyDescent="0.25">
      <c r="A75" s="151"/>
      <c r="B75" s="151"/>
      <c r="C75" s="151"/>
      <c r="D75" s="151"/>
      <c r="E75" s="151"/>
      <c r="F75" s="151"/>
      <c r="G75" s="151"/>
    </row>
    <row r="76" spans="1:7" x14ac:dyDescent="0.25">
      <c r="A76" s="151"/>
      <c r="B76" s="151"/>
      <c r="C76" s="151"/>
      <c r="D76" s="151"/>
      <c r="E76" s="151"/>
      <c r="F76" s="151"/>
      <c r="G76" s="151"/>
    </row>
    <row r="77" spans="1:7" x14ac:dyDescent="0.25">
      <c r="A77" s="383" t="s">
        <v>265</v>
      </c>
      <c r="B77" s="383"/>
      <c r="C77" s="383"/>
      <c r="D77" s="383"/>
      <c r="E77" s="383"/>
      <c r="F77" s="383"/>
      <c r="G77" s="383"/>
    </row>
    <row r="78" spans="1:7" ht="38.25" x14ac:dyDescent="0.25">
      <c r="A78" s="384" t="s">
        <v>263</v>
      </c>
      <c r="B78" s="385"/>
      <c r="C78" s="149"/>
      <c r="D78" s="150" t="s">
        <v>264</v>
      </c>
      <c r="E78" s="386"/>
      <c r="F78" s="387"/>
      <c r="G78" s="387"/>
    </row>
    <row r="79" spans="1:7" x14ac:dyDescent="0.25">
      <c r="A79" s="151"/>
      <c r="B79" s="151"/>
      <c r="C79" s="151"/>
      <c r="D79" s="151"/>
      <c r="E79" s="151"/>
      <c r="F79" s="151"/>
      <c r="G79" s="151"/>
    </row>
    <row r="80" spans="1:7" x14ac:dyDescent="0.25">
      <c r="A80" s="151"/>
      <c r="B80" s="151"/>
      <c r="C80" s="151"/>
      <c r="D80" s="151"/>
      <c r="E80" s="151"/>
      <c r="F80" s="151"/>
      <c r="G80" s="151"/>
    </row>
    <row r="81" spans="1:7" x14ac:dyDescent="0.25">
      <c r="A81" s="151"/>
      <c r="B81" s="151"/>
      <c r="C81" s="151"/>
      <c r="D81" s="151"/>
      <c r="E81" s="151"/>
      <c r="F81" s="151"/>
      <c r="G81" s="151"/>
    </row>
    <row r="82" spans="1:7" x14ac:dyDescent="0.25">
      <c r="A82" s="151"/>
      <c r="B82" s="151"/>
      <c r="C82" s="151"/>
      <c r="D82" s="151"/>
      <c r="E82" s="151"/>
      <c r="F82" s="151"/>
      <c r="G82" s="151"/>
    </row>
    <row r="83" spans="1:7" x14ac:dyDescent="0.25">
      <c r="A83" s="151"/>
      <c r="B83" s="151"/>
      <c r="C83" s="151"/>
      <c r="D83" s="151"/>
      <c r="E83" s="151"/>
      <c r="F83" s="151"/>
      <c r="G83" s="151"/>
    </row>
    <row r="84" spans="1:7" x14ac:dyDescent="0.25">
      <c r="A84" s="151"/>
      <c r="B84" s="151"/>
      <c r="C84" s="151"/>
      <c r="D84" s="151"/>
      <c r="E84" s="151"/>
      <c r="F84" s="151"/>
      <c r="G84" s="151"/>
    </row>
    <row r="85" spans="1:7" x14ac:dyDescent="0.25">
      <c r="A85" s="383" t="s">
        <v>266</v>
      </c>
      <c r="B85" s="383"/>
      <c r="C85" s="383"/>
      <c r="D85" s="383"/>
      <c r="E85" s="383"/>
      <c r="F85" s="383"/>
      <c r="G85" s="383"/>
    </row>
    <row r="86" spans="1:7" ht="38.25" x14ac:dyDescent="0.25">
      <c r="A86" s="384" t="s">
        <v>263</v>
      </c>
      <c r="B86" s="385"/>
      <c r="C86" s="149"/>
      <c r="D86" s="150" t="s">
        <v>264</v>
      </c>
      <c r="E86" s="386"/>
      <c r="F86" s="387"/>
      <c r="G86" s="387"/>
    </row>
    <row r="87" spans="1:7" x14ac:dyDescent="0.25">
      <c r="A87" s="151"/>
      <c r="B87" s="151"/>
      <c r="C87" s="151"/>
      <c r="D87" s="151"/>
      <c r="E87" s="151"/>
      <c r="F87" s="151"/>
      <c r="G87" s="151"/>
    </row>
    <row r="88" spans="1:7" x14ac:dyDescent="0.25">
      <c r="A88" s="151"/>
      <c r="B88" s="151"/>
      <c r="C88" s="151"/>
      <c r="D88" s="151"/>
      <c r="E88" s="151"/>
      <c r="F88" s="151"/>
      <c r="G88" s="151"/>
    </row>
    <row r="89" spans="1:7" ht="15" customHeight="1" x14ac:dyDescent="0.25">
      <c r="A89" s="151"/>
      <c r="B89" s="151"/>
      <c r="C89" s="151"/>
      <c r="D89" s="151"/>
      <c r="E89" s="151"/>
      <c r="F89" s="151"/>
      <c r="G89" s="151"/>
    </row>
    <row r="90" spans="1:7" x14ac:dyDescent="0.25">
      <c r="A90" s="151"/>
      <c r="B90" s="151"/>
      <c r="C90" s="151"/>
      <c r="D90" s="151"/>
      <c r="E90" s="151"/>
      <c r="F90" s="151"/>
      <c r="G90" s="151"/>
    </row>
    <row r="91" spans="1:7" x14ac:dyDescent="0.25">
      <c r="A91" s="151"/>
      <c r="B91" s="151"/>
      <c r="C91" s="151"/>
      <c r="D91" s="151"/>
      <c r="E91" s="151"/>
      <c r="F91" s="151"/>
      <c r="G91" s="151"/>
    </row>
    <row r="92" spans="1:7" x14ac:dyDescent="0.25">
      <c r="A92" s="151"/>
      <c r="B92" s="151"/>
      <c r="C92" s="151"/>
      <c r="D92" s="151"/>
      <c r="E92" s="151"/>
      <c r="F92" s="151"/>
      <c r="G92" s="151"/>
    </row>
    <row r="93" spans="1:7" x14ac:dyDescent="0.25">
      <c r="A93" s="383" t="s">
        <v>267</v>
      </c>
      <c r="B93" s="383"/>
      <c r="C93" s="383"/>
      <c r="D93" s="383"/>
      <c r="E93" s="383"/>
      <c r="F93" s="383"/>
      <c r="G93" s="383"/>
    </row>
    <row r="94" spans="1:7" ht="38.25" x14ac:dyDescent="0.25">
      <c r="A94" s="384" t="s">
        <v>263</v>
      </c>
      <c r="B94" s="385"/>
      <c r="C94" s="149"/>
      <c r="D94" s="150" t="s">
        <v>264</v>
      </c>
      <c r="E94" s="386"/>
      <c r="F94" s="387"/>
      <c r="G94" s="387"/>
    </row>
    <row r="95" spans="1:7" x14ac:dyDescent="0.25">
      <c r="A95" s="151"/>
      <c r="B95" s="151"/>
      <c r="C95" s="151"/>
      <c r="D95" s="151"/>
      <c r="E95" s="151"/>
      <c r="F95" s="151"/>
      <c r="G95" s="151"/>
    </row>
    <row r="96" spans="1:7" x14ac:dyDescent="0.25">
      <c r="A96" s="151"/>
      <c r="B96" s="151"/>
      <c r="C96" s="151"/>
      <c r="D96" s="151"/>
      <c r="E96" s="151"/>
      <c r="F96" s="151"/>
      <c r="G96" s="151"/>
    </row>
    <row r="97" spans="1:7" x14ac:dyDescent="0.25">
      <c r="A97" s="151"/>
      <c r="B97" s="151"/>
      <c r="C97" s="151"/>
      <c r="D97" s="151"/>
      <c r="E97" s="151"/>
      <c r="F97" s="151"/>
      <c r="G97" s="151"/>
    </row>
    <row r="98" spans="1:7" x14ac:dyDescent="0.25">
      <c r="A98" s="151"/>
      <c r="B98" s="151"/>
      <c r="C98" s="151"/>
      <c r="D98" s="151"/>
      <c r="E98" s="151"/>
      <c r="F98" s="151"/>
      <c r="G98" s="151"/>
    </row>
    <row r="99" spans="1:7" x14ac:dyDescent="0.25">
      <c r="A99" s="151"/>
      <c r="B99" s="151"/>
      <c r="C99" s="151"/>
      <c r="D99" s="151"/>
      <c r="E99" s="151"/>
      <c r="F99" s="151"/>
      <c r="G99" s="151"/>
    </row>
    <row r="100" spans="1:7" x14ac:dyDescent="0.25">
      <c r="A100" s="151"/>
      <c r="B100" s="151"/>
      <c r="C100" s="151"/>
      <c r="D100" s="151"/>
      <c r="E100" s="151"/>
      <c r="F100" s="151"/>
      <c r="G100" s="151"/>
    </row>
    <row r="101" spans="1:7" x14ac:dyDescent="0.25">
      <c r="A101" s="151"/>
      <c r="B101" s="151"/>
      <c r="C101" s="151"/>
      <c r="D101" s="151"/>
      <c r="E101" s="151"/>
      <c r="F101" s="151"/>
      <c r="G101" s="151"/>
    </row>
    <row r="103" spans="1:7" x14ac:dyDescent="0.25">
      <c r="A103" s="388" t="s">
        <v>268</v>
      </c>
      <c r="B103" s="389"/>
      <c r="C103" s="389"/>
      <c r="D103" s="389"/>
      <c r="E103" s="389"/>
      <c r="F103" s="389"/>
      <c r="G103" s="389"/>
    </row>
    <row r="104" spans="1:7" ht="15" customHeight="1" x14ac:dyDescent="0.25">
      <c r="A104" s="390" t="s">
        <v>189</v>
      </c>
      <c r="B104" s="390" t="s">
        <v>269</v>
      </c>
      <c r="C104" s="390" t="s">
        <v>270</v>
      </c>
      <c r="D104" s="392" t="s">
        <v>271</v>
      </c>
      <c r="E104" s="393"/>
      <c r="F104" s="393"/>
      <c r="G104" s="394"/>
    </row>
    <row r="105" spans="1:7" x14ac:dyDescent="0.25">
      <c r="A105" s="391"/>
      <c r="B105" s="391"/>
      <c r="C105" s="391"/>
      <c r="D105" s="395"/>
      <c r="E105" s="396"/>
      <c r="F105" s="396"/>
      <c r="G105" s="397"/>
    </row>
    <row r="106" spans="1:7" x14ac:dyDescent="0.25">
      <c r="A106" s="130">
        <v>1</v>
      </c>
      <c r="B106" s="128"/>
      <c r="C106" s="128"/>
      <c r="D106" s="380"/>
      <c r="E106" s="381"/>
      <c r="F106" s="381"/>
      <c r="G106" s="382"/>
    </row>
    <row r="107" spans="1:7" x14ac:dyDescent="0.25">
      <c r="A107" s="130">
        <f>A106+1</f>
        <v>2</v>
      </c>
      <c r="B107" s="128"/>
      <c r="C107" s="128"/>
      <c r="D107" s="380"/>
      <c r="E107" s="381"/>
      <c r="F107" s="381"/>
      <c r="G107" s="382"/>
    </row>
    <row r="108" spans="1:7" x14ac:dyDescent="0.25">
      <c r="A108" s="130">
        <f t="shared" ref="A108:A171" si="2">A107+1</f>
        <v>3</v>
      </c>
      <c r="B108" s="128"/>
      <c r="C108" s="128"/>
      <c r="D108" s="380"/>
      <c r="E108" s="381"/>
      <c r="F108" s="381"/>
      <c r="G108" s="382"/>
    </row>
    <row r="109" spans="1:7" x14ac:dyDescent="0.25">
      <c r="A109" s="130">
        <f t="shared" si="2"/>
        <v>4</v>
      </c>
      <c r="B109" s="128"/>
      <c r="C109" s="128"/>
      <c r="D109" s="380"/>
      <c r="E109" s="381"/>
      <c r="F109" s="381"/>
      <c r="G109" s="382"/>
    </row>
    <row r="110" spans="1:7" x14ac:dyDescent="0.25">
      <c r="A110" s="130">
        <f t="shared" si="2"/>
        <v>5</v>
      </c>
      <c r="B110" s="128"/>
      <c r="C110" s="128"/>
      <c r="D110" s="380"/>
      <c r="E110" s="381"/>
      <c r="F110" s="381"/>
      <c r="G110" s="382"/>
    </row>
    <row r="111" spans="1:7" x14ac:dyDescent="0.25">
      <c r="A111" s="130">
        <f t="shared" si="2"/>
        <v>6</v>
      </c>
      <c r="B111" s="128"/>
      <c r="C111" s="128"/>
      <c r="D111" s="380"/>
      <c r="E111" s="381"/>
      <c r="F111" s="381"/>
      <c r="G111" s="382"/>
    </row>
    <row r="112" spans="1:7" x14ac:dyDescent="0.25">
      <c r="A112" s="130">
        <f t="shared" si="2"/>
        <v>7</v>
      </c>
      <c r="B112" s="128"/>
      <c r="C112" s="128"/>
      <c r="D112" s="380"/>
      <c r="E112" s="381"/>
      <c r="F112" s="381"/>
      <c r="G112" s="382"/>
    </row>
    <row r="113" spans="1:7" x14ac:dyDescent="0.25">
      <c r="A113" s="130">
        <f t="shared" si="2"/>
        <v>8</v>
      </c>
      <c r="B113" s="128"/>
      <c r="C113" s="128"/>
      <c r="D113" s="380"/>
      <c r="E113" s="381"/>
      <c r="F113" s="381"/>
      <c r="G113" s="382"/>
    </row>
    <row r="114" spans="1:7" x14ac:dyDescent="0.25">
      <c r="A114" s="130">
        <f t="shared" si="2"/>
        <v>9</v>
      </c>
      <c r="B114" s="128"/>
      <c r="C114" s="128"/>
      <c r="D114" s="380"/>
      <c r="E114" s="381"/>
      <c r="F114" s="381"/>
      <c r="G114" s="382"/>
    </row>
    <row r="115" spans="1:7" x14ac:dyDescent="0.25">
      <c r="A115" s="130">
        <f t="shared" si="2"/>
        <v>10</v>
      </c>
      <c r="B115" s="128"/>
      <c r="C115" s="128"/>
      <c r="D115" s="380"/>
      <c r="E115" s="381"/>
      <c r="F115" s="381"/>
      <c r="G115" s="382"/>
    </row>
    <row r="116" spans="1:7" x14ac:dyDescent="0.25">
      <c r="A116" s="130">
        <f t="shared" si="2"/>
        <v>11</v>
      </c>
      <c r="B116" s="128"/>
      <c r="C116" s="128"/>
      <c r="D116" s="380"/>
      <c r="E116" s="381"/>
      <c r="F116" s="381"/>
      <c r="G116" s="382"/>
    </row>
    <row r="117" spans="1:7" x14ac:dyDescent="0.25">
      <c r="A117" s="130">
        <f t="shared" si="2"/>
        <v>12</v>
      </c>
      <c r="B117" s="128"/>
      <c r="C117" s="128"/>
      <c r="D117" s="380"/>
      <c r="E117" s="381"/>
      <c r="F117" s="381"/>
      <c r="G117" s="382"/>
    </row>
    <row r="118" spans="1:7" x14ac:dyDescent="0.25">
      <c r="A118" s="130">
        <f t="shared" si="2"/>
        <v>13</v>
      </c>
      <c r="B118" s="128"/>
      <c r="C118" s="128"/>
      <c r="D118" s="380"/>
      <c r="E118" s="381"/>
      <c r="F118" s="381"/>
      <c r="G118" s="382"/>
    </row>
    <row r="119" spans="1:7" x14ac:dyDescent="0.25">
      <c r="A119" s="130">
        <f t="shared" si="2"/>
        <v>14</v>
      </c>
      <c r="B119" s="128"/>
      <c r="C119" s="128"/>
      <c r="D119" s="380"/>
      <c r="E119" s="381"/>
      <c r="F119" s="381"/>
      <c r="G119" s="382"/>
    </row>
    <row r="120" spans="1:7" x14ac:dyDescent="0.25">
      <c r="A120" s="130">
        <f t="shared" si="2"/>
        <v>15</v>
      </c>
      <c r="B120" s="128"/>
      <c r="C120" s="128"/>
      <c r="D120" s="380"/>
      <c r="E120" s="381"/>
      <c r="F120" s="381"/>
      <c r="G120" s="382"/>
    </row>
    <row r="121" spans="1:7" x14ac:dyDescent="0.25">
      <c r="A121" s="130">
        <f t="shared" si="2"/>
        <v>16</v>
      </c>
      <c r="B121" s="128"/>
      <c r="C121" s="128"/>
      <c r="D121" s="380"/>
      <c r="E121" s="381"/>
      <c r="F121" s="381"/>
      <c r="G121" s="382"/>
    </row>
    <row r="122" spans="1:7" x14ac:dyDescent="0.25">
      <c r="A122" s="130">
        <f t="shared" si="2"/>
        <v>17</v>
      </c>
      <c r="B122" s="128"/>
      <c r="C122" s="128"/>
      <c r="D122" s="380"/>
      <c r="E122" s="381"/>
      <c r="F122" s="381"/>
      <c r="G122" s="382"/>
    </row>
    <row r="123" spans="1:7" x14ac:dyDescent="0.25">
      <c r="A123" s="130">
        <f t="shared" si="2"/>
        <v>18</v>
      </c>
      <c r="B123" s="128"/>
      <c r="C123" s="128"/>
      <c r="D123" s="380"/>
      <c r="E123" s="381"/>
      <c r="F123" s="381"/>
      <c r="G123" s="382"/>
    </row>
    <row r="124" spans="1:7" x14ac:dyDescent="0.25">
      <c r="A124" s="130">
        <f t="shared" si="2"/>
        <v>19</v>
      </c>
      <c r="B124" s="128"/>
      <c r="C124" s="128"/>
      <c r="D124" s="380"/>
      <c r="E124" s="381"/>
      <c r="F124" s="381"/>
      <c r="G124" s="382"/>
    </row>
    <row r="125" spans="1:7" x14ac:dyDescent="0.25">
      <c r="A125" s="130">
        <f t="shared" si="2"/>
        <v>20</v>
      </c>
      <c r="B125" s="128"/>
      <c r="C125" s="128"/>
      <c r="D125" s="380"/>
      <c r="E125" s="381"/>
      <c r="F125" s="381"/>
      <c r="G125" s="382"/>
    </row>
    <row r="126" spans="1:7" x14ac:dyDescent="0.25">
      <c r="A126" s="130">
        <f t="shared" si="2"/>
        <v>21</v>
      </c>
      <c r="B126" s="128"/>
      <c r="C126" s="128"/>
      <c r="D126" s="380"/>
      <c r="E126" s="381"/>
      <c r="F126" s="381"/>
      <c r="G126" s="382"/>
    </row>
    <row r="127" spans="1:7" x14ac:dyDescent="0.25">
      <c r="A127" s="130">
        <f t="shared" si="2"/>
        <v>22</v>
      </c>
      <c r="B127" s="128"/>
      <c r="C127" s="128"/>
      <c r="D127" s="380"/>
      <c r="E127" s="381"/>
      <c r="F127" s="381"/>
      <c r="G127" s="382"/>
    </row>
    <row r="128" spans="1:7" x14ac:dyDescent="0.25">
      <c r="A128" s="130">
        <f t="shared" si="2"/>
        <v>23</v>
      </c>
      <c r="B128" s="128"/>
      <c r="C128" s="128"/>
      <c r="D128" s="380"/>
      <c r="E128" s="381"/>
      <c r="F128" s="381"/>
      <c r="G128" s="382"/>
    </row>
    <row r="129" spans="1:7" x14ac:dyDescent="0.25">
      <c r="A129" s="130">
        <f t="shared" si="2"/>
        <v>24</v>
      </c>
      <c r="B129" s="128"/>
      <c r="C129" s="128"/>
      <c r="D129" s="380"/>
      <c r="E129" s="381"/>
      <c r="F129" s="381"/>
      <c r="G129" s="382"/>
    </row>
    <row r="130" spans="1:7" x14ac:dyDescent="0.25">
      <c r="A130" s="130">
        <f t="shared" si="2"/>
        <v>25</v>
      </c>
      <c r="B130" s="128"/>
      <c r="C130" s="128"/>
      <c r="D130" s="380"/>
      <c r="E130" s="381"/>
      <c r="F130" s="381"/>
      <c r="G130" s="382"/>
    </row>
    <row r="131" spans="1:7" x14ac:dyDescent="0.25">
      <c r="A131" s="130">
        <f t="shared" si="2"/>
        <v>26</v>
      </c>
      <c r="B131" s="128"/>
      <c r="C131" s="128"/>
      <c r="D131" s="380"/>
      <c r="E131" s="381"/>
      <c r="F131" s="381"/>
      <c r="G131" s="382"/>
    </row>
    <row r="132" spans="1:7" x14ac:dyDescent="0.25">
      <c r="A132" s="130">
        <f t="shared" si="2"/>
        <v>27</v>
      </c>
      <c r="B132" s="128"/>
      <c r="C132" s="128"/>
      <c r="D132" s="380"/>
      <c r="E132" s="381"/>
      <c r="F132" s="381"/>
      <c r="G132" s="382"/>
    </row>
    <row r="133" spans="1:7" x14ac:dyDescent="0.25">
      <c r="A133" s="130">
        <f t="shared" si="2"/>
        <v>28</v>
      </c>
      <c r="B133" s="128"/>
      <c r="C133" s="128"/>
      <c r="D133" s="380"/>
      <c r="E133" s="381"/>
      <c r="F133" s="381"/>
      <c r="G133" s="382"/>
    </row>
    <row r="134" spans="1:7" x14ac:dyDescent="0.25">
      <c r="A134" s="130">
        <f t="shared" si="2"/>
        <v>29</v>
      </c>
      <c r="B134" s="128"/>
      <c r="C134" s="128"/>
      <c r="D134" s="380"/>
      <c r="E134" s="381"/>
      <c r="F134" s="381"/>
      <c r="G134" s="382"/>
    </row>
    <row r="135" spans="1:7" x14ac:dyDescent="0.25">
      <c r="A135" s="130">
        <f t="shared" si="2"/>
        <v>30</v>
      </c>
      <c r="B135" s="128"/>
      <c r="C135" s="128"/>
      <c r="D135" s="380"/>
      <c r="E135" s="381"/>
      <c r="F135" s="381"/>
      <c r="G135" s="382"/>
    </row>
    <row r="136" spans="1:7" x14ac:dyDescent="0.25">
      <c r="A136" s="130">
        <f t="shared" si="2"/>
        <v>31</v>
      </c>
      <c r="B136" s="128"/>
      <c r="C136" s="128"/>
      <c r="D136" s="380"/>
      <c r="E136" s="381"/>
      <c r="F136" s="381"/>
      <c r="G136" s="382"/>
    </row>
    <row r="137" spans="1:7" x14ac:dyDescent="0.25">
      <c r="A137" s="130">
        <f t="shared" si="2"/>
        <v>32</v>
      </c>
      <c r="B137" s="128"/>
      <c r="C137" s="128"/>
      <c r="D137" s="380"/>
      <c r="E137" s="381"/>
      <c r="F137" s="381"/>
      <c r="G137" s="382"/>
    </row>
    <row r="138" spans="1:7" x14ac:dyDescent="0.25">
      <c r="A138" s="130">
        <f t="shared" si="2"/>
        <v>33</v>
      </c>
      <c r="B138" s="128"/>
      <c r="C138" s="128"/>
      <c r="D138" s="380"/>
      <c r="E138" s="381"/>
      <c r="F138" s="381"/>
      <c r="G138" s="382"/>
    </row>
    <row r="139" spans="1:7" x14ac:dyDescent="0.25">
      <c r="A139" s="130">
        <f t="shared" si="2"/>
        <v>34</v>
      </c>
      <c r="B139" s="128"/>
      <c r="C139" s="128"/>
      <c r="D139" s="380"/>
      <c r="E139" s="381"/>
      <c r="F139" s="381"/>
      <c r="G139" s="382"/>
    </row>
    <row r="140" spans="1:7" x14ac:dyDescent="0.25">
      <c r="A140" s="130">
        <f t="shared" si="2"/>
        <v>35</v>
      </c>
      <c r="B140" s="128"/>
      <c r="C140" s="128"/>
      <c r="D140" s="380"/>
      <c r="E140" s="381"/>
      <c r="F140" s="381"/>
      <c r="G140" s="382"/>
    </row>
    <row r="141" spans="1:7" x14ac:dyDescent="0.25">
      <c r="A141" s="130">
        <f t="shared" si="2"/>
        <v>36</v>
      </c>
      <c r="B141" s="128"/>
      <c r="C141" s="128"/>
      <c r="D141" s="380"/>
      <c r="E141" s="381"/>
      <c r="F141" s="381"/>
      <c r="G141" s="382"/>
    </row>
    <row r="142" spans="1:7" x14ac:dyDescent="0.25">
      <c r="A142" s="130">
        <f t="shared" si="2"/>
        <v>37</v>
      </c>
      <c r="B142" s="128"/>
      <c r="C142" s="128"/>
      <c r="D142" s="380"/>
      <c r="E142" s="381"/>
      <c r="F142" s="381"/>
      <c r="G142" s="382"/>
    </row>
    <row r="143" spans="1:7" x14ac:dyDescent="0.25">
      <c r="A143" s="130">
        <f t="shared" si="2"/>
        <v>38</v>
      </c>
      <c r="B143" s="128"/>
      <c r="C143" s="128"/>
      <c r="D143" s="380"/>
      <c r="E143" s="381"/>
      <c r="F143" s="381"/>
      <c r="G143" s="382"/>
    </row>
    <row r="144" spans="1:7" x14ac:dyDescent="0.25">
      <c r="A144" s="130">
        <f t="shared" si="2"/>
        <v>39</v>
      </c>
      <c r="B144" s="128"/>
      <c r="C144" s="128"/>
      <c r="D144" s="380"/>
      <c r="E144" s="381"/>
      <c r="F144" s="381"/>
      <c r="G144" s="382"/>
    </row>
    <row r="145" spans="1:7" x14ac:dyDescent="0.25">
      <c r="A145" s="130">
        <f t="shared" si="2"/>
        <v>40</v>
      </c>
      <c r="B145" s="128"/>
      <c r="C145" s="128"/>
      <c r="D145" s="380"/>
      <c r="E145" s="381"/>
      <c r="F145" s="381"/>
      <c r="G145" s="382"/>
    </row>
    <row r="146" spans="1:7" x14ac:dyDescent="0.25">
      <c r="A146" s="130">
        <f t="shared" si="2"/>
        <v>41</v>
      </c>
      <c r="B146" s="128"/>
      <c r="C146" s="128"/>
      <c r="D146" s="380"/>
      <c r="E146" s="381"/>
      <c r="F146" s="381"/>
      <c r="G146" s="382"/>
    </row>
    <row r="147" spans="1:7" x14ac:dyDescent="0.25">
      <c r="A147" s="130">
        <f t="shared" si="2"/>
        <v>42</v>
      </c>
      <c r="B147" s="128"/>
      <c r="C147" s="128"/>
      <c r="D147" s="380"/>
      <c r="E147" s="381"/>
      <c r="F147" s="381"/>
      <c r="G147" s="382"/>
    </row>
    <row r="148" spans="1:7" x14ac:dyDescent="0.25">
      <c r="A148" s="130">
        <f t="shared" si="2"/>
        <v>43</v>
      </c>
      <c r="B148" s="128"/>
      <c r="C148" s="128"/>
      <c r="D148" s="380"/>
      <c r="E148" s="381"/>
      <c r="F148" s="381"/>
      <c r="G148" s="382"/>
    </row>
    <row r="149" spans="1:7" x14ac:dyDescent="0.25">
      <c r="A149" s="130">
        <f t="shared" si="2"/>
        <v>44</v>
      </c>
      <c r="B149" s="128"/>
      <c r="C149" s="128"/>
      <c r="D149" s="380"/>
      <c r="E149" s="381"/>
      <c r="F149" s="381"/>
      <c r="G149" s="382"/>
    </row>
    <row r="150" spans="1:7" x14ac:dyDescent="0.25">
      <c r="A150" s="130">
        <f t="shared" si="2"/>
        <v>45</v>
      </c>
      <c r="B150" s="128"/>
      <c r="C150" s="128"/>
      <c r="D150" s="380"/>
      <c r="E150" s="381"/>
      <c r="F150" s="381"/>
      <c r="G150" s="382"/>
    </row>
    <row r="151" spans="1:7" x14ac:dyDescent="0.25">
      <c r="A151" s="130">
        <f t="shared" si="2"/>
        <v>46</v>
      </c>
      <c r="B151" s="128"/>
      <c r="C151" s="128"/>
      <c r="D151" s="380"/>
      <c r="E151" s="381"/>
      <c r="F151" s="381"/>
      <c r="G151" s="382"/>
    </row>
    <row r="152" spans="1:7" x14ac:dyDescent="0.25">
      <c r="A152" s="130">
        <f t="shared" si="2"/>
        <v>47</v>
      </c>
      <c r="B152" s="128"/>
      <c r="C152" s="128"/>
      <c r="D152" s="380"/>
      <c r="E152" s="381"/>
      <c r="F152" s="381"/>
      <c r="G152" s="382"/>
    </row>
    <row r="153" spans="1:7" x14ac:dyDescent="0.25">
      <c r="A153" s="130">
        <f t="shared" si="2"/>
        <v>48</v>
      </c>
      <c r="B153" s="128"/>
      <c r="C153" s="128"/>
      <c r="D153" s="380"/>
      <c r="E153" s="381"/>
      <c r="F153" s="381"/>
      <c r="G153" s="382"/>
    </row>
    <row r="154" spans="1:7" x14ac:dyDescent="0.25">
      <c r="A154" s="130">
        <f t="shared" si="2"/>
        <v>49</v>
      </c>
      <c r="B154" s="128"/>
      <c r="C154" s="128"/>
      <c r="D154" s="380"/>
      <c r="E154" s="381"/>
      <c r="F154" s="381"/>
      <c r="G154" s="382"/>
    </row>
    <row r="155" spans="1:7" x14ac:dyDescent="0.25">
      <c r="A155" s="130">
        <f t="shared" si="2"/>
        <v>50</v>
      </c>
      <c r="B155" s="128"/>
      <c r="C155" s="128"/>
      <c r="D155" s="380"/>
      <c r="E155" s="381"/>
      <c r="F155" s="381"/>
      <c r="G155" s="382"/>
    </row>
    <row r="156" spans="1:7" x14ac:dyDescent="0.25">
      <c r="A156" s="130">
        <f t="shared" si="2"/>
        <v>51</v>
      </c>
      <c r="B156" s="128"/>
      <c r="C156" s="128"/>
      <c r="D156" s="380"/>
      <c r="E156" s="381"/>
      <c r="F156" s="381"/>
      <c r="G156" s="382"/>
    </row>
    <row r="157" spans="1:7" x14ac:dyDescent="0.25">
      <c r="A157" s="130">
        <f t="shared" si="2"/>
        <v>52</v>
      </c>
      <c r="B157" s="128"/>
      <c r="C157" s="128"/>
      <c r="D157" s="380"/>
      <c r="E157" s="381"/>
      <c r="F157" s="381"/>
      <c r="G157" s="382"/>
    </row>
    <row r="158" spans="1:7" x14ac:dyDescent="0.25">
      <c r="A158" s="130">
        <f t="shared" si="2"/>
        <v>53</v>
      </c>
      <c r="B158" s="128"/>
      <c r="C158" s="128"/>
      <c r="D158" s="380"/>
      <c r="E158" s="381"/>
      <c r="F158" s="381"/>
      <c r="G158" s="382"/>
    </row>
    <row r="159" spans="1:7" x14ac:dyDescent="0.25">
      <c r="A159" s="130">
        <f t="shared" si="2"/>
        <v>54</v>
      </c>
      <c r="B159" s="128"/>
      <c r="C159" s="128"/>
      <c r="D159" s="380"/>
      <c r="E159" s="381"/>
      <c r="F159" s="381"/>
      <c r="G159" s="382"/>
    </row>
    <row r="160" spans="1:7" x14ac:dyDescent="0.25">
      <c r="A160" s="130">
        <f t="shared" si="2"/>
        <v>55</v>
      </c>
      <c r="B160" s="128"/>
      <c r="C160" s="128"/>
      <c r="D160" s="380"/>
      <c r="E160" s="381"/>
      <c r="F160" s="381"/>
      <c r="G160" s="382"/>
    </row>
    <row r="161" spans="1:7" x14ac:dyDescent="0.25">
      <c r="A161" s="130">
        <f t="shared" si="2"/>
        <v>56</v>
      </c>
      <c r="B161" s="128"/>
      <c r="C161" s="128"/>
      <c r="D161" s="380"/>
      <c r="E161" s="381"/>
      <c r="F161" s="381"/>
      <c r="G161" s="382"/>
    </row>
    <row r="162" spans="1:7" x14ac:dyDescent="0.25">
      <c r="A162" s="130">
        <f t="shared" si="2"/>
        <v>57</v>
      </c>
      <c r="B162" s="128"/>
      <c r="C162" s="128"/>
      <c r="D162" s="380"/>
      <c r="E162" s="381"/>
      <c r="F162" s="381"/>
      <c r="G162" s="382"/>
    </row>
    <row r="163" spans="1:7" x14ac:dyDescent="0.25">
      <c r="A163" s="130">
        <f t="shared" si="2"/>
        <v>58</v>
      </c>
      <c r="B163" s="128"/>
      <c r="C163" s="128"/>
      <c r="D163" s="380"/>
      <c r="E163" s="381"/>
      <c r="F163" s="381"/>
      <c r="G163" s="382"/>
    </row>
    <row r="164" spans="1:7" x14ac:dyDescent="0.25">
      <c r="A164" s="130">
        <f t="shared" si="2"/>
        <v>59</v>
      </c>
      <c r="B164" s="128"/>
      <c r="C164" s="128"/>
      <c r="D164" s="380"/>
      <c r="E164" s="381"/>
      <c r="F164" s="381"/>
      <c r="G164" s="382"/>
    </row>
    <row r="165" spans="1:7" x14ac:dyDescent="0.25">
      <c r="A165" s="130">
        <f t="shared" si="2"/>
        <v>60</v>
      </c>
      <c r="B165" s="128"/>
      <c r="C165" s="128"/>
      <c r="D165" s="380"/>
      <c r="E165" s="381"/>
      <c r="F165" s="381"/>
      <c r="G165" s="382"/>
    </row>
    <row r="166" spans="1:7" x14ac:dyDescent="0.25">
      <c r="A166" s="130">
        <f t="shared" si="2"/>
        <v>61</v>
      </c>
      <c r="B166" s="128"/>
      <c r="C166" s="128"/>
      <c r="D166" s="380"/>
      <c r="E166" s="381"/>
      <c r="F166" s="381"/>
      <c r="G166" s="382"/>
    </row>
    <row r="167" spans="1:7" x14ac:dyDescent="0.25">
      <c r="A167" s="130">
        <f t="shared" si="2"/>
        <v>62</v>
      </c>
      <c r="B167" s="128"/>
      <c r="C167" s="128"/>
      <c r="D167" s="380"/>
      <c r="E167" s="381"/>
      <c r="F167" s="381"/>
      <c r="G167" s="382"/>
    </row>
    <row r="168" spans="1:7" x14ac:dyDescent="0.25">
      <c r="A168" s="130">
        <f t="shared" si="2"/>
        <v>63</v>
      </c>
      <c r="B168" s="128"/>
      <c r="C168" s="128"/>
      <c r="D168" s="380"/>
      <c r="E168" s="381"/>
      <c r="F168" s="381"/>
      <c r="G168" s="382"/>
    </row>
    <row r="169" spans="1:7" x14ac:dyDescent="0.25">
      <c r="A169" s="130">
        <f t="shared" si="2"/>
        <v>64</v>
      </c>
      <c r="B169" s="128"/>
      <c r="C169" s="128"/>
      <c r="D169" s="380"/>
      <c r="E169" s="381"/>
      <c r="F169" s="381"/>
      <c r="G169" s="382"/>
    </row>
    <row r="170" spans="1:7" x14ac:dyDescent="0.25">
      <c r="A170" s="130">
        <f t="shared" si="2"/>
        <v>65</v>
      </c>
      <c r="B170" s="128"/>
      <c r="C170" s="128"/>
      <c r="D170" s="380"/>
      <c r="E170" s="381"/>
      <c r="F170" s="381"/>
      <c r="G170" s="382"/>
    </row>
    <row r="171" spans="1:7" x14ac:dyDescent="0.25">
      <c r="A171" s="130">
        <f t="shared" si="2"/>
        <v>66</v>
      </c>
      <c r="B171" s="128"/>
      <c r="C171" s="128"/>
      <c r="D171" s="380"/>
      <c r="E171" s="381"/>
      <c r="F171" s="381"/>
      <c r="G171" s="382"/>
    </row>
    <row r="172" spans="1:7" x14ac:dyDescent="0.25">
      <c r="A172" s="130">
        <f t="shared" ref="A172:A183" si="3">A171+1</f>
        <v>67</v>
      </c>
      <c r="B172" s="128"/>
      <c r="C172" s="128"/>
      <c r="D172" s="380"/>
      <c r="E172" s="381"/>
      <c r="F172" s="381"/>
      <c r="G172" s="382"/>
    </row>
    <row r="173" spans="1:7" x14ac:dyDescent="0.25">
      <c r="A173" s="130">
        <f t="shared" si="3"/>
        <v>68</v>
      </c>
      <c r="B173" s="128"/>
      <c r="C173" s="128"/>
      <c r="D173" s="380"/>
      <c r="E173" s="381"/>
      <c r="F173" s="381"/>
      <c r="G173" s="382"/>
    </row>
    <row r="174" spans="1:7" x14ac:dyDescent="0.25">
      <c r="A174" s="130">
        <f t="shared" si="3"/>
        <v>69</v>
      </c>
      <c r="B174" s="128"/>
      <c r="C174" s="128"/>
      <c r="D174" s="380"/>
      <c r="E174" s="381"/>
      <c r="F174" s="381"/>
      <c r="G174" s="382"/>
    </row>
    <row r="175" spans="1:7" x14ac:dyDescent="0.25">
      <c r="A175" s="130">
        <f t="shared" si="3"/>
        <v>70</v>
      </c>
      <c r="B175" s="128"/>
      <c r="C175" s="128"/>
      <c r="D175" s="380"/>
      <c r="E175" s="381"/>
      <c r="F175" s="381"/>
      <c r="G175" s="382"/>
    </row>
    <row r="176" spans="1:7" x14ac:dyDescent="0.25">
      <c r="A176" s="130">
        <f t="shared" si="3"/>
        <v>71</v>
      </c>
      <c r="B176" s="128"/>
      <c r="C176" s="128"/>
      <c r="D176" s="380"/>
      <c r="E176" s="381"/>
      <c r="F176" s="381"/>
      <c r="G176" s="382"/>
    </row>
    <row r="177" spans="1:7" x14ac:dyDescent="0.25">
      <c r="A177" s="130">
        <f t="shared" si="3"/>
        <v>72</v>
      </c>
      <c r="B177" s="128"/>
      <c r="C177" s="128"/>
      <c r="D177" s="380"/>
      <c r="E177" s="381"/>
      <c r="F177" s="381"/>
      <c r="G177" s="382"/>
    </row>
    <row r="178" spans="1:7" x14ac:dyDescent="0.25">
      <c r="A178" s="130">
        <f t="shared" si="3"/>
        <v>73</v>
      </c>
      <c r="B178" s="128"/>
      <c r="C178" s="128"/>
      <c r="D178" s="380"/>
      <c r="E178" s="381"/>
      <c r="F178" s="381"/>
      <c r="G178" s="382"/>
    </row>
    <row r="179" spans="1:7" x14ac:dyDescent="0.25">
      <c r="A179" s="130">
        <f t="shared" si="3"/>
        <v>74</v>
      </c>
      <c r="B179" s="128"/>
      <c r="C179" s="128"/>
      <c r="D179" s="380"/>
      <c r="E179" s="381"/>
      <c r="F179" s="381"/>
      <c r="G179" s="382"/>
    </row>
    <row r="180" spans="1:7" x14ac:dyDescent="0.25">
      <c r="A180" s="130">
        <f t="shared" si="3"/>
        <v>75</v>
      </c>
      <c r="B180" s="128"/>
      <c r="C180" s="128"/>
      <c r="D180" s="380"/>
      <c r="E180" s="381"/>
      <c r="F180" s="381"/>
      <c r="G180" s="382"/>
    </row>
    <row r="181" spans="1:7" x14ac:dyDescent="0.25">
      <c r="A181" s="130">
        <f t="shared" si="3"/>
        <v>76</v>
      </c>
      <c r="B181" s="128"/>
      <c r="C181" s="128"/>
      <c r="D181" s="380"/>
      <c r="E181" s="381"/>
      <c r="F181" s="381"/>
      <c r="G181" s="382"/>
    </row>
    <row r="182" spans="1:7" x14ac:dyDescent="0.25">
      <c r="A182" s="130">
        <f t="shared" si="3"/>
        <v>77</v>
      </c>
      <c r="B182" s="128"/>
      <c r="C182" s="128"/>
      <c r="D182" s="380"/>
      <c r="E182" s="381"/>
      <c r="F182" s="381"/>
      <c r="G182" s="382"/>
    </row>
    <row r="183" spans="1:7" x14ac:dyDescent="0.25">
      <c r="A183" s="130">
        <f t="shared" si="3"/>
        <v>78</v>
      </c>
      <c r="B183" s="128"/>
      <c r="C183" s="128"/>
      <c r="D183" s="380"/>
      <c r="E183" s="381"/>
      <c r="F183" s="381"/>
      <c r="G183" s="382"/>
    </row>
  </sheetData>
  <mergeCells count="160">
    <mergeCell ref="A1:G2"/>
    <mergeCell ref="A3:G3"/>
    <mergeCell ref="A4:C4"/>
    <mergeCell ref="D4:G4"/>
    <mergeCell ref="D5:G5"/>
    <mergeCell ref="A6:B7"/>
    <mergeCell ref="C6:C7"/>
    <mergeCell ref="D6:G7"/>
    <mergeCell ref="A14:G14"/>
    <mergeCell ref="A8:C8"/>
    <mergeCell ref="A15:C16"/>
    <mergeCell ref="D15:G16"/>
    <mergeCell ref="A17:C17"/>
    <mergeCell ref="D17:G17"/>
    <mergeCell ref="A18:C18"/>
    <mergeCell ref="D18:G18"/>
    <mergeCell ref="A9:C9"/>
    <mergeCell ref="D9:G9"/>
    <mergeCell ref="A10:C11"/>
    <mergeCell ref="D10:G11"/>
    <mergeCell ref="A12:C13"/>
    <mergeCell ref="D12:G13"/>
    <mergeCell ref="A23:B23"/>
    <mergeCell ref="C23:D23"/>
    <mergeCell ref="F23:G23"/>
    <mergeCell ref="A24:D24"/>
    <mergeCell ref="F24:G24"/>
    <mergeCell ref="A25:D25"/>
    <mergeCell ref="F25:G25"/>
    <mergeCell ref="F19:G19"/>
    <mergeCell ref="A20:B20"/>
    <mergeCell ref="F20:G20"/>
    <mergeCell ref="A21:B21"/>
    <mergeCell ref="F21:G21"/>
    <mergeCell ref="A22:B22"/>
    <mergeCell ref="C22:D22"/>
    <mergeCell ref="F22:G22"/>
    <mergeCell ref="B31:C31"/>
    <mergeCell ref="F31:G31"/>
    <mergeCell ref="B32:C32"/>
    <mergeCell ref="F32:G32"/>
    <mergeCell ref="B33:C33"/>
    <mergeCell ref="F33:G33"/>
    <mergeCell ref="A27:G27"/>
    <mergeCell ref="B28:C28"/>
    <mergeCell ref="F28:G28"/>
    <mergeCell ref="B29:C29"/>
    <mergeCell ref="F29:G29"/>
    <mergeCell ref="B30:C30"/>
    <mergeCell ref="F30:G30"/>
    <mergeCell ref="B37:C37"/>
    <mergeCell ref="F37:G37"/>
    <mergeCell ref="B38:C38"/>
    <mergeCell ref="F38:G38"/>
    <mergeCell ref="B39:C39"/>
    <mergeCell ref="F39:G39"/>
    <mergeCell ref="B34:C34"/>
    <mergeCell ref="F34:G34"/>
    <mergeCell ref="B35:C35"/>
    <mergeCell ref="F35:G35"/>
    <mergeCell ref="B36:C36"/>
    <mergeCell ref="F36:G36"/>
    <mergeCell ref="A77:G77"/>
    <mergeCell ref="A78:B78"/>
    <mergeCell ref="E78:G78"/>
    <mergeCell ref="A85:G85"/>
    <mergeCell ref="A86:B86"/>
    <mergeCell ref="E86:G86"/>
    <mergeCell ref="B40:C40"/>
    <mergeCell ref="F40:G40"/>
    <mergeCell ref="B41:C41"/>
    <mergeCell ref="A69:G69"/>
    <mergeCell ref="A70:B70"/>
    <mergeCell ref="E70:G70"/>
    <mergeCell ref="D106:G106"/>
    <mergeCell ref="D107:G107"/>
    <mergeCell ref="D108:G108"/>
    <mergeCell ref="D109:G109"/>
    <mergeCell ref="D110:G110"/>
    <mergeCell ref="D111:G111"/>
    <mergeCell ref="A93:G93"/>
    <mergeCell ref="A94:B94"/>
    <mergeCell ref="E94:G94"/>
    <mergeCell ref="A103:G103"/>
    <mergeCell ref="A104:A105"/>
    <mergeCell ref="B104:B105"/>
    <mergeCell ref="C104:C105"/>
    <mergeCell ref="D104:G105"/>
    <mergeCell ref="D130:G130"/>
    <mergeCell ref="D131:G131"/>
    <mergeCell ref="D132:G132"/>
    <mergeCell ref="D133:G133"/>
    <mergeCell ref="D134:G134"/>
    <mergeCell ref="D124:G124"/>
    <mergeCell ref="D125:G125"/>
    <mergeCell ref="D126:G126"/>
    <mergeCell ref="D127:G127"/>
    <mergeCell ref="D128:G128"/>
    <mergeCell ref="D129:G129"/>
    <mergeCell ref="D118:G118"/>
    <mergeCell ref="D119:G119"/>
    <mergeCell ref="D120:G120"/>
    <mergeCell ref="D121:G121"/>
    <mergeCell ref="D122:G122"/>
    <mergeCell ref="D123:G123"/>
    <mergeCell ref="D112:G112"/>
    <mergeCell ref="D113:G113"/>
    <mergeCell ref="D114:G114"/>
    <mergeCell ref="D115:G115"/>
    <mergeCell ref="D116:G116"/>
    <mergeCell ref="D117:G117"/>
    <mergeCell ref="D141:G141"/>
    <mergeCell ref="D142:G142"/>
    <mergeCell ref="D143:G143"/>
    <mergeCell ref="D144:G144"/>
    <mergeCell ref="D145:G145"/>
    <mergeCell ref="D146:G146"/>
    <mergeCell ref="D135:G135"/>
    <mergeCell ref="D136:G136"/>
    <mergeCell ref="D137:G137"/>
    <mergeCell ref="D138:G138"/>
    <mergeCell ref="D139:G139"/>
    <mergeCell ref="D140:G140"/>
    <mergeCell ref="D153:G153"/>
    <mergeCell ref="D154:G154"/>
    <mergeCell ref="D155:G155"/>
    <mergeCell ref="D156:G156"/>
    <mergeCell ref="D157:G157"/>
    <mergeCell ref="D158:G158"/>
    <mergeCell ref="D147:G147"/>
    <mergeCell ref="D148:G148"/>
    <mergeCell ref="D149:G149"/>
    <mergeCell ref="D150:G150"/>
    <mergeCell ref="D151:G151"/>
    <mergeCell ref="D152:G152"/>
    <mergeCell ref="D165:G165"/>
    <mergeCell ref="D166:G166"/>
    <mergeCell ref="D167:G167"/>
    <mergeCell ref="D168:G168"/>
    <mergeCell ref="D169:G169"/>
    <mergeCell ref="D170:G170"/>
    <mergeCell ref="D159:G159"/>
    <mergeCell ref="D160:G160"/>
    <mergeCell ref="D161:G161"/>
    <mergeCell ref="D162:G162"/>
    <mergeCell ref="D163:G163"/>
    <mergeCell ref="D164:G164"/>
    <mergeCell ref="D183:G183"/>
    <mergeCell ref="D177:G177"/>
    <mergeCell ref="D178:G178"/>
    <mergeCell ref="D179:G179"/>
    <mergeCell ref="D180:G180"/>
    <mergeCell ref="D181:G181"/>
    <mergeCell ref="D182:G182"/>
    <mergeCell ref="D171:G171"/>
    <mergeCell ref="D172:G172"/>
    <mergeCell ref="D173:G173"/>
    <mergeCell ref="D174:G174"/>
    <mergeCell ref="D175:G175"/>
    <mergeCell ref="D176:G176"/>
  </mergeCells>
  <conditionalFormatting sqref="B29:B40">
    <cfRule type="expression" dxfId="1" priority="1" stopIfTrue="1">
      <formula>$B29&lt;$F$25</formula>
    </cfRule>
    <cfRule type="expression" dxfId="0" priority="2" stopIfTrue="1">
      <formula>$B29&gt;$F$25</formula>
    </cfRule>
  </conditionalFormatting>
  <dataValidations count="4">
    <dataValidation type="date" allowBlank="1" showInputMessage="1" showErrorMessage="1" sqref="C70 A25">
      <formula1>36526</formula1>
      <formula2>401768</formula2>
    </dataValidation>
    <dataValidation type="list" allowBlank="1" showInputMessage="1" showErrorMessage="1" error="USE SOLO UNO DE LA LISTA" sqref="D18:G18">
      <formula1>CLASE</formula1>
    </dataValidation>
    <dataValidation type="list" allowBlank="1" showInputMessage="1" showErrorMessage="1" error="USE SOLO UNO DE LA LISTA" sqref="D17">
      <formula1>TIPO</formula1>
    </dataValidation>
    <dataValidation type="list" allowBlank="1" showInputMessage="1" showErrorMessage="1" error="Seleccione uno de la lista" sqref="D9:G9">
      <formula1>COMPONENTE</formula1>
    </dataValidation>
  </dataValidations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PROGRAMA MANTENIMIENTO</vt:lpstr>
      <vt:lpstr>REVISIONES Y ACTUALIZACIONES </vt:lpstr>
      <vt:lpstr>CRONOGRAMA MTO</vt:lpstr>
      <vt:lpstr>Hoja2</vt:lpstr>
      <vt:lpstr>DESCRIPCION DE LA ACTIVIDAD</vt:lpstr>
      <vt:lpstr>INDICADOR 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 Forestal</dc:creator>
  <cp:lastModifiedBy>Diego Trujillo</cp:lastModifiedBy>
  <dcterms:created xsi:type="dcterms:W3CDTF">2013-04-27T02:23:59Z</dcterms:created>
  <dcterms:modified xsi:type="dcterms:W3CDTF">2014-02-10T19:18:57Z</dcterms:modified>
</cp:coreProperties>
</file>