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3a3275d69e812171/Desktop/"/>
    </mc:Choice>
  </mc:AlternateContent>
  <xr:revisionPtr revIDLastSave="0" documentId="8_{5202E35A-E398-4654-88C5-223034B7201B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Q. 1. a,b" sheetId="1" r:id="rId1"/>
    <sheet name="Q. 1. c" sheetId="2" r:id="rId2"/>
    <sheet name="Q. 1. d" sheetId="3" r:id="rId3"/>
    <sheet name="Q. 1. e" sheetId="4" r:id="rId4"/>
    <sheet name="Q. 2. a-d" sheetId="5" r:id="rId5"/>
    <sheet name="Q. 3. a-b" sheetId="7" r:id="rId6"/>
    <sheet name="Q. 4" sheetId="8" r:id="rId7"/>
  </sheet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8" l="1"/>
  <c r="H10" i="8"/>
  <c r="E5" i="8"/>
  <c r="E15" i="8"/>
  <c r="E16" i="8"/>
  <c r="E14" i="8"/>
  <c r="E13" i="8"/>
  <c r="E12" i="8"/>
  <c r="E11" i="8"/>
  <c r="E10" i="8"/>
  <c r="E9" i="8"/>
  <c r="E8" i="8"/>
  <c r="E7" i="8"/>
  <c r="E6" i="8"/>
  <c r="F43" i="7"/>
  <c r="F38" i="7"/>
  <c r="F37" i="7"/>
  <c r="F36" i="7"/>
  <c r="H35" i="7"/>
  <c r="G35" i="7"/>
  <c r="F35" i="7"/>
  <c r="N21" i="7"/>
  <c r="F21" i="7"/>
  <c r="N16" i="7"/>
  <c r="F16" i="7"/>
  <c r="N15" i="7"/>
  <c r="F15" i="7"/>
  <c r="N14" i="7"/>
  <c r="F14" i="7"/>
  <c r="P13" i="7"/>
  <c r="O13" i="7"/>
  <c r="N13" i="7"/>
  <c r="H13" i="7"/>
  <c r="G13" i="7"/>
  <c r="F13" i="7"/>
  <c r="F6" i="7"/>
  <c r="F5" i="7"/>
  <c r="F4" i="7"/>
  <c r="I10" i="5"/>
  <c r="H10" i="5"/>
  <c r="I9" i="5"/>
  <c r="H9" i="5"/>
  <c r="I8" i="5"/>
  <c r="H8" i="5"/>
  <c r="I7" i="5"/>
  <c r="H7" i="5"/>
  <c r="I6" i="5"/>
  <c r="H6" i="5"/>
  <c r="I5" i="5"/>
  <c r="H5" i="5"/>
  <c r="K3" i="5"/>
  <c r="G80" i="1"/>
  <c r="H15" i="8" l="1"/>
</calcChain>
</file>

<file path=xl/sharedStrings.xml><?xml version="1.0" encoding="utf-8"?>
<sst xmlns="http://schemas.openxmlformats.org/spreadsheetml/2006/main" count="419" uniqueCount="82">
  <si>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</si>
  <si>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</si>
  <si>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</si>
  <si>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</si>
  <si>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</si>
  <si>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</si>
  <si>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</si>
  <si>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</si>
  <si>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</si>
  <si>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</si>
  <si>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</si>
  <si>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</si>
  <si>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</si>
  <si>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</si>
  <si>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</si>
  <si>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</si>
  <si>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</si>
  <si>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</si>
  <si>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</si>
  <si>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</si>
  <si>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</si>
  <si>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</si>
  <si>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</si>
  <si>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</si>
  <si>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of 3 Month</t>
  </si>
  <si>
    <t>Row Labels</t>
  </si>
  <si>
    <t>Sum of Total Sales (BDT)</t>
  </si>
  <si>
    <t>Grand Total</t>
  </si>
  <si>
    <t>(blank)</t>
  </si>
  <si>
    <t>Count of Quantity</t>
  </si>
  <si>
    <t>Statistics of Sales representative</t>
  </si>
  <si>
    <t>Highest</t>
  </si>
  <si>
    <t>January</t>
  </si>
  <si>
    <t>ID</t>
  </si>
  <si>
    <t>Name</t>
  </si>
  <si>
    <t>Salary</t>
  </si>
  <si>
    <t>Sales</t>
  </si>
  <si>
    <t>Bonus</t>
  </si>
  <si>
    <t>Total</t>
  </si>
  <si>
    <t>Month</t>
  </si>
  <si>
    <t>Expenses</t>
  </si>
  <si>
    <t>Retail Profit</t>
  </si>
  <si>
    <t>Profit/Loss</t>
  </si>
  <si>
    <t>February</t>
  </si>
  <si>
    <t>March</t>
  </si>
  <si>
    <t>Expenses of XYZ company</t>
  </si>
  <si>
    <t>Item</t>
  </si>
  <si>
    <t>Category</t>
  </si>
  <si>
    <t>Unit Price</t>
  </si>
  <si>
    <t>Product Category</t>
  </si>
  <si>
    <t>Total Product Quantity</t>
  </si>
  <si>
    <t>Office rent</t>
  </si>
  <si>
    <t>Rent Expenses</t>
  </si>
  <si>
    <t>Advertisement</t>
  </si>
  <si>
    <t>Marketing</t>
  </si>
  <si>
    <t>Warehouse rent</t>
  </si>
  <si>
    <t>Internet</t>
  </si>
  <si>
    <t>Office Expenses</t>
  </si>
  <si>
    <t>Staff salary</t>
  </si>
  <si>
    <t>Operation Expenses</t>
  </si>
  <si>
    <t>Administration</t>
  </si>
  <si>
    <t>Computer Bill</t>
  </si>
  <si>
    <t>Voucher</t>
  </si>
  <si>
    <t>Marketing Expenses</t>
  </si>
  <si>
    <t>Printing Materials</t>
  </si>
  <si>
    <t>Additional Cost</t>
  </si>
  <si>
    <t>Yearly Report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</si>
  <si>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</si>
  <si>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</si>
  <si>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</si>
  <si>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</si>
  <si>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</si>
  <si>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</si>
  <si>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</si>
  <si>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</si>
  <si>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</si>
  <si>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</si>
  <si>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=</t>
  </si>
  <si>
    <t xml:space="preserve">Total Sales : </t>
  </si>
  <si>
    <t>Total Expences :</t>
  </si>
  <si>
    <t>Total Profit :</t>
  </si>
  <si>
    <t>Product Cost &amp;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</si>
</sst>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1760002441481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left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6" fillId="0" borderId="0" xfId="0" applyFont="1"/>
    <xf numFmtId="0" fontId="4" fillId="0" borderId="0" xfId="0" applyFont="1" applyAlignment="1">
      <alignment horizontal="right"/>
    </xf>
    <xf numFmtId="0" fontId="7" fillId="0" borderId="0" xfId="0" applyFont="1"/>
    <xf numFmtId="0" fontId="1" fillId="0" borderId="0" xfId="0" applyFont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14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m/d/yyyy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00CC99"/>
      <color rgb="FF10E0AA"/>
      <color rgb="FF41DF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[26_Urmi_Akter_046.xlsx]Q. 1. c!PivotTable3</c:name>
    <c:fmtId val="7"/>
  </c:pivotSource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'Q. 1. c'!$B$3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EE6-4283-A795-A2BA7884780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EE6-4283-A795-A2BA78847804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DEE6-4283-A795-A2BA78847804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DEE6-4283-A795-A2BA78847804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DEE6-4283-A795-A2BA78847804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DEE6-4283-A795-A2BA78847804}"/>
              </c:ext>
            </c:extLst>
          </c:dPt>
          <c:cat>
            <c:strRef>
              <c:f>'Q. 1. c'!$A$4:$A$10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'Q. 1. c'!$B$4:$B$10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E6-4283-A795-A2BA78847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5"/>
              <c:pt idx="0">
                <c:v>Desktop</c:v>
              </c:pt>
              <c:pt idx="1">
                <c:v>Laptop</c:v>
              </c:pt>
              <c:pt idx="2">
                <c:v>Smartphone</c:v>
              </c:pt>
              <c:pt idx="3">
                <c:v>Tablet</c:v>
              </c:pt>
              <c:pt idx="4">
                <c:v>(blank)</c:v>
              </c:pt>
            </c:strLit>
          </c:cat>
          <c:val>
            <c:numLit>
              <c:formatCode>General</c:formatCode>
              <c:ptCount val="5"/>
              <c:pt idx="0">
                <c:v>6950000</c:v>
              </c:pt>
              <c:pt idx="1">
                <c:v>12250000</c:v>
              </c:pt>
              <c:pt idx="2">
                <c:v>6150000</c:v>
              </c:pt>
              <c:pt idx="3">
                <c:v>3320000</c:v>
              </c:pt>
              <c:pt idx="4">
                <c:v>28670000</c:v>
              </c:pt>
            </c:numLit>
          </c:val>
          <c:extLst>
            <c:ext xmlns:c16="http://schemas.microsoft.com/office/drawing/2014/chart" uri="{C3380CC4-5D6E-409C-BE32-E72D297353CC}">
              <c16:uniqueId val="{00000000-651D-4862-9F8E-62BE53C73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623232"/>
        <c:axId val="224625024"/>
      </c:barChart>
      <c:catAx>
        <c:axId val="22462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25024"/>
        <c:crosses val="autoZero"/>
        <c:auto val="1"/>
        <c:lblAlgn val="ctr"/>
        <c:lblOffset val="100"/>
        <c:noMultiLvlLbl val="0"/>
      </c:catAx>
      <c:valAx>
        <c:axId val="22462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232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'Q. 2. a-d'!$F$2:$F$4</c:f>
              <c:strCache>
                <c:ptCount val="3"/>
                <c:pt idx="0">
                  <c:v>Statistics of Sales representative</c:v>
                </c:pt>
                <c:pt idx="1">
                  <c:v>January</c:v>
                </c:pt>
                <c:pt idx="2">
                  <c:v>Salary</c:v>
                </c:pt>
              </c:strCache>
            </c:strRef>
          </c:tx>
          <c:invertIfNegative val="0"/>
          <c:cat>
            <c:multiLvlStrRef>
              <c:f>'Q. 2. a-d'!$D$5:$E$10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'Q. 2. a-d'!$F$5:$F$10</c:f>
              <c:numCache>
                <c:formatCode>General</c:formatCode>
                <c:ptCount val="6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5-4B66-989E-C3DABD06EC0E}"/>
            </c:ext>
          </c:extLst>
        </c:ser>
        <c:ser>
          <c:idx val="1"/>
          <c:order val="1"/>
          <c:tx>
            <c:strRef>
              <c:f>'Q. 2. a-d'!$G$2:$G$4</c:f>
              <c:strCache>
                <c:ptCount val="3"/>
                <c:pt idx="0">
                  <c:v>Statistics of Sales representative</c:v>
                </c:pt>
                <c:pt idx="1">
                  <c:v>January</c:v>
                </c:pt>
                <c:pt idx="2">
                  <c:v>Sales</c:v>
                </c:pt>
              </c:strCache>
            </c:strRef>
          </c:tx>
          <c:invertIfNegative val="0"/>
          <c:cat>
            <c:multiLvlStrRef>
              <c:f>'Q. 2. a-d'!$D$5:$E$10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'Q. 2. a-d'!$G$5:$G$10</c:f>
              <c:numCache>
                <c:formatCode>General</c:formatCode>
                <c:ptCount val="6"/>
                <c:pt idx="0">
                  <c:v>1150000</c:v>
                </c:pt>
                <c:pt idx="1">
                  <c:v>1760000</c:v>
                </c:pt>
                <c:pt idx="2">
                  <c:v>3340000</c:v>
                </c:pt>
                <c:pt idx="3">
                  <c:v>960000</c:v>
                </c:pt>
                <c:pt idx="4">
                  <c:v>840000</c:v>
                </c:pt>
                <c:pt idx="5">
                  <c:v>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5-4B66-989E-C3DABD06EC0E}"/>
            </c:ext>
          </c:extLst>
        </c:ser>
        <c:ser>
          <c:idx val="2"/>
          <c:order val="2"/>
          <c:tx>
            <c:strRef>
              <c:f>'Q. 2. a-d'!$H$2:$H$4</c:f>
              <c:strCache>
                <c:ptCount val="3"/>
                <c:pt idx="0">
                  <c:v>Statistics of Sales representative</c:v>
                </c:pt>
                <c:pt idx="1">
                  <c:v>January</c:v>
                </c:pt>
                <c:pt idx="2">
                  <c:v>Bonus</c:v>
                </c:pt>
              </c:strCache>
            </c:strRef>
          </c:tx>
          <c:invertIfNegative val="0"/>
          <c:cat>
            <c:multiLvlStrRef>
              <c:f>'Q. 2. a-d'!$D$5:$E$10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'Q. 2. a-d'!$H$5:$H$10</c:f>
              <c:numCache>
                <c:formatCode>General</c:formatCode>
                <c:ptCount val="6"/>
                <c:pt idx="0">
                  <c:v>92000</c:v>
                </c:pt>
                <c:pt idx="1">
                  <c:v>140800</c:v>
                </c:pt>
                <c:pt idx="2">
                  <c:v>334000</c:v>
                </c:pt>
                <c:pt idx="3">
                  <c:v>57600</c:v>
                </c:pt>
                <c:pt idx="4">
                  <c:v>50400</c:v>
                </c:pt>
                <c:pt idx="5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5-4B66-989E-C3DABD06EC0E}"/>
            </c:ext>
          </c:extLst>
        </c:ser>
        <c:ser>
          <c:idx val="3"/>
          <c:order val="3"/>
          <c:tx>
            <c:strRef>
              <c:f>'Q. 2. a-d'!$I$2:$I$4</c:f>
              <c:strCache>
                <c:ptCount val="3"/>
                <c:pt idx="0">
                  <c:v>Statistics of Sales representative</c:v>
                </c:pt>
                <c:pt idx="1">
                  <c:v>January</c:v>
                </c:pt>
                <c:pt idx="2">
                  <c:v>Total</c:v>
                </c:pt>
              </c:strCache>
            </c:strRef>
          </c:tx>
          <c:invertIfNegative val="0"/>
          <c:cat>
            <c:multiLvlStrRef>
              <c:f>'Q. 2. a-d'!$D$5:$E$10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'Q. 2. a-d'!$I$5:$I$10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55-4B66-989E-C3DABD06E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22752"/>
        <c:axId val="170924288"/>
      </c:barChart>
      <c:catAx>
        <c:axId val="170922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24288"/>
        <c:crosses val="autoZero"/>
        <c:auto val="1"/>
        <c:lblAlgn val="ctr"/>
        <c:lblOffset val="100"/>
        <c:noMultiLvlLbl val="0"/>
      </c:catAx>
      <c:valAx>
        <c:axId val="1709242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2275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'Q. 4'!$C$4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'Q. 4'!$B$5:$B$16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'Q. 4'!$C$5:$C$16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62348000</c:v>
                </c:pt>
                <c:pt idx="10">
                  <c:v>45348000</c:v>
                </c:pt>
                <c:pt idx="11">
                  <c:v>83487000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2-46D8-9D33-00BA7B79BE27}"/>
            </c:ext>
          </c:extLst>
        </c:ser>
        <c:ser>
          <c:idx val="1"/>
          <c:order val="1"/>
          <c:tx>
            <c:strRef>
              <c:f>'Q. 4'!$D$4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'Q. 4'!$B$5:$B$16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'Q. 4'!$D$5:$D$16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2-46D8-9D33-00BA7B79B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0445343"/>
        <c:axId val="1590445823"/>
      </c:barChart>
      <c:catAx>
        <c:axId val="159044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445823"/>
        <c:crosses val="autoZero"/>
        <c:auto val="1"/>
        <c:lblAlgn val="ctr"/>
        <c:lblOffset val="100"/>
        <c:noMultiLvlLbl val="0"/>
      </c:catAx>
      <c:valAx>
        <c:axId val="159044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44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2</xdr:row>
      <xdr:rowOff>110490</xdr:rowOff>
    </xdr:from>
    <xdr:to>
      <xdr:col>9</xdr:col>
      <xdr:colOff>247512</xdr:colOff>
      <xdr:row>13</xdr:row>
      <xdr:rowOff>165155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5</xdr:row>
      <xdr:rowOff>180975</xdr:rowOff>
    </xdr:from>
    <xdr:to>
      <xdr:col>9</xdr:col>
      <xdr:colOff>257175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4</xdr:row>
      <xdr:rowOff>142875</xdr:rowOff>
    </xdr:from>
    <xdr:to>
      <xdr:col>18</xdr:col>
      <xdr:colOff>257175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1082040</xdr:colOff>
      <xdr:row>5</xdr:row>
      <xdr:rowOff>19050</xdr:rowOff>
    </xdr:from>
    <xdr:to>
      <xdr:col>15</xdr:col>
      <xdr:colOff>373380</xdr:colOff>
      <xdr:row>16</xdr:row>
      <xdr:rowOff>148590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92C40D-7EF6-E39A-CEB8-4DACD8BFC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sohagm243@gmail.com" refreshedDate="45561.448637268499" createdVersion="4" refreshedVersion="4" minRefreshableVersion="3" recordCount="77" xr:uid="{00000000-000A-0000-FFFF-FFFF00000000}">
  <cacheSource type="worksheet">
    <worksheetSource name="Table2"/>
  </cacheSource>
  <cacheFields count="7">
    <cacheField name="Date" numFmtId="0">
      <sharedItems containsSemiMixedTypes="0" containsNonDate="0" containsString="0"/>
    </cacheField>
    <cacheField name="Region" numFmtId="0">
      <sharedItems containsBlank="1" count="7">
        <s v="Barishal"/>
        <s v="Chittagong"/>
        <s v="Khulna"/>
        <s v="Rajshahi"/>
        <s v="Sylhet"/>
        <s v="Dhaka"/>
        <m/>
      </sharedItems>
    </cacheField>
    <cacheField name="Sales Rep" numFmtId="0">
      <sharedItems containsBlank="1" count="7">
        <s v="Arif Hossain"/>
        <s v="Oishi Das"/>
        <s v="Parvez Hasan"/>
        <s v="Nabila Sultana"/>
        <s v="Eva Karim"/>
        <s v="Farhan Islam"/>
        <m/>
      </sharedItems>
    </cacheField>
    <cacheField name="Product" numFmtId="0">
      <sharedItems containsBlank="1" count="5">
        <s v="Laptop"/>
        <s v="Desktop"/>
        <s v="Tablet"/>
        <s v="Smartphone"/>
        <m/>
      </sharedItems>
    </cacheField>
    <cacheField name="Quantity" numFmtId="0">
      <sharedItems containsString="0" containsBlank="1" containsNumber="1" containsInteger="1" minValue="3" maxValue="20" count="15">
        <n v="5"/>
        <n v="10"/>
        <n v="7"/>
        <n v="15"/>
        <n v="3"/>
        <n v="6"/>
        <n v="4"/>
        <n v="8"/>
        <n v="12"/>
        <n v="9"/>
        <n v="11"/>
        <n v="13"/>
        <n v="14"/>
        <n v="20"/>
        <m/>
      </sharedItems>
    </cacheField>
    <cacheField name="Unit Price (BDT)" numFmtId="0">
      <sharedItems containsSemiMixedTypes="0" containsNonDate="0" containsString="0"/>
    </cacheField>
    <cacheField name="Total Sales (BDT)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d v="2024-01-05T00:00:00"/>
    <x v="0"/>
    <x v="0"/>
    <x v="0"/>
    <x v="0"/>
    <n v="70000"/>
    <n v="350000"/>
  </r>
  <r>
    <d v="2024-01-06T00:00:00"/>
    <x v="1"/>
    <x v="1"/>
    <x v="1"/>
    <x v="1"/>
    <n v="50000"/>
    <n v="500000"/>
  </r>
  <r>
    <d v="2024-01-07T00:00:00"/>
    <x v="2"/>
    <x v="2"/>
    <x v="2"/>
    <x v="2"/>
    <n v="20000"/>
    <n v="140000"/>
  </r>
  <r>
    <d v="2024-01-08T00:00:00"/>
    <x v="3"/>
    <x v="3"/>
    <x v="3"/>
    <x v="3"/>
    <n v="30000"/>
    <n v="450000"/>
  </r>
  <r>
    <d v="2024-01-09T00:00:00"/>
    <x v="4"/>
    <x v="4"/>
    <x v="0"/>
    <x v="4"/>
    <n v="70000"/>
    <n v="210000"/>
  </r>
  <r>
    <d v="2024-01-10T00:00:00"/>
    <x v="5"/>
    <x v="5"/>
    <x v="1"/>
    <x v="5"/>
    <n v="50000"/>
    <n v="300000"/>
  </r>
  <r>
    <d v="2024-01-11T00:00:00"/>
    <x v="1"/>
    <x v="2"/>
    <x v="2"/>
    <x v="6"/>
    <n v="20000"/>
    <n v="80000"/>
  </r>
  <r>
    <d v="2024-01-12T00:00:00"/>
    <x v="2"/>
    <x v="3"/>
    <x v="3"/>
    <x v="1"/>
    <n v="30000"/>
    <n v="300000"/>
  </r>
  <r>
    <d v="2024-01-13T00:00:00"/>
    <x v="0"/>
    <x v="0"/>
    <x v="0"/>
    <x v="7"/>
    <n v="70000"/>
    <n v="560000"/>
  </r>
  <r>
    <d v="2024-01-14T00:00:00"/>
    <x v="4"/>
    <x v="0"/>
    <x v="1"/>
    <x v="8"/>
    <n v="50000"/>
    <n v="600000"/>
  </r>
  <r>
    <d v="2024-01-15T00:00:00"/>
    <x v="5"/>
    <x v="1"/>
    <x v="2"/>
    <x v="9"/>
    <n v="20000"/>
    <n v="180000"/>
  </r>
  <r>
    <d v="2024-01-16T00:00:00"/>
    <x v="1"/>
    <x v="2"/>
    <x v="3"/>
    <x v="0"/>
    <n v="30000"/>
    <n v="150000"/>
  </r>
  <r>
    <d v="2024-01-17T00:00:00"/>
    <x v="2"/>
    <x v="3"/>
    <x v="0"/>
    <x v="10"/>
    <n v="70000"/>
    <n v="770000"/>
  </r>
  <r>
    <d v="2024-01-18T00:00:00"/>
    <x v="3"/>
    <x v="4"/>
    <x v="1"/>
    <x v="2"/>
    <n v="50000"/>
    <n v="350000"/>
  </r>
  <r>
    <d v="2024-01-19T00:00:00"/>
    <x v="4"/>
    <x v="5"/>
    <x v="2"/>
    <x v="5"/>
    <n v="20000"/>
    <n v="120000"/>
  </r>
  <r>
    <d v="2024-01-20T00:00:00"/>
    <x v="5"/>
    <x v="2"/>
    <x v="3"/>
    <x v="11"/>
    <n v="30000"/>
    <n v="390000"/>
  </r>
  <r>
    <d v="2024-01-21T00:00:00"/>
    <x v="0"/>
    <x v="3"/>
    <x v="0"/>
    <x v="9"/>
    <n v="70000"/>
    <n v="630000"/>
  </r>
  <r>
    <d v="2024-01-22T00:00:00"/>
    <x v="2"/>
    <x v="4"/>
    <x v="1"/>
    <x v="7"/>
    <n v="50000"/>
    <n v="400000"/>
  </r>
  <r>
    <d v="2024-01-23T00:00:00"/>
    <x v="3"/>
    <x v="5"/>
    <x v="2"/>
    <x v="12"/>
    <n v="20000"/>
    <n v="280000"/>
  </r>
  <r>
    <d v="2024-01-24T00:00:00"/>
    <x v="4"/>
    <x v="2"/>
    <x v="3"/>
    <x v="2"/>
    <n v="30000"/>
    <n v="210000"/>
  </r>
  <r>
    <d v="2024-01-25T00:00:00"/>
    <x v="5"/>
    <x v="3"/>
    <x v="0"/>
    <x v="1"/>
    <n v="70000"/>
    <n v="700000"/>
  </r>
  <r>
    <d v="2024-01-26T00:00:00"/>
    <x v="1"/>
    <x v="0"/>
    <x v="1"/>
    <x v="0"/>
    <n v="50000"/>
    <n v="250000"/>
  </r>
  <r>
    <d v="2024-01-27T00:00:00"/>
    <x v="0"/>
    <x v="1"/>
    <x v="2"/>
    <x v="7"/>
    <n v="20000"/>
    <n v="160000"/>
  </r>
  <r>
    <d v="2024-01-28T00:00:00"/>
    <x v="3"/>
    <x v="2"/>
    <x v="3"/>
    <x v="5"/>
    <n v="30000"/>
    <n v="180000"/>
  </r>
  <r>
    <d v="2024-01-29T00:00:00"/>
    <x v="4"/>
    <x v="3"/>
    <x v="0"/>
    <x v="2"/>
    <n v="70000"/>
    <n v="490000"/>
  </r>
  <r>
    <d v="2024-02-01T00:00:00"/>
    <x v="5"/>
    <x v="4"/>
    <x v="0"/>
    <x v="7"/>
    <n v="70000"/>
    <n v="560000"/>
  </r>
  <r>
    <d v="2024-02-02T00:00:00"/>
    <x v="1"/>
    <x v="5"/>
    <x v="1"/>
    <x v="5"/>
    <n v="50000"/>
    <n v="300000"/>
  </r>
  <r>
    <d v="2024-02-03T00:00:00"/>
    <x v="2"/>
    <x v="2"/>
    <x v="2"/>
    <x v="1"/>
    <n v="20000"/>
    <n v="200000"/>
  </r>
  <r>
    <d v="2024-02-04T00:00:00"/>
    <x v="3"/>
    <x v="0"/>
    <x v="3"/>
    <x v="13"/>
    <n v="30000"/>
    <n v="600000"/>
  </r>
  <r>
    <d v="2024-02-05T00:00:00"/>
    <x v="0"/>
    <x v="4"/>
    <x v="0"/>
    <x v="6"/>
    <n v="70000"/>
    <n v="280000"/>
  </r>
  <r>
    <d v="2024-02-06T00:00:00"/>
    <x v="5"/>
    <x v="5"/>
    <x v="1"/>
    <x v="9"/>
    <n v="50000"/>
    <n v="450000"/>
  </r>
  <r>
    <d v="2024-02-07T00:00:00"/>
    <x v="1"/>
    <x v="4"/>
    <x v="2"/>
    <x v="0"/>
    <n v="20000"/>
    <n v="100000"/>
  </r>
  <r>
    <d v="2024-02-08T00:00:00"/>
    <x v="0"/>
    <x v="5"/>
    <x v="3"/>
    <x v="3"/>
    <n v="30000"/>
    <n v="450000"/>
  </r>
  <r>
    <d v="2024-02-09T00:00:00"/>
    <x v="3"/>
    <x v="2"/>
    <x v="0"/>
    <x v="2"/>
    <n v="70000"/>
    <n v="490000"/>
  </r>
  <r>
    <d v="2024-02-10T00:00:00"/>
    <x v="4"/>
    <x v="3"/>
    <x v="1"/>
    <x v="10"/>
    <n v="50000"/>
    <n v="550000"/>
  </r>
  <r>
    <d v="2024-02-11T00:00:00"/>
    <x v="5"/>
    <x v="0"/>
    <x v="2"/>
    <x v="8"/>
    <n v="20000"/>
    <n v="240000"/>
  </r>
  <r>
    <d v="2024-02-12T00:00:00"/>
    <x v="1"/>
    <x v="0"/>
    <x v="3"/>
    <x v="1"/>
    <n v="30000"/>
    <n v="300000"/>
  </r>
  <r>
    <d v="2024-02-13T00:00:00"/>
    <x v="2"/>
    <x v="1"/>
    <x v="0"/>
    <x v="9"/>
    <n v="70000"/>
    <n v="630000"/>
  </r>
  <r>
    <d v="2024-02-14T00:00:00"/>
    <x v="3"/>
    <x v="2"/>
    <x v="1"/>
    <x v="7"/>
    <n v="50000"/>
    <n v="400000"/>
  </r>
  <r>
    <d v="2024-02-15T00:00:00"/>
    <x v="4"/>
    <x v="3"/>
    <x v="2"/>
    <x v="10"/>
    <n v="20000"/>
    <n v="220000"/>
  </r>
  <r>
    <d v="2024-02-16T00:00:00"/>
    <x v="0"/>
    <x v="4"/>
    <x v="3"/>
    <x v="12"/>
    <n v="30000"/>
    <n v="420000"/>
  </r>
  <r>
    <d v="2024-02-17T00:00:00"/>
    <x v="1"/>
    <x v="5"/>
    <x v="0"/>
    <x v="1"/>
    <n v="70000"/>
    <n v="700000"/>
  </r>
  <r>
    <d v="2024-02-18T00:00:00"/>
    <x v="2"/>
    <x v="2"/>
    <x v="1"/>
    <x v="9"/>
    <n v="50000"/>
    <n v="450000"/>
  </r>
  <r>
    <d v="2024-02-19T00:00:00"/>
    <x v="3"/>
    <x v="3"/>
    <x v="2"/>
    <x v="11"/>
    <n v="20000"/>
    <n v="260000"/>
  </r>
  <r>
    <d v="2024-02-20T00:00:00"/>
    <x v="4"/>
    <x v="4"/>
    <x v="3"/>
    <x v="7"/>
    <n v="30000"/>
    <n v="240000"/>
  </r>
  <r>
    <d v="2024-02-21T00:00:00"/>
    <x v="5"/>
    <x v="5"/>
    <x v="0"/>
    <x v="8"/>
    <n v="70000"/>
    <n v="840000"/>
  </r>
  <r>
    <d v="2024-02-22T00:00:00"/>
    <x v="1"/>
    <x v="2"/>
    <x v="1"/>
    <x v="2"/>
    <n v="50000"/>
    <n v="350000"/>
  </r>
  <r>
    <d v="2024-02-23T00:00:00"/>
    <x v="2"/>
    <x v="3"/>
    <x v="2"/>
    <x v="9"/>
    <n v="20000"/>
    <n v="180000"/>
  </r>
  <r>
    <d v="2024-02-24T00:00:00"/>
    <x v="0"/>
    <x v="0"/>
    <x v="3"/>
    <x v="8"/>
    <n v="30000"/>
    <n v="360000"/>
  </r>
  <r>
    <d v="2024-02-25T00:00:00"/>
    <x v="4"/>
    <x v="1"/>
    <x v="0"/>
    <x v="0"/>
    <n v="70000"/>
    <n v="350000"/>
  </r>
  <r>
    <d v="2024-03-01T00:00:00"/>
    <x v="5"/>
    <x v="0"/>
    <x v="0"/>
    <x v="8"/>
    <n v="70000"/>
    <n v="840000"/>
  </r>
  <r>
    <d v="2024-03-02T00:00:00"/>
    <x v="1"/>
    <x v="0"/>
    <x v="1"/>
    <x v="7"/>
    <n v="50000"/>
    <n v="400000"/>
  </r>
  <r>
    <d v="2024-03-03T00:00:00"/>
    <x v="2"/>
    <x v="4"/>
    <x v="2"/>
    <x v="2"/>
    <n v="20000"/>
    <n v="140000"/>
  </r>
  <r>
    <d v="2024-03-04T00:00:00"/>
    <x v="3"/>
    <x v="5"/>
    <x v="3"/>
    <x v="9"/>
    <n v="30000"/>
    <n v="270000"/>
  </r>
  <r>
    <d v="2024-03-05T00:00:00"/>
    <x v="4"/>
    <x v="4"/>
    <x v="0"/>
    <x v="5"/>
    <n v="70000"/>
    <n v="420000"/>
  </r>
  <r>
    <d v="2024-03-06T00:00:00"/>
    <x v="0"/>
    <x v="5"/>
    <x v="1"/>
    <x v="1"/>
    <n v="50000"/>
    <n v="500000"/>
  </r>
  <r>
    <d v="2024-03-07T00:00:00"/>
    <x v="1"/>
    <x v="2"/>
    <x v="2"/>
    <x v="7"/>
    <n v="20000"/>
    <n v="160000"/>
  </r>
  <r>
    <d v="2024-03-08T00:00:00"/>
    <x v="0"/>
    <x v="3"/>
    <x v="3"/>
    <x v="11"/>
    <n v="30000"/>
    <n v="390000"/>
  </r>
  <r>
    <d v="2024-03-09T00:00:00"/>
    <x v="3"/>
    <x v="0"/>
    <x v="0"/>
    <x v="9"/>
    <n v="70000"/>
    <n v="630000"/>
  </r>
  <r>
    <d v="2024-03-10T00:00:00"/>
    <x v="4"/>
    <x v="2"/>
    <x v="1"/>
    <x v="0"/>
    <n v="50000"/>
    <n v="250000"/>
  </r>
  <r>
    <d v="2024-03-11T00:00:00"/>
    <x v="5"/>
    <x v="1"/>
    <x v="2"/>
    <x v="10"/>
    <n v="20000"/>
    <n v="220000"/>
  </r>
  <r>
    <d v="2024-03-12T00:00:00"/>
    <x v="1"/>
    <x v="2"/>
    <x v="3"/>
    <x v="12"/>
    <n v="30000"/>
    <n v="420000"/>
  </r>
  <r>
    <d v="2024-03-13T00:00:00"/>
    <x v="2"/>
    <x v="3"/>
    <x v="0"/>
    <x v="1"/>
    <n v="70000"/>
    <n v="700000"/>
  </r>
  <r>
    <d v="2024-03-14T00:00:00"/>
    <x v="3"/>
    <x v="4"/>
    <x v="1"/>
    <x v="5"/>
    <n v="50000"/>
    <n v="300000"/>
  </r>
  <r>
    <d v="2024-03-15T00:00:00"/>
    <x v="0"/>
    <x v="5"/>
    <x v="2"/>
    <x v="7"/>
    <n v="20000"/>
    <n v="160000"/>
  </r>
  <r>
    <d v="2024-03-16T00:00:00"/>
    <x v="5"/>
    <x v="2"/>
    <x v="3"/>
    <x v="8"/>
    <n v="30000"/>
    <n v="360000"/>
  </r>
  <r>
    <d v="2024-03-17T00:00:00"/>
    <x v="1"/>
    <x v="3"/>
    <x v="0"/>
    <x v="9"/>
    <n v="70000"/>
    <n v="630000"/>
  </r>
  <r>
    <d v="2024-03-18T00:00:00"/>
    <x v="0"/>
    <x v="1"/>
    <x v="1"/>
    <x v="2"/>
    <n v="50000"/>
    <n v="350000"/>
  </r>
  <r>
    <d v="2024-03-19T00:00:00"/>
    <x v="3"/>
    <x v="2"/>
    <x v="2"/>
    <x v="12"/>
    <n v="20000"/>
    <n v="280000"/>
  </r>
  <r>
    <d v="2024-03-20T00:00:00"/>
    <x v="4"/>
    <x v="3"/>
    <x v="3"/>
    <x v="7"/>
    <n v="30000"/>
    <n v="240000"/>
  </r>
  <r>
    <d v="2024-03-21T00:00:00"/>
    <x v="5"/>
    <x v="4"/>
    <x v="0"/>
    <x v="10"/>
    <n v="70000"/>
    <n v="770000"/>
  </r>
  <r>
    <d v="2024-03-22T00:00:00"/>
    <x v="0"/>
    <x v="5"/>
    <x v="1"/>
    <x v="0"/>
    <n v="50000"/>
    <n v="250000"/>
  </r>
  <r>
    <d v="2024-03-23T00:00:00"/>
    <x v="2"/>
    <x v="2"/>
    <x v="2"/>
    <x v="1"/>
    <n v="20000"/>
    <n v="200000"/>
  </r>
  <r>
    <d v="2024-03-24T00:00:00"/>
    <x v="3"/>
    <x v="3"/>
    <x v="3"/>
    <x v="9"/>
    <n v="30000"/>
    <n v="270000"/>
  </r>
  <r>
    <d v="2024-03-25T00:00:00"/>
    <x v="4"/>
    <x v="5"/>
    <x v="0"/>
    <x v="1"/>
    <n v="70000"/>
    <n v="700000"/>
  </r>
  <r>
    <d v="2024-03-30T00:00:00"/>
    <x v="0"/>
    <x v="3"/>
    <x v="3"/>
    <x v="0"/>
    <n v="30000"/>
    <n v="150000"/>
  </r>
  <r>
    <m/>
    <x v="6"/>
    <x v="6"/>
    <x v="4"/>
    <x v="14"/>
    <s v="Total of 3 Month"/>
    <n v="2867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5" minRefreshableVersion="3" useAutoFormatting="1" createdVersion="4" indent="0" outline="1" outlineData="1" multipleFieldFilters="0" chartFormat="8">
  <location ref="A3:B10" firstHeaderRow="1" firstDataRow="1" firstDataCol="1"/>
  <pivotFields count="7">
    <pivotField showAll="0"/>
    <pivotField axis="axisRow" showAll="0">
      <items count="8">
        <item x="0"/>
        <item x="1"/>
        <item x="5"/>
        <item x="2"/>
        <item x="3"/>
        <item x="4"/>
        <item h="1" x="6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1">
    <format dxfId="6">
      <pivotArea type="all" dataOnly="0" outline="0" fieldPosition="0"/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0" applyNumberFormats="0" applyBorderFormats="0" applyFontFormats="0" applyPatternFormats="0" applyAlignmentFormats="0" applyWidthHeightFormats="1" dataCaption="Values" updatedVersion="4" minRefreshableVersion="3" useAutoFormatting="1" createdVersion="4" indent="0" outline="1" outlineData="1" multipleFieldFilters="0">
  <location ref="A3:B9" firstHeaderRow="1" firstDataRow="1" firstDataCol="1"/>
  <pivotFields count="7">
    <pivotField showAll="0"/>
    <pivotField showAll="0"/>
    <pivotField showAll="0"/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7" cacheId="0" applyNumberFormats="0" applyBorderFormats="0" applyFontFormats="0" applyPatternFormats="0" applyAlignmentFormats="0" applyWidthHeightFormats="1" dataCaption="Values" updatedVersion="5" minRefreshableVersion="3" useAutoFormatting="1" createdVersion="4" indent="0" outline="1" outlineData="1" multipleFieldFilters="0">
  <location ref="A3:B11" firstHeaderRow="1" firstDataRow="1" firstDataCol="1"/>
  <pivotFields count="7">
    <pivotField showAll="0"/>
    <pivotField showAll="0"/>
    <pivotField axis="axisRow" showAll="0">
      <items count="8">
        <item x="0"/>
        <item x="4"/>
        <item x="5"/>
        <item x="3"/>
        <item x="1"/>
        <item x="2"/>
        <item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dataField="1" showAll="0">
      <items count="16">
        <item x="4"/>
        <item x="6"/>
        <item x="0"/>
        <item x="5"/>
        <item x="2"/>
        <item x="7"/>
        <item x="9"/>
        <item x="1"/>
        <item x="10"/>
        <item x="8"/>
        <item x="11"/>
        <item x="12"/>
        <item x="3"/>
        <item x="13"/>
        <item x="14"/>
        <item t="default"/>
      </items>
    </pivotField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Quantit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G80" totalsRowShown="0">
  <autoFilter ref="A3:G80" xr:uid="{00000000-0009-0000-0100-000002000000}"/>
  <tableColumns count="7">
    <tableColumn id="1" xr3:uid="{00000000-0010-0000-0000-000001000000}" name="Date" dataDxfId="13"/>
    <tableColumn id="2" xr3:uid="{00000000-0010-0000-0000-000002000000}" name="Region" dataDxfId="12"/>
    <tableColumn id="3" xr3:uid="{00000000-0010-0000-0000-000003000000}" name="Sales Rep" dataDxfId="11"/>
    <tableColumn id="4" xr3:uid="{00000000-0010-0000-0000-000004000000}" name="Product" dataDxfId="10"/>
    <tableColumn id="5" xr3:uid="{00000000-0010-0000-0000-000005000000}" name="Quantity" dataDxfId="9"/>
    <tableColumn id="6" xr3:uid="{00000000-0010-0000-0000-000006000000}" name="Unit Price (BDT)" dataDxfId="8"/>
    <tableColumn id="7" xr3:uid="{00000000-0010-0000-0000-000007000000}" name="Total Sales (BDT)" dataDxfId="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"/>
  <sheetViews>
    <sheetView topLeftCell="A2" zoomScale="82" zoomScaleNormal="82" workbookViewId="0">
      <selection activeCell="K5" sqref="K5"/>
    </sheetView>
  </sheetViews>
  <sheetFormatPr defaultColWidth="9" defaultRowHeight="14.4"/>
  <cols>
    <col min="1" max="1" width="11.33203125" customWidth="1"/>
    <col min="2" max="2" width="13.33203125" customWidth="1"/>
    <col min="3" max="3" width="17.88671875" customWidth="1"/>
    <col min="4" max="4" width="16.109375" customWidth="1"/>
    <col min="5" max="5" width="11.44140625" customWidth="1"/>
    <col min="6" max="6" width="18.33203125" customWidth="1"/>
    <col min="7" max="7" width="18.109375" customWidth="1"/>
  </cols>
  <sheetData>
    <row r="1" spans="1:7" ht="21" customHeight="1">
      <c r="A1" s="26" t="s">
        <v>0</v>
      </c>
      <c r="B1" s="27"/>
      <c r="C1" s="27"/>
      <c r="D1" s="27"/>
      <c r="E1" s="27"/>
      <c r="F1" s="27"/>
      <c r="G1" s="28"/>
    </row>
    <row r="2" spans="1:7" ht="21" customHeight="1">
      <c r="A2" s="12"/>
      <c r="B2" s="13"/>
      <c r="C2" s="13"/>
      <c r="D2" s="13"/>
      <c r="E2" s="13"/>
      <c r="F2" s="13"/>
      <c r="G2" s="14"/>
    </row>
    <row r="3" spans="1:7" ht="32.25" customHeight="1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</row>
    <row r="4" spans="1:7">
      <c r="A4" s="15">
        <v>45296</v>
      </c>
      <c r="B4" s="16" t="s">
        <v>8</v>
      </c>
      <c r="C4" s="16" t="s">
        <v>9</v>
      </c>
      <c r="D4" s="16" t="s">
        <v>10</v>
      </c>
      <c r="E4" s="16">
        <v>5</v>
      </c>
      <c r="F4" s="16">
        <v>70000</v>
      </c>
      <c r="G4" s="16">
        <v>350000</v>
      </c>
    </row>
    <row r="5" spans="1:7">
      <c r="A5" s="15">
        <v>45297</v>
      </c>
      <c r="B5" s="16" t="s">
        <v>11</v>
      </c>
      <c r="C5" s="16" t="s">
        <v>12</v>
      </c>
      <c r="D5" s="16" t="s">
        <v>13</v>
      </c>
      <c r="E5" s="16">
        <v>10</v>
      </c>
      <c r="F5" s="16">
        <v>50000</v>
      </c>
      <c r="G5" s="16">
        <v>500000</v>
      </c>
    </row>
    <row r="6" spans="1:7">
      <c r="A6" s="15">
        <v>45298</v>
      </c>
      <c r="B6" s="16" t="s">
        <v>14</v>
      </c>
      <c r="C6" s="16" t="s">
        <v>15</v>
      </c>
      <c r="D6" s="16" t="s">
        <v>16</v>
      </c>
      <c r="E6" s="16">
        <v>7</v>
      </c>
      <c r="F6" s="16">
        <v>20000</v>
      </c>
      <c r="G6" s="16">
        <v>140000</v>
      </c>
    </row>
    <row r="7" spans="1:7">
      <c r="A7" s="15">
        <v>45299</v>
      </c>
      <c r="B7" s="16" t="s">
        <v>17</v>
      </c>
      <c r="C7" s="16" t="s">
        <v>18</v>
      </c>
      <c r="D7" s="16" t="s">
        <v>19</v>
      </c>
      <c r="E7" s="16">
        <v>15</v>
      </c>
      <c r="F7" s="16">
        <v>30000</v>
      </c>
      <c r="G7" s="16">
        <v>450000</v>
      </c>
    </row>
    <row r="8" spans="1:7">
      <c r="A8" s="15">
        <v>45300</v>
      </c>
      <c r="B8" s="16" t="s">
        <v>20</v>
      </c>
      <c r="C8" s="16" t="s">
        <v>21</v>
      </c>
      <c r="D8" s="16" t="s">
        <v>10</v>
      </c>
      <c r="E8" s="16">
        <v>3</v>
      </c>
      <c r="F8" s="16">
        <v>70000</v>
      </c>
      <c r="G8" s="16">
        <v>210000</v>
      </c>
    </row>
    <row r="9" spans="1:7">
      <c r="A9" s="15">
        <v>45301</v>
      </c>
      <c r="B9" s="16" t="s">
        <v>22</v>
      </c>
      <c r="C9" s="16" t="s">
        <v>23</v>
      </c>
      <c r="D9" s="16" t="s">
        <v>13</v>
      </c>
      <c r="E9" s="16">
        <v>6</v>
      </c>
      <c r="F9" s="16">
        <v>50000</v>
      </c>
      <c r="G9" s="16">
        <v>300000</v>
      </c>
    </row>
    <row r="10" spans="1:7">
      <c r="A10" s="15">
        <v>45302</v>
      </c>
      <c r="B10" s="16" t="s">
        <v>11</v>
      </c>
      <c r="C10" s="16" t="s">
        <v>15</v>
      </c>
      <c r="D10" s="16" t="s">
        <v>16</v>
      </c>
      <c r="E10" s="16">
        <v>4</v>
      </c>
      <c r="F10" s="16">
        <v>20000</v>
      </c>
      <c r="G10" s="16">
        <v>80000</v>
      </c>
    </row>
    <row r="11" spans="1:7">
      <c r="A11" s="15">
        <v>45303</v>
      </c>
      <c r="B11" s="16" t="s">
        <v>14</v>
      </c>
      <c r="C11" s="16" t="s">
        <v>18</v>
      </c>
      <c r="D11" s="16" t="s">
        <v>19</v>
      </c>
      <c r="E11" s="16">
        <v>10</v>
      </c>
      <c r="F11" s="16">
        <v>30000</v>
      </c>
      <c r="G11" s="16">
        <v>300000</v>
      </c>
    </row>
    <row r="12" spans="1:7">
      <c r="A12" s="15">
        <v>45304</v>
      </c>
      <c r="B12" s="16" t="s">
        <v>8</v>
      </c>
      <c r="C12" s="16" t="s">
        <v>9</v>
      </c>
      <c r="D12" s="16" t="s">
        <v>10</v>
      </c>
      <c r="E12" s="16">
        <v>8</v>
      </c>
      <c r="F12" s="16">
        <v>70000</v>
      </c>
      <c r="G12" s="16">
        <v>560000</v>
      </c>
    </row>
    <row r="13" spans="1:7">
      <c r="A13" s="15">
        <v>45305</v>
      </c>
      <c r="B13" s="16" t="s">
        <v>20</v>
      </c>
      <c r="C13" s="16" t="s">
        <v>9</v>
      </c>
      <c r="D13" s="16" t="s">
        <v>13</v>
      </c>
      <c r="E13" s="16">
        <v>12</v>
      </c>
      <c r="F13" s="16">
        <v>50000</v>
      </c>
      <c r="G13" s="16">
        <v>600000</v>
      </c>
    </row>
    <row r="14" spans="1:7">
      <c r="A14" s="15">
        <v>45306</v>
      </c>
      <c r="B14" s="16" t="s">
        <v>22</v>
      </c>
      <c r="C14" s="16" t="s">
        <v>12</v>
      </c>
      <c r="D14" s="16" t="s">
        <v>16</v>
      </c>
      <c r="E14" s="16">
        <v>9</v>
      </c>
      <c r="F14" s="16">
        <v>20000</v>
      </c>
      <c r="G14" s="16">
        <v>180000</v>
      </c>
    </row>
    <row r="15" spans="1:7">
      <c r="A15" s="15">
        <v>45307</v>
      </c>
      <c r="B15" s="16" t="s">
        <v>11</v>
      </c>
      <c r="C15" s="16" t="s">
        <v>15</v>
      </c>
      <c r="D15" s="16" t="s">
        <v>19</v>
      </c>
      <c r="E15" s="16">
        <v>5</v>
      </c>
      <c r="F15" s="16">
        <v>30000</v>
      </c>
      <c r="G15" s="16">
        <v>150000</v>
      </c>
    </row>
    <row r="16" spans="1:7">
      <c r="A16" s="15">
        <v>45308</v>
      </c>
      <c r="B16" s="16" t="s">
        <v>14</v>
      </c>
      <c r="C16" s="16" t="s">
        <v>18</v>
      </c>
      <c r="D16" s="16" t="s">
        <v>10</v>
      </c>
      <c r="E16" s="16">
        <v>11</v>
      </c>
      <c r="F16" s="16">
        <v>70000</v>
      </c>
      <c r="G16" s="16">
        <v>770000</v>
      </c>
    </row>
    <row r="17" spans="1:7">
      <c r="A17" s="15">
        <v>45309</v>
      </c>
      <c r="B17" s="16" t="s">
        <v>17</v>
      </c>
      <c r="C17" s="16" t="s">
        <v>21</v>
      </c>
      <c r="D17" s="16" t="s">
        <v>13</v>
      </c>
      <c r="E17" s="16">
        <v>7</v>
      </c>
      <c r="F17" s="16">
        <v>50000</v>
      </c>
      <c r="G17" s="16">
        <v>350000</v>
      </c>
    </row>
    <row r="18" spans="1:7">
      <c r="A18" s="15">
        <v>45310</v>
      </c>
      <c r="B18" s="16" t="s">
        <v>20</v>
      </c>
      <c r="C18" s="16" t="s">
        <v>23</v>
      </c>
      <c r="D18" s="16" t="s">
        <v>16</v>
      </c>
      <c r="E18" s="16">
        <v>6</v>
      </c>
      <c r="F18" s="16">
        <v>20000</v>
      </c>
      <c r="G18" s="16">
        <v>120000</v>
      </c>
    </row>
    <row r="19" spans="1:7">
      <c r="A19" s="15">
        <v>45311</v>
      </c>
      <c r="B19" s="16" t="s">
        <v>22</v>
      </c>
      <c r="C19" s="16" t="s">
        <v>15</v>
      </c>
      <c r="D19" s="16" t="s">
        <v>19</v>
      </c>
      <c r="E19" s="16">
        <v>13</v>
      </c>
      <c r="F19" s="16">
        <v>30000</v>
      </c>
      <c r="G19" s="16">
        <v>390000</v>
      </c>
    </row>
    <row r="20" spans="1:7">
      <c r="A20" s="15">
        <v>45312</v>
      </c>
      <c r="B20" s="16" t="s">
        <v>8</v>
      </c>
      <c r="C20" s="16" t="s">
        <v>18</v>
      </c>
      <c r="D20" s="16" t="s">
        <v>10</v>
      </c>
      <c r="E20" s="16">
        <v>9</v>
      </c>
      <c r="F20" s="16">
        <v>70000</v>
      </c>
      <c r="G20" s="16">
        <v>630000</v>
      </c>
    </row>
    <row r="21" spans="1:7">
      <c r="A21" s="15">
        <v>45313</v>
      </c>
      <c r="B21" s="16" t="s">
        <v>14</v>
      </c>
      <c r="C21" s="16" t="s">
        <v>21</v>
      </c>
      <c r="D21" s="16" t="s">
        <v>13</v>
      </c>
      <c r="E21" s="16">
        <v>8</v>
      </c>
      <c r="F21" s="16">
        <v>50000</v>
      </c>
      <c r="G21" s="16">
        <v>400000</v>
      </c>
    </row>
    <row r="22" spans="1:7">
      <c r="A22" s="15">
        <v>45314</v>
      </c>
      <c r="B22" s="16" t="s">
        <v>17</v>
      </c>
      <c r="C22" s="16" t="s">
        <v>23</v>
      </c>
      <c r="D22" s="16" t="s">
        <v>16</v>
      </c>
      <c r="E22" s="16">
        <v>14</v>
      </c>
      <c r="F22" s="16">
        <v>20000</v>
      </c>
      <c r="G22" s="16">
        <v>280000</v>
      </c>
    </row>
    <row r="23" spans="1:7">
      <c r="A23" s="15">
        <v>45315</v>
      </c>
      <c r="B23" s="16" t="s">
        <v>20</v>
      </c>
      <c r="C23" s="16" t="s">
        <v>15</v>
      </c>
      <c r="D23" s="16" t="s">
        <v>19</v>
      </c>
      <c r="E23" s="16">
        <v>7</v>
      </c>
      <c r="F23" s="16">
        <v>30000</v>
      </c>
      <c r="G23" s="16">
        <v>210000</v>
      </c>
    </row>
    <row r="24" spans="1:7">
      <c r="A24" s="15">
        <v>45316</v>
      </c>
      <c r="B24" s="16" t="s">
        <v>22</v>
      </c>
      <c r="C24" s="16" t="s">
        <v>18</v>
      </c>
      <c r="D24" s="16" t="s">
        <v>10</v>
      </c>
      <c r="E24" s="16">
        <v>10</v>
      </c>
      <c r="F24" s="16">
        <v>70000</v>
      </c>
      <c r="G24" s="16">
        <v>700000</v>
      </c>
    </row>
    <row r="25" spans="1:7">
      <c r="A25" s="15">
        <v>45317</v>
      </c>
      <c r="B25" s="16" t="s">
        <v>11</v>
      </c>
      <c r="C25" s="16" t="s">
        <v>9</v>
      </c>
      <c r="D25" s="16" t="s">
        <v>13</v>
      </c>
      <c r="E25" s="16">
        <v>5</v>
      </c>
      <c r="F25" s="16">
        <v>50000</v>
      </c>
      <c r="G25" s="16">
        <v>250000</v>
      </c>
    </row>
    <row r="26" spans="1:7">
      <c r="A26" s="15">
        <v>45318</v>
      </c>
      <c r="B26" s="16" t="s">
        <v>8</v>
      </c>
      <c r="C26" s="16" t="s">
        <v>12</v>
      </c>
      <c r="D26" s="16" t="s">
        <v>16</v>
      </c>
      <c r="E26" s="16">
        <v>8</v>
      </c>
      <c r="F26" s="16">
        <v>20000</v>
      </c>
      <c r="G26" s="16">
        <v>160000</v>
      </c>
    </row>
    <row r="27" spans="1:7">
      <c r="A27" s="15">
        <v>45319</v>
      </c>
      <c r="B27" s="16" t="s">
        <v>17</v>
      </c>
      <c r="C27" s="16" t="s">
        <v>15</v>
      </c>
      <c r="D27" s="16" t="s">
        <v>19</v>
      </c>
      <c r="E27" s="16">
        <v>6</v>
      </c>
      <c r="F27" s="16">
        <v>30000</v>
      </c>
      <c r="G27" s="16">
        <v>180000</v>
      </c>
    </row>
    <row r="28" spans="1:7">
      <c r="A28" s="15">
        <v>45320</v>
      </c>
      <c r="B28" s="16" t="s">
        <v>20</v>
      </c>
      <c r="C28" s="16" t="s">
        <v>18</v>
      </c>
      <c r="D28" s="16" t="s">
        <v>10</v>
      </c>
      <c r="E28" s="16">
        <v>7</v>
      </c>
      <c r="F28" s="16">
        <v>70000</v>
      </c>
      <c r="G28" s="16">
        <v>490000</v>
      </c>
    </row>
    <row r="29" spans="1:7">
      <c r="A29" s="15">
        <v>45323</v>
      </c>
      <c r="B29" s="16" t="s">
        <v>22</v>
      </c>
      <c r="C29" s="16" t="s">
        <v>21</v>
      </c>
      <c r="D29" s="16" t="s">
        <v>10</v>
      </c>
      <c r="E29" s="16">
        <v>8</v>
      </c>
      <c r="F29" s="16">
        <v>70000</v>
      </c>
      <c r="G29" s="16">
        <v>560000</v>
      </c>
    </row>
    <row r="30" spans="1:7">
      <c r="A30" s="15">
        <v>45324</v>
      </c>
      <c r="B30" s="16" t="s">
        <v>11</v>
      </c>
      <c r="C30" s="16" t="s">
        <v>23</v>
      </c>
      <c r="D30" s="16" t="s">
        <v>13</v>
      </c>
      <c r="E30" s="16">
        <v>6</v>
      </c>
      <c r="F30" s="16">
        <v>50000</v>
      </c>
      <c r="G30" s="16">
        <v>300000</v>
      </c>
    </row>
    <row r="31" spans="1:7">
      <c r="A31" s="15">
        <v>45325</v>
      </c>
      <c r="B31" s="16" t="s">
        <v>14</v>
      </c>
      <c r="C31" s="16" t="s">
        <v>15</v>
      </c>
      <c r="D31" s="16" t="s">
        <v>16</v>
      </c>
      <c r="E31" s="16">
        <v>10</v>
      </c>
      <c r="F31" s="16">
        <v>20000</v>
      </c>
      <c r="G31" s="16">
        <v>200000</v>
      </c>
    </row>
    <row r="32" spans="1:7">
      <c r="A32" s="15">
        <v>45326</v>
      </c>
      <c r="B32" s="16" t="s">
        <v>17</v>
      </c>
      <c r="C32" s="16" t="s">
        <v>9</v>
      </c>
      <c r="D32" s="16" t="s">
        <v>19</v>
      </c>
      <c r="E32" s="16">
        <v>20</v>
      </c>
      <c r="F32" s="16">
        <v>30000</v>
      </c>
      <c r="G32" s="16">
        <v>600000</v>
      </c>
    </row>
    <row r="33" spans="1:7">
      <c r="A33" s="15">
        <v>45327</v>
      </c>
      <c r="B33" s="16" t="s">
        <v>8</v>
      </c>
      <c r="C33" s="16" t="s">
        <v>21</v>
      </c>
      <c r="D33" s="16" t="s">
        <v>10</v>
      </c>
      <c r="E33" s="16">
        <v>4</v>
      </c>
      <c r="F33" s="16">
        <v>70000</v>
      </c>
      <c r="G33" s="16">
        <v>280000</v>
      </c>
    </row>
    <row r="34" spans="1:7">
      <c r="A34" s="15">
        <v>45328</v>
      </c>
      <c r="B34" s="16" t="s">
        <v>22</v>
      </c>
      <c r="C34" s="16" t="s">
        <v>23</v>
      </c>
      <c r="D34" s="16" t="s">
        <v>13</v>
      </c>
      <c r="E34" s="16">
        <v>9</v>
      </c>
      <c r="F34" s="16">
        <v>50000</v>
      </c>
      <c r="G34" s="16">
        <v>450000</v>
      </c>
    </row>
    <row r="35" spans="1:7">
      <c r="A35" s="15">
        <v>45329</v>
      </c>
      <c r="B35" s="16" t="s">
        <v>11</v>
      </c>
      <c r="C35" s="16" t="s">
        <v>21</v>
      </c>
      <c r="D35" s="16" t="s">
        <v>16</v>
      </c>
      <c r="E35" s="16">
        <v>5</v>
      </c>
      <c r="F35" s="16">
        <v>20000</v>
      </c>
      <c r="G35" s="16">
        <v>100000</v>
      </c>
    </row>
    <row r="36" spans="1:7">
      <c r="A36" s="15">
        <v>45330</v>
      </c>
      <c r="B36" s="16" t="s">
        <v>8</v>
      </c>
      <c r="C36" s="16" t="s">
        <v>23</v>
      </c>
      <c r="D36" s="16" t="s">
        <v>19</v>
      </c>
      <c r="E36" s="16">
        <v>15</v>
      </c>
      <c r="F36" s="16">
        <v>30000</v>
      </c>
      <c r="G36" s="16">
        <v>450000</v>
      </c>
    </row>
    <row r="37" spans="1:7">
      <c r="A37" s="15">
        <v>45331</v>
      </c>
      <c r="B37" s="16" t="s">
        <v>17</v>
      </c>
      <c r="C37" s="16" t="s">
        <v>15</v>
      </c>
      <c r="D37" s="16" t="s">
        <v>10</v>
      </c>
      <c r="E37" s="16">
        <v>7</v>
      </c>
      <c r="F37" s="16">
        <v>70000</v>
      </c>
      <c r="G37" s="16">
        <v>490000</v>
      </c>
    </row>
    <row r="38" spans="1:7">
      <c r="A38" s="15">
        <v>45332</v>
      </c>
      <c r="B38" s="16" t="s">
        <v>20</v>
      </c>
      <c r="C38" s="16" t="s">
        <v>18</v>
      </c>
      <c r="D38" s="16" t="s">
        <v>13</v>
      </c>
      <c r="E38" s="16">
        <v>11</v>
      </c>
      <c r="F38" s="16">
        <v>50000</v>
      </c>
      <c r="G38" s="16">
        <v>550000</v>
      </c>
    </row>
    <row r="39" spans="1:7">
      <c r="A39" s="15">
        <v>45333</v>
      </c>
      <c r="B39" s="16" t="s">
        <v>22</v>
      </c>
      <c r="C39" s="16" t="s">
        <v>9</v>
      </c>
      <c r="D39" s="16" t="s">
        <v>16</v>
      </c>
      <c r="E39" s="16">
        <v>12</v>
      </c>
      <c r="F39" s="16">
        <v>20000</v>
      </c>
      <c r="G39" s="16">
        <v>240000</v>
      </c>
    </row>
    <row r="40" spans="1:7">
      <c r="A40" s="15">
        <v>45334</v>
      </c>
      <c r="B40" s="16" t="s">
        <v>11</v>
      </c>
      <c r="C40" s="16" t="s">
        <v>9</v>
      </c>
      <c r="D40" s="16" t="s">
        <v>19</v>
      </c>
      <c r="E40" s="16">
        <v>10</v>
      </c>
      <c r="F40" s="16">
        <v>30000</v>
      </c>
      <c r="G40" s="16">
        <v>300000</v>
      </c>
    </row>
    <row r="41" spans="1:7">
      <c r="A41" s="15">
        <v>45335</v>
      </c>
      <c r="B41" s="16" t="s">
        <v>14</v>
      </c>
      <c r="C41" s="16" t="s">
        <v>12</v>
      </c>
      <c r="D41" s="16" t="s">
        <v>10</v>
      </c>
      <c r="E41" s="16">
        <v>9</v>
      </c>
      <c r="F41" s="16">
        <v>70000</v>
      </c>
      <c r="G41" s="16">
        <v>630000</v>
      </c>
    </row>
    <row r="42" spans="1:7">
      <c r="A42" s="15">
        <v>45336</v>
      </c>
      <c r="B42" s="16" t="s">
        <v>17</v>
      </c>
      <c r="C42" s="16" t="s">
        <v>15</v>
      </c>
      <c r="D42" s="16" t="s">
        <v>13</v>
      </c>
      <c r="E42" s="16">
        <v>8</v>
      </c>
      <c r="F42" s="16">
        <v>50000</v>
      </c>
      <c r="G42" s="16">
        <v>400000</v>
      </c>
    </row>
    <row r="43" spans="1:7">
      <c r="A43" s="15">
        <v>45337</v>
      </c>
      <c r="B43" s="16" t="s">
        <v>20</v>
      </c>
      <c r="C43" s="16" t="s">
        <v>18</v>
      </c>
      <c r="D43" s="16" t="s">
        <v>16</v>
      </c>
      <c r="E43" s="16">
        <v>11</v>
      </c>
      <c r="F43" s="16">
        <v>20000</v>
      </c>
      <c r="G43" s="16">
        <v>220000</v>
      </c>
    </row>
    <row r="44" spans="1:7">
      <c r="A44" s="15">
        <v>45338</v>
      </c>
      <c r="B44" s="16" t="s">
        <v>8</v>
      </c>
      <c r="C44" s="16" t="s">
        <v>21</v>
      </c>
      <c r="D44" s="16" t="s">
        <v>19</v>
      </c>
      <c r="E44" s="16">
        <v>14</v>
      </c>
      <c r="F44" s="16">
        <v>30000</v>
      </c>
      <c r="G44" s="16">
        <v>420000</v>
      </c>
    </row>
    <row r="45" spans="1:7">
      <c r="A45" s="15">
        <v>45339</v>
      </c>
      <c r="B45" s="16" t="s">
        <v>11</v>
      </c>
      <c r="C45" s="16" t="s">
        <v>23</v>
      </c>
      <c r="D45" s="16" t="s">
        <v>10</v>
      </c>
      <c r="E45" s="16">
        <v>10</v>
      </c>
      <c r="F45" s="16">
        <v>70000</v>
      </c>
      <c r="G45" s="16">
        <v>700000</v>
      </c>
    </row>
    <row r="46" spans="1:7">
      <c r="A46" s="15">
        <v>45340</v>
      </c>
      <c r="B46" s="16" t="s">
        <v>14</v>
      </c>
      <c r="C46" s="16" t="s">
        <v>15</v>
      </c>
      <c r="D46" s="16" t="s">
        <v>13</v>
      </c>
      <c r="E46" s="16">
        <v>9</v>
      </c>
      <c r="F46" s="16">
        <v>50000</v>
      </c>
      <c r="G46" s="16">
        <v>450000</v>
      </c>
    </row>
    <row r="47" spans="1:7">
      <c r="A47" s="15">
        <v>45341</v>
      </c>
      <c r="B47" s="16" t="s">
        <v>17</v>
      </c>
      <c r="C47" s="16" t="s">
        <v>18</v>
      </c>
      <c r="D47" s="16" t="s">
        <v>16</v>
      </c>
      <c r="E47" s="16">
        <v>13</v>
      </c>
      <c r="F47" s="16">
        <v>20000</v>
      </c>
      <c r="G47" s="16">
        <v>260000</v>
      </c>
    </row>
    <row r="48" spans="1:7">
      <c r="A48" s="15">
        <v>45342</v>
      </c>
      <c r="B48" s="16" t="s">
        <v>20</v>
      </c>
      <c r="C48" s="16" t="s">
        <v>21</v>
      </c>
      <c r="D48" s="16" t="s">
        <v>19</v>
      </c>
      <c r="E48" s="16">
        <v>8</v>
      </c>
      <c r="F48" s="16">
        <v>30000</v>
      </c>
      <c r="G48" s="16">
        <v>240000</v>
      </c>
    </row>
    <row r="49" spans="1:7">
      <c r="A49" s="15">
        <v>45343</v>
      </c>
      <c r="B49" s="16" t="s">
        <v>22</v>
      </c>
      <c r="C49" s="16" t="s">
        <v>23</v>
      </c>
      <c r="D49" s="16" t="s">
        <v>10</v>
      </c>
      <c r="E49" s="16">
        <v>12</v>
      </c>
      <c r="F49" s="16">
        <v>70000</v>
      </c>
      <c r="G49" s="16">
        <v>840000</v>
      </c>
    </row>
    <row r="50" spans="1:7">
      <c r="A50" s="15">
        <v>45344</v>
      </c>
      <c r="B50" s="16" t="s">
        <v>11</v>
      </c>
      <c r="C50" s="16" t="s">
        <v>15</v>
      </c>
      <c r="D50" s="16" t="s">
        <v>13</v>
      </c>
      <c r="E50" s="16">
        <v>7</v>
      </c>
      <c r="F50" s="16">
        <v>50000</v>
      </c>
      <c r="G50" s="16">
        <v>350000</v>
      </c>
    </row>
    <row r="51" spans="1:7">
      <c r="A51" s="15">
        <v>45345</v>
      </c>
      <c r="B51" s="16" t="s">
        <v>14</v>
      </c>
      <c r="C51" s="16" t="s">
        <v>18</v>
      </c>
      <c r="D51" s="16" t="s">
        <v>16</v>
      </c>
      <c r="E51" s="16">
        <v>9</v>
      </c>
      <c r="F51" s="16">
        <v>20000</v>
      </c>
      <c r="G51" s="16">
        <v>180000</v>
      </c>
    </row>
    <row r="52" spans="1:7">
      <c r="A52" s="15">
        <v>45346</v>
      </c>
      <c r="B52" s="16" t="s">
        <v>8</v>
      </c>
      <c r="C52" s="16" t="s">
        <v>9</v>
      </c>
      <c r="D52" s="16" t="s">
        <v>19</v>
      </c>
      <c r="E52" s="16">
        <v>12</v>
      </c>
      <c r="F52" s="16">
        <v>30000</v>
      </c>
      <c r="G52" s="16">
        <v>360000</v>
      </c>
    </row>
    <row r="53" spans="1:7">
      <c r="A53" s="15">
        <v>45347</v>
      </c>
      <c r="B53" s="16" t="s">
        <v>20</v>
      </c>
      <c r="C53" s="16" t="s">
        <v>12</v>
      </c>
      <c r="D53" s="16" t="s">
        <v>10</v>
      </c>
      <c r="E53" s="16">
        <v>5</v>
      </c>
      <c r="F53" s="16">
        <v>70000</v>
      </c>
      <c r="G53" s="16">
        <v>350000</v>
      </c>
    </row>
    <row r="54" spans="1:7">
      <c r="A54" s="15">
        <v>45352</v>
      </c>
      <c r="B54" s="16" t="s">
        <v>22</v>
      </c>
      <c r="C54" s="16" t="s">
        <v>9</v>
      </c>
      <c r="D54" s="16" t="s">
        <v>10</v>
      </c>
      <c r="E54" s="16">
        <v>12</v>
      </c>
      <c r="F54" s="16">
        <v>70000</v>
      </c>
      <c r="G54" s="16">
        <v>840000</v>
      </c>
    </row>
    <row r="55" spans="1:7">
      <c r="A55" s="15">
        <v>45353</v>
      </c>
      <c r="B55" s="16" t="s">
        <v>11</v>
      </c>
      <c r="C55" s="16" t="s">
        <v>9</v>
      </c>
      <c r="D55" s="16" t="s">
        <v>13</v>
      </c>
      <c r="E55" s="16">
        <v>8</v>
      </c>
      <c r="F55" s="16">
        <v>50000</v>
      </c>
      <c r="G55" s="16">
        <v>400000</v>
      </c>
    </row>
    <row r="56" spans="1:7">
      <c r="A56" s="15">
        <v>45354</v>
      </c>
      <c r="B56" s="16" t="s">
        <v>14</v>
      </c>
      <c r="C56" s="16" t="s">
        <v>21</v>
      </c>
      <c r="D56" s="16" t="s">
        <v>16</v>
      </c>
      <c r="E56" s="16">
        <v>7</v>
      </c>
      <c r="F56" s="16">
        <v>20000</v>
      </c>
      <c r="G56" s="16">
        <v>140000</v>
      </c>
    </row>
    <row r="57" spans="1:7">
      <c r="A57" s="15">
        <v>45355</v>
      </c>
      <c r="B57" s="16" t="s">
        <v>17</v>
      </c>
      <c r="C57" s="16" t="s">
        <v>23</v>
      </c>
      <c r="D57" s="16" t="s">
        <v>19</v>
      </c>
      <c r="E57" s="16">
        <v>9</v>
      </c>
      <c r="F57" s="16">
        <v>30000</v>
      </c>
      <c r="G57" s="16">
        <v>270000</v>
      </c>
    </row>
    <row r="58" spans="1:7">
      <c r="A58" s="15">
        <v>45356</v>
      </c>
      <c r="B58" s="16" t="s">
        <v>20</v>
      </c>
      <c r="C58" s="16" t="s">
        <v>21</v>
      </c>
      <c r="D58" s="16" t="s">
        <v>10</v>
      </c>
      <c r="E58" s="16">
        <v>6</v>
      </c>
      <c r="F58" s="16">
        <v>70000</v>
      </c>
      <c r="G58" s="16">
        <v>420000</v>
      </c>
    </row>
    <row r="59" spans="1:7">
      <c r="A59" s="15">
        <v>45357</v>
      </c>
      <c r="B59" s="16" t="s">
        <v>8</v>
      </c>
      <c r="C59" s="16" t="s">
        <v>23</v>
      </c>
      <c r="D59" s="16" t="s">
        <v>13</v>
      </c>
      <c r="E59" s="16">
        <v>10</v>
      </c>
      <c r="F59" s="16">
        <v>50000</v>
      </c>
      <c r="G59" s="16">
        <v>500000</v>
      </c>
    </row>
    <row r="60" spans="1:7">
      <c r="A60" s="15">
        <v>45358</v>
      </c>
      <c r="B60" s="16" t="s">
        <v>11</v>
      </c>
      <c r="C60" s="16" t="s">
        <v>15</v>
      </c>
      <c r="D60" s="16" t="s">
        <v>16</v>
      </c>
      <c r="E60" s="16">
        <v>8</v>
      </c>
      <c r="F60" s="16">
        <v>20000</v>
      </c>
      <c r="G60" s="16">
        <v>160000</v>
      </c>
    </row>
    <row r="61" spans="1:7">
      <c r="A61" s="15">
        <v>45359</v>
      </c>
      <c r="B61" s="16" t="s">
        <v>8</v>
      </c>
      <c r="C61" s="16" t="s">
        <v>18</v>
      </c>
      <c r="D61" s="16" t="s">
        <v>19</v>
      </c>
      <c r="E61" s="16">
        <v>13</v>
      </c>
      <c r="F61" s="16">
        <v>30000</v>
      </c>
      <c r="G61" s="16">
        <v>390000</v>
      </c>
    </row>
    <row r="62" spans="1:7">
      <c r="A62" s="15">
        <v>45360</v>
      </c>
      <c r="B62" s="16" t="s">
        <v>17</v>
      </c>
      <c r="C62" s="16" t="s">
        <v>9</v>
      </c>
      <c r="D62" s="16" t="s">
        <v>10</v>
      </c>
      <c r="E62" s="16">
        <v>9</v>
      </c>
      <c r="F62" s="16">
        <v>70000</v>
      </c>
      <c r="G62" s="16">
        <v>630000</v>
      </c>
    </row>
    <row r="63" spans="1:7">
      <c r="A63" s="15">
        <v>45361</v>
      </c>
      <c r="B63" s="16" t="s">
        <v>20</v>
      </c>
      <c r="C63" s="16" t="s">
        <v>15</v>
      </c>
      <c r="D63" s="16" t="s">
        <v>13</v>
      </c>
      <c r="E63" s="16">
        <v>5</v>
      </c>
      <c r="F63" s="16">
        <v>50000</v>
      </c>
      <c r="G63" s="16">
        <v>250000</v>
      </c>
    </row>
    <row r="64" spans="1:7">
      <c r="A64" s="15">
        <v>45362</v>
      </c>
      <c r="B64" s="16" t="s">
        <v>22</v>
      </c>
      <c r="C64" s="16" t="s">
        <v>12</v>
      </c>
      <c r="D64" s="16" t="s">
        <v>16</v>
      </c>
      <c r="E64" s="16">
        <v>11</v>
      </c>
      <c r="F64" s="16">
        <v>20000</v>
      </c>
      <c r="G64" s="16">
        <v>220000</v>
      </c>
    </row>
    <row r="65" spans="1:7">
      <c r="A65" s="15">
        <v>45363</v>
      </c>
      <c r="B65" s="16" t="s">
        <v>11</v>
      </c>
      <c r="C65" s="16" t="s">
        <v>15</v>
      </c>
      <c r="D65" s="16" t="s">
        <v>19</v>
      </c>
      <c r="E65" s="16">
        <v>14</v>
      </c>
      <c r="F65" s="16">
        <v>30000</v>
      </c>
      <c r="G65" s="16">
        <v>420000</v>
      </c>
    </row>
    <row r="66" spans="1:7">
      <c r="A66" s="15">
        <v>45364</v>
      </c>
      <c r="B66" s="16" t="s">
        <v>14</v>
      </c>
      <c r="C66" s="16" t="s">
        <v>18</v>
      </c>
      <c r="D66" s="16" t="s">
        <v>10</v>
      </c>
      <c r="E66" s="16">
        <v>10</v>
      </c>
      <c r="F66" s="16">
        <v>70000</v>
      </c>
      <c r="G66" s="16">
        <v>700000</v>
      </c>
    </row>
    <row r="67" spans="1:7">
      <c r="A67" s="15">
        <v>45365</v>
      </c>
      <c r="B67" s="16" t="s">
        <v>17</v>
      </c>
      <c r="C67" s="16" t="s">
        <v>21</v>
      </c>
      <c r="D67" s="16" t="s">
        <v>13</v>
      </c>
      <c r="E67" s="16">
        <v>6</v>
      </c>
      <c r="F67" s="16">
        <v>50000</v>
      </c>
      <c r="G67" s="16">
        <v>300000</v>
      </c>
    </row>
    <row r="68" spans="1:7">
      <c r="A68" s="15">
        <v>45366</v>
      </c>
      <c r="B68" s="16" t="s">
        <v>8</v>
      </c>
      <c r="C68" s="16" t="s">
        <v>23</v>
      </c>
      <c r="D68" s="16" t="s">
        <v>16</v>
      </c>
      <c r="E68" s="16">
        <v>8</v>
      </c>
      <c r="F68" s="16">
        <v>20000</v>
      </c>
      <c r="G68" s="16">
        <v>160000</v>
      </c>
    </row>
    <row r="69" spans="1:7">
      <c r="A69" s="15">
        <v>45367</v>
      </c>
      <c r="B69" s="16" t="s">
        <v>22</v>
      </c>
      <c r="C69" s="16" t="s">
        <v>15</v>
      </c>
      <c r="D69" s="16" t="s">
        <v>19</v>
      </c>
      <c r="E69" s="16">
        <v>12</v>
      </c>
      <c r="F69" s="16">
        <v>30000</v>
      </c>
      <c r="G69" s="16">
        <v>360000</v>
      </c>
    </row>
    <row r="70" spans="1:7">
      <c r="A70" s="15">
        <v>45368</v>
      </c>
      <c r="B70" s="16" t="s">
        <v>11</v>
      </c>
      <c r="C70" s="16" t="s">
        <v>18</v>
      </c>
      <c r="D70" s="16" t="s">
        <v>10</v>
      </c>
      <c r="E70" s="16">
        <v>9</v>
      </c>
      <c r="F70" s="16">
        <v>70000</v>
      </c>
      <c r="G70" s="16">
        <v>630000</v>
      </c>
    </row>
    <row r="71" spans="1:7">
      <c r="A71" s="15">
        <v>45369</v>
      </c>
      <c r="B71" s="16" t="s">
        <v>8</v>
      </c>
      <c r="C71" s="16" t="s">
        <v>12</v>
      </c>
      <c r="D71" s="16" t="s">
        <v>13</v>
      </c>
      <c r="E71" s="16">
        <v>7</v>
      </c>
      <c r="F71" s="16">
        <v>50000</v>
      </c>
      <c r="G71" s="16">
        <v>350000</v>
      </c>
    </row>
    <row r="72" spans="1:7">
      <c r="A72" s="15">
        <v>45370</v>
      </c>
      <c r="B72" s="16" t="s">
        <v>17</v>
      </c>
      <c r="C72" s="16" t="s">
        <v>15</v>
      </c>
      <c r="D72" s="16" t="s">
        <v>16</v>
      </c>
      <c r="E72" s="16">
        <v>14</v>
      </c>
      <c r="F72" s="16">
        <v>20000</v>
      </c>
      <c r="G72" s="16">
        <v>280000</v>
      </c>
    </row>
    <row r="73" spans="1:7">
      <c r="A73" s="15">
        <v>45371</v>
      </c>
      <c r="B73" s="16" t="s">
        <v>20</v>
      </c>
      <c r="C73" s="16" t="s">
        <v>18</v>
      </c>
      <c r="D73" s="16" t="s">
        <v>19</v>
      </c>
      <c r="E73" s="16">
        <v>8</v>
      </c>
      <c r="F73" s="16">
        <v>30000</v>
      </c>
      <c r="G73" s="16">
        <v>240000</v>
      </c>
    </row>
    <row r="74" spans="1:7">
      <c r="A74" s="15">
        <v>45372</v>
      </c>
      <c r="B74" s="16" t="s">
        <v>22</v>
      </c>
      <c r="C74" s="16" t="s">
        <v>21</v>
      </c>
      <c r="D74" s="16" t="s">
        <v>10</v>
      </c>
      <c r="E74" s="16">
        <v>11</v>
      </c>
      <c r="F74" s="16">
        <v>70000</v>
      </c>
      <c r="G74" s="16">
        <v>770000</v>
      </c>
    </row>
    <row r="75" spans="1:7">
      <c r="A75" s="15">
        <v>45373</v>
      </c>
      <c r="B75" s="16" t="s">
        <v>8</v>
      </c>
      <c r="C75" s="16" t="s">
        <v>23</v>
      </c>
      <c r="D75" s="16" t="s">
        <v>13</v>
      </c>
      <c r="E75" s="16">
        <v>5</v>
      </c>
      <c r="F75" s="16">
        <v>50000</v>
      </c>
      <c r="G75" s="16">
        <v>250000</v>
      </c>
    </row>
    <row r="76" spans="1:7">
      <c r="A76" s="15">
        <v>45374</v>
      </c>
      <c r="B76" s="16" t="s">
        <v>14</v>
      </c>
      <c r="C76" s="16" t="s">
        <v>15</v>
      </c>
      <c r="D76" s="16" t="s">
        <v>16</v>
      </c>
      <c r="E76" s="16">
        <v>10</v>
      </c>
      <c r="F76" s="16">
        <v>20000</v>
      </c>
      <c r="G76" s="16">
        <v>200000</v>
      </c>
    </row>
    <row r="77" spans="1:7">
      <c r="A77" s="15">
        <v>45375</v>
      </c>
      <c r="B77" s="16" t="s">
        <v>17</v>
      </c>
      <c r="C77" s="16" t="s">
        <v>18</v>
      </c>
      <c r="D77" s="16" t="s">
        <v>19</v>
      </c>
      <c r="E77" s="16">
        <v>9</v>
      </c>
      <c r="F77" s="16">
        <v>30000</v>
      </c>
      <c r="G77" s="16">
        <v>270000</v>
      </c>
    </row>
    <row r="78" spans="1:7">
      <c r="A78" s="15">
        <v>45376</v>
      </c>
      <c r="B78" s="16" t="s">
        <v>20</v>
      </c>
      <c r="C78" s="16" t="s">
        <v>23</v>
      </c>
      <c r="D78" s="16" t="s">
        <v>10</v>
      </c>
      <c r="E78" s="16">
        <v>10</v>
      </c>
      <c r="F78" s="16">
        <v>70000</v>
      </c>
      <c r="G78" s="16">
        <v>700000</v>
      </c>
    </row>
    <row r="79" spans="1:7">
      <c r="A79" s="15">
        <v>45381</v>
      </c>
      <c r="B79" s="16" t="s">
        <v>8</v>
      </c>
      <c r="C79" s="16" t="s">
        <v>18</v>
      </c>
      <c r="D79" s="16" t="s">
        <v>19</v>
      </c>
      <c r="E79" s="16">
        <v>5</v>
      </c>
      <c r="F79" s="16">
        <v>30000</v>
      </c>
      <c r="G79" s="16">
        <v>150000</v>
      </c>
    </row>
    <row r="80" spans="1:7">
      <c r="F80" t="s">
        <v>24</v>
      </c>
      <c r="G80" s="4">
        <f>SUM(G4:G79)</f>
        <v>28670000</v>
      </c>
    </row>
  </sheetData>
  <mergeCells count="1">
    <mergeCell ref="A1:G1"/>
  </mergeCell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0"/>
  <sheetViews>
    <sheetView zoomScale="115" zoomScaleNormal="115" workbookViewId="0">
      <selection activeCell="B17" sqref="B17"/>
    </sheetView>
  </sheetViews>
  <sheetFormatPr defaultColWidth="9" defaultRowHeight="14.4"/>
  <cols>
    <col min="1" max="1" width="13.5546875"/>
    <col min="2" max="2" width="24.44140625"/>
    <col min="3" max="3" width="11.33203125"/>
    <col min="4" max="5" width="8.5546875"/>
    <col min="7" max="7" width="8.5546875"/>
    <col min="8" max="8" width="12.109375"/>
    <col min="9" max="9" width="11.33203125" customWidth="1"/>
    <col min="10" max="10" width="23.44140625" customWidth="1"/>
    <col min="11" max="11" width="22.6640625" customWidth="1"/>
    <col min="12" max="12" width="23.44140625" customWidth="1"/>
    <col min="13" max="13" width="22.6640625" customWidth="1"/>
    <col min="14" max="14" width="23.44140625" customWidth="1"/>
    <col min="15" max="15" width="22.6640625" customWidth="1"/>
    <col min="16" max="16" width="28.44140625" customWidth="1"/>
    <col min="17" max="17" width="27.6640625" customWidth="1"/>
  </cols>
  <sheetData>
    <row r="3" spans="1:2">
      <c r="A3" s="2" t="s">
        <v>25</v>
      </c>
      <c r="B3" s="2" t="s">
        <v>26</v>
      </c>
    </row>
    <row r="4" spans="1:2">
      <c r="A4" s="11" t="s">
        <v>8</v>
      </c>
      <c r="B4" s="2">
        <v>5010000</v>
      </c>
    </row>
    <row r="5" spans="1:2">
      <c r="A5" s="11" t="s">
        <v>11</v>
      </c>
      <c r="B5" s="2">
        <v>4340000</v>
      </c>
    </row>
    <row r="6" spans="1:2">
      <c r="A6" s="11" t="s">
        <v>22</v>
      </c>
      <c r="B6" s="2">
        <v>5850000</v>
      </c>
    </row>
    <row r="7" spans="1:2">
      <c r="A7" s="11" t="s">
        <v>14</v>
      </c>
      <c r="B7" s="2">
        <v>4110000</v>
      </c>
    </row>
    <row r="8" spans="1:2">
      <c r="A8" s="11" t="s">
        <v>17</v>
      </c>
      <c r="B8" s="2">
        <v>4760000</v>
      </c>
    </row>
    <row r="9" spans="1:2">
      <c r="A9" s="11" t="s">
        <v>20</v>
      </c>
      <c r="B9" s="2">
        <v>4600000</v>
      </c>
    </row>
    <row r="10" spans="1:2">
      <c r="A10" s="11" t="s">
        <v>27</v>
      </c>
      <c r="B10" s="2">
        <v>28670000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9"/>
  <sheetViews>
    <sheetView workbookViewId="0">
      <selection activeCell="B16" sqref="B16"/>
    </sheetView>
  </sheetViews>
  <sheetFormatPr defaultColWidth="9" defaultRowHeight="14.4"/>
  <cols>
    <col min="1" max="1" width="13.109375" customWidth="1"/>
    <col min="2" max="2" width="22.6640625" customWidth="1"/>
  </cols>
  <sheetData>
    <row r="3" spans="1:2">
      <c r="A3" t="s">
        <v>25</v>
      </c>
      <c r="B3" t="s">
        <v>26</v>
      </c>
    </row>
    <row r="4" spans="1:2">
      <c r="A4" s="6" t="s">
        <v>13</v>
      </c>
      <c r="B4">
        <v>6950000</v>
      </c>
    </row>
    <row r="5" spans="1:2">
      <c r="A5" s="6" t="s">
        <v>10</v>
      </c>
      <c r="B5">
        <v>12250000</v>
      </c>
    </row>
    <row r="6" spans="1:2">
      <c r="A6" s="6" t="s">
        <v>19</v>
      </c>
      <c r="B6">
        <v>6150000</v>
      </c>
    </row>
    <row r="7" spans="1:2">
      <c r="A7" s="6" t="s">
        <v>16</v>
      </c>
      <c r="B7">
        <v>3320000</v>
      </c>
    </row>
    <row r="8" spans="1:2">
      <c r="A8" s="6" t="s">
        <v>28</v>
      </c>
      <c r="B8">
        <v>28670000</v>
      </c>
    </row>
    <row r="9" spans="1:2">
      <c r="A9" s="6" t="s">
        <v>27</v>
      </c>
      <c r="B9">
        <v>57340000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1"/>
  <sheetViews>
    <sheetView workbookViewId="0">
      <selection activeCell="B3" sqref="B3"/>
      <pivotSelection pane="bottomRight" showHeader="1" extendable="1" r:id="rId1">
        <pivotArea dataOnly="0" outline="0" axis="axisValues" fieldPosition="0"/>
      </pivotSelection>
    </sheetView>
  </sheetViews>
  <sheetFormatPr defaultColWidth="9" defaultRowHeight="14.4"/>
  <cols>
    <col min="1" max="1" width="14.88671875"/>
    <col min="2" max="2" width="18.109375"/>
    <col min="3" max="3" width="9.5546875" customWidth="1"/>
    <col min="4" max="4" width="12.109375" customWidth="1"/>
    <col min="5" max="5" width="13.88671875" customWidth="1"/>
    <col min="6" max="6" width="9.109375" customWidth="1"/>
    <col min="7" max="7" width="12.5546875" customWidth="1"/>
    <col min="8" max="8" width="7.33203125" customWidth="1"/>
    <col min="9" max="9" width="11.33203125" customWidth="1"/>
  </cols>
  <sheetData>
    <row r="3" spans="1:2">
      <c r="A3" t="s">
        <v>25</v>
      </c>
      <c r="B3" t="s">
        <v>29</v>
      </c>
    </row>
    <row r="4" spans="1:2">
      <c r="A4" s="6" t="s">
        <v>9</v>
      </c>
      <c r="B4">
        <v>11</v>
      </c>
    </row>
    <row r="5" spans="1:2">
      <c r="A5" s="6" t="s">
        <v>21</v>
      </c>
      <c r="B5">
        <v>12</v>
      </c>
    </row>
    <row r="6" spans="1:2">
      <c r="A6" s="6" t="s">
        <v>23</v>
      </c>
      <c r="B6">
        <v>13</v>
      </c>
    </row>
    <row r="7" spans="1:2">
      <c r="A7" s="6" t="s">
        <v>18</v>
      </c>
      <c r="B7">
        <v>16</v>
      </c>
    </row>
    <row r="8" spans="1:2">
      <c r="A8" s="6" t="s">
        <v>12</v>
      </c>
      <c r="B8">
        <v>7</v>
      </c>
    </row>
    <row r="9" spans="1:2">
      <c r="A9" s="6" t="s">
        <v>15</v>
      </c>
      <c r="B9">
        <v>17</v>
      </c>
    </row>
    <row r="10" spans="1:2">
      <c r="A10" s="6" t="s">
        <v>28</v>
      </c>
    </row>
    <row r="11" spans="1:2">
      <c r="A11" s="6" t="s">
        <v>27</v>
      </c>
      <c r="B11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K10"/>
  <sheetViews>
    <sheetView workbookViewId="0">
      <selection activeCell="J4" sqref="J4"/>
    </sheetView>
  </sheetViews>
  <sheetFormatPr defaultColWidth="9" defaultRowHeight="14.4"/>
  <cols>
    <col min="4" max="4" width="9.109375" style="4"/>
    <col min="5" max="5" width="13.5546875" customWidth="1"/>
  </cols>
  <sheetData>
    <row r="2" spans="3:11">
      <c r="D2" s="29" t="s">
        <v>30</v>
      </c>
      <c r="E2" s="30"/>
      <c r="F2" s="30"/>
      <c r="G2" s="30"/>
      <c r="H2" s="30"/>
      <c r="I2" s="31"/>
      <c r="K2" s="10" t="s">
        <v>31</v>
      </c>
    </row>
    <row r="3" spans="3:11">
      <c r="D3" s="32" t="s">
        <v>32</v>
      </c>
      <c r="E3" s="33"/>
      <c r="F3" s="33"/>
      <c r="G3" s="33"/>
      <c r="H3" s="33"/>
      <c r="I3" s="34"/>
      <c r="K3">
        <f>MAX(I5:I10)</f>
        <v>364000</v>
      </c>
    </row>
    <row r="4" spans="3:11" s="3" customFormat="1">
      <c r="C4" s="9"/>
      <c r="D4" s="5" t="s">
        <v>33</v>
      </c>
      <c r="E4" s="5" t="s">
        <v>34</v>
      </c>
      <c r="F4" s="5" t="s">
        <v>35</v>
      </c>
      <c r="G4" s="5" t="s">
        <v>36</v>
      </c>
      <c r="H4" s="5" t="s">
        <v>37</v>
      </c>
      <c r="I4" s="5" t="s">
        <v>38</v>
      </c>
    </row>
    <row r="5" spans="3:11">
      <c r="D5" s="7">
        <v>1</v>
      </c>
      <c r="E5" s="2" t="s">
        <v>15</v>
      </c>
      <c r="F5" s="7">
        <v>30000</v>
      </c>
      <c r="G5" s="7">
        <v>1150000</v>
      </c>
      <c r="H5" s="7">
        <f>IF(G5&gt;=2000000,G5/10,IF(AND(G5&gt;=1000000,G5&lt;2000000),G5*8/100,IF(G5&lt;1000000,G5*6/100)))</f>
        <v>92000</v>
      </c>
      <c r="I5" s="7">
        <f>SUM(F5+H5)</f>
        <v>122000</v>
      </c>
    </row>
    <row r="6" spans="3:11">
      <c r="D6" s="7">
        <v>2</v>
      </c>
      <c r="E6" s="2" t="s">
        <v>9</v>
      </c>
      <c r="F6" s="7">
        <v>30000</v>
      </c>
      <c r="G6" s="4">
        <v>1760000</v>
      </c>
      <c r="H6" s="7">
        <f t="shared" ref="H6:H10" si="0">IF(G6&gt;=2000000,G6/10,IF(AND(G6&gt;=1000000,G6&lt;2000000),G6*8/100,IF(G6&lt;1000000,G6*6/100)))</f>
        <v>140800</v>
      </c>
      <c r="I6" s="7">
        <f t="shared" ref="I6:I10" si="1">SUM(F6+H6)</f>
        <v>170800</v>
      </c>
    </row>
    <row r="7" spans="3:11">
      <c r="D7" s="7">
        <v>3</v>
      </c>
      <c r="E7" s="2" t="s">
        <v>18</v>
      </c>
      <c r="F7" s="7">
        <v>30000</v>
      </c>
      <c r="G7" s="7">
        <v>3340000</v>
      </c>
      <c r="H7" s="7">
        <f t="shared" si="0"/>
        <v>334000</v>
      </c>
      <c r="I7" s="7">
        <f t="shared" si="1"/>
        <v>364000</v>
      </c>
    </row>
    <row r="8" spans="3:11">
      <c r="D8" s="7">
        <v>4</v>
      </c>
      <c r="E8" s="2" t="s">
        <v>21</v>
      </c>
      <c r="F8" s="7">
        <v>30000</v>
      </c>
      <c r="G8" s="7">
        <v>960000</v>
      </c>
      <c r="H8" s="7">
        <f t="shared" si="0"/>
        <v>57600</v>
      </c>
      <c r="I8" s="7">
        <f t="shared" si="1"/>
        <v>87600</v>
      </c>
    </row>
    <row r="9" spans="3:11">
      <c r="D9" s="7">
        <v>5</v>
      </c>
      <c r="E9" s="2" t="s">
        <v>12</v>
      </c>
      <c r="F9" s="7">
        <v>30000</v>
      </c>
      <c r="G9" s="7">
        <v>840000</v>
      </c>
      <c r="H9" s="7">
        <f t="shared" si="0"/>
        <v>50400</v>
      </c>
      <c r="I9" s="7">
        <f t="shared" si="1"/>
        <v>80400</v>
      </c>
    </row>
    <row r="10" spans="3:11">
      <c r="D10" s="7">
        <v>6</v>
      </c>
      <c r="E10" s="2" t="s">
        <v>23</v>
      </c>
      <c r="F10" s="7">
        <v>30000</v>
      </c>
      <c r="G10" s="7">
        <v>700000</v>
      </c>
      <c r="H10" s="7">
        <f t="shared" si="0"/>
        <v>42000</v>
      </c>
      <c r="I10" s="7">
        <f t="shared" si="1"/>
        <v>72000</v>
      </c>
    </row>
  </sheetData>
  <sortState xmlns:xlrd2="http://schemas.microsoft.com/office/spreadsheetml/2017/richdata2" ref="D5:I10">
    <sortCondition ref="D5:D10"/>
  </sortState>
  <mergeCells count="2">
    <mergeCell ref="D2:I2"/>
    <mergeCell ref="D3:I3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P48"/>
  <sheetViews>
    <sheetView topLeftCell="A27" workbookViewId="0">
      <selection activeCell="N125" sqref="N119:O125"/>
    </sheetView>
  </sheetViews>
  <sheetFormatPr defaultColWidth="9" defaultRowHeight="14.4"/>
  <cols>
    <col min="1" max="1" width="13.109375" customWidth="1"/>
    <col min="2" max="2" width="17" customWidth="1"/>
    <col min="3" max="3" width="18.6640625" customWidth="1"/>
    <col min="5" max="5" width="12.109375" customWidth="1"/>
    <col min="6" max="6" width="11.6640625" customWidth="1"/>
    <col min="7" max="7" width="16" style="4" customWidth="1"/>
    <col min="8" max="8" width="20.6640625" style="4" customWidth="1"/>
    <col min="10" max="10" width="17.5546875" customWidth="1"/>
    <col min="11" max="11" width="18.44140625" customWidth="1"/>
    <col min="15" max="15" width="18.88671875" customWidth="1"/>
    <col min="16" max="16" width="20.6640625" customWidth="1"/>
  </cols>
  <sheetData>
    <row r="3" spans="1:16" s="3" customFormat="1">
      <c r="B3" s="5" t="s">
        <v>39</v>
      </c>
      <c r="C3" s="5" t="s">
        <v>40</v>
      </c>
      <c r="D3" s="5" t="s">
        <v>36</v>
      </c>
      <c r="E3" s="5" t="s">
        <v>41</v>
      </c>
      <c r="F3" s="5" t="s">
        <v>42</v>
      </c>
    </row>
    <row r="4" spans="1:16">
      <c r="A4" s="6"/>
      <c r="B4" s="7" t="s">
        <v>32</v>
      </c>
      <c r="C4" s="7">
        <v>7854500</v>
      </c>
      <c r="D4" s="7">
        <v>8750000</v>
      </c>
      <c r="E4" s="7">
        <v>895500</v>
      </c>
      <c r="F4" s="7" t="str">
        <f>IF(E4&gt;0,"Profit","Loss")</f>
        <v>Profit</v>
      </c>
    </row>
    <row r="5" spans="1:16">
      <c r="A5" s="6"/>
      <c r="B5" s="7" t="s">
        <v>43</v>
      </c>
      <c r="C5" s="7">
        <v>9998300</v>
      </c>
      <c r="D5" s="7">
        <v>9920000</v>
      </c>
      <c r="E5" s="7">
        <v>-78300</v>
      </c>
      <c r="F5" s="7" t="str">
        <f>IF(E5&gt;0,"Profit","Loss")</f>
        <v>Loss</v>
      </c>
    </row>
    <row r="6" spans="1:16">
      <c r="A6" s="6"/>
      <c r="B6" s="7" t="s">
        <v>44</v>
      </c>
      <c r="C6" s="7">
        <v>8985700</v>
      </c>
      <c r="D6" s="7">
        <v>10000000</v>
      </c>
      <c r="E6" s="7">
        <v>1014300</v>
      </c>
      <c r="F6" s="7" t="str">
        <f t="shared" ref="F6" si="0">IF(E6&gt;0,"Profit","Loss")</f>
        <v>Profit</v>
      </c>
    </row>
    <row r="7" spans="1:16">
      <c r="A7" s="6"/>
    </row>
    <row r="8" spans="1:16">
      <c r="A8" s="6"/>
    </row>
    <row r="9" spans="1:16">
      <c r="A9" s="6"/>
      <c r="B9" s="29" t="s">
        <v>45</v>
      </c>
      <c r="C9" s="30"/>
      <c r="D9" s="30"/>
      <c r="E9" s="30"/>
      <c r="F9" s="30"/>
      <c r="G9" s="30"/>
      <c r="H9" s="31"/>
      <c r="J9" s="38" t="s">
        <v>45</v>
      </c>
      <c r="K9" s="38"/>
      <c r="L9" s="38"/>
      <c r="M9" s="38"/>
      <c r="N9" s="38"/>
      <c r="O9" s="38"/>
      <c r="P9" s="38"/>
    </row>
    <row r="10" spans="1:16">
      <c r="B10" s="39"/>
      <c r="C10" s="40"/>
      <c r="D10" s="40"/>
      <c r="E10" s="40"/>
      <c r="F10" s="40"/>
      <c r="G10" s="40"/>
      <c r="H10" s="41"/>
      <c r="J10" s="42"/>
      <c r="K10" s="42"/>
      <c r="L10" s="42"/>
      <c r="M10" s="42"/>
      <c r="N10" s="42"/>
      <c r="O10" s="42"/>
      <c r="P10" s="42"/>
    </row>
    <row r="11" spans="1:16" s="3" customFormat="1">
      <c r="B11" s="43" t="s">
        <v>32</v>
      </c>
      <c r="C11" s="44"/>
      <c r="D11" s="44"/>
      <c r="E11" s="44"/>
      <c r="F11" s="44"/>
      <c r="G11" s="44"/>
      <c r="H11" s="45"/>
      <c r="J11" s="43" t="s">
        <v>43</v>
      </c>
      <c r="K11" s="44"/>
      <c r="L11" s="44"/>
      <c r="M11" s="44"/>
      <c r="N11" s="44"/>
      <c r="O11" s="44"/>
      <c r="P11" s="45"/>
    </row>
    <row r="12" spans="1:16">
      <c r="B12" s="5" t="s">
        <v>46</v>
      </c>
      <c r="C12" s="5" t="s">
        <v>47</v>
      </c>
      <c r="D12" s="5" t="s">
        <v>5</v>
      </c>
      <c r="E12" s="5" t="s">
        <v>48</v>
      </c>
      <c r="F12" s="5" t="s">
        <v>38</v>
      </c>
      <c r="G12" s="5" t="s">
        <v>49</v>
      </c>
      <c r="H12" s="5" t="s">
        <v>50</v>
      </c>
      <c r="J12" s="5" t="s">
        <v>46</v>
      </c>
      <c r="K12" s="5" t="s">
        <v>47</v>
      </c>
      <c r="L12" s="5" t="s">
        <v>5</v>
      </c>
      <c r="M12" s="5" t="s">
        <v>48</v>
      </c>
      <c r="N12" s="5" t="s">
        <v>38</v>
      </c>
      <c r="O12" s="5" t="s">
        <v>49</v>
      </c>
      <c r="P12" s="5" t="s">
        <v>50</v>
      </c>
    </row>
    <row r="13" spans="1:16">
      <c r="B13" s="2" t="s">
        <v>10</v>
      </c>
      <c r="C13" s="2" t="s">
        <v>4</v>
      </c>
      <c r="D13" s="2">
        <v>53</v>
      </c>
      <c r="E13" s="2">
        <v>60000</v>
      </c>
      <c r="F13" s="2">
        <f>D13*E13</f>
        <v>3180000</v>
      </c>
      <c r="G13" s="35">
        <f>COUNTIF(C13:C26,C13)</f>
        <v>4</v>
      </c>
      <c r="H13" s="35">
        <f>SUMIF(C13:C26,C13,D13:D26)</f>
        <v>205</v>
      </c>
      <c r="J13" s="2" t="s">
        <v>10</v>
      </c>
      <c r="K13" s="2" t="s">
        <v>4</v>
      </c>
      <c r="L13" s="2">
        <v>55</v>
      </c>
      <c r="M13" s="2">
        <v>60000</v>
      </c>
      <c r="N13" s="2">
        <f>L13*M13</f>
        <v>3300000</v>
      </c>
      <c r="O13" s="35">
        <f>COUNTIF(K13:K26,K13)</f>
        <v>4</v>
      </c>
      <c r="P13" s="35">
        <f>SUMIF(K13:K26,K14,L13:L26)</f>
        <v>244</v>
      </c>
    </row>
    <row r="14" spans="1:16">
      <c r="B14" s="2" t="s">
        <v>13</v>
      </c>
      <c r="C14" s="2" t="s">
        <v>4</v>
      </c>
      <c r="D14" s="2">
        <v>48</v>
      </c>
      <c r="E14" s="2">
        <v>45000</v>
      </c>
      <c r="F14" s="2">
        <f t="shared" ref="F14:F21" si="1">D14*E14</f>
        <v>2160000</v>
      </c>
      <c r="G14" s="36"/>
      <c r="H14" s="36"/>
      <c r="J14" s="2" t="s">
        <v>13</v>
      </c>
      <c r="K14" s="2" t="s">
        <v>4</v>
      </c>
      <c r="L14" s="2">
        <v>50</v>
      </c>
      <c r="M14" s="2">
        <v>45000</v>
      </c>
      <c r="N14" s="2">
        <f t="shared" ref="N14:N21" si="2">L14*M14</f>
        <v>2250000</v>
      </c>
      <c r="O14" s="36"/>
      <c r="P14" s="36"/>
    </row>
    <row r="15" spans="1:16">
      <c r="B15" s="2" t="s">
        <v>19</v>
      </c>
      <c r="C15" s="2" t="s">
        <v>4</v>
      </c>
      <c r="D15" s="2">
        <v>56</v>
      </c>
      <c r="E15" s="2">
        <v>26000</v>
      </c>
      <c r="F15" s="2">
        <f t="shared" si="1"/>
        <v>1456000</v>
      </c>
      <c r="G15" s="36"/>
      <c r="H15" s="36"/>
      <c r="J15" s="2" t="s">
        <v>19</v>
      </c>
      <c r="K15" s="2" t="s">
        <v>4</v>
      </c>
      <c r="L15" s="2">
        <v>79</v>
      </c>
      <c r="M15" s="2">
        <v>26000</v>
      </c>
      <c r="N15" s="2">
        <f t="shared" si="2"/>
        <v>2054000</v>
      </c>
      <c r="O15" s="36"/>
      <c r="P15" s="36"/>
    </row>
    <row r="16" spans="1:16">
      <c r="B16" s="2" t="s">
        <v>16</v>
      </c>
      <c r="C16" s="2" t="s">
        <v>4</v>
      </c>
      <c r="D16" s="2">
        <v>48</v>
      </c>
      <c r="E16" s="2">
        <v>17000</v>
      </c>
      <c r="F16" s="2">
        <f t="shared" si="1"/>
        <v>816000</v>
      </c>
      <c r="G16" s="36"/>
      <c r="H16" s="36"/>
      <c r="J16" s="2" t="s">
        <v>16</v>
      </c>
      <c r="K16" s="2" t="s">
        <v>4</v>
      </c>
      <c r="L16" s="2">
        <v>60</v>
      </c>
      <c r="M16" s="2">
        <v>17000</v>
      </c>
      <c r="N16" s="2">
        <f t="shared" si="2"/>
        <v>1020000</v>
      </c>
      <c r="O16" s="36"/>
      <c r="P16" s="36"/>
    </row>
    <row r="17" spans="2:16">
      <c r="B17" s="2" t="s">
        <v>51</v>
      </c>
      <c r="C17" s="2" t="s">
        <v>52</v>
      </c>
      <c r="D17" s="2"/>
      <c r="E17" s="2"/>
      <c r="F17" s="2">
        <v>12000</v>
      </c>
      <c r="G17" s="36"/>
      <c r="H17" s="36"/>
      <c r="J17" s="2" t="s">
        <v>51</v>
      </c>
      <c r="K17" s="2" t="s">
        <v>52</v>
      </c>
      <c r="L17" s="2"/>
      <c r="M17" s="2"/>
      <c r="N17" s="2">
        <v>12000</v>
      </c>
      <c r="O17" s="36"/>
      <c r="P17" s="36"/>
    </row>
    <row r="18" spans="2:16">
      <c r="B18" s="2" t="s">
        <v>53</v>
      </c>
      <c r="C18" s="2" t="s">
        <v>54</v>
      </c>
      <c r="D18" s="2"/>
      <c r="E18" s="2"/>
      <c r="F18" s="2">
        <v>5000</v>
      </c>
      <c r="G18" s="36"/>
      <c r="H18" s="36"/>
      <c r="J18" s="2" t="s">
        <v>53</v>
      </c>
      <c r="K18" s="2" t="s">
        <v>54</v>
      </c>
      <c r="L18" s="2"/>
      <c r="M18" s="2"/>
      <c r="N18" s="2">
        <v>8000</v>
      </c>
      <c r="O18" s="36"/>
      <c r="P18" s="36"/>
    </row>
    <row r="19" spans="2:16">
      <c r="B19" s="2" t="s">
        <v>55</v>
      </c>
      <c r="C19" s="2" t="s">
        <v>52</v>
      </c>
      <c r="D19" s="2"/>
      <c r="E19" s="2"/>
      <c r="F19" s="2">
        <v>8000</v>
      </c>
      <c r="G19" s="36"/>
      <c r="H19" s="36"/>
      <c r="J19" s="2" t="s">
        <v>55</v>
      </c>
      <c r="K19" s="2" t="s">
        <v>52</v>
      </c>
      <c r="L19" s="2"/>
      <c r="M19" s="2"/>
      <c r="N19" s="2">
        <v>8000</v>
      </c>
      <c r="O19" s="36"/>
      <c r="P19" s="36"/>
    </row>
    <row r="20" spans="2:16">
      <c r="B20" s="2" t="s">
        <v>56</v>
      </c>
      <c r="C20" s="2" t="s">
        <v>57</v>
      </c>
      <c r="D20" s="2"/>
      <c r="E20" s="2"/>
      <c r="F20" s="2">
        <v>1500</v>
      </c>
      <c r="G20" s="36"/>
      <c r="H20" s="36"/>
      <c r="J20" s="2" t="s">
        <v>56</v>
      </c>
      <c r="K20" s="2" t="s">
        <v>57</v>
      </c>
      <c r="L20" s="2"/>
      <c r="M20" s="2"/>
      <c r="N20" s="2">
        <v>1500</v>
      </c>
      <c r="O20" s="36"/>
      <c r="P20" s="36"/>
    </row>
    <row r="21" spans="2:16">
      <c r="B21" s="2" t="s">
        <v>58</v>
      </c>
      <c r="C21" s="2" t="s">
        <v>59</v>
      </c>
      <c r="D21" s="2">
        <v>5</v>
      </c>
      <c r="E21" s="2">
        <v>30000</v>
      </c>
      <c r="F21" s="2">
        <f t="shared" si="1"/>
        <v>150000</v>
      </c>
      <c r="G21" s="36"/>
      <c r="H21" s="36"/>
      <c r="J21" s="2" t="s">
        <v>58</v>
      </c>
      <c r="K21" s="2" t="s">
        <v>59</v>
      </c>
      <c r="L21" s="2">
        <v>5</v>
      </c>
      <c r="M21" s="2">
        <v>30000</v>
      </c>
      <c r="N21" s="2">
        <f t="shared" si="2"/>
        <v>150000</v>
      </c>
      <c r="O21" s="36"/>
      <c r="P21" s="36"/>
    </row>
    <row r="22" spans="2:16">
      <c r="B22" s="2" t="s">
        <v>60</v>
      </c>
      <c r="C22" s="2" t="s">
        <v>59</v>
      </c>
      <c r="D22" s="2"/>
      <c r="E22" s="2"/>
      <c r="F22" s="2">
        <v>20000</v>
      </c>
      <c r="G22" s="36"/>
      <c r="H22" s="36"/>
      <c r="J22" s="2" t="s">
        <v>60</v>
      </c>
      <c r="K22" s="2" t="s">
        <v>59</v>
      </c>
      <c r="L22" s="2"/>
      <c r="M22" s="2"/>
      <c r="N22" s="2">
        <v>20000</v>
      </c>
      <c r="O22" s="36"/>
      <c r="P22" s="36"/>
    </row>
    <row r="23" spans="2:16">
      <c r="B23" s="2" t="s">
        <v>61</v>
      </c>
      <c r="C23" s="2" t="s">
        <v>57</v>
      </c>
      <c r="D23" s="2"/>
      <c r="E23" s="2"/>
      <c r="F23" s="2">
        <v>2000</v>
      </c>
      <c r="G23" s="36"/>
      <c r="H23" s="36"/>
      <c r="J23" s="2" t="s">
        <v>61</v>
      </c>
      <c r="K23" s="2" t="s">
        <v>57</v>
      </c>
      <c r="L23" s="2"/>
      <c r="M23" s="2"/>
      <c r="N23" s="2">
        <v>3000</v>
      </c>
      <c r="O23" s="36"/>
      <c r="P23" s="36"/>
    </row>
    <row r="24" spans="2:16">
      <c r="B24" s="2" t="s">
        <v>62</v>
      </c>
      <c r="C24" s="2" t="s">
        <v>63</v>
      </c>
      <c r="D24" s="2"/>
      <c r="E24" s="2"/>
      <c r="F24" s="2">
        <v>3000</v>
      </c>
      <c r="G24" s="36"/>
      <c r="H24" s="36"/>
      <c r="J24" s="2" t="s">
        <v>62</v>
      </c>
      <c r="K24" s="2" t="s">
        <v>63</v>
      </c>
      <c r="L24" s="2"/>
      <c r="M24" s="2"/>
      <c r="N24" s="2">
        <v>1000</v>
      </c>
      <c r="O24" s="36"/>
      <c r="P24" s="36"/>
    </row>
    <row r="25" spans="2:16">
      <c r="B25" s="2" t="s">
        <v>64</v>
      </c>
      <c r="C25" s="2" t="s">
        <v>57</v>
      </c>
      <c r="D25" s="2"/>
      <c r="E25" s="2"/>
      <c r="F25" s="2">
        <v>1000</v>
      </c>
      <c r="G25" s="36"/>
      <c r="H25" s="36"/>
      <c r="J25" s="2" t="s">
        <v>64</v>
      </c>
      <c r="K25" s="2" t="s">
        <v>57</v>
      </c>
      <c r="L25" s="2"/>
      <c r="M25" s="2"/>
      <c r="N25" s="2">
        <v>8000</v>
      </c>
      <c r="O25" s="36"/>
      <c r="P25" s="36"/>
    </row>
    <row r="26" spans="2:16">
      <c r="B26" s="2" t="s">
        <v>65</v>
      </c>
      <c r="C26" s="2"/>
      <c r="D26" s="2"/>
      <c r="E26" s="2"/>
      <c r="F26" s="2">
        <v>40000</v>
      </c>
      <c r="G26" s="37"/>
      <c r="H26" s="37"/>
      <c r="J26" s="2" t="s">
        <v>65</v>
      </c>
      <c r="K26" s="2"/>
      <c r="L26" s="2"/>
      <c r="M26" s="2"/>
      <c r="N26" s="2">
        <v>1170000</v>
      </c>
      <c r="O26" s="37"/>
      <c r="P26" s="37"/>
    </row>
    <row r="31" spans="2:16">
      <c r="B31" s="38" t="s">
        <v>45</v>
      </c>
      <c r="C31" s="38"/>
      <c r="D31" s="38"/>
      <c r="E31" s="38"/>
      <c r="F31" s="38"/>
      <c r="G31" s="38"/>
      <c r="H31" s="38"/>
    </row>
    <row r="32" spans="2:16">
      <c r="B32" s="42"/>
      <c r="C32" s="42"/>
      <c r="D32" s="42"/>
      <c r="E32" s="42"/>
      <c r="F32" s="42"/>
      <c r="G32" s="42"/>
      <c r="H32" s="42"/>
    </row>
    <row r="33" spans="2:8">
      <c r="B33" s="46" t="s">
        <v>44</v>
      </c>
      <c r="C33" s="46"/>
      <c r="D33" s="46"/>
      <c r="E33" s="46"/>
      <c r="F33" s="46"/>
      <c r="G33" s="46"/>
      <c r="H33" s="46"/>
    </row>
    <row r="34" spans="2:8">
      <c r="B34" s="5" t="s">
        <v>46</v>
      </c>
      <c r="C34" s="5" t="s">
        <v>47</v>
      </c>
      <c r="D34" s="5" t="s">
        <v>5</v>
      </c>
      <c r="E34" s="5" t="s">
        <v>48</v>
      </c>
      <c r="F34" s="5" t="s">
        <v>38</v>
      </c>
      <c r="G34" s="5" t="s">
        <v>49</v>
      </c>
      <c r="H34" s="5" t="s">
        <v>50</v>
      </c>
    </row>
    <row r="35" spans="2:8">
      <c r="B35" s="2" t="s">
        <v>10</v>
      </c>
      <c r="C35" s="2" t="s">
        <v>4</v>
      </c>
      <c r="D35" s="2">
        <v>67</v>
      </c>
      <c r="E35" s="2">
        <v>60000</v>
      </c>
      <c r="F35" s="2">
        <f>D35*E35</f>
        <v>4020000</v>
      </c>
      <c r="G35" s="35">
        <f>COUNTIF(C35:C48,C35)</f>
        <v>4</v>
      </c>
      <c r="H35" s="35">
        <f>SUMIF(C35:C48,C35,D35:D48)</f>
        <v>236</v>
      </c>
    </row>
    <row r="36" spans="2:8">
      <c r="B36" s="2" t="s">
        <v>13</v>
      </c>
      <c r="C36" s="2" t="s">
        <v>4</v>
      </c>
      <c r="D36" s="2">
        <v>41</v>
      </c>
      <c r="E36" s="2">
        <v>45000</v>
      </c>
      <c r="F36" s="2">
        <f t="shared" ref="F36:F43" si="3">D36*E36</f>
        <v>1845000</v>
      </c>
      <c r="G36" s="36"/>
      <c r="H36" s="36"/>
    </row>
    <row r="37" spans="2:8">
      <c r="B37" s="2" t="s">
        <v>19</v>
      </c>
      <c r="C37" s="2" t="s">
        <v>4</v>
      </c>
      <c r="D37" s="2">
        <v>70</v>
      </c>
      <c r="E37" s="2">
        <v>26000</v>
      </c>
      <c r="F37" s="2">
        <f t="shared" si="3"/>
        <v>1820000</v>
      </c>
      <c r="G37" s="36"/>
      <c r="H37" s="36"/>
    </row>
    <row r="38" spans="2:8">
      <c r="B38" s="2" t="s">
        <v>16</v>
      </c>
      <c r="C38" s="2" t="s">
        <v>4</v>
      </c>
      <c r="D38" s="2">
        <v>58</v>
      </c>
      <c r="E38" s="2">
        <v>17000</v>
      </c>
      <c r="F38" s="2">
        <f t="shared" si="3"/>
        <v>986000</v>
      </c>
      <c r="G38" s="36"/>
      <c r="H38" s="36"/>
    </row>
    <row r="39" spans="2:8">
      <c r="B39" s="2" t="s">
        <v>51</v>
      </c>
      <c r="C39" s="2" t="s">
        <v>52</v>
      </c>
      <c r="D39" s="2"/>
      <c r="E39" s="2"/>
      <c r="F39" s="2">
        <v>13000</v>
      </c>
      <c r="G39" s="36"/>
      <c r="H39" s="36"/>
    </row>
    <row r="40" spans="2:8">
      <c r="B40" s="2" t="s">
        <v>53</v>
      </c>
      <c r="C40" s="2" t="s">
        <v>54</v>
      </c>
      <c r="D40" s="2"/>
      <c r="E40" s="2"/>
      <c r="F40" s="2">
        <v>2000</v>
      </c>
      <c r="G40" s="36"/>
      <c r="H40" s="36"/>
    </row>
    <row r="41" spans="2:8">
      <c r="B41" s="2" t="s">
        <v>55</v>
      </c>
      <c r="C41" s="2" t="s">
        <v>52</v>
      </c>
      <c r="D41" s="2"/>
      <c r="E41" s="2"/>
      <c r="F41" s="2">
        <v>8000</v>
      </c>
      <c r="G41" s="36"/>
      <c r="H41" s="36"/>
    </row>
    <row r="42" spans="2:8">
      <c r="B42" s="2" t="s">
        <v>56</v>
      </c>
      <c r="C42" s="2" t="s">
        <v>57</v>
      </c>
      <c r="D42" s="2"/>
      <c r="E42" s="2"/>
      <c r="F42" s="2">
        <v>1500</v>
      </c>
      <c r="G42" s="36"/>
      <c r="H42" s="36"/>
    </row>
    <row r="43" spans="2:8">
      <c r="B43" s="2" t="s">
        <v>58</v>
      </c>
      <c r="C43" s="2" t="s">
        <v>59</v>
      </c>
      <c r="D43" s="2">
        <v>5</v>
      </c>
      <c r="E43" s="2">
        <v>30000</v>
      </c>
      <c r="F43" s="2">
        <f t="shared" si="3"/>
        <v>150000</v>
      </c>
      <c r="G43" s="36"/>
      <c r="H43" s="36"/>
    </row>
    <row r="44" spans="2:8">
      <c r="B44" s="2" t="s">
        <v>60</v>
      </c>
      <c r="C44" s="2" t="s">
        <v>59</v>
      </c>
      <c r="D44" s="2"/>
      <c r="E44" s="2"/>
      <c r="F44" s="2">
        <v>20000</v>
      </c>
      <c r="G44" s="36"/>
      <c r="H44" s="36"/>
    </row>
    <row r="45" spans="2:8">
      <c r="B45" s="2" t="s">
        <v>61</v>
      </c>
      <c r="C45" s="2" t="s">
        <v>57</v>
      </c>
      <c r="D45" s="2"/>
      <c r="E45" s="2"/>
      <c r="F45" s="2">
        <v>2000</v>
      </c>
      <c r="G45" s="36"/>
      <c r="H45" s="36"/>
    </row>
    <row r="46" spans="2:8">
      <c r="B46" s="2" t="s">
        <v>62</v>
      </c>
      <c r="C46" s="2" t="s">
        <v>63</v>
      </c>
      <c r="D46" s="2"/>
      <c r="E46" s="2"/>
      <c r="F46" s="2">
        <v>7000</v>
      </c>
      <c r="G46" s="36"/>
      <c r="H46" s="36"/>
    </row>
    <row r="47" spans="2:8">
      <c r="B47" s="2" t="s">
        <v>64</v>
      </c>
      <c r="C47" s="2" t="s">
        <v>57</v>
      </c>
      <c r="D47" s="2"/>
      <c r="E47" s="2"/>
      <c r="F47" s="2">
        <v>1200</v>
      </c>
      <c r="G47" s="36"/>
      <c r="H47" s="36"/>
    </row>
    <row r="48" spans="2:8">
      <c r="B48" s="2" t="s">
        <v>65</v>
      </c>
      <c r="C48" s="2"/>
      <c r="D48" s="2"/>
      <c r="E48" s="2"/>
      <c r="F48" s="2">
        <v>110000</v>
      </c>
      <c r="G48" s="37"/>
      <c r="H48" s="37"/>
    </row>
  </sheetData>
  <mergeCells count="15">
    <mergeCell ref="G35:G48"/>
    <mergeCell ref="H13:H26"/>
    <mergeCell ref="H35:H48"/>
    <mergeCell ref="B9:H9"/>
    <mergeCell ref="J9:P9"/>
    <mergeCell ref="B10:H10"/>
    <mergeCell ref="J10:P10"/>
    <mergeCell ref="B11:H11"/>
    <mergeCell ref="J11:P11"/>
    <mergeCell ref="O13:O26"/>
    <mergeCell ref="P13:P26"/>
    <mergeCell ref="B31:H31"/>
    <mergeCell ref="B32:H32"/>
    <mergeCell ref="B33:H33"/>
    <mergeCell ref="G13:G26"/>
  </mergeCells>
  <conditionalFormatting sqref="F4">
    <cfRule type="containsText" dxfId="5" priority="4" operator="containsText" text="profit">
      <formula>NOT(ISERROR(SEARCH("profit",F4)))</formula>
    </cfRule>
    <cfRule type="cellIs" dxfId="4" priority="5" operator="greaterThan">
      <formula>"Profit"</formula>
    </cfRule>
    <cfRule type="cellIs" dxfId="3" priority="6" operator="greaterThan">
      <formula>"Profit"</formula>
    </cfRule>
  </conditionalFormatting>
  <conditionalFormatting sqref="F5">
    <cfRule type="containsText" dxfId="2" priority="3" operator="containsText" text="loss">
      <formula>NOT(ISERROR(SEARCH("loss",F5)))</formula>
    </cfRule>
  </conditionalFormatting>
  <conditionalFormatting sqref="F6">
    <cfRule type="containsText" dxfId="1" priority="1" operator="containsText" text="profit">
      <formula>NOT(ISERROR(SEARCH("profit",F6)))</formula>
    </cfRule>
    <cfRule type="containsText" dxfId="0" priority="2" operator="containsText" text="[profit">
      <formula>NOT(ISERROR(SEARCH("[profit",F6)))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O20"/>
  <sheetViews>
    <sheetView tabSelected="1" zoomScaleNormal="100" workbookViewId="0">
      <selection activeCell="B3" sqref="B3:E3"/>
    </sheetView>
  </sheetViews>
  <sheetFormatPr defaultColWidth="9" defaultRowHeight="14.4"/>
  <cols>
    <col min="2" max="2" width="17.5546875" customWidth="1"/>
    <col min="3" max="3" width="16.88671875" customWidth="1"/>
    <col min="4" max="4" width="15.5546875" customWidth="1"/>
    <col min="5" max="6" width="15.77734375" customWidth="1"/>
    <col min="7" max="7" width="11.21875" customWidth="1"/>
    <col min="8" max="8" width="16.21875" bestFit="1" customWidth="1"/>
    <col min="9" max="9" width="23" customWidth="1"/>
  </cols>
  <sheetData>
    <row r="2" spans="1:15">
      <c r="A2" s="1"/>
    </row>
    <row r="3" spans="1:15">
      <c r="A3" s="1"/>
      <c r="B3" s="47" t="s">
        <v>66</v>
      </c>
      <c r="C3" s="47"/>
      <c r="D3" s="47"/>
      <c r="E3" s="47"/>
      <c r="F3" s="25"/>
    </row>
    <row r="4" spans="1:15" ht="23.4">
      <c r="A4" s="1"/>
      <c r="B4" s="17" t="s">
        <v>39</v>
      </c>
      <c r="C4" s="19" t="s">
        <v>40</v>
      </c>
      <c r="D4" s="20" t="s">
        <v>36</v>
      </c>
      <c r="E4" s="18" t="s">
        <v>67</v>
      </c>
      <c r="F4" s="25"/>
      <c r="G4" s="48" t="s">
        <v>79</v>
      </c>
      <c r="H4" s="48"/>
      <c r="I4" s="48"/>
      <c r="J4" s="50" t="s">
        <v>81</v>
      </c>
      <c r="K4" s="51"/>
      <c r="L4" s="51"/>
      <c r="M4" s="51"/>
      <c r="N4" s="51"/>
      <c r="O4" s="51"/>
    </row>
    <row r="5" spans="1:15">
      <c r="A5" s="1"/>
      <c r="B5" s="11" t="s">
        <v>32</v>
      </c>
      <c r="C5" s="11">
        <v>9288500</v>
      </c>
      <c r="D5" s="11">
        <v>8750000</v>
      </c>
      <c r="E5" s="11">
        <f t="shared" ref="E5:E14" si="0">D5-C5</f>
        <v>-538500</v>
      </c>
      <c r="F5" s="6"/>
    </row>
    <row r="6" spans="1:15" ht="25.8">
      <c r="A6" s="1"/>
      <c r="B6" s="11" t="s">
        <v>43</v>
      </c>
      <c r="C6" s="11">
        <v>9744300</v>
      </c>
      <c r="D6" s="11">
        <v>9920000</v>
      </c>
      <c r="E6" s="11">
        <f t="shared" si="0"/>
        <v>175700</v>
      </c>
      <c r="F6" s="6"/>
      <c r="G6" s="21" t="s">
        <v>77</v>
      </c>
      <c r="H6" s="22">
        <f>SUM(C5:C16)</f>
        <v>268500300</v>
      </c>
      <c r="I6" s="24"/>
    </row>
    <row r="7" spans="1:15">
      <c r="A7" s="1"/>
      <c r="B7" s="11" t="s">
        <v>44</v>
      </c>
      <c r="C7" s="11">
        <v>8904700</v>
      </c>
      <c r="D7" s="11">
        <v>10000000</v>
      </c>
      <c r="E7" s="11">
        <f t="shared" si="0"/>
        <v>1095300</v>
      </c>
      <c r="F7" s="6"/>
    </row>
    <row r="8" spans="1:15" ht="23.4">
      <c r="A8" s="1"/>
      <c r="B8" s="11" t="s">
        <v>68</v>
      </c>
      <c r="C8" s="11">
        <v>7345200</v>
      </c>
      <c r="D8" s="11">
        <v>7957400</v>
      </c>
      <c r="E8" s="11">
        <f t="shared" si="0"/>
        <v>612200</v>
      </c>
      <c r="F8" s="6"/>
      <c r="G8" s="48" t="s">
        <v>78</v>
      </c>
      <c r="H8" s="49"/>
      <c r="I8" s="49"/>
    </row>
    <row r="9" spans="1:15">
      <c r="A9" s="1"/>
      <c r="B9" s="11" t="s">
        <v>69</v>
      </c>
      <c r="C9" s="11">
        <v>8987000</v>
      </c>
      <c r="D9" s="11">
        <v>9876500</v>
      </c>
      <c r="E9" s="11">
        <f t="shared" si="0"/>
        <v>889500</v>
      </c>
      <c r="F9" s="6"/>
    </row>
    <row r="10" spans="1:15" ht="23.4">
      <c r="A10" s="1"/>
      <c r="B10" s="11" t="s">
        <v>70</v>
      </c>
      <c r="C10" s="11">
        <v>5215400</v>
      </c>
      <c r="D10" s="11">
        <v>5164500</v>
      </c>
      <c r="E10" s="11">
        <f t="shared" si="0"/>
        <v>-50900</v>
      </c>
      <c r="F10" s="6"/>
      <c r="G10" s="23" t="s">
        <v>77</v>
      </c>
      <c r="H10" s="22">
        <f>SUM(D5:D16)</f>
        <v>145221500</v>
      </c>
    </row>
    <row r="11" spans="1:15">
      <c r="A11" s="1"/>
      <c r="B11" s="11" t="s">
        <v>71</v>
      </c>
      <c r="C11" s="11">
        <v>9976500</v>
      </c>
      <c r="D11" s="11">
        <v>11543600</v>
      </c>
      <c r="E11" s="11">
        <f t="shared" si="0"/>
        <v>1567100</v>
      </c>
      <c r="F11" s="6"/>
    </row>
    <row r="12" spans="1:15">
      <c r="A12" s="1"/>
      <c r="B12" s="11" t="s">
        <v>72</v>
      </c>
      <c r="C12" s="11">
        <v>7976700</v>
      </c>
      <c r="D12" s="11">
        <v>8087900</v>
      </c>
      <c r="E12" s="11">
        <f t="shared" si="0"/>
        <v>111200</v>
      </c>
      <c r="F12" s="6"/>
    </row>
    <row r="13" spans="1:15" ht="23.4">
      <c r="A13" s="1"/>
      <c r="B13" s="11" t="s">
        <v>73</v>
      </c>
      <c r="C13" s="11">
        <v>9879000</v>
      </c>
      <c r="D13" s="11">
        <v>9969800</v>
      </c>
      <c r="E13" s="11">
        <f t="shared" si="0"/>
        <v>90800</v>
      </c>
      <c r="F13" s="6"/>
      <c r="G13" s="48" t="s">
        <v>80</v>
      </c>
      <c r="H13" s="48"/>
      <c r="I13" s="48"/>
    </row>
    <row r="14" spans="1:15">
      <c r="A14" s="1"/>
      <c r="B14" s="11" t="s">
        <v>74</v>
      </c>
      <c r="C14" s="11">
        <v>62348000</v>
      </c>
      <c r="D14" s="11">
        <v>7024000</v>
      </c>
      <c r="E14" s="11">
        <f t="shared" si="0"/>
        <v>-55324000</v>
      </c>
      <c r="F14" s="6"/>
    </row>
    <row r="15" spans="1:15" ht="23.4">
      <c r="A15" s="1"/>
      <c r="B15" s="11" t="s">
        <v>75</v>
      </c>
      <c r="C15" s="11">
        <v>45348000</v>
      </c>
      <c r="D15" s="11">
        <v>48093000</v>
      </c>
      <c r="E15" s="11">
        <f t="shared" ref="E15:E16" si="1">D15-C15</f>
        <v>2745000</v>
      </c>
      <c r="F15" s="6"/>
      <c r="G15" s="23" t="s">
        <v>77</v>
      </c>
      <c r="H15" s="22">
        <f>SUM(E5:E16)</f>
        <v>-123278800</v>
      </c>
    </row>
    <row r="16" spans="1:15">
      <c r="A16" s="1"/>
      <c r="B16" s="11" t="s">
        <v>76</v>
      </c>
      <c r="C16" s="11">
        <v>83487000</v>
      </c>
      <c r="D16" s="11">
        <v>8834800</v>
      </c>
      <c r="E16" s="11">
        <f t="shared" si="1"/>
        <v>-74652200</v>
      </c>
      <c r="F16" s="6"/>
    </row>
    <row r="17" spans="1:1">
      <c r="A17" s="1"/>
    </row>
    <row r="18" spans="1:1">
      <c r="A18" s="1"/>
    </row>
    <row r="19" spans="1:1">
      <c r="A19" s="1"/>
    </row>
    <row r="20" spans="1:1">
      <c r="A20" s="1"/>
    </row>
  </sheetData>
  <mergeCells count="5">
    <mergeCell ref="B3:E3"/>
    <mergeCell ref="G4:I4"/>
    <mergeCell ref="G8:I8"/>
    <mergeCell ref="G13:I13"/>
    <mergeCell ref="J4:O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Q. 1. a,b</vt:lpstr>
      <vt:lpstr>Q. 1. c</vt:lpstr>
      <vt:lpstr>Q. 1. d</vt:lpstr>
      <vt:lpstr>Q. 1. e</vt:lpstr>
      <vt:lpstr>Q. 2. a-d</vt:lpstr>
      <vt:lpstr>Q. 3. a-b</vt:lpstr>
      <vt:lpstr>Q.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mdsohagm243@gmail.com</dc:creator>
  <cp:lastModifiedBy>Nohore Jubayda</cp:lastModifiedBy>
  <dcterms:created xsi:type="dcterms:W3CDTF">2024-09-25T11:37:00Z</dcterms:created>
  <dcterms:modified xsi:type="dcterms:W3CDTF">2024-12-06T12:10:02Z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EE70DD3F97C6450B82A3966BA0C153F9_13</vt:lpwstr>
  </property>
  <property fmtid="{D5CDD505-2E9C-101B-9397-08002B2CF9AE}" pid="3" name="KSOProductBuildVer">
    <vt:lpwstr>1033-12.2.0.18283</vt:lpwstr>
  </property>
</Properties>
</file>