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N14439\PycharmProjects\MTD\Example\"/>
    </mc:Choice>
  </mc:AlternateContent>
  <bookViews>
    <workbookView xWindow="0" yWindow="0" windowWidth="28800" windowHeight="13410"/>
  </bookViews>
  <sheets>
    <sheet name="MTD_front_end" sheetId="1" r:id="rId1"/>
    <sheet name="Background" sheetId="4" r:id="rId2"/>
    <sheet name="Research" sheetId="3" r:id="rId3"/>
  </sheet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17" i="1" l="1"/>
  <c r="B7" i="4" l="1"/>
  <c r="B6" i="4"/>
  <c r="B5" i="4"/>
  <c r="B4" i="4"/>
  <c r="B3" i="4"/>
  <c r="CA19" i="4" s="1"/>
  <c r="BA32" i="1"/>
  <c r="AJ1" i="4"/>
  <c r="AV34" i="1"/>
  <c r="AU34" i="1"/>
  <c r="AT34" i="1"/>
  <c r="AS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V33" i="1"/>
  <c r="AU33" i="1"/>
  <c r="AT33" i="1"/>
  <c r="AS33" i="1"/>
  <c r="AP33" i="1"/>
  <c r="AO33" i="1"/>
  <c r="AN33" i="1"/>
  <c r="AK33" i="1"/>
  <c r="AJ33" i="1"/>
  <c r="AF33" i="1"/>
  <c r="AE33" i="1"/>
  <c r="AD33" i="1"/>
  <c r="AC33" i="1"/>
  <c r="AB33" i="1"/>
  <c r="AA33" i="1"/>
  <c r="Z33" i="1"/>
  <c r="AV32" i="1"/>
  <c r="AU32" i="1"/>
  <c r="AT32" i="1"/>
  <c r="AS32" i="1"/>
  <c r="AP32" i="1"/>
  <c r="AN32" i="1"/>
  <c r="AJ32" i="1"/>
  <c r="AF32" i="1"/>
  <c r="AE32" i="1"/>
  <c r="AD32" i="1"/>
  <c r="AC32" i="1"/>
  <c r="AB32" i="1"/>
  <c r="AA32" i="1"/>
  <c r="Z32" i="1"/>
  <c r="AV31" i="1"/>
  <c r="AU31" i="1"/>
  <c r="AT31" i="1"/>
  <c r="AS31" i="1"/>
  <c r="AP31" i="1"/>
  <c r="AN31" i="1"/>
  <c r="AJ31" i="1"/>
  <c r="AF31" i="1"/>
  <c r="AE31" i="1"/>
  <c r="AD31" i="1"/>
  <c r="AC31" i="1"/>
  <c r="AB31" i="1"/>
  <c r="AA31" i="1"/>
  <c r="Z31" i="1"/>
  <c r="AV30" i="1"/>
  <c r="AU30" i="1"/>
  <c r="AT30" i="1"/>
  <c r="AS30" i="1"/>
  <c r="AP30" i="1"/>
  <c r="AN30" i="1"/>
  <c r="AJ30" i="1"/>
  <c r="AF30" i="1"/>
  <c r="AE30" i="1"/>
  <c r="AD30" i="1"/>
  <c r="AC30" i="1"/>
  <c r="AB30" i="1"/>
  <c r="AA30" i="1"/>
  <c r="Z30" i="1"/>
  <c r="AV29" i="1"/>
  <c r="AU29" i="1"/>
  <c r="AT29" i="1"/>
  <c r="AS29" i="1"/>
  <c r="AR29" i="1"/>
  <c r="AQ29" i="1"/>
  <c r="AP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V28" i="1"/>
  <c r="AU28" i="1"/>
  <c r="AT28" i="1"/>
  <c r="AS28" i="1"/>
  <c r="AP28" i="1"/>
  <c r="AN28" i="1"/>
  <c r="AI28" i="1"/>
  <c r="AF28" i="1"/>
  <c r="AE28" i="1"/>
  <c r="AD28" i="1"/>
  <c r="AC28" i="1"/>
  <c r="AB28" i="1"/>
  <c r="AA28" i="1"/>
  <c r="Z28" i="1"/>
  <c r="AV27" i="1"/>
  <c r="AU27" i="1"/>
  <c r="AT27" i="1"/>
  <c r="AS27" i="1"/>
  <c r="AP27" i="1"/>
  <c r="AN27" i="1"/>
  <c r="AI27" i="1"/>
  <c r="AF27" i="1"/>
  <c r="AE27" i="1"/>
  <c r="AD27" i="1"/>
  <c r="AC27" i="1"/>
  <c r="AB27" i="1"/>
  <c r="AA27" i="1"/>
  <c r="Z27" i="1"/>
  <c r="AV26" i="1"/>
  <c r="AU26" i="1"/>
  <c r="AT26" i="1"/>
  <c r="AS26" i="1"/>
  <c r="AP26" i="1"/>
  <c r="AN26" i="1"/>
  <c r="AI26" i="1"/>
  <c r="AF26" i="1"/>
  <c r="AE26" i="1"/>
  <c r="AD26" i="1"/>
  <c r="AC26" i="1"/>
  <c r="AB26" i="1"/>
  <c r="AA26" i="1"/>
  <c r="Z26" i="1"/>
  <c r="AV25" i="1"/>
  <c r="AU25" i="1"/>
  <c r="AT25" i="1"/>
  <c r="AS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V24" i="1"/>
  <c r="AU24" i="1"/>
  <c r="AT24" i="1"/>
  <c r="AS24" i="1"/>
  <c r="AP24" i="1"/>
  <c r="AN24" i="1"/>
  <c r="AI24" i="1"/>
  <c r="AD24" i="1"/>
  <c r="AC24" i="1"/>
  <c r="AB24" i="1"/>
  <c r="AA24" i="1"/>
  <c r="Z24" i="1"/>
  <c r="AV23" i="1"/>
  <c r="AU23" i="1"/>
  <c r="AT23" i="1"/>
  <c r="AS23" i="1"/>
  <c r="AP23" i="1"/>
  <c r="AN23" i="1"/>
  <c r="AI23" i="1"/>
  <c r="AD23" i="1"/>
  <c r="AC23" i="1"/>
  <c r="AB23" i="1"/>
  <c r="AA23" i="1"/>
  <c r="Z23" i="1"/>
  <c r="AV22" i="1"/>
  <c r="AU22" i="1"/>
  <c r="AT22" i="1"/>
  <c r="AS22" i="1"/>
  <c r="AP22" i="1"/>
  <c r="AN22" i="1"/>
  <c r="AI22" i="1"/>
  <c r="AD22" i="1"/>
  <c r="AC22" i="1"/>
  <c r="AB22" i="1"/>
  <c r="AA22" i="1"/>
  <c r="Z22" i="1"/>
  <c r="AV21" i="1"/>
  <c r="AU21" i="1"/>
  <c r="AT21" i="1"/>
  <c r="AS21" i="1"/>
  <c r="AP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V20" i="1"/>
  <c r="AU20" i="1"/>
  <c r="AT20" i="1"/>
  <c r="AS20" i="1"/>
  <c r="AP20" i="1"/>
  <c r="AO20" i="1"/>
  <c r="AN20" i="1"/>
  <c r="AI20" i="1"/>
  <c r="AD20" i="1"/>
  <c r="AC20" i="1"/>
  <c r="AB20" i="1"/>
  <c r="AA20" i="1"/>
  <c r="Z20" i="1"/>
  <c r="AV19" i="1"/>
  <c r="AU19" i="1"/>
  <c r="AT19" i="1"/>
  <c r="AS19" i="1"/>
  <c r="AR19" i="1"/>
  <c r="AQ19" i="1"/>
  <c r="AP19" i="1"/>
  <c r="AO19" i="1"/>
  <c r="AN19" i="1"/>
  <c r="AI19" i="1"/>
  <c r="AD19" i="1"/>
  <c r="AC19" i="1"/>
  <c r="AB19" i="1"/>
  <c r="AA19" i="1"/>
  <c r="Z19" i="1"/>
  <c r="AV18" i="1"/>
  <c r="AU18" i="1"/>
  <c r="AT18" i="1"/>
  <c r="AS18" i="1"/>
  <c r="AR18" i="1"/>
  <c r="AQ18" i="1"/>
  <c r="AP18" i="1"/>
  <c r="AO18" i="1"/>
  <c r="AN18" i="1"/>
  <c r="AI18" i="1"/>
  <c r="AD18" i="1"/>
  <c r="AC18" i="1"/>
  <c r="AB18" i="1"/>
  <c r="AA18" i="1"/>
  <c r="Z18" i="1"/>
  <c r="AV17" i="1"/>
  <c r="AU17" i="1"/>
  <c r="AT17" i="1"/>
  <c r="AS17" i="1"/>
  <c r="AR17" i="1"/>
  <c r="AQ17" i="1"/>
  <c r="AP17" i="1"/>
  <c r="AO17" i="1"/>
  <c r="AN17" i="1"/>
  <c r="AI17" i="1"/>
  <c r="AH17" i="1"/>
  <c r="AG17" i="1"/>
  <c r="AF17" i="1"/>
  <c r="AE17" i="1"/>
  <c r="AD17" i="1"/>
  <c r="AC17" i="1"/>
  <c r="AB17" i="1"/>
  <c r="AA17" i="1"/>
  <c r="Z17" i="1"/>
  <c r="AV16" i="1"/>
  <c r="AU16" i="1"/>
  <c r="AT16" i="1"/>
  <c r="AS16" i="1"/>
  <c r="AR16" i="1"/>
  <c r="AQ16" i="1"/>
  <c r="AP16" i="1"/>
  <c r="AO16" i="1"/>
  <c r="AN16" i="1"/>
  <c r="AJ16" i="1"/>
  <c r="AI16" i="1"/>
  <c r="AH16" i="1"/>
  <c r="AG16" i="1"/>
  <c r="AF16" i="1"/>
  <c r="AE16" i="1"/>
  <c r="AD16" i="1"/>
  <c r="AC16" i="1"/>
  <c r="AB16" i="1"/>
  <c r="AA16" i="1"/>
  <c r="Z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AS20" i="4"/>
  <c r="BO32" i="4"/>
  <c r="BN32" i="4"/>
  <c r="BM32" i="4"/>
  <c r="BL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BO31" i="4"/>
  <c r="BN31" i="4"/>
  <c r="BM31" i="4"/>
  <c r="BL31" i="4"/>
  <c r="BI31" i="4"/>
  <c r="BH31" i="4"/>
  <c r="BG31" i="4"/>
  <c r="BD31" i="4"/>
  <c r="BC31" i="4"/>
  <c r="AY31" i="4"/>
  <c r="AX31" i="4"/>
  <c r="AW31" i="4"/>
  <c r="AV31" i="4"/>
  <c r="AU31" i="4"/>
  <c r="AT31" i="4"/>
  <c r="AS31" i="4"/>
  <c r="BO30" i="4"/>
  <c r="BN30" i="4"/>
  <c r="BM30" i="4"/>
  <c r="BL30" i="4"/>
  <c r="BI30" i="4"/>
  <c r="BG30" i="4"/>
  <c r="BC30" i="4"/>
  <c r="AY30" i="4"/>
  <c r="AX30" i="4"/>
  <c r="AW30" i="4"/>
  <c r="AV30" i="4"/>
  <c r="AU30" i="4"/>
  <c r="AT30" i="4"/>
  <c r="AS30" i="4"/>
  <c r="BO29" i="4"/>
  <c r="BN29" i="4"/>
  <c r="BM29" i="4"/>
  <c r="BL29" i="4"/>
  <c r="BI29" i="4"/>
  <c r="BG29" i="4"/>
  <c r="BC29" i="4"/>
  <c r="AY29" i="4"/>
  <c r="AX29" i="4"/>
  <c r="AW29" i="4"/>
  <c r="AV29" i="4"/>
  <c r="AU29" i="4"/>
  <c r="AT29" i="4"/>
  <c r="AS29" i="4"/>
  <c r="BO28" i="4"/>
  <c r="BN28" i="4"/>
  <c r="BM28" i="4"/>
  <c r="BL28" i="4"/>
  <c r="BI28" i="4"/>
  <c r="BG28" i="4"/>
  <c r="BC28" i="4"/>
  <c r="AY28" i="4"/>
  <c r="AX28" i="4"/>
  <c r="AW28" i="4"/>
  <c r="AV28" i="4"/>
  <c r="AU28" i="4"/>
  <c r="AT28" i="4"/>
  <c r="AS28" i="4"/>
  <c r="BO27" i="4"/>
  <c r="BN27" i="4"/>
  <c r="BM27" i="4"/>
  <c r="BL27" i="4"/>
  <c r="BK27" i="4"/>
  <c r="BJ27" i="4"/>
  <c r="BI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BO26" i="4"/>
  <c r="BN26" i="4"/>
  <c r="BM26" i="4"/>
  <c r="BL26" i="4"/>
  <c r="BI26" i="4"/>
  <c r="BG26" i="4"/>
  <c r="BB26" i="4"/>
  <c r="AY26" i="4"/>
  <c r="AX26" i="4"/>
  <c r="AW26" i="4"/>
  <c r="AV26" i="4"/>
  <c r="AU26" i="4"/>
  <c r="AT26" i="4"/>
  <c r="AS26" i="4"/>
  <c r="BO25" i="4"/>
  <c r="BN25" i="4"/>
  <c r="BM25" i="4"/>
  <c r="BL25" i="4"/>
  <c r="BI25" i="4"/>
  <c r="BG25" i="4"/>
  <c r="BB25" i="4"/>
  <c r="AY25" i="4"/>
  <c r="AX25" i="4"/>
  <c r="AW25" i="4"/>
  <c r="AV25" i="4"/>
  <c r="AU25" i="4"/>
  <c r="AT25" i="4"/>
  <c r="AS25" i="4"/>
  <c r="BO24" i="4"/>
  <c r="BN24" i="4"/>
  <c r="BM24" i="4"/>
  <c r="BL24" i="4"/>
  <c r="BI24" i="4"/>
  <c r="BG24" i="4"/>
  <c r="BB24" i="4"/>
  <c r="AY24" i="4"/>
  <c r="AX24" i="4"/>
  <c r="AW24" i="4"/>
  <c r="AV24" i="4"/>
  <c r="AU24" i="4"/>
  <c r="AT24" i="4"/>
  <c r="AS24" i="4"/>
  <c r="BO23" i="4"/>
  <c r="BN23" i="4"/>
  <c r="BM23" i="4"/>
  <c r="BL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BO22" i="4"/>
  <c r="BN22" i="4"/>
  <c r="BM22" i="4"/>
  <c r="BL22" i="4"/>
  <c r="BI22" i="4"/>
  <c r="BG22" i="4"/>
  <c r="BB22" i="4"/>
  <c r="AW22" i="4"/>
  <c r="AV22" i="4"/>
  <c r="AU22" i="4"/>
  <c r="AT22" i="4"/>
  <c r="AS22" i="4"/>
  <c r="BO21" i="4"/>
  <c r="BN21" i="4"/>
  <c r="BM21" i="4"/>
  <c r="BL21" i="4"/>
  <c r="BI21" i="4"/>
  <c r="BG21" i="4"/>
  <c r="BB21" i="4"/>
  <c r="AW21" i="4"/>
  <c r="AV21" i="4"/>
  <c r="AU21" i="4"/>
  <c r="AT21" i="4"/>
  <c r="AS21" i="4"/>
  <c r="BO20" i="4"/>
  <c r="BN20" i="4"/>
  <c r="BM20" i="4"/>
  <c r="BL20" i="4"/>
  <c r="BI20" i="4"/>
  <c r="BG20" i="4"/>
  <c r="BB20" i="4"/>
  <c r="AW20" i="4"/>
  <c r="AV20" i="4"/>
  <c r="AU20" i="4"/>
  <c r="AT20" i="4"/>
  <c r="BO19" i="4"/>
  <c r="BN19" i="4"/>
  <c r="BM19" i="4"/>
  <c r="BL19" i="4"/>
  <c r="BI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BO18" i="4"/>
  <c r="BN18" i="4"/>
  <c r="BM18" i="4"/>
  <c r="BL18" i="4"/>
  <c r="BI18" i="4"/>
  <c r="BH18" i="4"/>
  <c r="BG18" i="4"/>
  <c r="BB18" i="4"/>
  <c r="AW18" i="4"/>
  <c r="AV18" i="4"/>
  <c r="AU18" i="4"/>
  <c r="AT18" i="4"/>
  <c r="AS18" i="4"/>
  <c r="BO17" i="4"/>
  <c r="BN17" i="4"/>
  <c r="BM17" i="4"/>
  <c r="BL17" i="4"/>
  <c r="BK17" i="4"/>
  <c r="BJ17" i="4"/>
  <c r="BI17" i="4"/>
  <c r="BH17" i="4"/>
  <c r="BG17" i="4"/>
  <c r="BB17" i="4"/>
  <c r="AW17" i="4"/>
  <c r="AV17" i="4"/>
  <c r="AU17" i="4"/>
  <c r="AT17" i="4"/>
  <c r="AS17" i="4"/>
  <c r="BO16" i="4"/>
  <c r="BN16" i="4"/>
  <c r="BM16" i="4"/>
  <c r="BL16" i="4"/>
  <c r="BK16" i="4"/>
  <c r="BJ16" i="4"/>
  <c r="BI16" i="4"/>
  <c r="BH16" i="4"/>
  <c r="BG16" i="4"/>
  <c r="BB16" i="4"/>
  <c r="AW16" i="4"/>
  <c r="AV16" i="4"/>
  <c r="AU16" i="4"/>
  <c r="AT16" i="4"/>
  <c r="AS16" i="4"/>
  <c r="BO15" i="4"/>
  <c r="BN15" i="4"/>
  <c r="BM15" i="4"/>
  <c r="BL15" i="4"/>
  <c r="BK15" i="4"/>
  <c r="BJ15" i="4"/>
  <c r="BI15" i="4"/>
  <c r="BH15" i="4"/>
  <c r="BG15" i="4"/>
  <c r="BB15" i="4"/>
  <c r="BA15" i="4"/>
  <c r="AZ15" i="4"/>
  <c r="AY15" i="4"/>
  <c r="AX15" i="4"/>
  <c r="AW15" i="4"/>
  <c r="AV15" i="4"/>
  <c r="AU15" i="4"/>
  <c r="AT15" i="4"/>
  <c r="AS15" i="4"/>
  <c r="BO14" i="4"/>
  <c r="BN14" i="4"/>
  <c r="BM14" i="4"/>
  <c r="BL14" i="4"/>
  <c r="BK14" i="4"/>
  <c r="BJ14" i="4"/>
  <c r="BI14" i="4"/>
  <c r="BH14" i="4"/>
  <c r="BG14" i="4"/>
  <c r="BC14" i="4"/>
  <c r="BB14" i="4"/>
  <c r="BA14" i="4"/>
  <c r="AZ14" i="4"/>
  <c r="AY14" i="4"/>
  <c r="AX14" i="4"/>
  <c r="AW14" i="4"/>
  <c r="AV14" i="4"/>
  <c r="AU14" i="4"/>
  <c r="AT14" i="4"/>
  <c r="AS14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FG18" i="4"/>
  <c r="DX8" i="4"/>
  <c r="CR3" i="4"/>
  <c r="CK2" i="4" l="1"/>
  <c r="BU2" i="4"/>
  <c r="CA32" i="4"/>
  <c r="CH31" i="4"/>
  <c r="BR31" i="4"/>
  <c r="BY30" i="4"/>
  <c r="CF29" i="4"/>
  <c r="CM28" i="4"/>
  <c r="BW28" i="4"/>
  <c r="CD27" i="4"/>
  <c r="CK26" i="4"/>
  <c r="BU26" i="4"/>
  <c r="CB25" i="4"/>
  <c r="CI24" i="4"/>
  <c r="BS24" i="4"/>
  <c r="BZ23" i="4"/>
  <c r="CG22" i="4"/>
  <c r="CK21" i="4"/>
  <c r="CM20" i="4"/>
  <c r="BQ20" i="4"/>
  <c r="CG2" i="4"/>
  <c r="CM32" i="4"/>
  <c r="BW32" i="4"/>
  <c r="CD31" i="4"/>
  <c r="CK30" i="4"/>
  <c r="BU30" i="4"/>
  <c r="CB29" i="4"/>
  <c r="CI28" i="4"/>
  <c r="BS28" i="4"/>
  <c r="BZ27" i="4"/>
  <c r="CG26" i="4"/>
  <c r="BQ26" i="4"/>
  <c r="BX25" i="4"/>
  <c r="CE24" i="4"/>
  <c r="CL23" i="4"/>
  <c r="BV23" i="4"/>
  <c r="CC22" i="4"/>
  <c r="CF21" i="4"/>
  <c r="CG20" i="4"/>
  <c r="CI19" i="4"/>
  <c r="CC2" i="4"/>
  <c r="CI32" i="4"/>
  <c r="BS32" i="4"/>
  <c r="BZ31" i="4"/>
  <c r="CG30" i="4"/>
  <c r="BQ30" i="4"/>
  <c r="BX29" i="4"/>
  <c r="CE28" i="4"/>
  <c r="CL27" i="4"/>
  <c r="BV27" i="4"/>
  <c r="CC26" i="4"/>
  <c r="CJ25" i="4"/>
  <c r="BT25" i="4"/>
  <c r="CA24" i="4"/>
  <c r="CH23" i="4"/>
  <c r="BR23" i="4"/>
  <c r="BY22" i="4"/>
  <c r="BZ21" i="4"/>
  <c r="CB20" i="4"/>
  <c r="BT3" i="4"/>
  <c r="BX3" i="4"/>
  <c r="CB3" i="4"/>
  <c r="CF3" i="4"/>
  <c r="CJ3" i="4"/>
  <c r="BQ4" i="4"/>
  <c r="BU4" i="4"/>
  <c r="BY4" i="4"/>
  <c r="CC4" i="4"/>
  <c r="CG4" i="4"/>
  <c r="CK4" i="4"/>
  <c r="BR5" i="4"/>
  <c r="BV5" i="4"/>
  <c r="BZ5" i="4"/>
  <c r="CD5" i="4"/>
  <c r="CH5" i="4"/>
  <c r="CL5" i="4"/>
  <c r="BS6" i="4"/>
  <c r="BW6" i="4"/>
  <c r="CA6" i="4"/>
  <c r="CE6" i="4"/>
  <c r="CI6" i="4"/>
  <c r="CM6" i="4"/>
  <c r="BT7" i="4"/>
  <c r="BX7" i="4"/>
  <c r="CB7" i="4"/>
  <c r="CF7" i="4"/>
  <c r="CJ7" i="4"/>
  <c r="BQ8" i="4"/>
  <c r="BU8" i="4"/>
  <c r="BY8" i="4"/>
  <c r="CC8" i="4"/>
  <c r="CG8" i="4"/>
  <c r="CK8" i="4"/>
  <c r="BR9" i="4"/>
  <c r="BV9" i="4"/>
  <c r="BZ9" i="4"/>
  <c r="CD9" i="4"/>
  <c r="CH9" i="4"/>
  <c r="CL9" i="4"/>
  <c r="BS10" i="4"/>
  <c r="BW10" i="4"/>
  <c r="CA10" i="4"/>
  <c r="CE10" i="4"/>
  <c r="CI10" i="4"/>
  <c r="CM10" i="4"/>
  <c r="BT11" i="4"/>
  <c r="BX11" i="4"/>
  <c r="CB11" i="4"/>
  <c r="CF11" i="4"/>
  <c r="CJ11" i="4"/>
  <c r="BQ12" i="4"/>
  <c r="BU12" i="4"/>
  <c r="BY12" i="4"/>
  <c r="CC12" i="4"/>
  <c r="CG12" i="4"/>
  <c r="CK12" i="4"/>
  <c r="BR13" i="4"/>
  <c r="BV13" i="4"/>
  <c r="BZ13" i="4"/>
  <c r="CD13" i="4"/>
  <c r="CH13" i="4"/>
  <c r="CL13" i="4"/>
  <c r="BS14" i="4"/>
  <c r="BW14" i="4"/>
  <c r="CA14" i="4"/>
  <c r="CE14" i="4"/>
  <c r="CI14" i="4"/>
  <c r="CM14" i="4"/>
  <c r="BT15" i="4"/>
  <c r="BX15" i="4"/>
  <c r="CB15" i="4"/>
  <c r="CF15" i="4"/>
  <c r="CJ15" i="4"/>
  <c r="BQ16" i="4"/>
  <c r="BU16" i="4"/>
  <c r="BY16" i="4"/>
  <c r="CC16" i="4"/>
  <c r="CG16" i="4"/>
  <c r="CK16" i="4"/>
  <c r="BR17" i="4"/>
  <c r="BV17" i="4"/>
  <c r="BZ17" i="4"/>
  <c r="CD17" i="4"/>
  <c r="CH17" i="4"/>
  <c r="CL17" i="4"/>
  <c r="BS18" i="4"/>
  <c r="BW18" i="4"/>
  <c r="CA18" i="4"/>
  <c r="CE18" i="4"/>
  <c r="CI18" i="4"/>
  <c r="CM18" i="4"/>
  <c r="BT19" i="4"/>
  <c r="BX19" i="4"/>
  <c r="CB19" i="4"/>
  <c r="CF19" i="4"/>
  <c r="BQ3" i="4"/>
  <c r="BU3" i="4"/>
  <c r="BY3" i="4"/>
  <c r="CC3" i="4"/>
  <c r="CG3" i="4"/>
  <c r="CK3" i="4"/>
  <c r="BR4" i="4"/>
  <c r="BV4" i="4"/>
  <c r="BZ4" i="4"/>
  <c r="CD4" i="4"/>
  <c r="CH4" i="4"/>
  <c r="CL4" i="4"/>
  <c r="BS5" i="4"/>
  <c r="BW5" i="4"/>
  <c r="CA5" i="4"/>
  <c r="CE5" i="4"/>
  <c r="CI5" i="4"/>
  <c r="CM5" i="4"/>
  <c r="BT6" i="4"/>
  <c r="BX6" i="4"/>
  <c r="CB6" i="4"/>
  <c r="CF6" i="4"/>
  <c r="CJ6" i="4"/>
  <c r="BQ7" i="4"/>
  <c r="BU7" i="4"/>
  <c r="BY7" i="4"/>
  <c r="CC7" i="4"/>
  <c r="CG7" i="4"/>
  <c r="CK7" i="4"/>
  <c r="BR8" i="4"/>
  <c r="BV8" i="4"/>
  <c r="BZ8" i="4"/>
  <c r="CD8" i="4"/>
  <c r="CH8" i="4"/>
  <c r="CL8" i="4"/>
  <c r="BS9" i="4"/>
  <c r="BW9" i="4"/>
  <c r="CA9" i="4"/>
  <c r="CE9" i="4"/>
  <c r="CI9" i="4"/>
  <c r="CM9" i="4"/>
  <c r="BT10" i="4"/>
  <c r="BX10" i="4"/>
  <c r="CB10" i="4"/>
  <c r="CF10" i="4"/>
  <c r="CJ10" i="4"/>
  <c r="BQ11" i="4"/>
  <c r="BU11" i="4"/>
  <c r="BY11" i="4"/>
  <c r="CC11" i="4"/>
  <c r="CG11" i="4"/>
  <c r="CK11" i="4"/>
  <c r="BR12" i="4"/>
  <c r="BV12" i="4"/>
  <c r="BZ12" i="4"/>
  <c r="CD12" i="4"/>
  <c r="CH12" i="4"/>
  <c r="CL12" i="4"/>
  <c r="BS13" i="4"/>
  <c r="BW13" i="4"/>
  <c r="CA13" i="4"/>
  <c r="CE13" i="4"/>
  <c r="CI13" i="4"/>
  <c r="CM13" i="4"/>
  <c r="BT14" i="4"/>
  <c r="BX14" i="4"/>
  <c r="CB14" i="4"/>
  <c r="CF14" i="4"/>
  <c r="CJ14" i="4"/>
  <c r="BQ15" i="4"/>
  <c r="BU15" i="4"/>
  <c r="BY15" i="4"/>
  <c r="CC15" i="4"/>
  <c r="CG15" i="4"/>
  <c r="CK15" i="4"/>
  <c r="BR16" i="4"/>
  <c r="BV16" i="4"/>
  <c r="BZ16" i="4"/>
  <c r="CD16" i="4"/>
  <c r="CH16" i="4"/>
  <c r="CL16" i="4"/>
  <c r="BS17" i="4"/>
  <c r="BW17" i="4"/>
  <c r="CA17" i="4"/>
  <c r="CE17" i="4"/>
  <c r="CI17" i="4"/>
  <c r="CM17" i="4"/>
  <c r="BT18" i="4"/>
  <c r="BX18" i="4"/>
  <c r="CB18" i="4"/>
  <c r="CF18" i="4"/>
  <c r="CJ18" i="4"/>
  <c r="BQ19" i="4"/>
  <c r="BU19" i="4"/>
  <c r="BY19" i="4"/>
  <c r="CC19" i="4"/>
  <c r="CG19" i="4"/>
  <c r="CK19" i="4"/>
  <c r="BR20" i="4"/>
  <c r="BV20" i="4"/>
  <c r="BZ20" i="4"/>
  <c r="CD20" i="4"/>
  <c r="CH20" i="4"/>
  <c r="CL20" i="4"/>
  <c r="BS21" i="4"/>
  <c r="BW21" i="4"/>
  <c r="CA21" i="4"/>
  <c r="CE21" i="4"/>
  <c r="CI21" i="4"/>
  <c r="CM21" i="4"/>
  <c r="BT22" i="4"/>
  <c r="BX22" i="4"/>
  <c r="BV3" i="4"/>
  <c r="CD3" i="4"/>
  <c r="CL3" i="4"/>
  <c r="BW4" i="4"/>
  <c r="CE4" i="4"/>
  <c r="CM4" i="4"/>
  <c r="BX5" i="4"/>
  <c r="CF5" i="4"/>
  <c r="BQ6" i="4"/>
  <c r="BY6" i="4"/>
  <c r="CG6" i="4"/>
  <c r="BR7" i="4"/>
  <c r="BZ7" i="4"/>
  <c r="CH7" i="4"/>
  <c r="BS8" i="4"/>
  <c r="CA8" i="4"/>
  <c r="CI8" i="4"/>
  <c r="BT9" i="4"/>
  <c r="CB9" i="4"/>
  <c r="CJ9" i="4"/>
  <c r="BU10" i="4"/>
  <c r="CC10" i="4"/>
  <c r="CK10" i="4"/>
  <c r="BV11" i="4"/>
  <c r="CD11" i="4"/>
  <c r="CL11" i="4"/>
  <c r="BW12" i="4"/>
  <c r="CE12" i="4"/>
  <c r="CM12" i="4"/>
  <c r="BX13" i="4"/>
  <c r="CF13" i="4"/>
  <c r="BQ14" i="4"/>
  <c r="BY14" i="4"/>
  <c r="CG14" i="4"/>
  <c r="BR15" i="4"/>
  <c r="BZ15" i="4"/>
  <c r="CH15" i="4"/>
  <c r="BS16" i="4"/>
  <c r="CA16" i="4"/>
  <c r="CI16" i="4"/>
  <c r="BT17" i="4"/>
  <c r="CB17" i="4"/>
  <c r="CJ17" i="4"/>
  <c r="BU18" i="4"/>
  <c r="CC18" i="4"/>
  <c r="CK18" i="4"/>
  <c r="BV19" i="4"/>
  <c r="CD19" i="4"/>
  <c r="CJ19" i="4"/>
  <c r="BS20" i="4"/>
  <c r="BX20" i="4"/>
  <c r="CC20" i="4"/>
  <c r="CI20" i="4"/>
  <c r="BQ21" i="4"/>
  <c r="BV21" i="4"/>
  <c r="CB21" i="4"/>
  <c r="CG21" i="4"/>
  <c r="CL21" i="4"/>
  <c r="BU22" i="4"/>
  <c r="BZ22" i="4"/>
  <c r="CD22" i="4"/>
  <c r="CH22" i="4"/>
  <c r="CL22" i="4"/>
  <c r="BS23" i="4"/>
  <c r="BW23" i="4"/>
  <c r="CA23" i="4"/>
  <c r="CE23" i="4"/>
  <c r="CI23" i="4"/>
  <c r="CM23" i="4"/>
  <c r="BT24" i="4"/>
  <c r="BX24" i="4"/>
  <c r="CB24" i="4"/>
  <c r="CF24" i="4"/>
  <c r="CJ24" i="4"/>
  <c r="BQ25" i="4"/>
  <c r="BU25" i="4"/>
  <c r="BY25" i="4"/>
  <c r="CC25" i="4"/>
  <c r="CG25" i="4"/>
  <c r="CK25" i="4"/>
  <c r="BR26" i="4"/>
  <c r="BV26" i="4"/>
  <c r="BZ26" i="4"/>
  <c r="CD26" i="4"/>
  <c r="CH26" i="4"/>
  <c r="CL26" i="4"/>
  <c r="BS27" i="4"/>
  <c r="BW27" i="4"/>
  <c r="CA27" i="4"/>
  <c r="CE27" i="4"/>
  <c r="CI27" i="4"/>
  <c r="CM27" i="4"/>
  <c r="BT28" i="4"/>
  <c r="BX28" i="4"/>
  <c r="CB28" i="4"/>
  <c r="CF28" i="4"/>
  <c r="CJ28" i="4"/>
  <c r="BQ29" i="4"/>
  <c r="BU29" i="4"/>
  <c r="BY29" i="4"/>
  <c r="CC29" i="4"/>
  <c r="CG29" i="4"/>
  <c r="CK29" i="4"/>
  <c r="BR30" i="4"/>
  <c r="BV30" i="4"/>
  <c r="BZ30" i="4"/>
  <c r="CD30" i="4"/>
  <c r="CH30" i="4"/>
  <c r="CL30" i="4"/>
  <c r="BS31" i="4"/>
  <c r="BW31" i="4"/>
  <c r="CA31" i="4"/>
  <c r="CE31" i="4"/>
  <c r="CI31" i="4"/>
  <c r="CM31" i="4"/>
  <c r="BT32" i="4"/>
  <c r="BX32" i="4"/>
  <c r="CB32" i="4"/>
  <c r="CF32" i="4"/>
  <c r="CJ32" i="4"/>
  <c r="BR2" i="4"/>
  <c r="BV2" i="4"/>
  <c r="BZ2" i="4"/>
  <c r="CD2" i="4"/>
  <c r="CH2" i="4"/>
  <c r="CL2" i="4"/>
  <c r="CM2" i="4"/>
  <c r="CK13" i="4"/>
  <c r="BW15" i="4"/>
  <c r="CF16" i="4"/>
  <c r="BR18" i="4"/>
  <c r="BW3" i="4"/>
  <c r="CE3" i="4"/>
  <c r="CM3" i="4"/>
  <c r="BX4" i="4"/>
  <c r="CF4" i="4"/>
  <c r="BQ5" i="4"/>
  <c r="BY5" i="4"/>
  <c r="CG5" i="4"/>
  <c r="BR6" i="4"/>
  <c r="BZ6" i="4"/>
  <c r="CH6" i="4"/>
  <c r="BS7" i="4"/>
  <c r="CA7" i="4"/>
  <c r="CI7" i="4"/>
  <c r="BT8" i="4"/>
  <c r="CB8" i="4"/>
  <c r="CJ8" i="4"/>
  <c r="BU9" i="4"/>
  <c r="CC9" i="4"/>
  <c r="CK9" i="4"/>
  <c r="BV10" i="4"/>
  <c r="CD10" i="4"/>
  <c r="CL10" i="4"/>
  <c r="BW11" i="4"/>
  <c r="CE11" i="4"/>
  <c r="CM11" i="4"/>
  <c r="BX12" i="4"/>
  <c r="CF12" i="4"/>
  <c r="BQ13" i="4"/>
  <c r="BY13" i="4"/>
  <c r="CG13" i="4"/>
  <c r="BR14" i="4"/>
  <c r="BZ14" i="4"/>
  <c r="CH14" i="4"/>
  <c r="BS15" i="4"/>
  <c r="CA15" i="4"/>
  <c r="CI15" i="4"/>
  <c r="BT16" i="4"/>
  <c r="CB16" i="4"/>
  <c r="CJ16" i="4"/>
  <c r="BU17" i="4"/>
  <c r="CC17" i="4"/>
  <c r="CK17" i="4"/>
  <c r="BV18" i="4"/>
  <c r="CD18" i="4"/>
  <c r="CL18" i="4"/>
  <c r="BW19" i="4"/>
  <c r="CE19" i="4"/>
  <c r="CL19" i="4"/>
  <c r="BT20" i="4"/>
  <c r="BY20" i="4"/>
  <c r="CE20" i="4"/>
  <c r="CJ20" i="4"/>
  <c r="BR21" i="4"/>
  <c r="BX21" i="4"/>
  <c r="CC21" i="4"/>
  <c r="CH21" i="4"/>
  <c r="BQ22" i="4"/>
  <c r="BV22" i="4"/>
  <c r="CA22" i="4"/>
  <c r="CE22" i="4"/>
  <c r="CI22" i="4"/>
  <c r="CM22" i="4"/>
  <c r="BT23" i="4"/>
  <c r="BX23" i="4"/>
  <c r="CB23" i="4"/>
  <c r="CF23" i="4"/>
  <c r="CJ23" i="4"/>
  <c r="BQ24" i="4"/>
  <c r="BU24" i="4"/>
  <c r="BY24" i="4"/>
  <c r="CC24" i="4"/>
  <c r="CG24" i="4"/>
  <c r="CK24" i="4"/>
  <c r="BR25" i="4"/>
  <c r="BV25" i="4"/>
  <c r="BZ25" i="4"/>
  <c r="CD25" i="4"/>
  <c r="CH25" i="4"/>
  <c r="CL25" i="4"/>
  <c r="BS26" i="4"/>
  <c r="BW26" i="4"/>
  <c r="CA26" i="4"/>
  <c r="CE26" i="4"/>
  <c r="CI26" i="4"/>
  <c r="CM26" i="4"/>
  <c r="BT27" i="4"/>
  <c r="BX27" i="4"/>
  <c r="CB27" i="4"/>
  <c r="CF27" i="4"/>
  <c r="CJ27" i="4"/>
  <c r="BQ28" i="4"/>
  <c r="BU28" i="4"/>
  <c r="BY28" i="4"/>
  <c r="CC28" i="4"/>
  <c r="CG28" i="4"/>
  <c r="CK28" i="4"/>
  <c r="BR29" i="4"/>
  <c r="BV29" i="4"/>
  <c r="BZ29" i="4"/>
  <c r="CD29" i="4"/>
  <c r="CH29" i="4"/>
  <c r="CL29" i="4"/>
  <c r="BS30" i="4"/>
  <c r="BW30" i="4"/>
  <c r="CA30" i="4"/>
  <c r="CE30" i="4"/>
  <c r="CI30" i="4"/>
  <c r="CM30" i="4"/>
  <c r="BT31" i="4"/>
  <c r="BX31" i="4"/>
  <c r="CB31" i="4"/>
  <c r="CF31" i="4"/>
  <c r="CJ31" i="4"/>
  <c r="BQ32" i="4"/>
  <c r="BU32" i="4"/>
  <c r="BY32" i="4"/>
  <c r="CC32" i="4"/>
  <c r="CG32" i="4"/>
  <c r="CK32" i="4"/>
  <c r="BS2" i="4"/>
  <c r="BW2" i="4"/>
  <c r="CA2" i="4"/>
  <c r="CE2" i="4"/>
  <c r="CI2" i="4"/>
  <c r="CJ12" i="4"/>
  <c r="BV14" i="4"/>
  <c r="CE15" i="4"/>
  <c r="BQ17" i="4"/>
  <c r="BZ18" i="4"/>
  <c r="BR3" i="4"/>
  <c r="BZ3" i="4"/>
  <c r="CH3" i="4"/>
  <c r="BS4" i="4"/>
  <c r="CA4" i="4"/>
  <c r="CI4" i="4"/>
  <c r="BT5" i="4"/>
  <c r="CB5" i="4"/>
  <c r="CJ5" i="4"/>
  <c r="BU6" i="4"/>
  <c r="CC6" i="4"/>
  <c r="CK6" i="4"/>
  <c r="BV7" i="4"/>
  <c r="CD7" i="4"/>
  <c r="CL7" i="4"/>
  <c r="BW8" i="4"/>
  <c r="CE8" i="4"/>
  <c r="CM8" i="4"/>
  <c r="BX9" i="4"/>
  <c r="CF9" i="4"/>
  <c r="BQ10" i="4"/>
  <c r="BY10" i="4"/>
  <c r="CG10" i="4"/>
  <c r="BR11" i="4"/>
  <c r="BZ11" i="4"/>
  <c r="CH11" i="4"/>
  <c r="BS12" i="4"/>
  <c r="CA12" i="4"/>
  <c r="CI12" i="4"/>
  <c r="BT13" i="4"/>
  <c r="CB13" i="4"/>
  <c r="CJ13" i="4"/>
  <c r="BU14" i="4"/>
  <c r="CC14" i="4"/>
  <c r="CK14" i="4"/>
  <c r="BV15" i="4"/>
  <c r="CD15" i="4"/>
  <c r="CL15" i="4"/>
  <c r="BW16" i="4"/>
  <c r="CE16" i="4"/>
  <c r="CM16" i="4"/>
  <c r="BX17" i="4"/>
  <c r="CF17" i="4"/>
  <c r="BQ18" i="4"/>
  <c r="BY18" i="4"/>
  <c r="CG18" i="4"/>
  <c r="BR19" i="4"/>
  <c r="BZ19" i="4"/>
  <c r="CH19" i="4"/>
  <c r="CM19" i="4"/>
  <c r="BU20" i="4"/>
  <c r="CA20" i="4"/>
  <c r="CF20" i="4"/>
  <c r="CK20" i="4"/>
  <c r="BT21" i="4"/>
  <c r="BY21" i="4"/>
  <c r="CD21" i="4"/>
  <c r="CJ21" i="4"/>
  <c r="BR22" i="4"/>
  <c r="BW22" i="4"/>
  <c r="CB22" i="4"/>
  <c r="CF22" i="4"/>
  <c r="CJ22" i="4"/>
  <c r="BQ23" i="4"/>
  <c r="BU23" i="4"/>
  <c r="BY23" i="4"/>
  <c r="CC23" i="4"/>
  <c r="CG23" i="4"/>
  <c r="CK23" i="4"/>
  <c r="BR24" i="4"/>
  <c r="BV24" i="4"/>
  <c r="BZ24" i="4"/>
  <c r="CD24" i="4"/>
  <c r="CH24" i="4"/>
  <c r="CL24" i="4"/>
  <c r="BS25" i="4"/>
  <c r="BW25" i="4"/>
  <c r="CA25" i="4"/>
  <c r="CE25" i="4"/>
  <c r="CI25" i="4"/>
  <c r="CM25" i="4"/>
  <c r="BT26" i="4"/>
  <c r="BX26" i="4"/>
  <c r="CB26" i="4"/>
  <c r="CF26" i="4"/>
  <c r="CJ26" i="4"/>
  <c r="BQ27" i="4"/>
  <c r="BU27" i="4"/>
  <c r="BY27" i="4"/>
  <c r="CC27" i="4"/>
  <c r="CG27" i="4"/>
  <c r="CK27" i="4"/>
  <c r="BR28" i="4"/>
  <c r="BV28" i="4"/>
  <c r="BZ28" i="4"/>
  <c r="CD28" i="4"/>
  <c r="CH28" i="4"/>
  <c r="CL28" i="4"/>
  <c r="BS29" i="4"/>
  <c r="BW29" i="4"/>
  <c r="CA29" i="4"/>
  <c r="CE29" i="4"/>
  <c r="CI29" i="4"/>
  <c r="CM29" i="4"/>
  <c r="BT30" i="4"/>
  <c r="BX30" i="4"/>
  <c r="CB30" i="4"/>
  <c r="CF30" i="4"/>
  <c r="CJ30" i="4"/>
  <c r="BQ31" i="4"/>
  <c r="BU31" i="4"/>
  <c r="BY31" i="4"/>
  <c r="CC31" i="4"/>
  <c r="CG31" i="4"/>
  <c r="CK31" i="4"/>
  <c r="BR32" i="4"/>
  <c r="BV32" i="4"/>
  <c r="BZ32" i="4"/>
  <c r="CD32" i="4"/>
  <c r="CH32" i="4"/>
  <c r="CL32" i="4"/>
  <c r="BT2" i="4"/>
  <c r="BX2" i="4"/>
  <c r="CB2" i="4"/>
  <c r="CF2" i="4"/>
  <c r="CJ2" i="4"/>
  <c r="BQ2" i="4"/>
  <c r="BR10" i="4"/>
  <c r="CH10" i="4"/>
  <c r="CA11" i="4"/>
  <c r="BT12" i="4"/>
  <c r="BU13" i="4"/>
  <c r="CD14" i="4"/>
  <c r="CM15" i="4"/>
  <c r="BY17" i="4"/>
  <c r="CH18" i="4"/>
  <c r="BS3" i="4"/>
  <c r="CA3" i="4"/>
  <c r="CI3" i="4"/>
  <c r="BT4" i="4"/>
  <c r="CB4" i="4"/>
  <c r="CJ4" i="4"/>
  <c r="BU5" i="4"/>
  <c r="CC5" i="4"/>
  <c r="CK5" i="4"/>
  <c r="BV6" i="4"/>
  <c r="CD6" i="4"/>
  <c r="CL6" i="4"/>
  <c r="BW7" i="4"/>
  <c r="CE7" i="4"/>
  <c r="CM7" i="4"/>
  <c r="BX8" i="4"/>
  <c r="CF8" i="4"/>
  <c r="BQ9" i="4"/>
  <c r="BY9" i="4"/>
  <c r="CG9" i="4"/>
  <c r="BZ10" i="4"/>
  <c r="BS11" i="4"/>
  <c r="CI11" i="4"/>
  <c r="CB12" i="4"/>
  <c r="CC13" i="4"/>
  <c r="CL14" i="4"/>
  <c r="BX16" i="4"/>
  <c r="CG17" i="4"/>
  <c r="FI3" i="4"/>
  <c r="FM3" i="4"/>
  <c r="FQ3" i="4"/>
  <c r="FU3" i="4"/>
  <c r="FY3" i="4"/>
  <c r="GC3" i="4"/>
  <c r="FJ4" i="4"/>
  <c r="FN4" i="4"/>
  <c r="FR4" i="4"/>
  <c r="FV4" i="4"/>
  <c r="FZ4" i="4"/>
  <c r="GD4" i="4"/>
  <c r="FK5" i="4"/>
  <c r="FO5" i="4"/>
  <c r="FS5" i="4"/>
  <c r="FW5" i="4"/>
  <c r="GA5" i="4"/>
  <c r="GE5" i="4"/>
  <c r="FL6" i="4"/>
  <c r="FP6" i="4"/>
  <c r="FT6" i="4"/>
  <c r="FX6" i="4"/>
  <c r="GB6" i="4"/>
  <c r="FI7" i="4"/>
  <c r="FM7" i="4"/>
  <c r="FQ7" i="4"/>
  <c r="FU7" i="4"/>
  <c r="FY7" i="4"/>
  <c r="GC7" i="4"/>
  <c r="FJ8" i="4"/>
  <c r="FN8" i="4"/>
  <c r="FR8" i="4"/>
  <c r="FV8" i="4"/>
  <c r="FZ8" i="4"/>
  <c r="GD8" i="4"/>
  <c r="FK9" i="4"/>
  <c r="FO9" i="4"/>
  <c r="FS9" i="4"/>
  <c r="FW9" i="4"/>
  <c r="GA9" i="4"/>
  <c r="GE9" i="4"/>
  <c r="FL10" i="4"/>
  <c r="FP10" i="4"/>
  <c r="FT10" i="4"/>
  <c r="FX10" i="4"/>
  <c r="GB10" i="4"/>
  <c r="FI11" i="4"/>
  <c r="FM11" i="4"/>
  <c r="FQ11" i="4"/>
  <c r="FU11" i="4"/>
  <c r="FY11" i="4"/>
  <c r="GC11" i="4"/>
  <c r="FJ12" i="4"/>
  <c r="FN12" i="4"/>
  <c r="FR12" i="4"/>
  <c r="FV12" i="4"/>
  <c r="FZ12" i="4"/>
  <c r="GD12" i="4"/>
  <c r="FK13" i="4"/>
  <c r="FO13" i="4"/>
  <c r="FS13" i="4"/>
  <c r="FW13" i="4"/>
  <c r="GA13" i="4"/>
  <c r="GE13" i="4"/>
  <c r="FL14" i="4"/>
  <c r="FP14" i="4"/>
  <c r="FT14" i="4"/>
  <c r="FX14" i="4"/>
  <c r="GB14" i="4"/>
  <c r="FI15" i="4"/>
  <c r="FM15" i="4"/>
  <c r="FQ15" i="4"/>
  <c r="FU15" i="4"/>
  <c r="FY15" i="4"/>
  <c r="GC15" i="4"/>
  <c r="FJ16" i="4"/>
  <c r="FN16" i="4"/>
  <c r="FR16" i="4"/>
  <c r="FV16" i="4"/>
  <c r="FZ16" i="4"/>
  <c r="GD16" i="4"/>
  <c r="FK17" i="4"/>
  <c r="FO17" i="4"/>
  <c r="FS17" i="4"/>
  <c r="FW17" i="4"/>
  <c r="FJ3" i="4"/>
  <c r="FN3" i="4"/>
  <c r="FR3" i="4"/>
  <c r="FV3" i="4"/>
  <c r="FZ3" i="4"/>
  <c r="GD3" i="4"/>
  <c r="FK4" i="4"/>
  <c r="FO4" i="4"/>
  <c r="FS4" i="4"/>
  <c r="FW4" i="4"/>
  <c r="GA4" i="4"/>
  <c r="GE4" i="4"/>
  <c r="FL5" i="4"/>
  <c r="FP5" i="4"/>
  <c r="FT5" i="4"/>
  <c r="FX5" i="4"/>
  <c r="GB5" i="4"/>
  <c r="FI6" i="4"/>
  <c r="FM6" i="4"/>
  <c r="FQ6" i="4"/>
  <c r="FU6" i="4"/>
  <c r="FY6" i="4"/>
  <c r="GC6" i="4"/>
  <c r="FJ7" i="4"/>
  <c r="FN7" i="4"/>
  <c r="FR7" i="4"/>
  <c r="FV7" i="4"/>
  <c r="FZ7" i="4"/>
  <c r="GD7" i="4"/>
  <c r="FK8" i="4"/>
  <c r="FO8" i="4"/>
  <c r="FS8" i="4"/>
  <c r="FW8" i="4"/>
  <c r="GA8" i="4"/>
  <c r="GE8" i="4"/>
  <c r="FL9" i="4"/>
  <c r="FP9" i="4"/>
  <c r="FT9" i="4"/>
  <c r="FX9" i="4"/>
  <c r="GB9" i="4"/>
  <c r="FI10" i="4"/>
  <c r="FM10" i="4"/>
  <c r="FQ10" i="4"/>
  <c r="FU10" i="4"/>
  <c r="FY10" i="4"/>
  <c r="GC10" i="4"/>
  <c r="FJ11" i="4"/>
  <c r="FN11" i="4"/>
  <c r="FR11" i="4"/>
  <c r="FV11" i="4"/>
  <c r="FZ11" i="4"/>
  <c r="GD11" i="4"/>
  <c r="FK12" i="4"/>
  <c r="FO12" i="4"/>
  <c r="FS12" i="4"/>
  <c r="FW12" i="4"/>
  <c r="GA12" i="4"/>
  <c r="GE12" i="4"/>
  <c r="FL13" i="4"/>
  <c r="FP13" i="4"/>
  <c r="FT13" i="4"/>
  <c r="FX13" i="4"/>
  <c r="GB13" i="4"/>
  <c r="FI14" i="4"/>
  <c r="FM14" i="4"/>
  <c r="FQ14" i="4"/>
  <c r="FU14" i="4"/>
  <c r="FY14" i="4"/>
  <c r="GC14" i="4"/>
  <c r="FJ15" i="4"/>
  <c r="FN15" i="4"/>
  <c r="FR15" i="4"/>
  <c r="FV15" i="4"/>
  <c r="FZ15" i="4"/>
  <c r="GD15" i="4"/>
  <c r="FK16" i="4"/>
  <c r="FO16" i="4"/>
  <c r="FS16" i="4"/>
  <c r="FW16" i="4"/>
  <c r="GA16" i="4"/>
  <c r="GE16" i="4"/>
  <c r="FL17" i="4"/>
  <c r="FK3" i="4"/>
  <c r="FS3" i="4"/>
  <c r="GA3" i="4"/>
  <c r="FL4" i="4"/>
  <c r="FT4" i="4"/>
  <c r="GB4" i="4"/>
  <c r="FM5" i="4"/>
  <c r="FU5" i="4"/>
  <c r="GC5" i="4"/>
  <c r="FN6" i="4"/>
  <c r="FV6" i="4"/>
  <c r="GD6" i="4"/>
  <c r="FO7" i="4"/>
  <c r="FW7" i="4"/>
  <c r="GE7" i="4"/>
  <c r="FP8" i="4"/>
  <c r="FX8" i="4"/>
  <c r="FI9" i="4"/>
  <c r="FQ9" i="4"/>
  <c r="FY9" i="4"/>
  <c r="FJ10" i="4"/>
  <c r="FR10" i="4"/>
  <c r="FZ10" i="4"/>
  <c r="FK11" i="4"/>
  <c r="FS11" i="4"/>
  <c r="GA11" i="4"/>
  <c r="FL12" i="4"/>
  <c r="FT12" i="4"/>
  <c r="GB12" i="4"/>
  <c r="FM13" i="4"/>
  <c r="FU13" i="4"/>
  <c r="GC13" i="4"/>
  <c r="FN14" i="4"/>
  <c r="FV14" i="4"/>
  <c r="GD14" i="4"/>
  <c r="FO15" i="4"/>
  <c r="FW15" i="4"/>
  <c r="GE15" i="4"/>
  <c r="FP16" i="4"/>
  <c r="FX16" i="4"/>
  <c r="FI17" i="4"/>
  <c r="FP17" i="4"/>
  <c r="FU17" i="4"/>
  <c r="FZ17" i="4"/>
  <c r="GD17" i="4"/>
  <c r="FK18" i="4"/>
  <c r="FO18" i="4"/>
  <c r="FS18" i="4"/>
  <c r="FW18" i="4"/>
  <c r="GA18" i="4"/>
  <c r="GE18" i="4"/>
  <c r="FL19" i="4"/>
  <c r="FP19" i="4"/>
  <c r="FT19" i="4"/>
  <c r="FX19" i="4"/>
  <c r="GB19" i="4"/>
  <c r="FI20" i="4"/>
  <c r="FM20" i="4"/>
  <c r="FQ20" i="4"/>
  <c r="FU20" i="4"/>
  <c r="FY20" i="4"/>
  <c r="GC20" i="4"/>
  <c r="FJ21" i="4"/>
  <c r="FN21" i="4"/>
  <c r="FR21" i="4"/>
  <c r="FV21" i="4"/>
  <c r="FZ21" i="4"/>
  <c r="GD21" i="4"/>
  <c r="FK22" i="4"/>
  <c r="FO22" i="4"/>
  <c r="FS22" i="4"/>
  <c r="FW22" i="4"/>
  <c r="GA22" i="4"/>
  <c r="GE22" i="4"/>
  <c r="FL23" i="4"/>
  <c r="FP23" i="4"/>
  <c r="FT23" i="4"/>
  <c r="FX23" i="4"/>
  <c r="GB23" i="4"/>
  <c r="FI24" i="4"/>
  <c r="FM24" i="4"/>
  <c r="FQ24" i="4"/>
  <c r="FU24" i="4"/>
  <c r="FY24" i="4"/>
  <c r="GC24" i="4"/>
  <c r="FJ25" i="4"/>
  <c r="FN25" i="4"/>
  <c r="FR25" i="4"/>
  <c r="FV25" i="4"/>
  <c r="FZ25" i="4"/>
  <c r="GD25" i="4"/>
  <c r="FK26" i="4"/>
  <c r="FO26" i="4"/>
  <c r="FS26" i="4"/>
  <c r="FW26" i="4"/>
  <c r="GA26" i="4"/>
  <c r="GE26" i="4"/>
  <c r="FL27" i="4"/>
  <c r="FP27" i="4"/>
  <c r="FT27" i="4"/>
  <c r="FX27" i="4"/>
  <c r="GB27" i="4"/>
  <c r="FI28" i="4"/>
  <c r="FL3" i="4"/>
  <c r="FT3" i="4"/>
  <c r="GB3" i="4"/>
  <c r="FM4" i="4"/>
  <c r="FU4" i="4"/>
  <c r="GC4" i="4"/>
  <c r="FN5" i="4"/>
  <c r="FV5" i="4"/>
  <c r="GD5" i="4"/>
  <c r="FO6" i="4"/>
  <c r="FW6" i="4"/>
  <c r="GE6" i="4"/>
  <c r="FP7" i="4"/>
  <c r="FX7" i="4"/>
  <c r="FI8" i="4"/>
  <c r="FQ8" i="4"/>
  <c r="FY8" i="4"/>
  <c r="FJ9" i="4"/>
  <c r="FR9" i="4"/>
  <c r="FZ9" i="4"/>
  <c r="FK10" i="4"/>
  <c r="FS10" i="4"/>
  <c r="GA10" i="4"/>
  <c r="FL11" i="4"/>
  <c r="FT11" i="4"/>
  <c r="GB11" i="4"/>
  <c r="FM12" i="4"/>
  <c r="FU12" i="4"/>
  <c r="GC12" i="4"/>
  <c r="FN13" i="4"/>
  <c r="FV13" i="4"/>
  <c r="GD13" i="4"/>
  <c r="FO14" i="4"/>
  <c r="FW14" i="4"/>
  <c r="GE14" i="4"/>
  <c r="FP15" i="4"/>
  <c r="FX15" i="4"/>
  <c r="FI16" i="4"/>
  <c r="FQ16" i="4"/>
  <c r="FY16" i="4"/>
  <c r="FJ17" i="4"/>
  <c r="FQ17" i="4"/>
  <c r="FV17" i="4"/>
  <c r="GA17" i="4"/>
  <c r="GE17" i="4"/>
  <c r="FL18" i="4"/>
  <c r="FP18" i="4"/>
  <c r="FT18" i="4"/>
  <c r="FX18" i="4"/>
  <c r="GB18" i="4"/>
  <c r="FI19" i="4"/>
  <c r="FM19" i="4"/>
  <c r="FQ19" i="4"/>
  <c r="FU19" i="4"/>
  <c r="FY19" i="4"/>
  <c r="GC19" i="4"/>
  <c r="FJ20" i="4"/>
  <c r="FN20" i="4"/>
  <c r="FR20" i="4"/>
  <c r="FV20" i="4"/>
  <c r="FZ20" i="4"/>
  <c r="GD20" i="4"/>
  <c r="FK21" i="4"/>
  <c r="FO21" i="4"/>
  <c r="FS21" i="4"/>
  <c r="FW21" i="4"/>
  <c r="GA21" i="4"/>
  <c r="GE21" i="4"/>
  <c r="FL22" i="4"/>
  <c r="FP22" i="4"/>
  <c r="FT22" i="4"/>
  <c r="FX22" i="4"/>
  <c r="GB22" i="4"/>
  <c r="FI23" i="4"/>
  <c r="FM23" i="4"/>
  <c r="FQ23" i="4"/>
  <c r="FU23" i="4"/>
  <c r="FY23" i="4"/>
  <c r="GC23" i="4"/>
  <c r="FJ24" i="4"/>
  <c r="FN24" i="4"/>
  <c r="FR24" i="4"/>
  <c r="FV24" i="4"/>
  <c r="FZ24" i="4"/>
  <c r="GD24" i="4"/>
  <c r="FO3" i="4"/>
  <c r="GE3" i="4"/>
  <c r="FX4" i="4"/>
  <c r="FQ5" i="4"/>
  <c r="FJ6" i="4"/>
  <c r="FZ6" i="4"/>
  <c r="FS7" i="4"/>
  <c r="FL8" i="4"/>
  <c r="GB8" i="4"/>
  <c r="FU9" i="4"/>
  <c r="FN10" i="4"/>
  <c r="GD10" i="4"/>
  <c r="FW11" i="4"/>
  <c r="FP12" i="4"/>
  <c r="FI13" i="4"/>
  <c r="FY13" i="4"/>
  <c r="FR14" i="4"/>
  <c r="FK15" i="4"/>
  <c r="GA15" i="4"/>
  <c r="FT16" i="4"/>
  <c r="FM17" i="4"/>
  <c r="FX17" i="4"/>
  <c r="FI18" i="4"/>
  <c r="FQ18" i="4"/>
  <c r="FY18" i="4"/>
  <c r="FJ19" i="4"/>
  <c r="FR19" i="4"/>
  <c r="FZ19" i="4"/>
  <c r="FK20" i="4"/>
  <c r="FS20" i="4"/>
  <c r="GA20" i="4"/>
  <c r="FL21" i="4"/>
  <c r="FT21" i="4"/>
  <c r="GB21" i="4"/>
  <c r="FM22" i="4"/>
  <c r="FU22" i="4"/>
  <c r="GC22" i="4"/>
  <c r="FN23" i="4"/>
  <c r="FV23" i="4"/>
  <c r="GD23" i="4"/>
  <c r="FO24" i="4"/>
  <c r="FW24" i="4"/>
  <c r="GE24" i="4"/>
  <c r="FM25" i="4"/>
  <c r="FS25" i="4"/>
  <c r="FX25" i="4"/>
  <c r="GC25" i="4"/>
  <c r="FL26" i="4"/>
  <c r="FQ26" i="4"/>
  <c r="FV26" i="4"/>
  <c r="GB26" i="4"/>
  <c r="FJ27" i="4"/>
  <c r="FO27" i="4"/>
  <c r="FU27" i="4"/>
  <c r="FZ27" i="4"/>
  <c r="GE27" i="4"/>
  <c r="FM28" i="4"/>
  <c r="FQ28" i="4"/>
  <c r="FU28" i="4"/>
  <c r="FY28" i="4"/>
  <c r="GC28" i="4"/>
  <c r="FJ29" i="4"/>
  <c r="FN29" i="4"/>
  <c r="FR29" i="4"/>
  <c r="FV29" i="4"/>
  <c r="FZ29" i="4"/>
  <c r="GD29" i="4"/>
  <c r="FK30" i="4"/>
  <c r="FO30" i="4"/>
  <c r="FS30" i="4"/>
  <c r="FW30" i="4"/>
  <c r="GA30" i="4"/>
  <c r="GE30" i="4"/>
  <c r="FL31" i="4"/>
  <c r="FP31" i="4"/>
  <c r="FT31" i="4"/>
  <c r="FX31" i="4"/>
  <c r="GB31" i="4"/>
  <c r="FI32" i="4"/>
  <c r="FM32" i="4"/>
  <c r="FQ32" i="4"/>
  <c r="FU32" i="4"/>
  <c r="FY32" i="4"/>
  <c r="GC32" i="4"/>
  <c r="FK2" i="4"/>
  <c r="FO2" i="4"/>
  <c r="FS2" i="4"/>
  <c r="FW2" i="4"/>
  <c r="GA2" i="4"/>
  <c r="GE2" i="4"/>
  <c r="FP3" i="4"/>
  <c r="FI4" i="4"/>
  <c r="FY4" i="4"/>
  <c r="FR5" i="4"/>
  <c r="FK6" i="4"/>
  <c r="GA6" i="4"/>
  <c r="FT7" i="4"/>
  <c r="FM8" i="4"/>
  <c r="GC8" i="4"/>
  <c r="FV9" i="4"/>
  <c r="FO10" i="4"/>
  <c r="GE10" i="4"/>
  <c r="FX11" i="4"/>
  <c r="FQ12" i="4"/>
  <c r="FJ13" i="4"/>
  <c r="FZ13" i="4"/>
  <c r="FS14" i="4"/>
  <c r="FL15" i="4"/>
  <c r="GB15" i="4"/>
  <c r="FU16" i="4"/>
  <c r="FN17" i="4"/>
  <c r="FY17" i="4"/>
  <c r="FJ18" i="4"/>
  <c r="FR18" i="4"/>
  <c r="FZ18" i="4"/>
  <c r="FK19" i="4"/>
  <c r="FS19" i="4"/>
  <c r="GA19" i="4"/>
  <c r="FL20" i="4"/>
  <c r="FT20" i="4"/>
  <c r="GB20" i="4"/>
  <c r="FM21" i="4"/>
  <c r="FU21" i="4"/>
  <c r="GC21" i="4"/>
  <c r="FN22" i="4"/>
  <c r="FV22" i="4"/>
  <c r="GD22" i="4"/>
  <c r="FO23" i="4"/>
  <c r="FW23" i="4"/>
  <c r="GE23" i="4"/>
  <c r="FP24" i="4"/>
  <c r="FX24" i="4"/>
  <c r="FI25" i="4"/>
  <c r="FO25" i="4"/>
  <c r="FT25" i="4"/>
  <c r="FY25" i="4"/>
  <c r="GE25" i="4"/>
  <c r="FM26" i="4"/>
  <c r="FR26" i="4"/>
  <c r="FX26" i="4"/>
  <c r="GC26" i="4"/>
  <c r="FK27" i="4"/>
  <c r="FQ27" i="4"/>
  <c r="FV27" i="4"/>
  <c r="GA27" i="4"/>
  <c r="FJ28" i="4"/>
  <c r="FN28" i="4"/>
  <c r="FR28" i="4"/>
  <c r="FV28" i="4"/>
  <c r="FZ28" i="4"/>
  <c r="GD28" i="4"/>
  <c r="FK29" i="4"/>
  <c r="FO29" i="4"/>
  <c r="FS29" i="4"/>
  <c r="FW29" i="4"/>
  <c r="GA29" i="4"/>
  <c r="GE29" i="4"/>
  <c r="FL30" i="4"/>
  <c r="FP30" i="4"/>
  <c r="FT30" i="4"/>
  <c r="FX30" i="4"/>
  <c r="GB30" i="4"/>
  <c r="FI31" i="4"/>
  <c r="FM31" i="4"/>
  <c r="FQ31" i="4"/>
  <c r="FU31" i="4"/>
  <c r="FY31" i="4"/>
  <c r="GC31" i="4"/>
  <c r="FJ32" i="4"/>
  <c r="FN32" i="4"/>
  <c r="FR32" i="4"/>
  <c r="FV32" i="4"/>
  <c r="FZ32" i="4"/>
  <c r="GD32" i="4"/>
  <c r="FL2" i="4"/>
  <c r="FP2" i="4"/>
  <c r="FT2" i="4"/>
  <c r="FX2" i="4"/>
  <c r="GB2" i="4"/>
  <c r="FI2" i="4"/>
  <c r="FW3" i="4"/>
  <c r="FI5" i="4"/>
  <c r="FR6" i="4"/>
  <c r="GA7" i="4"/>
  <c r="FM9" i="4"/>
  <c r="FV10" i="4"/>
  <c r="GE11" i="4"/>
  <c r="FQ13" i="4"/>
  <c r="FZ14" i="4"/>
  <c r="FL16" i="4"/>
  <c r="FR17" i="4"/>
  <c r="FM18" i="4"/>
  <c r="GC18" i="4"/>
  <c r="FV19" i="4"/>
  <c r="FO20" i="4"/>
  <c r="GE20" i="4"/>
  <c r="FX21" i="4"/>
  <c r="FQ22" i="4"/>
  <c r="FJ23" i="4"/>
  <c r="FZ23" i="4"/>
  <c r="FS24" i="4"/>
  <c r="FK25" i="4"/>
  <c r="FU25" i="4"/>
  <c r="FI26" i="4"/>
  <c r="FT26" i="4"/>
  <c r="GD26" i="4"/>
  <c r="FR27" i="4"/>
  <c r="GC27" i="4"/>
  <c r="FO28" i="4"/>
  <c r="FW28" i="4"/>
  <c r="GE28" i="4"/>
  <c r="FP29" i="4"/>
  <c r="FX29" i="4"/>
  <c r="FI30" i="4"/>
  <c r="FQ30" i="4"/>
  <c r="FY30" i="4"/>
  <c r="FJ31" i="4"/>
  <c r="FR31" i="4"/>
  <c r="FZ31" i="4"/>
  <c r="FK32" i="4"/>
  <c r="FS32" i="4"/>
  <c r="GA32" i="4"/>
  <c r="FM2" i="4"/>
  <c r="FU2" i="4"/>
  <c r="GC2" i="4"/>
  <c r="FX3" i="4"/>
  <c r="FJ5" i="4"/>
  <c r="FS6" i="4"/>
  <c r="GB7" i="4"/>
  <c r="FN9" i="4"/>
  <c r="FW10" i="4"/>
  <c r="FI12" i="4"/>
  <c r="FR13" i="4"/>
  <c r="GA14" i="4"/>
  <c r="FM16" i="4"/>
  <c r="FT17" i="4"/>
  <c r="FN18" i="4"/>
  <c r="GD18" i="4"/>
  <c r="FW19" i="4"/>
  <c r="FP20" i="4"/>
  <c r="FI21" i="4"/>
  <c r="FY21" i="4"/>
  <c r="FR22" i="4"/>
  <c r="FK23" i="4"/>
  <c r="GA23" i="4"/>
  <c r="FT24" i="4"/>
  <c r="FL25" i="4"/>
  <c r="FW25" i="4"/>
  <c r="FJ26" i="4"/>
  <c r="FU26" i="4"/>
  <c r="FI27" i="4"/>
  <c r="FS27" i="4"/>
  <c r="GD27" i="4"/>
  <c r="FP28" i="4"/>
  <c r="FX28" i="4"/>
  <c r="FI29" i="4"/>
  <c r="FQ29" i="4"/>
  <c r="FY29" i="4"/>
  <c r="FJ30" i="4"/>
  <c r="FR30" i="4"/>
  <c r="FZ30" i="4"/>
  <c r="FK31" i="4"/>
  <c r="FS31" i="4"/>
  <c r="GA31" i="4"/>
  <c r="FL32" i="4"/>
  <c r="FT32" i="4"/>
  <c r="GB32" i="4"/>
  <c r="FN2" i="4"/>
  <c r="FV2" i="4"/>
  <c r="GD2" i="4"/>
  <c r="FP4" i="4"/>
  <c r="FY5" i="4"/>
  <c r="FK7" i="4"/>
  <c r="FT8" i="4"/>
  <c r="GC9" i="4"/>
  <c r="FO11" i="4"/>
  <c r="FX12" i="4"/>
  <c r="FJ14" i="4"/>
  <c r="FS15" i="4"/>
  <c r="GB16" i="4"/>
  <c r="GB17" i="4"/>
  <c r="FU18" i="4"/>
  <c r="FN19" i="4"/>
  <c r="GD19" i="4"/>
  <c r="FW20" i="4"/>
  <c r="FP21" i="4"/>
  <c r="FI22" i="4"/>
  <c r="FY22" i="4"/>
  <c r="FR23" i="4"/>
  <c r="FK24" i="4"/>
  <c r="GA24" i="4"/>
  <c r="FP25" i="4"/>
  <c r="GA25" i="4"/>
  <c r="FN26" i="4"/>
  <c r="FY26" i="4"/>
  <c r="FM27" i="4"/>
  <c r="FW27" i="4"/>
  <c r="FK28" i="4"/>
  <c r="FS28" i="4"/>
  <c r="GA28" i="4"/>
  <c r="FL29" i="4"/>
  <c r="FT29" i="4"/>
  <c r="GB29" i="4"/>
  <c r="FM30" i="4"/>
  <c r="FU30" i="4"/>
  <c r="GC30" i="4"/>
  <c r="FN31" i="4"/>
  <c r="FV31" i="4"/>
  <c r="GD31" i="4"/>
  <c r="FO32" i="4"/>
  <c r="FW32" i="4"/>
  <c r="GE32" i="4"/>
  <c r="FQ2" i="4"/>
  <c r="FY2" i="4"/>
  <c r="FQ4" i="4"/>
  <c r="GD9" i="4"/>
  <c r="FT15" i="4"/>
  <c r="FO19" i="4"/>
  <c r="FJ22" i="4"/>
  <c r="GB24" i="4"/>
  <c r="FZ26" i="4"/>
  <c r="FT28" i="4"/>
  <c r="GC29" i="4"/>
  <c r="FO31" i="4"/>
  <c r="FX32" i="4"/>
  <c r="FZ5" i="4"/>
  <c r="FP11" i="4"/>
  <c r="GC16" i="4"/>
  <c r="GE19" i="4"/>
  <c r="FZ22" i="4"/>
  <c r="FQ25" i="4"/>
  <c r="FN27" i="4"/>
  <c r="GB28" i="4"/>
  <c r="FN30" i="4"/>
  <c r="FW31" i="4"/>
  <c r="FJ2" i="4"/>
  <c r="FL7" i="4"/>
  <c r="FY12" i="4"/>
  <c r="GC17" i="4"/>
  <c r="FX20" i="4"/>
  <c r="FS23" i="4"/>
  <c r="GB25" i="4"/>
  <c r="FY27" i="4"/>
  <c r="FM29" i="4"/>
  <c r="FV30" i="4"/>
  <c r="GE31" i="4"/>
  <c r="FR2" i="4"/>
  <c r="FU8" i="4"/>
  <c r="FL24" i="4"/>
  <c r="GD30" i="4"/>
  <c r="FK14" i="4"/>
  <c r="FP26" i="4"/>
  <c r="FP32" i="4"/>
  <c r="FV18" i="4"/>
  <c r="FL28" i="4"/>
  <c r="FZ2" i="4"/>
  <c r="FQ21" i="4"/>
  <c r="FU29" i="4"/>
  <c r="BY2" i="4"/>
  <c r="CE32" i="4"/>
  <c r="CL31" i="4"/>
  <c r="BV31" i="4"/>
  <c r="CC30" i="4"/>
  <c r="CJ29" i="4"/>
  <c r="BT29" i="4"/>
  <c r="CA28" i="4"/>
  <c r="CH27" i="4"/>
  <c r="BR27" i="4"/>
  <c r="BY26" i="4"/>
  <c r="CF25" i="4"/>
  <c r="CM24" i="4"/>
  <c r="BW24" i="4"/>
  <c r="CD23" i="4"/>
  <c r="CK22" i="4"/>
  <c r="BS22" i="4"/>
  <c r="BU21" i="4"/>
  <c r="BW20" i="4"/>
  <c r="BS19" i="4"/>
  <c r="DG2" i="4"/>
  <c r="CQ2" i="4"/>
  <c r="CW32" i="4"/>
  <c r="DD31" i="4"/>
  <c r="DK30" i="4"/>
  <c r="CU30" i="4"/>
  <c r="DB29" i="4"/>
  <c r="DI28" i="4"/>
  <c r="CS28" i="4"/>
  <c r="CZ27" i="4"/>
  <c r="DG26" i="4"/>
  <c r="CQ26" i="4"/>
  <c r="CX25" i="4"/>
  <c r="DE24" i="4"/>
  <c r="CO24" i="4"/>
  <c r="CV23" i="4"/>
  <c r="DC22" i="4"/>
  <c r="DJ21" i="4"/>
  <c r="CT21" i="4"/>
  <c r="DA20" i="4"/>
  <c r="DH19" i="4"/>
  <c r="CR19" i="4"/>
  <c r="CY18" i="4"/>
  <c r="DF17" i="4"/>
  <c r="CP17" i="4"/>
  <c r="CW16" i="4"/>
  <c r="DD15" i="4"/>
  <c r="DK14" i="4"/>
  <c r="CU14" i="4"/>
  <c r="DB13" i="4"/>
  <c r="DI12" i="4"/>
  <c r="CS12" i="4"/>
  <c r="CZ11" i="4"/>
  <c r="DG10" i="4"/>
  <c r="CQ10" i="4"/>
  <c r="CX9" i="4"/>
  <c r="DE8" i="4"/>
  <c r="CO8" i="4"/>
  <c r="CV7" i="4"/>
  <c r="DC6" i="4"/>
  <c r="DJ5" i="4"/>
  <c r="CT5" i="4"/>
  <c r="DA4" i="4"/>
  <c r="DH3" i="4"/>
  <c r="DX2" i="4"/>
  <c r="ED32" i="4"/>
  <c r="EB30" i="4"/>
  <c r="EG27" i="4"/>
  <c r="DO25" i="4"/>
  <c r="DT22" i="4"/>
  <c r="DY19" i="4"/>
  <c r="ED16" i="4"/>
  <c r="EI13" i="4"/>
  <c r="EG9" i="4"/>
  <c r="DT4" i="4"/>
  <c r="EW24" i="4"/>
  <c r="CO3" i="4"/>
  <c r="CS3" i="4"/>
  <c r="CW3" i="4"/>
  <c r="DA3" i="4"/>
  <c r="DE3" i="4"/>
  <c r="DI3" i="4"/>
  <c r="CP4" i="4"/>
  <c r="CT4" i="4"/>
  <c r="CX4" i="4"/>
  <c r="DB4" i="4"/>
  <c r="DF4" i="4"/>
  <c r="DJ4" i="4"/>
  <c r="CQ5" i="4"/>
  <c r="CU5" i="4"/>
  <c r="CY5" i="4"/>
  <c r="DC5" i="4"/>
  <c r="DG5" i="4"/>
  <c r="DK5" i="4"/>
  <c r="CR6" i="4"/>
  <c r="CV6" i="4"/>
  <c r="CZ6" i="4"/>
  <c r="DD6" i="4"/>
  <c r="DH6" i="4"/>
  <c r="CO7" i="4"/>
  <c r="CS7" i="4"/>
  <c r="CW7" i="4"/>
  <c r="DA7" i="4"/>
  <c r="DE7" i="4"/>
  <c r="DI7" i="4"/>
  <c r="CP8" i="4"/>
  <c r="CT8" i="4"/>
  <c r="CX8" i="4"/>
  <c r="DB8" i="4"/>
  <c r="DF8" i="4"/>
  <c r="DJ8" i="4"/>
  <c r="CQ9" i="4"/>
  <c r="CU9" i="4"/>
  <c r="CY9" i="4"/>
  <c r="DC9" i="4"/>
  <c r="DG9" i="4"/>
  <c r="DK9" i="4"/>
  <c r="CR10" i="4"/>
  <c r="CV10" i="4"/>
  <c r="CZ10" i="4"/>
  <c r="DD10" i="4"/>
  <c r="DH10" i="4"/>
  <c r="CO11" i="4"/>
  <c r="CS11" i="4"/>
  <c r="CW11" i="4"/>
  <c r="DA11" i="4"/>
  <c r="DE11" i="4"/>
  <c r="DI11" i="4"/>
  <c r="CP12" i="4"/>
  <c r="CT12" i="4"/>
  <c r="CX12" i="4"/>
  <c r="DB12" i="4"/>
  <c r="DF12" i="4"/>
  <c r="DJ12" i="4"/>
  <c r="CQ13" i="4"/>
  <c r="CU13" i="4"/>
  <c r="CY13" i="4"/>
  <c r="DC13" i="4"/>
  <c r="DG13" i="4"/>
  <c r="DK13" i="4"/>
  <c r="CR14" i="4"/>
  <c r="CV14" i="4"/>
  <c r="CZ14" i="4"/>
  <c r="DD14" i="4"/>
  <c r="DH14" i="4"/>
  <c r="CO15" i="4"/>
  <c r="CS15" i="4"/>
  <c r="CW15" i="4"/>
  <c r="DA15" i="4"/>
  <c r="DE15" i="4"/>
  <c r="DI15" i="4"/>
  <c r="CP16" i="4"/>
  <c r="CT16" i="4"/>
  <c r="CX16" i="4"/>
  <c r="DB16" i="4"/>
  <c r="DF16" i="4"/>
  <c r="DJ16" i="4"/>
  <c r="CQ17" i="4"/>
  <c r="CU17" i="4"/>
  <c r="CY17" i="4"/>
  <c r="DC17" i="4"/>
  <c r="DG17" i="4"/>
  <c r="DK17" i="4"/>
  <c r="CR18" i="4"/>
  <c r="CV18" i="4"/>
  <c r="CZ18" i="4"/>
  <c r="DD18" i="4"/>
  <c r="DH18" i="4"/>
  <c r="CO19" i="4"/>
  <c r="CS19" i="4"/>
  <c r="CW19" i="4"/>
  <c r="DA19" i="4"/>
  <c r="DE19" i="4"/>
  <c r="DI19" i="4"/>
  <c r="CP20" i="4"/>
  <c r="CT20" i="4"/>
  <c r="CX20" i="4"/>
  <c r="DB20" i="4"/>
  <c r="DF20" i="4"/>
  <c r="DJ20" i="4"/>
  <c r="CQ21" i="4"/>
  <c r="CU21" i="4"/>
  <c r="CY21" i="4"/>
  <c r="DC21" i="4"/>
  <c r="DG21" i="4"/>
  <c r="DK21" i="4"/>
  <c r="CR22" i="4"/>
  <c r="CV22" i="4"/>
  <c r="CZ22" i="4"/>
  <c r="DD22" i="4"/>
  <c r="DH22" i="4"/>
  <c r="CO23" i="4"/>
  <c r="CS23" i="4"/>
  <c r="CW23" i="4"/>
  <c r="DA23" i="4"/>
  <c r="DE23" i="4"/>
  <c r="DI23" i="4"/>
  <c r="CP24" i="4"/>
  <c r="CT24" i="4"/>
  <c r="CX24" i="4"/>
  <c r="DB24" i="4"/>
  <c r="DF24" i="4"/>
  <c r="DJ24" i="4"/>
  <c r="CQ25" i="4"/>
  <c r="CU25" i="4"/>
  <c r="CY25" i="4"/>
  <c r="DC25" i="4"/>
  <c r="DG25" i="4"/>
  <c r="DK25" i="4"/>
  <c r="CR26" i="4"/>
  <c r="CV26" i="4"/>
  <c r="CZ26" i="4"/>
  <c r="DD26" i="4"/>
  <c r="DH26" i="4"/>
  <c r="CO27" i="4"/>
  <c r="CS27" i="4"/>
  <c r="CW27" i="4"/>
  <c r="DA27" i="4"/>
  <c r="DE27" i="4"/>
  <c r="DI27" i="4"/>
  <c r="CP28" i="4"/>
  <c r="CT28" i="4"/>
  <c r="CX28" i="4"/>
  <c r="DB28" i="4"/>
  <c r="DF28" i="4"/>
  <c r="DJ28" i="4"/>
  <c r="CQ29" i="4"/>
  <c r="CU29" i="4"/>
  <c r="CY29" i="4"/>
  <c r="DC29" i="4"/>
  <c r="DG29" i="4"/>
  <c r="DK29" i="4"/>
  <c r="CR30" i="4"/>
  <c r="CV30" i="4"/>
  <c r="CZ30" i="4"/>
  <c r="DD30" i="4"/>
  <c r="DH30" i="4"/>
  <c r="CO31" i="4"/>
  <c r="CS31" i="4"/>
  <c r="CW31" i="4"/>
  <c r="DA31" i="4"/>
  <c r="DE31" i="4"/>
  <c r="DI31" i="4"/>
  <c r="CP32" i="4"/>
  <c r="CT32" i="4"/>
  <c r="CX32" i="4"/>
  <c r="DB32" i="4"/>
  <c r="DF32" i="4"/>
  <c r="DJ32" i="4"/>
  <c r="CR2" i="4"/>
  <c r="CV2" i="4"/>
  <c r="CZ2" i="4"/>
  <c r="DD2" i="4"/>
  <c r="DH2" i="4"/>
  <c r="CO2" i="4"/>
  <c r="CP3" i="4"/>
  <c r="CT3" i="4"/>
  <c r="CX3" i="4"/>
  <c r="DB3" i="4"/>
  <c r="DF3" i="4"/>
  <c r="DJ3" i="4"/>
  <c r="CQ4" i="4"/>
  <c r="CU4" i="4"/>
  <c r="CY4" i="4"/>
  <c r="DC4" i="4"/>
  <c r="DG4" i="4"/>
  <c r="DK4" i="4"/>
  <c r="CR5" i="4"/>
  <c r="CV5" i="4"/>
  <c r="CZ5" i="4"/>
  <c r="DD5" i="4"/>
  <c r="DH5" i="4"/>
  <c r="CO6" i="4"/>
  <c r="CS6" i="4"/>
  <c r="CW6" i="4"/>
  <c r="DA6" i="4"/>
  <c r="DE6" i="4"/>
  <c r="DI6" i="4"/>
  <c r="CP7" i="4"/>
  <c r="CT7" i="4"/>
  <c r="CX7" i="4"/>
  <c r="DB7" i="4"/>
  <c r="DF7" i="4"/>
  <c r="DJ7" i="4"/>
  <c r="CQ8" i="4"/>
  <c r="CU8" i="4"/>
  <c r="CY8" i="4"/>
  <c r="DC8" i="4"/>
  <c r="DG8" i="4"/>
  <c r="DK8" i="4"/>
  <c r="CR9" i="4"/>
  <c r="CV9" i="4"/>
  <c r="CZ9" i="4"/>
  <c r="DD9" i="4"/>
  <c r="DH9" i="4"/>
  <c r="CO10" i="4"/>
  <c r="CS10" i="4"/>
  <c r="CW10" i="4"/>
  <c r="DA10" i="4"/>
  <c r="DE10" i="4"/>
  <c r="DI10" i="4"/>
  <c r="CP11" i="4"/>
  <c r="CT11" i="4"/>
  <c r="CX11" i="4"/>
  <c r="DB11" i="4"/>
  <c r="DF11" i="4"/>
  <c r="DJ11" i="4"/>
  <c r="CQ12" i="4"/>
  <c r="CU12" i="4"/>
  <c r="CY12" i="4"/>
  <c r="DC12" i="4"/>
  <c r="DG12" i="4"/>
  <c r="DK12" i="4"/>
  <c r="CR13" i="4"/>
  <c r="CV13" i="4"/>
  <c r="CZ13" i="4"/>
  <c r="DD13" i="4"/>
  <c r="DH13" i="4"/>
  <c r="CO14" i="4"/>
  <c r="CS14" i="4"/>
  <c r="CW14" i="4"/>
  <c r="DA14" i="4"/>
  <c r="DE14" i="4"/>
  <c r="DI14" i="4"/>
  <c r="CP15" i="4"/>
  <c r="CT15" i="4"/>
  <c r="CX15" i="4"/>
  <c r="DB15" i="4"/>
  <c r="DF15" i="4"/>
  <c r="DJ15" i="4"/>
  <c r="CQ16" i="4"/>
  <c r="CU16" i="4"/>
  <c r="CY16" i="4"/>
  <c r="DC16" i="4"/>
  <c r="DG16" i="4"/>
  <c r="DK16" i="4"/>
  <c r="CR17" i="4"/>
  <c r="CV17" i="4"/>
  <c r="CZ17" i="4"/>
  <c r="DD17" i="4"/>
  <c r="DH17" i="4"/>
  <c r="CO18" i="4"/>
  <c r="CS18" i="4"/>
  <c r="CW18" i="4"/>
  <c r="DA18" i="4"/>
  <c r="DE18" i="4"/>
  <c r="DI18" i="4"/>
  <c r="CP19" i="4"/>
  <c r="CT19" i="4"/>
  <c r="CX19" i="4"/>
  <c r="DB19" i="4"/>
  <c r="DF19" i="4"/>
  <c r="DJ19" i="4"/>
  <c r="CQ20" i="4"/>
  <c r="CU20" i="4"/>
  <c r="CY20" i="4"/>
  <c r="DC20" i="4"/>
  <c r="DG20" i="4"/>
  <c r="DK20" i="4"/>
  <c r="CR21" i="4"/>
  <c r="CV21" i="4"/>
  <c r="CZ21" i="4"/>
  <c r="DD21" i="4"/>
  <c r="DH21" i="4"/>
  <c r="CO22" i="4"/>
  <c r="CS22" i="4"/>
  <c r="CW22" i="4"/>
  <c r="DA22" i="4"/>
  <c r="DE22" i="4"/>
  <c r="DI22" i="4"/>
  <c r="CP23" i="4"/>
  <c r="CT23" i="4"/>
  <c r="CX23" i="4"/>
  <c r="DB23" i="4"/>
  <c r="DF23" i="4"/>
  <c r="DJ23" i="4"/>
  <c r="CQ24" i="4"/>
  <c r="CU24" i="4"/>
  <c r="CY24" i="4"/>
  <c r="DC24" i="4"/>
  <c r="DG24" i="4"/>
  <c r="DK24" i="4"/>
  <c r="CR25" i="4"/>
  <c r="CV25" i="4"/>
  <c r="CZ25" i="4"/>
  <c r="DD25" i="4"/>
  <c r="DH25" i="4"/>
  <c r="CO26" i="4"/>
  <c r="CS26" i="4"/>
  <c r="CW26" i="4"/>
  <c r="DA26" i="4"/>
  <c r="DE26" i="4"/>
  <c r="DI26" i="4"/>
  <c r="CP27" i="4"/>
  <c r="CT27" i="4"/>
  <c r="CX27" i="4"/>
  <c r="DB27" i="4"/>
  <c r="DF27" i="4"/>
  <c r="DJ27" i="4"/>
  <c r="CQ28" i="4"/>
  <c r="CU28" i="4"/>
  <c r="CY28" i="4"/>
  <c r="DC28" i="4"/>
  <c r="DG28" i="4"/>
  <c r="DK28" i="4"/>
  <c r="CR29" i="4"/>
  <c r="CV29" i="4"/>
  <c r="CZ29" i="4"/>
  <c r="DD29" i="4"/>
  <c r="DH29" i="4"/>
  <c r="CO30" i="4"/>
  <c r="CS30" i="4"/>
  <c r="CW30" i="4"/>
  <c r="DA30" i="4"/>
  <c r="DE30" i="4"/>
  <c r="DI30" i="4"/>
  <c r="CP31" i="4"/>
  <c r="CT31" i="4"/>
  <c r="CX31" i="4"/>
  <c r="DB31" i="4"/>
  <c r="DF31" i="4"/>
  <c r="DJ31" i="4"/>
  <c r="CQ32" i="4"/>
  <c r="CU32" i="4"/>
  <c r="CY32" i="4"/>
  <c r="DC32" i="4"/>
  <c r="DG32" i="4"/>
  <c r="DK32" i="4"/>
  <c r="CS2" i="4"/>
  <c r="CW2" i="4"/>
  <c r="DA2" i="4"/>
  <c r="DE2" i="4"/>
  <c r="DI2" i="4"/>
  <c r="CQ3" i="4"/>
  <c r="CU3" i="4"/>
  <c r="CY3" i="4"/>
  <c r="DC3" i="4"/>
  <c r="DG3" i="4"/>
  <c r="DK3" i="4"/>
  <c r="CR4" i="4"/>
  <c r="CV4" i="4"/>
  <c r="CZ4" i="4"/>
  <c r="DD4" i="4"/>
  <c r="DH4" i="4"/>
  <c r="CO5" i="4"/>
  <c r="CS5" i="4"/>
  <c r="CW5" i="4"/>
  <c r="DA5" i="4"/>
  <c r="DE5" i="4"/>
  <c r="DI5" i="4"/>
  <c r="CP6" i="4"/>
  <c r="CT6" i="4"/>
  <c r="CX6" i="4"/>
  <c r="DB6" i="4"/>
  <c r="DF6" i="4"/>
  <c r="DJ6" i="4"/>
  <c r="CQ7" i="4"/>
  <c r="CU7" i="4"/>
  <c r="CY7" i="4"/>
  <c r="DC7" i="4"/>
  <c r="DG7" i="4"/>
  <c r="DK7" i="4"/>
  <c r="CR8" i="4"/>
  <c r="CV8" i="4"/>
  <c r="CZ8" i="4"/>
  <c r="DD8" i="4"/>
  <c r="DH8" i="4"/>
  <c r="CO9" i="4"/>
  <c r="CS9" i="4"/>
  <c r="CW9" i="4"/>
  <c r="DA9" i="4"/>
  <c r="DE9" i="4"/>
  <c r="DI9" i="4"/>
  <c r="CP10" i="4"/>
  <c r="CT10" i="4"/>
  <c r="CX10" i="4"/>
  <c r="DB10" i="4"/>
  <c r="DF10" i="4"/>
  <c r="DJ10" i="4"/>
  <c r="CQ11" i="4"/>
  <c r="CU11" i="4"/>
  <c r="CY11" i="4"/>
  <c r="DC11" i="4"/>
  <c r="DG11" i="4"/>
  <c r="DK11" i="4"/>
  <c r="CR12" i="4"/>
  <c r="CV12" i="4"/>
  <c r="CZ12" i="4"/>
  <c r="DD12" i="4"/>
  <c r="DH12" i="4"/>
  <c r="CO13" i="4"/>
  <c r="CS13" i="4"/>
  <c r="CW13" i="4"/>
  <c r="DA13" i="4"/>
  <c r="DE13" i="4"/>
  <c r="DI13" i="4"/>
  <c r="CP14" i="4"/>
  <c r="CT14" i="4"/>
  <c r="CX14" i="4"/>
  <c r="DB14" i="4"/>
  <c r="DF14" i="4"/>
  <c r="DJ14" i="4"/>
  <c r="CQ15" i="4"/>
  <c r="CU15" i="4"/>
  <c r="CY15" i="4"/>
  <c r="DC15" i="4"/>
  <c r="DG15" i="4"/>
  <c r="DK15" i="4"/>
  <c r="CR16" i="4"/>
  <c r="CV16" i="4"/>
  <c r="CZ16" i="4"/>
  <c r="DD16" i="4"/>
  <c r="DH16" i="4"/>
  <c r="CO17" i="4"/>
  <c r="CS17" i="4"/>
  <c r="CW17" i="4"/>
  <c r="DA17" i="4"/>
  <c r="DE17" i="4"/>
  <c r="DI17" i="4"/>
  <c r="CP18" i="4"/>
  <c r="CT18" i="4"/>
  <c r="CX18" i="4"/>
  <c r="DB18" i="4"/>
  <c r="DF18" i="4"/>
  <c r="DJ18" i="4"/>
  <c r="CQ19" i="4"/>
  <c r="CU19" i="4"/>
  <c r="CY19" i="4"/>
  <c r="DC19" i="4"/>
  <c r="DG19" i="4"/>
  <c r="DK19" i="4"/>
  <c r="CR20" i="4"/>
  <c r="CV20" i="4"/>
  <c r="CZ20" i="4"/>
  <c r="DD20" i="4"/>
  <c r="DH20" i="4"/>
  <c r="CO21" i="4"/>
  <c r="CS21" i="4"/>
  <c r="CW21" i="4"/>
  <c r="DA21" i="4"/>
  <c r="DE21" i="4"/>
  <c r="DI21" i="4"/>
  <c r="CP22" i="4"/>
  <c r="CT22" i="4"/>
  <c r="CX22" i="4"/>
  <c r="DB22" i="4"/>
  <c r="DF22" i="4"/>
  <c r="DJ22" i="4"/>
  <c r="CQ23" i="4"/>
  <c r="CU23" i="4"/>
  <c r="CY23" i="4"/>
  <c r="DC23" i="4"/>
  <c r="DG23" i="4"/>
  <c r="DK23" i="4"/>
  <c r="CR24" i="4"/>
  <c r="CV24" i="4"/>
  <c r="CZ24" i="4"/>
  <c r="DD24" i="4"/>
  <c r="DH24" i="4"/>
  <c r="CO25" i="4"/>
  <c r="CS25" i="4"/>
  <c r="CW25" i="4"/>
  <c r="DA25" i="4"/>
  <c r="DE25" i="4"/>
  <c r="DI25" i="4"/>
  <c r="CP26" i="4"/>
  <c r="CT26" i="4"/>
  <c r="CX26" i="4"/>
  <c r="DB26" i="4"/>
  <c r="DF26" i="4"/>
  <c r="DJ26" i="4"/>
  <c r="CQ27" i="4"/>
  <c r="CU27" i="4"/>
  <c r="CY27" i="4"/>
  <c r="DC27" i="4"/>
  <c r="DG27" i="4"/>
  <c r="DK27" i="4"/>
  <c r="CR28" i="4"/>
  <c r="CV28" i="4"/>
  <c r="CZ28" i="4"/>
  <c r="DD28" i="4"/>
  <c r="DH28" i="4"/>
  <c r="CO29" i="4"/>
  <c r="CS29" i="4"/>
  <c r="CW29" i="4"/>
  <c r="DA29" i="4"/>
  <c r="DE29" i="4"/>
  <c r="DI29" i="4"/>
  <c r="CP30" i="4"/>
  <c r="CT30" i="4"/>
  <c r="CX30" i="4"/>
  <c r="DB30" i="4"/>
  <c r="DF30" i="4"/>
  <c r="DJ30" i="4"/>
  <c r="CQ31" i="4"/>
  <c r="CU31" i="4"/>
  <c r="CY31" i="4"/>
  <c r="DC31" i="4"/>
  <c r="DG31" i="4"/>
  <c r="DK31" i="4"/>
  <c r="CR32" i="4"/>
  <c r="CV32" i="4"/>
  <c r="CZ32" i="4"/>
  <c r="DD32" i="4"/>
  <c r="DH32" i="4"/>
  <c r="CP2" i="4"/>
  <c r="CT2" i="4"/>
  <c r="CX2" i="4"/>
  <c r="DB2" i="4"/>
  <c r="DF2" i="4"/>
  <c r="DC2" i="4"/>
  <c r="DI32" i="4"/>
  <c r="CS32" i="4"/>
  <c r="CZ31" i="4"/>
  <c r="DG30" i="4"/>
  <c r="CQ30" i="4"/>
  <c r="CX29" i="4"/>
  <c r="DE28" i="4"/>
  <c r="CO28" i="4"/>
  <c r="CV27" i="4"/>
  <c r="DC26" i="4"/>
  <c r="DJ25" i="4"/>
  <c r="CT25" i="4"/>
  <c r="DA24" i="4"/>
  <c r="DH23" i="4"/>
  <c r="CR23" i="4"/>
  <c r="CY22" i="4"/>
  <c r="DF21" i="4"/>
  <c r="CP21" i="4"/>
  <c r="CW20" i="4"/>
  <c r="DD19" i="4"/>
  <c r="DK18" i="4"/>
  <c r="CU18" i="4"/>
  <c r="DB17" i="4"/>
  <c r="DI16" i="4"/>
  <c r="CS16" i="4"/>
  <c r="CZ15" i="4"/>
  <c r="DG14" i="4"/>
  <c r="CQ14" i="4"/>
  <c r="CX13" i="4"/>
  <c r="DE12" i="4"/>
  <c r="CO12" i="4"/>
  <c r="CV11" i="4"/>
  <c r="DC10" i="4"/>
  <c r="DJ9" i="4"/>
  <c r="CT9" i="4"/>
  <c r="DA8" i="4"/>
  <c r="DH7" i="4"/>
  <c r="CR7" i="4"/>
  <c r="CY6" i="4"/>
  <c r="DF5" i="4"/>
  <c r="CP5" i="4"/>
  <c r="CW4" i="4"/>
  <c r="DD3" i="4"/>
  <c r="DM2" i="4"/>
  <c r="DT2" i="4"/>
  <c r="DY32" i="4"/>
  <c r="EI29" i="4"/>
  <c r="DQ27" i="4"/>
  <c r="DV24" i="4"/>
  <c r="EA21" i="4"/>
  <c r="EF18" i="4"/>
  <c r="DN16" i="4"/>
  <c r="DS13" i="4"/>
  <c r="FE32" i="4"/>
  <c r="FB21" i="4"/>
  <c r="DP3" i="4"/>
  <c r="DT3" i="4"/>
  <c r="DX3" i="4"/>
  <c r="EB3" i="4"/>
  <c r="EF3" i="4"/>
  <c r="DM4" i="4"/>
  <c r="DQ4" i="4"/>
  <c r="DU4" i="4"/>
  <c r="DY4" i="4"/>
  <c r="EC4" i="4"/>
  <c r="EG4" i="4"/>
  <c r="DN5" i="4"/>
  <c r="DR5" i="4"/>
  <c r="DV5" i="4"/>
  <c r="DZ5" i="4"/>
  <c r="ED5" i="4"/>
  <c r="EH5" i="4"/>
  <c r="DO6" i="4"/>
  <c r="DS6" i="4"/>
  <c r="DW6" i="4"/>
  <c r="EA6" i="4"/>
  <c r="EE6" i="4"/>
  <c r="EI6" i="4"/>
  <c r="DP7" i="4"/>
  <c r="DT7" i="4"/>
  <c r="DX7" i="4"/>
  <c r="EB7" i="4"/>
  <c r="EF7" i="4"/>
  <c r="DM8" i="4"/>
  <c r="DQ8" i="4"/>
  <c r="DU8" i="4"/>
  <c r="DY8" i="4"/>
  <c r="EC8" i="4"/>
  <c r="EG8" i="4"/>
  <c r="DN9" i="4"/>
  <c r="DR9" i="4"/>
  <c r="DV9" i="4"/>
  <c r="DZ9" i="4"/>
  <c r="ED9" i="4"/>
  <c r="EH9" i="4"/>
  <c r="DO10" i="4"/>
  <c r="DS10" i="4"/>
  <c r="DW10" i="4"/>
  <c r="EA10" i="4"/>
  <c r="EE10" i="4"/>
  <c r="EI10" i="4"/>
  <c r="DP11" i="4"/>
  <c r="DT11" i="4"/>
  <c r="DX11" i="4"/>
  <c r="EB11" i="4"/>
  <c r="EF11" i="4"/>
  <c r="DM12" i="4"/>
  <c r="DQ12" i="4"/>
  <c r="DU12" i="4"/>
  <c r="DY12" i="4"/>
  <c r="EC12" i="4"/>
  <c r="EG12" i="4"/>
  <c r="DM3" i="4"/>
  <c r="DQ3" i="4"/>
  <c r="DU3" i="4"/>
  <c r="DY3" i="4"/>
  <c r="EC3" i="4"/>
  <c r="EG3" i="4"/>
  <c r="DN4" i="4"/>
  <c r="DR4" i="4"/>
  <c r="DV4" i="4"/>
  <c r="DZ4" i="4"/>
  <c r="ED4" i="4"/>
  <c r="EH4" i="4"/>
  <c r="DO5" i="4"/>
  <c r="DS5" i="4"/>
  <c r="DW5" i="4"/>
  <c r="EA5" i="4"/>
  <c r="EE5" i="4"/>
  <c r="EI5" i="4"/>
  <c r="DP6" i="4"/>
  <c r="DT6" i="4"/>
  <c r="DX6" i="4"/>
  <c r="EB6" i="4"/>
  <c r="EF6" i="4"/>
  <c r="DM7" i="4"/>
  <c r="DQ7" i="4"/>
  <c r="DU7" i="4"/>
  <c r="DY7" i="4"/>
  <c r="EC7" i="4"/>
  <c r="EG7" i="4"/>
  <c r="DN8" i="4"/>
  <c r="DR8" i="4"/>
  <c r="DV8" i="4"/>
  <c r="DZ8" i="4"/>
  <c r="ED8" i="4"/>
  <c r="EH8" i="4"/>
  <c r="DO9" i="4"/>
  <c r="DS9" i="4"/>
  <c r="DW9" i="4"/>
  <c r="EA9" i="4"/>
  <c r="EE9" i="4"/>
  <c r="EI9" i="4"/>
  <c r="DP10" i="4"/>
  <c r="DT10" i="4"/>
  <c r="DX10" i="4"/>
  <c r="EB10" i="4"/>
  <c r="EF10" i="4"/>
  <c r="DM11" i="4"/>
  <c r="DQ11" i="4"/>
  <c r="DU11" i="4"/>
  <c r="DY11" i="4"/>
  <c r="EC11" i="4"/>
  <c r="EG11" i="4"/>
  <c r="DN3" i="4"/>
  <c r="DR3" i="4"/>
  <c r="DV3" i="4"/>
  <c r="DZ3" i="4"/>
  <c r="ED3" i="4"/>
  <c r="EH3" i="4"/>
  <c r="DW3" i="4"/>
  <c r="DO4" i="4"/>
  <c r="DW4" i="4"/>
  <c r="EE4" i="4"/>
  <c r="DP5" i="4"/>
  <c r="DX5" i="4"/>
  <c r="EF5" i="4"/>
  <c r="DQ6" i="4"/>
  <c r="DY6" i="4"/>
  <c r="EG6" i="4"/>
  <c r="DR7" i="4"/>
  <c r="DZ7" i="4"/>
  <c r="EH7" i="4"/>
  <c r="DS8" i="4"/>
  <c r="EA8" i="4"/>
  <c r="EI8" i="4"/>
  <c r="DT9" i="4"/>
  <c r="EB9" i="4"/>
  <c r="DM10" i="4"/>
  <c r="DU10" i="4"/>
  <c r="EC10" i="4"/>
  <c r="DN11" i="4"/>
  <c r="DV11" i="4"/>
  <c r="ED11" i="4"/>
  <c r="DN12" i="4"/>
  <c r="DS12" i="4"/>
  <c r="DX12" i="4"/>
  <c r="ED12" i="4"/>
  <c r="EI12" i="4"/>
  <c r="DP13" i="4"/>
  <c r="DT13" i="4"/>
  <c r="DX13" i="4"/>
  <c r="EB13" i="4"/>
  <c r="EF13" i="4"/>
  <c r="DM14" i="4"/>
  <c r="DQ14" i="4"/>
  <c r="DU14" i="4"/>
  <c r="DY14" i="4"/>
  <c r="EC14" i="4"/>
  <c r="EG14" i="4"/>
  <c r="DN15" i="4"/>
  <c r="DR15" i="4"/>
  <c r="DV15" i="4"/>
  <c r="DZ15" i="4"/>
  <c r="ED15" i="4"/>
  <c r="EH15" i="4"/>
  <c r="DO16" i="4"/>
  <c r="DS16" i="4"/>
  <c r="DW16" i="4"/>
  <c r="EA16" i="4"/>
  <c r="EE16" i="4"/>
  <c r="EI16" i="4"/>
  <c r="DP17" i="4"/>
  <c r="DT17" i="4"/>
  <c r="DX17" i="4"/>
  <c r="EB17" i="4"/>
  <c r="EF17" i="4"/>
  <c r="DM18" i="4"/>
  <c r="DQ18" i="4"/>
  <c r="DU18" i="4"/>
  <c r="DY18" i="4"/>
  <c r="EC18" i="4"/>
  <c r="EG18" i="4"/>
  <c r="DN19" i="4"/>
  <c r="DR19" i="4"/>
  <c r="DV19" i="4"/>
  <c r="DZ19" i="4"/>
  <c r="ED19" i="4"/>
  <c r="EH19" i="4"/>
  <c r="DO20" i="4"/>
  <c r="DS20" i="4"/>
  <c r="DW20" i="4"/>
  <c r="EA20" i="4"/>
  <c r="EE20" i="4"/>
  <c r="EI20" i="4"/>
  <c r="DP21" i="4"/>
  <c r="DT21" i="4"/>
  <c r="DX21" i="4"/>
  <c r="EB21" i="4"/>
  <c r="EF21" i="4"/>
  <c r="DM22" i="4"/>
  <c r="DQ22" i="4"/>
  <c r="DU22" i="4"/>
  <c r="DY22" i="4"/>
  <c r="EC22" i="4"/>
  <c r="EG22" i="4"/>
  <c r="DN23" i="4"/>
  <c r="DR23" i="4"/>
  <c r="DV23" i="4"/>
  <c r="DZ23" i="4"/>
  <c r="ED23" i="4"/>
  <c r="EH23" i="4"/>
  <c r="DO24" i="4"/>
  <c r="DS24" i="4"/>
  <c r="DW24" i="4"/>
  <c r="EA24" i="4"/>
  <c r="EE24" i="4"/>
  <c r="EI24" i="4"/>
  <c r="DP25" i="4"/>
  <c r="DT25" i="4"/>
  <c r="DX25" i="4"/>
  <c r="EB25" i="4"/>
  <c r="EF25" i="4"/>
  <c r="DM26" i="4"/>
  <c r="DQ26" i="4"/>
  <c r="DU26" i="4"/>
  <c r="DY26" i="4"/>
  <c r="EC26" i="4"/>
  <c r="EG26" i="4"/>
  <c r="DN27" i="4"/>
  <c r="DR27" i="4"/>
  <c r="DV27" i="4"/>
  <c r="DZ27" i="4"/>
  <c r="ED27" i="4"/>
  <c r="EH27" i="4"/>
  <c r="DO28" i="4"/>
  <c r="DS28" i="4"/>
  <c r="DW28" i="4"/>
  <c r="EA28" i="4"/>
  <c r="EE28" i="4"/>
  <c r="EI28" i="4"/>
  <c r="DP29" i="4"/>
  <c r="DT29" i="4"/>
  <c r="DX29" i="4"/>
  <c r="EB29" i="4"/>
  <c r="EF29" i="4"/>
  <c r="DM30" i="4"/>
  <c r="DQ30" i="4"/>
  <c r="DU30" i="4"/>
  <c r="DY30" i="4"/>
  <c r="EC30" i="4"/>
  <c r="EG30" i="4"/>
  <c r="DN31" i="4"/>
  <c r="DR31" i="4"/>
  <c r="DV31" i="4"/>
  <c r="DZ31" i="4"/>
  <c r="ED31" i="4"/>
  <c r="EH31" i="4"/>
  <c r="DO32" i="4"/>
  <c r="DS32" i="4"/>
  <c r="DW32" i="4"/>
  <c r="EA32" i="4"/>
  <c r="EA3" i="4"/>
  <c r="DP4" i="4"/>
  <c r="DX4" i="4"/>
  <c r="EF4" i="4"/>
  <c r="DQ5" i="4"/>
  <c r="DY5" i="4"/>
  <c r="EG5" i="4"/>
  <c r="DR6" i="4"/>
  <c r="DZ6" i="4"/>
  <c r="EH6" i="4"/>
  <c r="DS7" i="4"/>
  <c r="EA7" i="4"/>
  <c r="EI7" i="4"/>
  <c r="DT8" i="4"/>
  <c r="EB8" i="4"/>
  <c r="DM9" i="4"/>
  <c r="DU9" i="4"/>
  <c r="EC9" i="4"/>
  <c r="DN10" i="4"/>
  <c r="DV10" i="4"/>
  <c r="ED10" i="4"/>
  <c r="DO11" i="4"/>
  <c r="DW11" i="4"/>
  <c r="EE11" i="4"/>
  <c r="DO12" i="4"/>
  <c r="DT12" i="4"/>
  <c r="DZ12" i="4"/>
  <c r="EE12" i="4"/>
  <c r="DM13" i="4"/>
  <c r="DQ13" i="4"/>
  <c r="DU13" i="4"/>
  <c r="DY13" i="4"/>
  <c r="EC13" i="4"/>
  <c r="EG13" i="4"/>
  <c r="DN14" i="4"/>
  <c r="DR14" i="4"/>
  <c r="DV14" i="4"/>
  <c r="DZ14" i="4"/>
  <c r="ED14" i="4"/>
  <c r="EH14" i="4"/>
  <c r="DO15" i="4"/>
  <c r="DS15" i="4"/>
  <c r="DW15" i="4"/>
  <c r="EA15" i="4"/>
  <c r="EE15" i="4"/>
  <c r="EI15" i="4"/>
  <c r="DP16" i="4"/>
  <c r="DT16" i="4"/>
  <c r="DX16" i="4"/>
  <c r="EB16" i="4"/>
  <c r="EF16" i="4"/>
  <c r="DM17" i="4"/>
  <c r="DQ17" i="4"/>
  <c r="DU17" i="4"/>
  <c r="DY17" i="4"/>
  <c r="EC17" i="4"/>
  <c r="EG17" i="4"/>
  <c r="DN18" i="4"/>
  <c r="DR18" i="4"/>
  <c r="DV18" i="4"/>
  <c r="DZ18" i="4"/>
  <c r="ED18" i="4"/>
  <c r="EH18" i="4"/>
  <c r="DO19" i="4"/>
  <c r="DS19" i="4"/>
  <c r="DW19" i="4"/>
  <c r="EA19" i="4"/>
  <c r="EE19" i="4"/>
  <c r="EI19" i="4"/>
  <c r="DP20" i="4"/>
  <c r="DT20" i="4"/>
  <c r="DX20" i="4"/>
  <c r="EB20" i="4"/>
  <c r="EF20" i="4"/>
  <c r="DM21" i="4"/>
  <c r="DQ21" i="4"/>
  <c r="DU21" i="4"/>
  <c r="DY21" i="4"/>
  <c r="EC21" i="4"/>
  <c r="EG21" i="4"/>
  <c r="DN22" i="4"/>
  <c r="DR22" i="4"/>
  <c r="DV22" i="4"/>
  <c r="DZ22" i="4"/>
  <c r="ED22" i="4"/>
  <c r="EH22" i="4"/>
  <c r="DO23" i="4"/>
  <c r="DS23" i="4"/>
  <c r="DW23" i="4"/>
  <c r="EA23" i="4"/>
  <c r="EE23" i="4"/>
  <c r="EI23" i="4"/>
  <c r="DP24" i="4"/>
  <c r="DT24" i="4"/>
  <c r="DX24" i="4"/>
  <c r="EB24" i="4"/>
  <c r="EF24" i="4"/>
  <c r="DM25" i="4"/>
  <c r="DQ25" i="4"/>
  <c r="DU25" i="4"/>
  <c r="DY25" i="4"/>
  <c r="EC25" i="4"/>
  <c r="EG25" i="4"/>
  <c r="DN26" i="4"/>
  <c r="DR26" i="4"/>
  <c r="DV26" i="4"/>
  <c r="DZ26" i="4"/>
  <c r="ED26" i="4"/>
  <c r="EH26" i="4"/>
  <c r="DO27" i="4"/>
  <c r="DS27" i="4"/>
  <c r="DW27" i="4"/>
  <c r="EA27" i="4"/>
  <c r="EE27" i="4"/>
  <c r="EI27" i="4"/>
  <c r="DP28" i="4"/>
  <c r="DT28" i="4"/>
  <c r="DX28" i="4"/>
  <c r="EB28" i="4"/>
  <c r="EF28" i="4"/>
  <c r="DM29" i="4"/>
  <c r="DQ29" i="4"/>
  <c r="DU29" i="4"/>
  <c r="DY29" i="4"/>
  <c r="EC29" i="4"/>
  <c r="EG29" i="4"/>
  <c r="DN30" i="4"/>
  <c r="DR30" i="4"/>
  <c r="DV30" i="4"/>
  <c r="DZ30" i="4"/>
  <c r="ED30" i="4"/>
  <c r="EH30" i="4"/>
  <c r="DO31" i="4"/>
  <c r="DS31" i="4"/>
  <c r="DW31" i="4"/>
  <c r="EA31" i="4"/>
  <c r="EE31" i="4"/>
  <c r="EI31" i="4"/>
  <c r="DP32" i="4"/>
  <c r="DT32" i="4"/>
  <c r="DO3" i="4"/>
  <c r="EE3" i="4"/>
  <c r="DS4" i="4"/>
  <c r="EA4" i="4"/>
  <c r="EI4" i="4"/>
  <c r="DT5" i="4"/>
  <c r="EB5" i="4"/>
  <c r="DM6" i="4"/>
  <c r="DU6" i="4"/>
  <c r="EC6" i="4"/>
  <c r="DN7" i="4"/>
  <c r="DV7" i="4"/>
  <c r="ED7" i="4"/>
  <c r="DO8" i="4"/>
  <c r="DW8" i="4"/>
  <c r="EE8" i="4"/>
  <c r="DP9" i="4"/>
  <c r="DX9" i="4"/>
  <c r="EF9" i="4"/>
  <c r="DQ10" i="4"/>
  <c r="DY10" i="4"/>
  <c r="EG10" i="4"/>
  <c r="DR11" i="4"/>
  <c r="DZ11" i="4"/>
  <c r="EH11" i="4"/>
  <c r="DP12" i="4"/>
  <c r="DV12" i="4"/>
  <c r="EA12" i="4"/>
  <c r="EF12" i="4"/>
  <c r="DN13" i="4"/>
  <c r="DR13" i="4"/>
  <c r="DV13" i="4"/>
  <c r="DZ13" i="4"/>
  <c r="ED13" i="4"/>
  <c r="EH13" i="4"/>
  <c r="DO14" i="4"/>
  <c r="DS14" i="4"/>
  <c r="DW14" i="4"/>
  <c r="EA14" i="4"/>
  <c r="EE14" i="4"/>
  <c r="EI14" i="4"/>
  <c r="DP15" i="4"/>
  <c r="DT15" i="4"/>
  <c r="DX15" i="4"/>
  <c r="EB15" i="4"/>
  <c r="EF15" i="4"/>
  <c r="DM16" i="4"/>
  <c r="DQ16" i="4"/>
  <c r="DU16" i="4"/>
  <c r="DY16" i="4"/>
  <c r="EC16" i="4"/>
  <c r="EG16" i="4"/>
  <c r="DN17" i="4"/>
  <c r="DR17" i="4"/>
  <c r="DV17" i="4"/>
  <c r="DZ17" i="4"/>
  <c r="ED17" i="4"/>
  <c r="EH17" i="4"/>
  <c r="DO18" i="4"/>
  <c r="DS18" i="4"/>
  <c r="DW18" i="4"/>
  <c r="EA18" i="4"/>
  <c r="EE18" i="4"/>
  <c r="EI18" i="4"/>
  <c r="DP19" i="4"/>
  <c r="DT19" i="4"/>
  <c r="DX19" i="4"/>
  <c r="EB19" i="4"/>
  <c r="EF19" i="4"/>
  <c r="DM20" i="4"/>
  <c r="DQ20" i="4"/>
  <c r="DU20" i="4"/>
  <c r="DY20" i="4"/>
  <c r="EC20" i="4"/>
  <c r="EG20" i="4"/>
  <c r="DN21" i="4"/>
  <c r="DR21" i="4"/>
  <c r="DV21" i="4"/>
  <c r="DZ21" i="4"/>
  <c r="ED21" i="4"/>
  <c r="EH21" i="4"/>
  <c r="DO22" i="4"/>
  <c r="DS22" i="4"/>
  <c r="DW22" i="4"/>
  <c r="EA22" i="4"/>
  <c r="EE22" i="4"/>
  <c r="EI22" i="4"/>
  <c r="DP23" i="4"/>
  <c r="DT23" i="4"/>
  <c r="DX23" i="4"/>
  <c r="EB23" i="4"/>
  <c r="EF23" i="4"/>
  <c r="DM24" i="4"/>
  <c r="DQ24" i="4"/>
  <c r="DU24" i="4"/>
  <c r="DY24" i="4"/>
  <c r="EC24" i="4"/>
  <c r="EG24" i="4"/>
  <c r="DN25" i="4"/>
  <c r="DR25" i="4"/>
  <c r="DV25" i="4"/>
  <c r="DZ25" i="4"/>
  <c r="ED25" i="4"/>
  <c r="EH25" i="4"/>
  <c r="DO26" i="4"/>
  <c r="DS26" i="4"/>
  <c r="DW26" i="4"/>
  <c r="EA26" i="4"/>
  <c r="EE26" i="4"/>
  <c r="EI26" i="4"/>
  <c r="DP27" i="4"/>
  <c r="DT27" i="4"/>
  <c r="DX27" i="4"/>
  <c r="EB27" i="4"/>
  <c r="EF27" i="4"/>
  <c r="DM28" i="4"/>
  <c r="DQ28" i="4"/>
  <c r="DU28" i="4"/>
  <c r="DY28" i="4"/>
  <c r="EC28" i="4"/>
  <c r="EG28" i="4"/>
  <c r="DN29" i="4"/>
  <c r="DR29" i="4"/>
  <c r="DV29" i="4"/>
  <c r="DZ29" i="4"/>
  <c r="ED29" i="4"/>
  <c r="EH29" i="4"/>
  <c r="DO30" i="4"/>
  <c r="DS30" i="4"/>
  <c r="DW30" i="4"/>
  <c r="EA30" i="4"/>
  <c r="EE30" i="4"/>
  <c r="EI30" i="4"/>
  <c r="DP31" i="4"/>
  <c r="DT31" i="4"/>
  <c r="DX31" i="4"/>
  <c r="EB31" i="4"/>
  <c r="EF31" i="4"/>
  <c r="DM32" i="4"/>
  <c r="DQ32" i="4"/>
  <c r="DU32" i="4"/>
  <c r="EB4" i="4"/>
  <c r="DN6" i="4"/>
  <c r="DW7" i="4"/>
  <c r="EF8" i="4"/>
  <c r="DR10" i="4"/>
  <c r="EA11" i="4"/>
  <c r="EB12" i="4"/>
  <c r="DW13" i="4"/>
  <c r="DP14" i="4"/>
  <c r="EF14" i="4"/>
  <c r="DY15" i="4"/>
  <c r="DR16" i="4"/>
  <c r="EH16" i="4"/>
  <c r="EA17" i="4"/>
  <c r="DT18" i="4"/>
  <c r="DM19" i="4"/>
  <c r="EC19" i="4"/>
  <c r="DV20" i="4"/>
  <c r="DO21" i="4"/>
  <c r="EE21" i="4"/>
  <c r="DX22" i="4"/>
  <c r="DQ23" i="4"/>
  <c r="EG23" i="4"/>
  <c r="DZ24" i="4"/>
  <c r="DS25" i="4"/>
  <c r="EI25" i="4"/>
  <c r="EB26" i="4"/>
  <c r="DU27" i="4"/>
  <c r="DN28" i="4"/>
  <c r="ED28" i="4"/>
  <c r="DW29" i="4"/>
  <c r="DP30" i="4"/>
  <c r="EF30" i="4"/>
  <c r="DY31" i="4"/>
  <c r="DR32" i="4"/>
  <c r="DZ32" i="4"/>
  <c r="EE32" i="4"/>
  <c r="EI32" i="4"/>
  <c r="DQ2" i="4"/>
  <c r="DU2" i="4"/>
  <c r="DY2" i="4"/>
  <c r="EC2" i="4"/>
  <c r="EG2" i="4"/>
  <c r="DS3" i="4"/>
  <c r="DM5" i="4"/>
  <c r="DV6" i="4"/>
  <c r="EE7" i="4"/>
  <c r="DQ9" i="4"/>
  <c r="DZ10" i="4"/>
  <c r="EI11" i="4"/>
  <c r="EH12" i="4"/>
  <c r="EA13" i="4"/>
  <c r="DT14" i="4"/>
  <c r="DM15" i="4"/>
  <c r="EC15" i="4"/>
  <c r="DV16" i="4"/>
  <c r="DO17" i="4"/>
  <c r="EE17" i="4"/>
  <c r="DX18" i="4"/>
  <c r="DQ19" i="4"/>
  <c r="EG19" i="4"/>
  <c r="DZ20" i="4"/>
  <c r="DS21" i="4"/>
  <c r="EI21" i="4"/>
  <c r="EB22" i="4"/>
  <c r="DU23" i="4"/>
  <c r="DN24" i="4"/>
  <c r="ED24" i="4"/>
  <c r="DW25" i="4"/>
  <c r="DP26" i="4"/>
  <c r="EF26" i="4"/>
  <c r="DY27" i="4"/>
  <c r="DR28" i="4"/>
  <c r="EH28" i="4"/>
  <c r="EA29" i="4"/>
  <c r="DT30" i="4"/>
  <c r="DM31" i="4"/>
  <c r="EC31" i="4"/>
  <c r="DV32" i="4"/>
  <c r="EB32" i="4"/>
  <c r="EF32" i="4"/>
  <c r="DN2" i="4"/>
  <c r="DR2" i="4"/>
  <c r="DV2" i="4"/>
  <c r="DZ2" i="4"/>
  <c r="ED2" i="4"/>
  <c r="EH2" i="4"/>
  <c r="EI3" i="4"/>
  <c r="DU5" i="4"/>
  <c r="ED6" i="4"/>
  <c r="DP8" i="4"/>
  <c r="DY9" i="4"/>
  <c r="EH10" i="4"/>
  <c r="DR12" i="4"/>
  <c r="DO13" i="4"/>
  <c r="EE13" i="4"/>
  <c r="DX14" i="4"/>
  <c r="DQ15" i="4"/>
  <c r="EG15" i="4"/>
  <c r="DZ16" i="4"/>
  <c r="DS17" i="4"/>
  <c r="EI17" i="4"/>
  <c r="EB18" i="4"/>
  <c r="DU19" i="4"/>
  <c r="DN20" i="4"/>
  <c r="ED20" i="4"/>
  <c r="DW21" i="4"/>
  <c r="DP22" i="4"/>
  <c r="EF22" i="4"/>
  <c r="DY23" i="4"/>
  <c r="DR24" i="4"/>
  <c r="EH24" i="4"/>
  <c r="EA25" i="4"/>
  <c r="DT26" i="4"/>
  <c r="DM27" i="4"/>
  <c r="EC27" i="4"/>
  <c r="DV28" i="4"/>
  <c r="DO29" i="4"/>
  <c r="EE29" i="4"/>
  <c r="DX30" i="4"/>
  <c r="DQ31" i="4"/>
  <c r="EG31" i="4"/>
  <c r="DX32" i="4"/>
  <c r="EC32" i="4"/>
  <c r="EG32" i="4"/>
  <c r="DO2" i="4"/>
  <c r="DS2" i="4"/>
  <c r="DW2" i="4"/>
  <c r="EA2" i="4"/>
  <c r="EE2" i="4"/>
  <c r="EI2" i="4"/>
  <c r="DK2" i="4"/>
  <c r="CY2" i="4"/>
  <c r="DE32" i="4"/>
  <c r="CO32" i="4"/>
  <c r="CV31" i="4"/>
  <c r="DC30" i="4"/>
  <c r="DJ29" i="4"/>
  <c r="CT29" i="4"/>
  <c r="DA28" i="4"/>
  <c r="DH27" i="4"/>
  <c r="CR27" i="4"/>
  <c r="CY26" i="4"/>
  <c r="DF25" i="4"/>
  <c r="CP25" i="4"/>
  <c r="CW24" i="4"/>
  <c r="DD23" i="4"/>
  <c r="DK22" i="4"/>
  <c r="CU22" i="4"/>
  <c r="DB21" i="4"/>
  <c r="DI20" i="4"/>
  <c r="CS20" i="4"/>
  <c r="CZ19" i="4"/>
  <c r="DG18" i="4"/>
  <c r="CQ18" i="4"/>
  <c r="CX17" i="4"/>
  <c r="DE16" i="4"/>
  <c r="CO16" i="4"/>
  <c r="CV15" i="4"/>
  <c r="DC14" i="4"/>
  <c r="DJ13" i="4"/>
  <c r="CT13" i="4"/>
  <c r="DA12" i="4"/>
  <c r="DH11" i="4"/>
  <c r="CR11" i="4"/>
  <c r="CY10" i="4"/>
  <c r="DF9" i="4"/>
  <c r="CP9" i="4"/>
  <c r="CW8" i="4"/>
  <c r="DD7" i="4"/>
  <c r="DK6" i="4"/>
  <c r="CU6" i="4"/>
  <c r="DB5" i="4"/>
  <c r="DI4" i="4"/>
  <c r="CS4" i="4"/>
  <c r="CZ3" i="4"/>
  <c r="EF2" i="4"/>
  <c r="DP2" i="4"/>
  <c r="DN32" i="4"/>
  <c r="DS29" i="4"/>
  <c r="DX26" i="4"/>
  <c r="EC23" i="4"/>
  <c r="EH20" i="4"/>
  <c r="DP18" i="4"/>
  <c r="DU15" i="4"/>
  <c r="DW12" i="4"/>
  <c r="DO7" i="4"/>
  <c r="EM30" i="4"/>
  <c r="EM3" i="4"/>
  <c r="EQ3" i="4"/>
  <c r="EU3" i="4"/>
  <c r="EY3" i="4"/>
  <c r="FC3" i="4"/>
  <c r="FG3" i="4"/>
  <c r="EN4" i="4"/>
  <c r="ER4" i="4"/>
  <c r="EV4" i="4"/>
  <c r="EZ4" i="4"/>
  <c r="FD4" i="4"/>
  <c r="EK5" i="4"/>
  <c r="EO5" i="4"/>
  <c r="ES5" i="4"/>
  <c r="EW5" i="4"/>
  <c r="FA5" i="4"/>
  <c r="FE5" i="4"/>
  <c r="EL6" i="4"/>
  <c r="EP6" i="4"/>
  <c r="ET6" i="4"/>
  <c r="EX6" i="4"/>
  <c r="FB6" i="4"/>
  <c r="FF6" i="4"/>
  <c r="EM7" i="4"/>
  <c r="EQ7" i="4"/>
  <c r="EU7" i="4"/>
  <c r="EY7" i="4"/>
  <c r="FC7" i="4"/>
  <c r="FG7" i="4"/>
  <c r="EN8" i="4"/>
  <c r="ER8" i="4"/>
  <c r="EV8" i="4"/>
  <c r="EZ8" i="4"/>
  <c r="FD8" i="4"/>
  <c r="EK9" i="4"/>
  <c r="EO9" i="4"/>
  <c r="ES9" i="4"/>
  <c r="EW9" i="4"/>
  <c r="FA9" i="4"/>
  <c r="FE9" i="4"/>
  <c r="EL10" i="4"/>
  <c r="EP10" i="4"/>
  <c r="ET10" i="4"/>
  <c r="EX10" i="4"/>
  <c r="FB10" i="4"/>
  <c r="FF10" i="4"/>
  <c r="EM11" i="4"/>
  <c r="EQ11" i="4"/>
  <c r="EU11" i="4"/>
  <c r="EY11" i="4"/>
  <c r="FC11" i="4"/>
  <c r="FG11" i="4"/>
  <c r="EN12" i="4"/>
  <c r="ER12" i="4"/>
  <c r="EV12" i="4"/>
  <c r="EZ12" i="4"/>
  <c r="FD12" i="4"/>
  <c r="EK13" i="4"/>
  <c r="EO13" i="4"/>
  <c r="ES13" i="4"/>
  <c r="EW13" i="4"/>
  <c r="FA13" i="4"/>
  <c r="FE13" i="4"/>
  <c r="EL14" i="4"/>
  <c r="EP14" i="4"/>
  <c r="ET14" i="4"/>
  <c r="EX14" i="4"/>
  <c r="FB14" i="4"/>
  <c r="FF14" i="4"/>
  <c r="EM15" i="4"/>
  <c r="EQ15" i="4"/>
  <c r="EU15" i="4"/>
  <c r="EY15" i="4"/>
  <c r="FC15" i="4"/>
  <c r="FG15" i="4"/>
  <c r="EN16" i="4"/>
  <c r="ER16" i="4"/>
  <c r="EV16" i="4"/>
  <c r="EZ16" i="4"/>
  <c r="FD16" i="4"/>
  <c r="EN3" i="4"/>
  <c r="ER3" i="4"/>
  <c r="EV3" i="4"/>
  <c r="EZ3" i="4"/>
  <c r="FD3" i="4"/>
  <c r="EK4" i="4"/>
  <c r="EO4" i="4"/>
  <c r="ES4" i="4"/>
  <c r="EW4" i="4"/>
  <c r="FA4" i="4"/>
  <c r="FE4" i="4"/>
  <c r="EL5" i="4"/>
  <c r="EP5" i="4"/>
  <c r="ET5" i="4"/>
  <c r="EX5" i="4"/>
  <c r="FB5" i="4"/>
  <c r="FF5" i="4"/>
  <c r="EM6" i="4"/>
  <c r="EQ6" i="4"/>
  <c r="EU6" i="4"/>
  <c r="EY6" i="4"/>
  <c r="FC6" i="4"/>
  <c r="FG6" i="4"/>
  <c r="EN7" i="4"/>
  <c r="ER7" i="4"/>
  <c r="EV7" i="4"/>
  <c r="EZ7" i="4"/>
  <c r="FD7" i="4"/>
  <c r="EK8" i="4"/>
  <c r="EO8" i="4"/>
  <c r="ES8" i="4"/>
  <c r="EW8" i="4"/>
  <c r="FA8" i="4"/>
  <c r="FE8" i="4"/>
  <c r="EL9" i="4"/>
  <c r="EP9" i="4"/>
  <c r="ET9" i="4"/>
  <c r="EX9" i="4"/>
  <c r="FB9" i="4"/>
  <c r="FF9" i="4"/>
  <c r="EM10" i="4"/>
  <c r="EQ10" i="4"/>
  <c r="EU10" i="4"/>
  <c r="EY10" i="4"/>
  <c r="FC10" i="4"/>
  <c r="FG10" i="4"/>
  <c r="EN11" i="4"/>
  <c r="ER11" i="4"/>
  <c r="EV11" i="4"/>
  <c r="EZ11" i="4"/>
  <c r="FD11" i="4"/>
  <c r="EK12" i="4"/>
  <c r="EO12" i="4"/>
  <c r="ES12" i="4"/>
  <c r="EW12" i="4"/>
  <c r="FA12" i="4"/>
  <c r="FE12" i="4"/>
  <c r="EL13" i="4"/>
  <c r="EP13" i="4"/>
  <c r="ET13" i="4"/>
  <c r="EX13" i="4"/>
  <c r="FB13" i="4"/>
  <c r="EO3" i="4"/>
  <c r="EW3" i="4"/>
  <c r="FE3" i="4"/>
  <c r="EP4" i="4"/>
  <c r="EX4" i="4"/>
  <c r="FF4" i="4"/>
  <c r="EQ5" i="4"/>
  <c r="EY5" i="4"/>
  <c r="FG5" i="4"/>
  <c r="ER6" i="4"/>
  <c r="EZ6" i="4"/>
  <c r="EK7" i="4"/>
  <c r="ES7" i="4"/>
  <c r="FA7" i="4"/>
  <c r="EL8" i="4"/>
  <c r="ET8" i="4"/>
  <c r="FB8" i="4"/>
  <c r="EM9" i="4"/>
  <c r="EU9" i="4"/>
  <c r="FC9" i="4"/>
  <c r="EN10" i="4"/>
  <c r="EV10" i="4"/>
  <c r="FD10" i="4"/>
  <c r="EO11" i="4"/>
  <c r="EW11" i="4"/>
  <c r="FE11" i="4"/>
  <c r="EP12" i="4"/>
  <c r="EX12" i="4"/>
  <c r="FF12" i="4"/>
  <c r="EQ13" i="4"/>
  <c r="EY13" i="4"/>
  <c r="FF13" i="4"/>
  <c r="EN14" i="4"/>
  <c r="ES14" i="4"/>
  <c r="EY14" i="4"/>
  <c r="FD14" i="4"/>
  <c r="EL15" i="4"/>
  <c r="ER15" i="4"/>
  <c r="EW15" i="4"/>
  <c r="FB15" i="4"/>
  <c r="EK16" i="4"/>
  <c r="EP16" i="4"/>
  <c r="EU16" i="4"/>
  <c r="FA16" i="4"/>
  <c r="FF16" i="4"/>
  <c r="EM17" i="4"/>
  <c r="EQ17" i="4"/>
  <c r="EP3" i="4"/>
  <c r="EX3" i="4"/>
  <c r="FF3" i="4"/>
  <c r="EQ4" i="4"/>
  <c r="EY4" i="4"/>
  <c r="FG4" i="4"/>
  <c r="ER5" i="4"/>
  <c r="EZ5" i="4"/>
  <c r="EK6" i="4"/>
  <c r="ES6" i="4"/>
  <c r="FA6" i="4"/>
  <c r="EL7" i="4"/>
  <c r="ET7" i="4"/>
  <c r="FB7" i="4"/>
  <c r="EM8" i="4"/>
  <c r="EU8" i="4"/>
  <c r="FC8" i="4"/>
  <c r="EN9" i="4"/>
  <c r="EV9" i="4"/>
  <c r="FD9" i="4"/>
  <c r="EO10" i="4"/>
  <c r="EW10" i="4"/>
  <c r="FE10" i="4"/>
  <c r="EP11" i="4"/>
  <c r="EX11" i="4"/>
  <c r="FF11" i="4"/>
  <c r="EQ12" i="4"/>
  <c r="EY12" i="4"/>
  <c r="FG12" i="4"/>
  <c r="ER13" i="4"/>
  <c r="EZ13" i="4"/>
  <c r="FG13" i="4"/>
  <c r="EO14" i="4"/>
  <c r="EU14" i="4"/>
  <c r="EZ14" i="4"/>
  <c r="FE14" i="4"/>
  <c r="EN15" i="4"/>
  <c r="ES15" i="4"/>
  <c r="EX15" i="4"/>
  <c r="FD15" i="4"/>
  <c r="EL16" i="4"/>
  <c r="EQ16" i="4"/>
  <c r="EW16" i="4"/>
  <c r="FB16" i="4"/>
  <c r="FG16" i="4"/>
  <c r="EN17" i="4"/>
  <c r="ER17" i="4"/>
  <c r="EV17" i="4"/>
  <c r="EZ17" i="4"/>
  <c r="FD17" i="4"/>
  <c r="EK18" i="4"/>
  <c r="EO18" i="4"/>
  <c r="ES18" i="4"/>
  <c r="EW18" i="4"/>
  <c r="EK3" i="4"/>
  <c r="ES3" i="4"/>
  <c r="FA3" i="4"/>
  <c r="EL4" i="4"/>
  <c r="ET4" i="4"/>
  <c r="FB4" i="4"/>
  <c r="EM5" i="4"/>
  <c r="EU5" i="4"/>
  <c r="FC5" i="4"/>
  <c r="EN6" i="4"/>
  <c r="EV6" i="4"/>
  <c r="FD6" i="4"/>
  <c r="EO7" i="4"/>
  <c r="EW7" i="4"/>
  <c r="FE7" i="4"/>
  <c r="EP8" i="4"/>
  <c r="EX8" i="4"/>
  <c r="FF8" i="4"/>
  <c r="EQ9" i="4"/>
  <c r="EY9" i="4"/>
  <c r="FG9" i="4"/>
  <c r="ER10" i="4"/>
  <c r="EZ10" i="4"/>
  <c r="EK11" i="4"/>
  <c r="ES11" i="4"/>
  <c r="FA11" i="4"/>
  <c r="EL12" i="4"/>
  <c r="ET12" i="4"/>
  <c r="FB12" i="4"/>
  <c r="EM13" i="4"/>
  <c r="EU13" i="4"/>
  <c r="FC13" i="4"/>
  <c r="EK14" i="4"/>
  <c r="EQ14" i="4"/>
  <c r="EV14" i="4"/>
  <c r="FA14" i="4"/>
  <c r="FG14" i="4"/>
  <c r="EO15" i="4"/>
  <c r="ET15" i="4"/>
  <c r="EZ15" i="4"/>
  <c r="FE15" i="4"/>
  <c r="EL3" i="4"/>
  <c r="EU4" i="4"/>
  <c r="FD5" i="4"/>
  <c r="EP7" i="4"/>
  <c r="EY8" i="4"/>
  <c r="EK10" i="4"/>
  <c r="ET11" i="4"/>
  <c r="FC12" i="4"/>
  <c r="EM14" i="4"/>
  <c r="EK15" i="4"/>
  <c r="FF15" i="4"/>
  <c r="ET16" i="4"/>
  <c r="FE16" i="4"/>
  <c r="EP17" i="4"/>
  <c r="EW17" i="4"/>
  <c r="FB17" i="4"/>
  <c r="FG17" i="4"/>
  <c r="EP18" i="4"/>
  <c r="EU18" i="4"/>
  <c r="EZ18" i="4"/>
  <c r="FD18" i="4"/>
  <c r="EK19" i="4"/>
  <c r="EO19" i="4"/>
  <c r="ES19" i="4"/>
  <c r="EW19" i="4"/>
  <c r="FA19" i="4"/>
  <c r="FE19" i="4"/>
  <c r="EL20" i="4"/>
  <c r="EP20" i="4"/>
  <c r="ET20" i="4"/>
  <c r="EX20" i="4"/>
  <c r="FB20" i="4"/>
  <c r="FF20" i="4"/>
  <c r="EM21" i="4"/>
  <c r="EQ21" i="4"/>
  <c r="EU21" i="4"/>
  <c r="EY21" i="4"/>
  <c r="FC21" i="4"/>
  <c r="FG21" i="4"/>
  <c r="EN22" i="4"/>
  <c r="ER22" i="4"/>
  <c r="EV22" i="4"/>
  <c r="EZ22" i="4"/>
  <c r="FD22" i="4"/>
  <c r="EK23" i="4"/>
  <c r="EO23" i="4"/>
  <c r="ES23" i="4"/>
  <c r="EW23" i="4"/>
  <c r="FA23" i="4"/>
  <c r="FE23" i="4"/>
  <c r="EL24" i="4"/>
  <c r="EP24" i="4"/>
  <c r="ET24" i="4"/>
  <c r="EX24" i="4"/>
  <c r="FB24" i="4"/>
  <c r="FF24" i="4"/>
  <c r="EM25" i="4"/>
  <c r="EQ25" i="4"/>
  <c r="EU25" i="4"/>
  <c r="EY25" i="4"/>
  <c r="FC25" i="4"/>
  <c r="FG25" i="4"/>
  <c r="EN26" i="4"/>
  <c r="ER26" i="4"/>
  <c r="EV26" i="4"/>
  <c r="EZ26" i="4"/>
  <c r="FD26" i="4"/>
  <c r="EK27" i="4"/>
  <c r="EO27" i="4"/>
  <c r="ES27" i="4"/>
  <c r="EW27" i="4"/>
  <c r="FA27" i="4"/>
  <c r="FE27" i="4"/>
  <c r="EL28" i="4"/>
  <c r="EP28" i="4"/>
  <c r="ET28" i="4"/>
  <c r="EX28" i="4"/>
  <c r="FB28" i="4"/>
  <c r="FF28" i="4"/>
  <c r="EM29" i="4"/>
  <c r="EQ29" i="4"/>
  <c r="EU29" i="4"/>
  <c r="EY29" i="4"/>
  <c r="FC29" i="4"/>
  <c r="FG29" i="4"/>
  <c r="EN30" i="4"/>
  <c r="ER30" i="4"/>
  <c r="EV30" i="4"/>
  <c r="EZ30" i="4"/>
  <c r="FD30" i="4"/>
  <c r="EK31" i="4"/>
  <c r="EO31" i="4"/>
  <c r="ES31" i="4"/>
  <c r="EW31" i="4"/>
  <c r="FA31" i="4"/>
  <c r="FE31" i="4"/>
  <c r="EL32" i="4"/>
  <c r="EP32" i="4"/>
  <c r="ET32" i="4"/>
  <c r="EX32" i="4"/>
  <c r="FB32" i="4"/>
  <c r="FF32" i="4"/>
  <c r="EN2" i="4"/>
  <c r="ER2" i="4"/>
  <c r="EV2" i="4"/>
  <c r="EZ2" i="4"/>
  <c r="FD2" i="4"/>
  <c r="EK2" i="4"/>
  <c r="ET3" i="4"/>
  <c r="FC4" i="4"/>
  <c r="EO6" i="4"/>
  <c r="EX7" i="4"/>
  <c r="FG8" i="4"/>
  <c r="ES10" i="4"/>
  <c r="FB11" i="4"/>
  <c r="EN13" i="4"/>
  <c r="ER14" i="4"/>
  <c r="EP15" i="4"/>
  <c r="EM16" i="4"/>
  <c r="EX16" i="4"/>
  <c r="EK17" i="4"/>
  <c r="ES17" i="4"/>
  <c r="EX17" i="4"/>
  <c r="FC17" i="4"/>
  <c r="EL18" i="4"/>
  <c r="EQ18" i="4"/>
  <c r="EV18" i="4"/>
  <c r="FA18" i="4"/>
  <c r="FE18" i="4"/>
  <c r="EL19" i="4"/>
  <c r="EP19" i="4"/>
  <c r="ET19" i="4"/>
  <c r="EX19" i="4"/>
  <c r="FB19" i="4"/>
  <c r="FF19" i="4"/>
  <c r="EM20" i="4"/>
  <c r="EQ20" i="4"/>
  <c r="EU20" i="4"/>
  <c r="EY20" i="4"/>
  <c r="FC20" i="4"/>
  <c r="FG20" i="4"/>
  <c r="EN21" i="4"/>
  <c r="ER21" i="4"/>
  <c r="EV21" i="4"/>
  <c r="EZ21" i="4"/>
  <c r="FD21" i="4"/>
  <c r="EK22" i="4"/>
  <c r="EO22" i="4"/>
  <c r="ES22" i="4"/>
  <c r="EW22" i="4"/>
  <c r="FA22" i="4"/>
  <c r="FE22" i="4"/>
  <c r="EL23" i="4"/>
  <c r="EP23" i="4"/>
  <c r="ET23" i="4"/>
  <c r="EX23" i="4"/>
  <c r="FB23" i="4"/>
  <c r="FF23" i="4"/>
  <c r="EM24" i="4"/>
  <c r="EQ24" i="4"/>
  <c r="EU24" i="4"/>
  <c r="EY24" i="4"/>
  <c r="FC24" i="4"/>
  <c r="FG24" i="4"/>
  <c r="EN25" i="4"/>
  <c r="ER25" i="4"/>
  <c r="EV25" i="4"/>
  <c r="EZ25" i="4"/>
  <c r="FD25" i="4"/>
  <c r="EK26" i="4"/>
  <c r="EO26" i="4"/>
  <c r="ES26" i="4"/>
  <c r="EW26" i="4"/>
  <c r="FA26" i="4"/>
  <c r="FE26" i="4"/>
  <c r="EL27" i="4"/>
  <c r="EP27" i="4"/>
  <c r="ET27" i="4"/>
  <c r="EX27" i="4"/>
  <c r="FB27" i="4"/>
  <c r="FF27" i="4"/>
  <c r="EM28" i="4"/>
  <c r="EQ28" i="4"/>
  <c r="EU28" i="4"/>
  <c r="EY28" i="4"/>
  <c r="FC28" i="4"/>
  <c r="FG28" i="4"/>
  <c r="EN29" i="4"/>
  <c r="ER29" i="4"/>
  <c r="EV29" i="4"/>
  <c r="EZ29" i="4"/>
  <c r="FD29" i="4"/>
  <c r="EK30" i="4"/>
  <c r="EO30" i="4"/>
  <c r="ES30" i="4"/>
  <c r="EW30" i="4"/>
  <c r="FA30" i="4"/>
  <c r="FE30" i="4"/>
  <c r="EL31" i="4"/>
  <c r="EP31" i="4"/>
  <c r="ET31" i="4"/>
  <c r="EX31" i="4"/>
  <c r="FB31" i="4"/>
  <c r="FF31" i="4"/>
  <c r="EM32" i="4"/>
  <c r="EQ32" i="4"/>
  <c r="EU32" i="4"/>
  <c r="EY32" i="4"/>
  <c r="FC32" i="4"/>
  <c r="FG32" i="4"/>
  <c r="EO2" i="4"/>
  <c r="ES2" i="4"/>
  <c r="EW2" i="4"/>
  <c r="FA2" i="4"/>
  <c r="FE2" i="4"/>
  <c r="FB3" i="4"/>
  <c r="EN5" i="4"/>
  <c r="EW6" i="4"/>
  <c r="FF7" i="4"/>
  <c r="ER9" i="4"/>
  <c r="FA10" i="4"/>
  <c r="EM12" i="4"/>
  <c r="EV13" i="4"/>
  <c r="EW14" i="4"/>
  <c r="EV15" i="4"/>
  <c r="EO16" i="4"/>
  <c r="EY16" i="4"/>
  <c r="EL17" i="4"/>
  <c r="ET17" i="4"/>
  <c r="EY17" i="4"/>
  <c r="FE17" i="4"/>
  <c r="EM18" i="4"/>
  <c r="ER18" i="4"/>
  <c r="EX18" i="4"/>
  <c r="FB18" i="4"/>
  <c r="FF18" i="4"/>
  <c r="EM19" i="4"/>
  <c r="EQ19" i="4"/>
  <c r="EU19" i="4"/>
  <c r="EY19" i="4"/>
  <c r="FC19" i="4"/>
  <c r="FG19" i="4"/>
  <c r="EN20" i="4"/>
  <c r="ER20" i="4"/>
  <c r="EV20" i="4"/>
  <c r="EZ20" i="4"/>
  <c r="FD20" i="4"/>
  <c r="EK21" i="4"/>
  <c r="EO21" i="4"/>
  <c r="ES21" i="4"/>
  <c r="EW21" i="4"/>
  <c r="FA21" i="4"/>
  <c r="FE21" i="4"/>
  <c r="EL22" i="4"/>
  <c r="EP22" i="4"/>
  <c r="ET22" i="4"/>
  <c r="EX22" i="4"/>
  <c r="FB22" i="4"/>
  <c r="FF22" i="4"/>
  <c r="EM23" i="4"/>
  <c r="EQ23" i="4"/>
  <c r="EU23" i="4"/>
  <c r="EY23" i="4"/>
  <c r="FC23" i="4"/>
  <c r="FG23" i="4"/>
  <c r="EN24" i="4"/>
  <c r="ER24" i="4"/>
  <c r="EV24" i="4"/>
  <c r="EZ24" i="4"/>
  <c r="FD24" i="4"/>
  <c r="EK25" i="4"/>
  <c r="EO25" i="4"/>
  <c r="ES25" i="4"/>
  <c r="EW25" i="4"/>
  <c r="FA25" i="4"/>
  <c r="FE25" i="4"/>
  <c r="EL26" i="4"/>
  <c r="EP26" i="4"/>
  <c r="ET26" i="4"/>
  <c r="EX26" i="4"/>
  <c r="FB26" i="4"/>
  <c r="FF26" i="4"/>
  <c r="EM27" i="4"/>
  <c r="EQ27" i="4"/>
  <c r="EU27" i="4"/>
  <c r="EY27" i="4"/>
  <c r="FC27" i="4"/>
  <c r="FG27" i="4"/>
  <c r="EN28" i="4"/>
  <c r="ER28" i="4"/>
  <c r="EV28" i="4"/>
  <c r="EZ28" i="4"/>
  <c r="FD28" i="4"/>
  <c r="EK29" i="4"/>
  <c r="EO29" i="4"/>
  <c r="ES29" i="4"/>
  <c r="EW29" i="4"/>
  <c r="FA29" i="4"/>
  <c r="FE29" i="4"/>
  <c r="EL30" i="4"/>
  <c r="EP30" i="4"/>
  <c r="ET30" i="4"/>
  <c r="EX30" i="4"/>
  <c r="FB30" i="4"/>
  <c r="FF30" i="4"/>
  <c r="EM31" i="4"/>
  <c r="EQ31" i="4"/>
  <c r="EU31" i="4"/>
  <c r="EY31" i="4"/>
  <c r="FC31" i="4"/>
  <c r="FG31" i="4"/>
  <c r="EN32" i="4"/>
  <c r="ER32" i="4"/>
  <c r="EV32" i="4"/>
  <c r="EZ32" i="4"/>
  <c r="FD32" i="4"/>
  <c r="EL2" i="4"/>
  <c r="EP2" i="4"/>
  <c r="ET2" i="4"/>
  <c r="EX2" i="4"/>
  <c r="FB2" i="4"/>
  <c r="FF2" i="4"/>
  <c r="EV5" i="4"/>
  <c r="EL11" i="4"/>
  <c r="FA15" i="4"/>
  <c r="EU17" i="4"/>
  <c r="ET18" i="4"/>
  <c r="EN19" i="4"/>
  <c r="FD19" i="4"/>
  <c r="EW20" i="4"/>
  <c r="EP21" i="4"/>
  <c r="FF21" i="4"/>
  <c r="EY22" i="4"/>
  <c r="ER23" i="4"/>
  <c r="EK24" i="4"/>
  <c r="FA24" i="4"/>
  <c r="ET25" i="4"/>
  <c r="EM26" i="4"/>
  <c r="FC26" i="4"/>
  <c r="EV27" i="4"/>
  <c r="EO28" i="4"/>
  <c r="FE28" i="4"/>
  <c r="EX29" i="4"/>
  <c r="EQ30" i="4"/>
  <c r="FG30" i="4"/>
  <c r="EZ31" i="4"/>
  <c r="ES32" i="4"/>
  <c r="EM2" i="4"/>
  <c r="FC2" i="4"/>
  <c r="FE6" i="4"/>
  <c r="EU12" i="4"/>
  <c r="ES16" i="4"/>
  <c r="FA17" i="4"/>
  <c r="EY18" i="4"/>
  <c r="ER19" i="4"/>
  <c r="EK20" i="4"/>
  <c r="FA20" i="4"/>
  <c r="ET21" i="4"/>
  <c r="EM22" i="4"/>
  <c r="FC22" i="4"/>
  <c r="EV23" i="4"/>
  <c r="EO24" i="4"/>
  <c r="FE24" i="4"/>
  <c r="EX25" i="4"/>
  <c r="EQ26" i="4"/>
  <c r="FG26" i="4"/>
  <c r="EZ27" i="4"/>
  <c r="ES28" i="4"/>
  <c r="EL29" i="4"/>
  <c r="FB29" i="4"/>
  <c r="EU30" i="4"/>
  <c r="EN31" i="4"/>
  <c r="FD31" i="4"/>
  <c r="EW32" i="4"/>
  <c r="EQ2" i="4"/>
  <c r="FG2" i="4"/>
  <c r="EQ8" i="4"/>
  <c r="FD13" i="4"/>
  <c r="FC16" i="4"/>
  <c r="FF17" i="4"/>
  <c r="FC18" i="4"/>
  <c r="EV19" i="4"/>
  <c r="EO20" i="4"/>
  <c r="FE20" i="4"/>
  <c r="EX21" i="4"/>
  <c r="EQ22" i="4"/>
  <c r="FG22" i="4"/>
  <c r="EZ23" i="4"/>
  <c r="ES24" i="4"/>
  <c r="EL25" i="4"/>
  <c r="FB25" i="4"/>
  <c r="EU26" i="4"/>
  <c r="EN27" i="4"/>
  <c r="FD27" i="4"/>
  <c r="EW28" i="4"/>
  <c r="EP29" i="4"/>
  <c r="FF29" i="4"/>
  <c r="EY30" i="4"/>
  <c r="ER31" i="4"/>
  <c r="EK32" i="4"/>
  <c r="FA32" i="4"/>
  <c r="EU2" i="4"/>
  <c r="FC14" i="4"/>
  <c r="EZ19" i="4"/>
  <c r="EU22" i="4"/>
  <c r="EP25" i="4"/>
  <c r="EK28" i="4"/>
  <c r="FC30" i="4"/>
  <c r="EY2" i="4"/>
  <c r="EO17" i="4"/>
  <c r="ES20" i="4"/>
  <c r="EN23" i="4"/>
  <c r="FF25" i="4"/>
  <c r="FA28" i="4"/>
  <c r="EV31" i="4"/>
  <c r="EM4" i="4"/>
  <c r="EN18" i="4"/>
  <c r="EL21" i="4"/>
  <c r="FD23" i="4"/>
  <c r="EY26" i="4"/>
  <c r="ET29" i="4"/>
  <c r="EO32" i="4"/>
  <c r="DJ2" i="4"/>
  <c r="CU2" i="4"/>
  <c r="DA32" i="4"/>
  <c r="DH31" i="4"/>
  <c r="CR31" i="4"/>
  <c r="CY30" i="4"/>
  <c r="DF29" i="4"/>
  <c r="CP29" i="4"/>
  <c r="CW28" i="4"/>
  <c r="DD27" i="4"/>
  <c r="DK26" i="4"/>
  <c r="CU26" i="4"/>
  <c r="DB25" i="4"/>
  <c r="DI24" i="4"/>
  <c r="CS24" i="4"/>
  <c r="CZ23" i="4"/>
  <c r="DG22" i="4"/>
  <c r="CQ22" i="4"/>
  <c r="CX21" i="4"/>
  <c r="DE20" i="4"/>
  <c r="CO20" i="4"/>
  <c r="CV19" i="4"/>
  <c r="DC18" i="4"/>
  <c r="DJ17" i="4"/>
  <c r="CT17" i="4"/>
  <c r="DA16" i="4"/>
  <c r="DH15" i="4"/>
  <c r="CR15" i="4"/>
  <c r="CY14" i="4"/>
  <c r="DF13" i="4"/>
  <c r="CP13" i="4"/>
  <c r="CW12" i="4"/>
  <c r="DD11" i="4"/>
  <c r="DK10" i="4"/>
  <c r="CU10" i="4"/>
  <c r="DB9" i="4"/>
  <c r="DI8" i="4"/>
  <c r="CS8" i="4"/>
  <c r="CZ7" i="4"/>
  <c r="DG6" i="4"/>
  <c r="CQ6" i="4"/>
  <c r="CX5" i="4"/>
  <c r="DE4" i="4"/>
  <c r="CO4" i="4"/>
  <c r="CV3" i="4"/>
  <c r="EB2" i="4"/>
  <c r="EH32" i="4"/>
  <c r="DU31" i="4"/>
  <c r="DZ28" i="4"/>
  <c r="EE25" i="4"/>
  <c r="DM23" i="4"/>
  <c r="DR20" i="4"/>
  <c r="DW17" i="4"/>
  <c r="EB14" i="4"/>
  <c r="DS11" i="4"/>
  <c r="EC5" i="4"/>
  <c r="ER27" i="4"/>
  <c r="EZ9" i="4"/>
  <c r="AY22" i="4" l="1"/>
  <c r="AD62" i="4" s="1"/>
  <c r="AE62" i="4" s="1"/>
  <c r="BC20" i="4"/>
  <c r="AD43" i="4" s="1"/>
  <c r="AE43" i="4" s="1"/>
  <c r="BJ29" i="4"/>
  <c r="AD118" i="4" s="1"/>
  <c r="AE118" i="4" s="1"/>
  <c r="BK21" i="4"/>
  <c r="AD60" i="4" s="1"/>
  <c r="AE60" i="4" s="1"/>
  <c r="AX16" i="4"/>
  <c r="AD10" i="4" s="1"/>
  <c r="AE10" i="4" s="1"/>
  <c r="BA16" i="4"/>
  <c r="AD13" i="4" s="1"/>
  <c r="AE13" i="4" s="1"/>
  <c r="BK28" i="4"/>
  <c r="AD110" i="4" s="1"/>
  <c r="AE110" i="4" s="1"/>
  <c r="BF31" i="4"/>
  <c r="AD133" i="4" s="1"/>
  <c r="AE133" i="4" s="1"/>
  <c r="AY20" i="4"/>
  <c r="AD40" i="4" s="1"/>
  <c r="AE40" i="4" s="1"/>
  <c r="BJ18" i="4"/>
  <c r="AD34" i="4" s="1"/>
  <c r="AE34" i="4" s="1"/>
  <c r="BK25" i="4"/>
  <c r="AD91" i="4" s="1"/>
  <c r="AE91" i="4" s="1"/>
  <c r="BA21" i="4"/>
  <c r="AD53" i="4" s="1"/>
  <c r="AE53" i="4" s="1"/>
  <c r="BH27" i="4"/>
  <c r="AD101" i="4" s="1"/>
  <c r="AE101" i="4" s="1"/>
  <c r="BF25" i="4"/>
  <c r="AD88" i="4" s="1"/>
  <c r="AE88" i="4" s="1"/>
  <c r="BE17" i="4"/>
  <c r="AD24" i="4" s="1"/>
  <c r="AE24" i="4" s="1"/>
  <c r="BE29" i="4"/>
  <c r="AD115" i="4" s="1"/>
  <c r="AE115" i="4" s="1"/>
  <c r="BA25" i="4"/>
  <c r="AD84" i="4" s="1"/>
  <c r="AE84" i="4" s="1"/>
  <c r="AZ18" i="4"/>
  <c r="AD28" i="4" s="1"/>
  <c r="AE28" i="4" s="1"/>
  <c r="BC18" i="4"/>
  <c r="AD30" i="4" s="1"/>
  <c r="AE30" i="4" s="1"/>
  <c r="BB31" i="4"/>
  <c r="AD131" i="4" s="1"/>
  <c r="AE131" i="4" s="1"/>
  <c r="BK19" i="4"/>
  <c r="AD38" i="4" s="1"/>
  <c r="AE38" i="4" s="1"/>
  <c r="BJ31" i="4"/>
  <c r="AD134" i="4" s="1"/>
  <c r="AE134" i="4" s="1"/>
  <c r="AZ16" i="4"/>
  <c r="AD12" i="4" s="1"/>
  <c r="AE12" i="4" s="1"/>
  <c r="BA17" i="4"/>
  <c r="AD21" i="4" s="1"/>
  <c r="AE21" i="4" s="1"/>
  <c r="BD30" i="4"/>
  <c r="AD123" i="4" s="1"/>
  <c r="AE123" i="4" s="1"/>
  <c r="BK29" i="4"/>
  <c r="AD119" i="4" s="1"/>
  <c r="AE119" i="4" s="1"/>
  <c r="BB28" i="4"/>
  <c r="AD104" i="4" s="1"/>
  <c r="AE104" i="4" s="1"/>
  <c r="AZ26" i="4"/>
  <c r="AD92" i="4" s="1"/>
  <c r="AE92" i="4" s="1"/>
  <c r="AY16" i="4"/>
  <c r="AD11" i="4" s="1"/>
  <c r="AE11" i="4" s="1"/>
  <c r="BF29" i="4"/>
  <c r="AD116" i="4" s="1"/>
  <c r="AE116" i="4" s="1"/>
  <c r="BK26" i="4"/>
  <c r="AD100" i="4" s="1"/>
  <c r="AE100" i="4" s="1"/>
  <c r="BJ21" i="4"/>
  <c r="AD59" i="4" s="1"/>
  <c r="AE59" i="4" s="1"/>
  <c r="BF18" i="4"/>
  <c r="AD33" i="4" s="1"/>
  <c r="AE33" i="4" s="1"/>
  <c r="BJ30" i="4"/>
  <c r="AD127" i="4" s="1"/>
  <c r="AE127" i="4" s="1"/>
  <c r="BA29" i="4"/>
  <c r="AD112" i="4" s="1"/>
  <c r="AE112" i="4" s="1"/>
  <c r="BH28" i="4"/>
  <c r="AD108" i="4" s="1"/>
  <c r="AE108" i="4" s="1"/>
  <c r="BF26" i="4"/>
  <c r="AD97" i="4" s="1"/>
  <c r="AE97" i="4" s="1"/>
  <c r="BD24" i="4"/>
  <c r="AD77" i="4" s="1"/>
  <c r="AE77" i="4" s="1"/>
  <c r="BK23" i="4"/>
  <c r="AD73" i="4" s="1"/>
  <c r="AE73" i="4" s="1"/>
  <c r="BD21" i="4"/>
  <c r="AD55" i="4" s="1"/>
  <c r="AE55" i="4" s="1"/>
  <c r="BE20" i="4"/>
  <c r="AD45" i="4" s="1"/>
  <c r="AE45" i="4" s="1"/>
  <c r="AZ22" i="4"/>
  <c r="AD63" i="4" s="1"/>
  <c r="AE63" i="4" s="1"/>
  <c r="AX20" i="4"/>
  <c r="AD39" i="4" s="1"/>
  <c r="AE39" i="4" s="1"/>
  <c r="BC17" i="4"/>
  <c r="AD22" i="4" s="1"/>
  <c r="AE22" i="4" s="1"/>
  <c r="BH19" i="4"/>
  <c r="AD36" i="4" s="1"/>
  <c r="AE36" i="4" s="1"/>
  <c r="AY18" i="4"/>
  <c r="AD27" i="4" s="1"/>
  <c r="AE27" i="4" s="1"/>
  <c r="BF17" i="4"/>
  <c r="AD25" i="4" s="1"/>
  <c r="AE25" i="4" s="1"/>
  <c r="BD15" i="4"/>
  <c r="AD7" i="4" s="1"/>
  <c r="AE7" i="4" s="1"/>
  <c r="BD20" i="4"/>
  <c r="AD44" i="4" s="1"/>
  <c r="AE44" i="4" s="1"/>
  <c r="BJ23" i="4"/>
  <c r="AD72" i="4" s="1"/>
  <c r="AE72" i="4" s="1"/>
  <c r="BE26" i="4"/>
  <c r="AD96" i="4" s="1"/>
  <c r="AE96" i="4" s="1"/>
  <c r="AZ29" i="4"/>
  <c r="AD111" i="4" s="1"/>
  <c r="AE111" i="4" s="1"/>
  <c r="BD29" i="4"/>
  <c r="AD114" i="4" s="1"/>
  <c r="AE114" i="4" s="1"/>
  <c r="BH29" i="4"/>
  <c r="AD117" i="4" s="1"/>
  <c r="AE117" i="4" s="1"/>
  <c r="BA26" i="4"/>
  <c r="AD93" i="4" s="1"/>
  <c r="AE93" i="4" s="1"/>
  <c r="BA31" i="4"/>
  <c r="AD130" i="4" s="1"/>
  <c r="AE130" i="4" s="1"/>
  <c r="BK22" i="4"/>
  <c r="AD71" i="4" s="1"/>
  <c r="AE71" i="4" s="1"/>
  <c r="BK20" i="4"/>
  <c r="AD49" i="4" s="1"/>
  <c r="AE49" i="4" s="1"/>
  <c r="BE30" i="4"/>
  <c r="AD124" i="4" s="1"/>
  <c r="AE124" i="4" s="1"/>
  <c r="AZ30" i="4"/>
  <c r="AD120" i="4" s="1"/>
  <c r="AE120" i="4" s="1"/>
  <c r="BC25" i="4"/>
  <c r="AD85" i="4" s="1"/>
  <c r="AE85" i="4" s="1"/>
  <c r="BJ24" i="4"/>
  <c r="AD81" i="4" s="1"/>
  <c r="AE81" i="4" s="1"/>
  <c r="BH22" i="4"/>
  <c r="AD69" i="4" s="1"/>
  <c r="AE69" i="4" s="1"/>
  <c r="AZ17" i="4"/>
  <c r="AD20" i="4" s="1"/>
  <c r="AE20" i="4" s="1"/>
  <c r="BE14" i="4"/>
  <c r="AD4" i="4" s="1"/>
  <c r="AE4" i="4" s="1"/>
  <c r="BK30" i="4"/>
  <c r="AD128" i="4" s="1"/>
  <c r="AE128" i="4" s="1"/>
  <c r="BB29" i="4"/>
  <c r="AD113" i="4" s="1"/>
  <c r="AE113" i="4" s="1"/>
  <c r="BE24" i="4"/>
  <c r="AD78" i="4" s="1"/>
  <c r="AE78" i="4" s="1"/>
  <c r="BC22" i="4"/>
  <c r="AD65" i="4" s="1"/>
  <c r="AE65" i="4" s="1"/>
  <c r="BE21" i="4"/>
  <c r="AD56" i="4" s="1"/>
  <c r="AE56" i="4" s="1"/>
  <c r="AX18" i="4"/>
  <c r="AD26" i="4" s="1"/>
  <c r="AE26" i="4" s="1"/>
  <c r="BC15" i="4"/>
  <c r="AD6" i="4" s="1"/>
  <c r="AE6" i="4" s="1"/>
  <c r="BF30" i="4"/>
  <c r="AD125" i="4" s="1"/>
  <c r="AE125" i="4" s="1"/>
  <c r="BD28" i="4"/>
  <c r="AD105" i="4" s="1"/>
  <c r="AE105" i="4" s="1"/>
  <c r="AZ24" i="4"/>
  <c r="AD74" i="4" s="1"/>
  <c r="AE74" i="4" s="1"/>
  <c r="AX21" i="4"/>
  <c r="AD50" i="4" s="1"/>
  <c r="AE50" i="4" s="1"/>
  <c r="AZ20" i="4"/>
  <c r="AD41" i="4" s="1"/>
  <c r="AE41" i="4" s="1"/>
  <c r="BC16" i="4"/>
  <c r="AD14" i="4" s="1"/>
  <c r="AE14" i="4" s="1"/>
  <c r="BC21" i="4"/>
  <c r="AD54" i="4" s="1"/>
  <c r="AE54" i="4" s="1"/>
  <c r="BJ20" i="4"/>
  <c r="AD48" i="4" s="1"/>
  <c r="AE48" i="4" s="1"/>
  <c r="AY17" i="4"/>
  <c r="AD19" i="4" s="1"/>
  <c r="AE19" i="4" s="1"/>
  <c r="BF16" i="4"/>
  <c r="AD17" i="4" s="1"/>
  <c r="AE17" i="4" s="1"/>
  <c r="BD14" i="4"/>
  <c r="AD3" i="4" s="1"/>
  <c r="AE3" i="4" s="1"/>
  <c r="BK18" i="4"/>
  <c r="AD35" i="4" s="1"/>
  <c r="AE35" i="4" s="1"/>
  <c r="BC24" i="4"/>
  <c r="AD76" i="4" s="1"/>
  <c r="AE76" i="4" s="1"/>
  <c r="BK32" i="4"/>
  <c r="AD137" i="4" s="1"/>
  <c r="AE137" i="4" s="1"/>
  <c r="BH21" i="4"/>
  <c r="AD58" i="4" s="1"/>
  <c r="AE58" i="4" s="1"/>
  <c r="BK24" i="4"/>
  <c r="AD82" i="4" s="1"/>
  <c r="AE82" i="4" s="1"/>
  <c r="BA30" i="4"/>
  <c r="AD121" i="4" s="1"/>
  <c r="AE121" i="4" s="1"/>
  <c r="BJ32" i="4"/>
  <c r="AD136" i="4" s="1"/>
  <c r="AE136" i="4" s="1"/>
  <c r="BH30" i="4"/>
  <c r="AD126" i="4" s="1"/>
  <c r="AE126" i="4" s="1"/>
  <c r="BF28" i="4"/>
  <c r="AD107" i="4" s="1"/>
  <c r="AE107" i="4" s="1"/>
  <c r="BD26" i="4"/>
  <c r="AD95" i="4" s="1"/>
  <c r="AE95" i="4" s="1"/>
  <c r="BA28" i="4"/>
  <c r="AD103" i="4" s="1"/>
  <c r="AE103" i="4" s="1"/>
  <c r="BJ26" i="4"/>
  <c r="AD99" i="4" s="1"/>
  <c r="AE99" i="4" s="1"/>
  <c r="BH24" i="4"/>
  <c r="AD80" i="4" s="1"/>
  <c r="AE80" i="4" s="1"/>
  <c r="BF22" i="4"/>
  <c r="AD68" i="4" s="1"/>
  <c r="AE68" i="4" s="1"/>
  <c r="BE18" i="4"/>
  <c r="AD32" i="4" s="1"/>
  <c r="AE32" i="4" s="1"/>
  <c r="BE15" i="4"/>
  <c r="AD8" i="4" s="1"/>
  <c r="AE8" i="4" s="1"/>
  <c r="BH25" i="4"/>
  <c r="AD89" i="4" s="1"/>
  <c r="AE89" i="4" s="1"/>
  <c r="BF14" i="4"/>
  <c r="AD5" i="4" s="1"/>
  <c r="AE5" i="4" s="1"/>
  <c r="BE31" i="4"/>
  <c r="AD132" i="4" s="1"/>
  <c r="AE132" i="4" s="1"/>
  <c r="BJ28" i="4"/>
  <c r="AD109" i="4" s="1"/>
  <c r="AE109" i="4" s="1"/>
  <c r="BH26" i="4"/>
  <c r="AD98" i="4" s="1"/>
  <c r="AE98" i="4" s="1"/>
  <c r="BF24" i="4"/>
  <c r="AD79" i="4" s="1"/>
  <c r="AE79" i="4" s="1"/>
  <c r="BD22" i="4"/>
  <c r="AD66" i="4" s="1"/>
  <c r="AE66" i="4" s="1"/>
  <c r="BF21" i="4"/>
  <c r="AD57" i="4" s="1"/>
  <c r="AE57" i="4" s="1"/>
  <c r="BH20" i="4"/>
  <c r="AD47" i="4" s="1"/>
  <c r="AE47" i="4" s="1"/>
  <c r="BJ19" i="4"/>
  <c r="AD37" i="4" s="1"/>
  <c r="AE37" i="4" s="1"/>
  <c r="BA18" i="4"/>
  <c r="AD29" i="4" s="1"/>
  <c r="AE29" i="4" s="1"/>
  <c r="BF15" i="4"/>
  <c r="AD9" i="4" s="1"/>
  <c r="AE9" i="4" s="1"/>
  <c r="AZ31" i="4"/>
  <c r="AD129" i="4" s="1"/>
  <c r="AE129" i="4" s="1"/>
  <c r="BE28" i="4"/>
  <c r="AD106" i="4" s="1"/>
  <c r="AE106" i="4" s="1"/>
  <c r="BC26" i="4"/>
  <c r="AD94" i="4" s="1"/>
  <c r="AE94" i="4" s="1"/>
  <c r="BJ25" i="4"/>
  <c r="AD90" i="4" s="1"/>
  <c r="AE90" i="4" s="1"/>
  <c r="BA24" i="4"/>
  <c r="AD75" i="4" s="1"/>
  <c r="AE75" i="4" s="1"/>
  <c r="AX22" i="4"/>
  <c r="AD61" i="4" s="1"/>
  <c r="AE61" i="4" s="1"/>
  <c r="AZ21" i="4"/>
  <c r="AD52" i="4" s="1"/>
  <c r="AE52" i="4" s="1"/>
  <c r="BA20" i="4"/>
  <c r="AD42" i="4" s="1"/>
  <c r="AE42" i="4" s="1"/>
  <c r="BD16" i="4"/>
  <c r="AD15" i="4" s="1"/>
  <c r="AE15" i="4" s="1"/>
  <c r="BK31" i="4"/>
  <c r="AD135" i="4" s="1"/>
  <c r="AE135" i="4" s="1"/>
  <c r="BB30" i="4"/>
  <c r="AD122" i="4" s="1"/>
  <c r="AE122" i="4" s="1"/>
  <c r="AZ28" i="4"/>
  <c r="AD102" i="4" s="1"/>
  <c r="AE102" i="4" s="1"/>
  <c r="BE25" i="4"/>
  <c r="AD87" i="4" s="1"/>
  <c r="AE87" i="4" s="1"/>
  <c r="BJ22" i="4"/>
  <c r="AD70" i="4" s="1"/>
  <c r="AE70" i="4" s="1"/>
  <c r="BD17" i="4"/>
  <c r="AD23" i="4" s="1"/>
  <c r="AE23" i="4" s="1"/>
  <c r="AY21" i="4"/>
  <c r="AD51" i="4" s="1"/>
  <c r="AE51" i="4" s="1"/>
  <c r="BF20" i="4"/>
  <c r="AD46" i="4" s="1"/>
  <c r="AE46" i="4" s="1"/>
  <c r="BD18" i="4"/>
  <c r="AD31" i="4" s="1"/>
  <c r="AE31" i="4" s="1"/>
  <c r="AX17" i="4"/>
  <c r="AD18" i="4" s="1"/>
  <c r="AE18" i="4" s="1"/>
  <c r="BE16" i="4"/>
  <c r="AD16" i="4" s="1"/>
  <c r="AE16" i="4" s="1"/>
  <c r="BA22" i="4"/>
  <c r="AD64" i="4" s="1"/>
  <c r="AE64" i="4" s="1"/>
  <c r="BE22" i="4"/>
  <c r="AD67" i="4" s="1"/>
  <c r="AE67" i="4" s="1"/>
  <c r="AZ25" i="4"/>
  <c r="AD83" i="4" s="1"/>
  <c r="AE83" i="4" s="1"/>
  <c r="BD25" i="4"/>
  <c r="AD86" i="4" s="1"/>
  <c r="AE86" i="4" s="1"/>
  <c r="AF11" i="4" l="1"/>
  <c r="AF101" i="4"/>
  <c r="AF36" i="4"/>
  <c r="AF95" i="4"/>
  <c r="AF18" i="4"/>
  <c r="AF64" i="4"/>
  <c r="AF27" i="4"/>
  <c r="AF103" i="4"/>
  <c r="AF130" i="4"/>
  <c r="AF104" i="4"/>
  <c r="AF74" i="4"/>
  <c r="AF102" i="4"/>
  <c r="AF107" i="4"/>
  <c r="AF84" i="4"/>
  <c r="AF33" i="4"/>
  <c r="AF44" i="4"/>
  <c r="AF4" i="4"/>
  <c r="AF19" i="4"/>
  <c r="AF68" i="4"/>
  <c r="AF106" i="4"/>
  <c r="AF31" i="4"/>
  <c r="AF133" i="4"/>
  <c r="AF111" i="4"/>
  <c r="AF80" i="4"/>
  <c r="AF43" i="4"/>
  <c r="AF28" i="4"/>
  <c r="AF127" i="4"/>
  <c r="AF72" i="4"/>
  <c r="AF128" i="4"/>
  <c r="AF17" i="4"/>
  <c r="AF32" i="4"/>
  <c r="AF94" i="4"/>
  <c r="AF115" i="4"/>
  <c r="AF78" i="4"/>
  <c r="AF87" i="4"/>
  <c r="AF24" i="4"/>
  <c r="AF100" i="4"/>
  <c r="AF25" i="4"/>
  <c r="AF69" i="4"/>
  <c r="AF54" i="4"/>
  <c r="AF99" i="4"/>
  <c r="AF9" i="4"/>
  <c r="AF51" i="4"/>
  <c r="AF53" i="4"/>
  <c r="AF120" i="4"/>
  <c r="AF98" i="4"/>
  <c r="AF85" i="4"/>
  <c r="AF37" i="4"/>
  <c r="AF55" i="4"/>
  <c r="AF88" i="4"/>
  <c r="AF81" i="4"/>
  <c r="AF29" i="4"/>
  <c r="AF129" i="4"/>
  <c r="AF39" i="4"/>
  <c r="AF126" i="4"/>
  <c r="AF7" i="4"/>
  <c r="AF10" i="4"/>
  <c r="AF38" i="4"/>
  <c r="AF97" i="4"/>
  <c r="AF114" i="4"/>
  <c r="AF65" i="4"/>
  <c r="AF76" i="4"/>
  <c r="AF5" i="4"/>
  <c r="AF61" i="4"/>
  <c r="AF67" i="4"/>
  <c r="AF131" i="4"/>
  <c r="AF20" i="4"/>
  <c r="AF47" i="4"/>
  <c r="AF13" i="4"/>
  <c r="AF134" i="4"/>
  <c r="AF77" i="4"/>
  <c r="AF117" i="4"/>
  <c r="AF56" i="4"/>
  <c r="AF137" i="4"/>
  <c r="AF132" i="4"/>
  <c r="AF52" i="4"/>
  <c r="AF59" i="4"/>
  <c r="AF35" i="4"/>
  <c r="AF118" i="4"/>
  <c r="AF30" i="4"/>
  <c r="AF112" i="4"/>
  <c r="AF96" i="4"/>
  <c r="AF113" i="4"/>
  <c r="AF3" i="4"/>
  <c r="AF8" i="4"/>
  <c r="AF90" i="4"/>
  <c r="AF16" i="4"/>
  <c r="AF21" i="4"/>
  <c r="AF6" i="4"/>
  <c r="AF75" i="4"/>
  <c r="AF41" i="4"/>
  <c r="AF70" i="4"/>
  <c r="AF82" i="4"/>
  <c r="AF116" i="4"/>
  <c r="AF14" i="4"/>
  <c r="AF83" i="4"/>
  <c r="AF91" i="4"/>
  <c r="AF124" i="4"/>
  <c r="AF57" i="4"/>
  <c r="AF60" i="4"/>
  <c r="AF62" i="4"/>
  <c r="AF40" i="4"/>
  <c r="AF123" i="4"/>
  <c r="AF45" i="4"/>
  <c r="AF71" i="4"/>
  <c r="AF125" i="4"/>
  <c r="AF121" i="4"/>
  <c r="AF79" i="4"/>
  <c r="AF135" i="4"/>
  <c r="AF122" i="4"/>
  <c r="AF92" i="4"/>
  <c r="AF50" i="4"/>
  <c r="AF15" i="4"/>
  <c r="AF34" i="4"/>
  <c r="AF119" i="4"/>
  <c r="AF63" i="4"/>
  <c r="AF49" i="4"/>
  <c r="AF105" i="4"/>
  <c r="AF136" i="4"/>
  <c r="AF66" i="4"/>
  <c r="AF23" i="4"/>
  <c r="AF22" i="4"/>
  <c r="AF89" i="4"/>
  <c r="AF110" i="4"/>
  <c r="AF12" i="4"/>
  <c r="AF73" i="4"/>
  <c r="AF93" i="4"/>
  <c r="AF26" i="4"/>
  <c r="AF58" i="4"/>
  <c r="AF109" i="4"/>
  <c r="AF42" i="4"/>
  <c r="AF86" i="4"/>
  <c r="AF108" i="4"/>
  <c r="AF48" i="4"/>
  <c r="AF46" i="4"/>
  <c r="AJ2" i="4" l="1"/>
  <c r="AG69" i="4" s="1"/>
  <c r="S23" i="4" s="1"/>
  <c r="AO24" i="1" s="1"/>
  <c r="AG8" i="4" l="1"/>
  <c r="P16" i="4" s="1"/>
  <c r="AL17" i="1" s="1"/>
  <c r="AG4" i="4"/>
  <c r="P15" i="4" s="1"/>
  <c r="AL16" i="1" s="1"/>
  <c r="AG88" i="4"/>
  <c r="Q26" i="4" s="1"/>
  <c r="AM27" i="1" s="1"/>
  <c r="AG31" i="4"/>
  <c r="O19" i="4" s="1"/>
  <c r="AK20" i="1" s="1"/>
  <c r="AG28" i="4"/>
  <c r="K19" i="4" s="1"/>
  <c r="AG20" i="1" s="1"/>
  <c r="AG22" i="4"/>
  <c r="N18" i="4" s="1"/>
  <c r="AJ19" i="1" s="1"/>
  <c r="AG133" i="4"/>
  <c r="Q32" i="4" s="1"/>
  <c r="AM33" i="1" s="1"/>
  <c r="AG21" i="4"/>
  <c r="L18" i="4" s="1"/>
  <c r="AH19" i="1" s="1"/>
  <c r="AG38" i="4"/>
  <c r="V20" i="4" s="1"/>
  <c r="AR21" i="1" s="1"/>
  <c r="AG54" i="4"/>
  <c r="N22" i="4" s="1"/>
  <c r="AJ23" i="1" s="1"/>
  <c r="AG96" i="4"/>
  <c r="P27" i="4" s="1"/>
  <c r="AL28" i="1" s="1"/>
  <c r="AG99" i="4"/>
  <c r="U27" i="4" s="1"/>
  <c r="AQ28" i="1" s="1"/>
  <c r="AG48" i="4"/>
  <c r="U21" i="4" s="1"/>
  <c r="AQ22" i="1" s="1"/>
  <c r="AG6" i="4"/>
  <c r="N16" i="4" s="1"/>
  <c r="AJ17" i="1" s="1"/>
  <c r="AG81" i="4"/>
  <c r="U25" i="4" s="1"/>
  <c r="AQ26" i="1" s="1"/>
  <c r="AG92" i="4"/>
  <c r="K27" i="4" s="1"/>
  <c r="AG28" i="1" s="1"/>
  <c r="AG17" i="4"/>
  <c r="Q17" i="4" s="1"/>
  <c r="AM18" i="1" s="1"/>
  <c r="AG82" i="4"/>
  <c r="V25" i="4" s="1"/>
  <c r="AR26" i="1" s="1"/>
  <c r="AG47" i="4"/>
  <c r="S21" i="4" s="1"/>
  <c r="AO22" i="1" s="1"/>
  <c r="AG24" i="4"/>
  <c r="P18" i="4" s="1"/>
  <c r="AL19" i="1" s="1"/>
  <c r="AG62" i="4"/>
  <c r="J23" i="4" s="1"/>
  <c r="AF24" i="1" s="1"/>
  <c r="AG23" i="4"/>
  <c r="O18" i="4" s="1"/>
  <c r="AK19" i="1" s="1"/>
  <c r="AG107" i="4"/>
  <c r="Q29" i="4" s="1"/>
  <c r="AM30" i="1" s="1"/>
  <c r="AG110" i="4"/>
  <c r="V29" i="4" s="1"/>
  <c r="AR30" i="1" s="1"/>
  <c r="AG19" i="4"/>
  <c r="J18" i="4" s="1"/>
  <c r="AF19" i="1" s="1"/>
  <c r="AG115" i="4"/>
  <c r="P30" i="4" s="1"/>
  <c r="AL31" i="1" s="1"/>
  <c r="AG14" i="4"/>
  <c r="N17" i="4" s="1"/>
  <c r="AJ18" i="1" s="1"/>
  <c r="AG127" i="4"/>
  <c r="U31" i="4" s="1"/>
  <c r="AQ32" i="1" s="1"/>
  <c r="AG13" i="4"/>
  <c r="L17" i="4" s="1"/>
  <c r="AH18" i="1" s="1"/>
  <c r="AG76" i="4"/>
  <c r="N25" i="4" s="1"/>
  <c r="AJ26" i="1" s="1"/>
  <c r="AG100" i="4"/>
  <c r="V27" i="4" s="1"/>
  <c r="AR28" i="1" s="1"/>
  <c r="AG84" i="4"/>
  <c r="L26" i="4" s="1"/>
  <c r="AH27" i="1" s="1"/>
  <c r="AG118" i="4"/>
  <c r="U30" i="4" s="1"/>
  <c r="AQ31" i="1" s="1"/>
  <c r="AG32" i="4"/>
  <c r="P19" i="4" s="1"/>
  <c r="AL20" i="1" s="1"/>
  <c r="AG56" i="4"/>
  <c r="P22" i="4" s="1"/>
  <c r="AL23" i="1" s="1"/>
  <c r="AG113" i="4"/>
  <c r="M30" i="4" s="1"/>
  <c r="AI31" i="1" s="1"/>
  <c r="AG97" i="4"/>
  <c r="Q27" i="4" s="1"/>
  <c r="AM28" i="1" s="1"/>
  <c r="AG12" i="4"/>
  <c r="K17" i="4" s="1"/>
  <c r="AG18" i="1" s="1"/>
  <c r="AG40" i="4"/>
  <c r="J21" i="4" s="1"/>
  <c r="AF22" i="1" s="1"/>
  <c r="AG91" i="4"/>
  <c r="V26" i="4" s="1"/>
  <c r="AR27" i="1" s="1"/>
  <c r="AG90" i="4"/>
  <c r="U26" i="4" s="1"/>
  <c r="AQ27" i="1" s="1"/>
  <c r="AG5" i="4"/>
  <c r="Q15" i="4" s="1"/>
  <c r="AM16" i="1" s="1"/>
  <c r="AG58" i="4"/>
  <c r="S22" i="4" s="1"/>
  <c r="AO23" i="1" s="1"/>
  <c r="AG125" i="4"/>
  <c r="Q31" i="4" s="1"/>
  <c r="AM32" i="1" s="1"/>
  <c r="AG74" i="4"/>
  <c r="K25" i="4" s="1"/>
  <c r="AG26" i="1" s="1"/>
  <c r="AG78" i="4"/>
  <c r="P25" i="4" s="1"/>
  <c r="AL26" i="1" s="1"/>
  <c r="AG25" i="4"/>
  <c r="Q18" i="4" s="1"/>
  <c r="AM19" i="1" s="1"/>
  <c r="AG9" i="4"/>
  <c r="Q16" i="4" s="1"/>
  <c r="AM17" i="1" s="1"/>
  <c r="AG60" i="4"/>
  <c r="V22" i="4" s="1"/>
  <c r="AR23" i="1" s="1"/>
  <c r="AG116" i="4"/>
  <c r="Q30" i="4" s="1"/>
  <c r="AM31" i="1" s="1"/>
  <c r="AG103" i="4"/>
  <c r="L29" i="4" s="1"/>
  <c r="AH30" i="1" s="1"/>
  <c r="AG64" i="4"/>
  <c r="L23" i="4" s="1"/>
  <c r="AH24" i="1" s="1"/>
  <c r="AG55" i="4"/>
  <c r="O22" i="4" s="1"/>
  <c r="AK23" i="1" s="1"/>
  <c r="AG51" i="4"/>
  <c r="J22" i="4" s="1"/>
  <c r="AF23" i="1" s="1"/>
  <c r="AG85" i="4"/>
  <c r="N26" i="4" s="1"/>
  <c r="AJ27" i="1" s="1"/>
  <c r="AG68" i="4"/>
  <c r="Q23" i="4" s="1"/>
  <c r="AM24" i="1" s="1"/>
  <c r="AG27" i="4"/>
  <c r="J19" i="4" s="1"/>
  <c r="AF20" i="1" s="1"/>
  <c r="AG53" i="4"/>
  <c r="L22" i="4" s="1"/>
  <c r="AH23" i="1" s="1"/>
  <c r="AG98" i="4"/>
  <c r="S27" i="4" s="1"/>
  <c r="AO28" i="1" s="1"/>
  <c r="AG67" i="4"/>
  <c r="P23" i="4" s="1"/>
  <c r="AL24" i="1" s="1"/>
  <c r="AG128" i="4"/>
  <c r="V31" i="4" s="1"/>
  <c r="AR32" i="1" s="1"/>
  <c r="AG61" i="4"/>
  <c r="I23" i="4" s="1"/>
  <c r="AE24" i="1" s="1"/>
  <c r="AG33" i="4"/>
  <c r="Q19" i="4" s="1"/>
  <c r="AM20" i="1" s="1"/>
  <c r="AG30" i="4"/>
  <c r="N19" i="4" s="1"/>
  <c r="AJ20" i="1" s="1"/>
  <c r="AG130" i="4"/>
  <c r="L32" i="4" s="1"/>
  <c r="AH33" i="1" s="1"/>
  <c r="AG50" i="4"/>
  <c r="I22" i="4" s="1"/>
  <c r="AE23" i="1" s="1"/>
  <c r="AG39" i="4"/>
  <c r="I21" i="4" s="1"/>
  <c r="AE22" i="1" s="1"/>
  <c r="AG83" i="4"/>
  <c r="K26" i="4" s="1"/>
  <c r="AG27" i="1" s="1"/>
  <c r="AG106" i="4"/>
  <c r="P29" i="4" s="1"/>
  <c r="AL30" i="1" s="1"/>
  <c r="AG43" i="4"/>
  <c r="N21" i="4" s="1"/>
  <c r="AJ22" i="1" s="1"/>
  <c r="AG102" i="4"/>
  <c r="K29" i="4" s="1"/>
  <c r="AG30" i="1" s="1"/>
  <c r="AG42" i="4"/>
  <c r="L21" i="4" s="1"/>
  <c r="AH22" i="1" s="1"/>
  <c r="AG93" i="4"/>
  <c r="L27" i="4" s="1"/>
  <c r="AH28" i="1" s="1"/>
  <c r="AG123" i="4"/>
  <c r="O31" i="4" s="1"/>
  <c r="AK32" i="1" s="1"/>
  <c r="AG15" i="4"/>
  <c r="O17" i="4" s="1"/>
  <c r="AK18" i="1" s="1"/>
  <c r="AG29" i="4"/>
  <c r="L19" i="4" s="1"/>
  <c r="AH20" i="1" s="1"/>
  <c r="AG10" i="4"/>
  <c r="I17" i="4" s="1"/>
  <c r="AE18" i="1" s="1"/>
  <c r="AG18" i="4"/>
  <c r="I18" i="4" s="1"/>
  <c r="AE19" i="1" s="1"/>
  <c r="AG80" i="4"/>
  <c r="S25" i="4" s="1"/>
  <c r="AO26" i="1" s="1"/>
  <c r="AG37" i="4"/>
  <c r="U20" i="4" s="1"/>
  <c r="AQ21" i="1" s="1"/>
  <c r="AG72" i="4"/>
  <c r="U24" i="4" s="1"/>
  <c r="AQ25" i="1" s="1"/>
  <c r="AG44" i="4"/>
  <c r="O21" i="4" s="1"/>
  <c r="AK22" i="1" s="1"/>
  <c r="AG112" i="4"/>
  <c r="L30" i="4" s="1"/>
  <c r="AH31" i="1" s="1"/>
  <c r="AG65" i="4"/>
  <c r="N23" i="4" s="1"/>
  <c r="AJ24" i="1" s="1"/>
  <c r="AG16" i="4"/>
  <c r="P17" i="4" s="1"/>
  <c r="AL18" i="1" s="1"/>
  <c r="AG45" i="4"/>
  <c r="P21" i="4" s="1"/>
  <c r="AL22" i="1" s="1"/>
  <c r="AG63" i="4"/>
  <c r="K23" i="4" s="1"/>
  <c r="AG24" i="1" s="1"/>
  <c r="AG71" i="4"/>
  <c r="V23" i="4" s="1"/>
  <c r="AR24" i="1" s="1"/>
  <c r="AG135" i="4"/>
  <c r="V32" i="4" s="1"/>
  <c r="AR33" i="1" s="1"/>
  <c r="AG35" i="4"/>
  <c r="V19" i="4" s="1"/>
  <c r="AR20" i="1" s="1"/>
  <c r="AG66" i="4"/>
  <c r="O23" i="4" s="1"/>
  <c r="AK24" i="1" s="1"/>
  <c r="AG57" i="4"/>
  <c r="Q22" i="4" s="1"/>
  <c r="AM23" i="1" s="1"/>
  <c r="AG70" i="4"/>
  <c r="U23" i="4" s="1"/>
  <c r="AQ24" i="1" s="1"/>
  <c r="AG86" i="4"/>
  <c r="O26" i="4" s="1"/>
  <c r="AK27" i="1" s="1"/>
  <c r="AG137" i="4"/>
  <c r="V33" i="4" s="1"/>
  <c r="AR34" i="1" s="1"/>
  <c r="AG11" i="4"/>
  <c r="J17" i="4" s="1"/>
  <c r="AF18" i="1" s="1"/>
  <c r="AG122" i="4"/>
  <c r="M31" i="4" s="1"/>
  <c r="AI32" i="1" s="1"/>
  <c r="AG120" i="4"/>
  <c r="K31" i="4" s="1"/>
  <c r="AG32" i="1" s="1"/>
  <c r="AG126" i="4"/>
  <c r="S31" i="4" s="1"/>
  <c r="AO32" i="1" s="1"/>
  <c r="AG26" i="4"/>
  <c r="I19" i="4" s="1"/>
  <c r="AE20" i="1" s="1"/>
  <c r="AG132" i="4"/>
  <c r="P32" i="4" s="1"/>
  <c r="AL33" i="1" s="1"/>
  <c r="AG49" i="4"/>
  <c r="V21" i="4" s="1"/>
  <c r="AR22" i="1" s="1"/>
  <c r="AG34" i="4"/>
  <c r="U19" i="4" s="1"/>
  <c r="AQ20" i="1" s="1"/>
  <c r="AG59" i="4"/>
  <c r="U22" i="4" s="1"/>
  <c r="AQ23" i="1" s="1"/>
  <c r="AG124" i="4"/>
  <c r="P31" i="4" s="1"/>
  <c r="AL32" i="1" s="1"/>
  <c r="AG87" i="4"/>
  <c r="P26" i="4" s="1"/>
  <c r="AL27" i="1" s="1"/>
  <c r="AG79" i="4"/>
  <c r="Q25" i="4" s="1"/>
  <c r="AM26" i="1" s="1"/>
  <c r="AG129" i="4"/>
  <c r="K32" i="4" s="1"/>
  <c r="AG33" i="1" s="1"/>
  <c r="AG131" i="4"/>
  <c r="M32" i="4" s="1"/>
  <c r="AI33" i="1" s="1"/>
  <c r="AG46" i="4"/>
  <c r="Q21" i="4" s="1"/>
  <c r="AM22" i="1" s="1"/>
  <c r="AG136" i="4"/>
  <c r="U33" i="4" s="1"/>
  <c r="AQ34" i="1" s="1"/>
  <c r="AG94" i="4"/>
  <c r="N27" i="4" s="1"/>
  <c r="AJ28" i="1" s="1"/>
  <c r="AG121" i="4"/>
  <c r="L31" i="4" s="1"/>
  <c r="AH32" i="1" s="1"/>
  <c r="AG108" i="4"/>
  <c r="S29" i="4" s="1"/>
  <c r="AO30" i="1" s="1"/>
  <c r="AG105" i="4"/>
  <c r="O29" i="4" s="1"/>
  <c r="AK30" i="1" s="1"/>
  <c r="AG104" i="4"/>
  <c r="M29" i="4" s="1"/>
  <c r="AI30" i="1" s="1"/>
  <c r="AG95" i="4"/>
  <c r="O27" i="4" s="1"/>
  <c r="AK28" i="1" s="1"/>
  <c r="AG134" i="4"/>
  <c r="U32" i="4" s="1"/>
  <c r="AQ33" i="1" s="1"/>
  <c r="AG89" i="4"/>
  <c r="S26" i="4" s="1"/>
  <c r="AO27" i="1" s="1"/>
  <c r="AG73" i="4"/>
  <c r="V24" i="4" s="1"/>
  <c r="AR25" i="1" s="1"/>
  <c r="AG109" i="4"/>
  <c r="U29" i="4" s="1"/>
  <c r="AQ30" i="1" s="1"/>
  <c r="AG77" i="4"/>
  <c r="O25" i="4" s="1"/>
  <c r="AK26" i="1" s="1"/>
  <c r="AG75" i="4"/>
  <c r="L25" i="4" s="1"/>
  <c r="AH26" i="1" s="1"/>
  <c r="AG114" i="4"/>
  <c r="O30" i="4" s="1"/>
  <c r="AK31" i="1" s="1"/>
  <c r="AG111" i="4"/>
  <c r="K30" i="4" s="1"/>
  <c r="AG31" i="1" s="1"/>
  <c r="AG119" i="4"/>
  <c r="V30" i="4" s="1"/>
  <c r="AR31" i="1" s="1"/>
  <c r="AG36" i="4"/>
  <c r="S20" i="4" s="1"/>
  <c r="AO21" i="1" s="1"/>
  <c r="AG117" i="4"/>
  <c r="S30" i="4" s="1"/>
  <c r="AO31" i="1" s="1"/>
  <c r="AG7" i="4"/>
  <c r="O16" i="4" s="1"/>
  <c r="AK17" i="1" s="1"/>
  <c r="AG52" i="4"/>
  <c r="K22" i="4" s="1"/>
  <c r="AG23" i="1" s="1"/>
  <c r="AG41" i="4"/>
  <c r="K21" i="4" s="1"/>
  <c r="AG22" i="1" s="1"/>
  <c r="AG20" i="4"/>
  <c r="K18" i="4" s="1"/>
  <c r="AG19" i="1" s="1"/>
  <c r="AG101" i="4"/>
  <c r="S28" i="4" s="1"/>
  <c r="AO29" i="1" s="1"/>
  <c r="AG3" i="4"/>
  <c r="O15" i="4" s="1"/>
  <c r="AK16" i="1" s="1"/>
  <c r="BA33" i="1" s="1"/>
</calcChain>
</file>

<file path=xl/sharedStrings.xml><?xml version="1.0" encoding="utf-8"?>
<sst xmlns="http://schemas.openxmlformats.org/spreadsheetml/2006/main" count="1392" uniqueCount="82">
  <si>
    <t>Mix Types</t>
  </si>
  <si>
    <t>Key</t>
  </si>
  <si>
    <t>Residential</t>
  </si>
  <si>
    <t>Education</t>
  </si>
  <si>
    <t>Commercial</t>
  </si>
  <si>
    <t>Public greenspace (park, oval etc.)</t>
  </si>
  <si>
    <t>Socio-cultural uses</t>
  </si>
  <si>
    <t>Other</t>
  </si>
  <si>
    <t>Roads</t>
  </si>
  <si>
    <t>Nature</t>
  </si>
  <si>
    <t>Bus stops</t>
  </si>
  <si>
    <t>Dwelling attractiveness score</t>
  </si>
  <si>
    <t>Cell resolution</t>
  </si>
  <si>
    <t>Distance to commercial</t>
  </si>
  <si>
    <t>Distance to education</t>
  </si>
  <si>
    <t>Distance to socio-cultural uses</t>
  </si>
  <si>
    <t>Distance to greenspace</t>
  </si>
  <si>
    <t>Infrastructure (roads, etc.)</t>
  </si>
  <si>
    <t>I</t>
  </si>
  <si>
    <t>R</t>
  </si>
  <si>
    <t>E</t>
  </si>
  <si>
    <t>C</t>
  </si>
  <si>
    <t>S</t>
  </si>
  <si>
    <t>N</t>
  </si>
  <si>
    <t>O</t>
  </si>
  <si>
    <t>G</t>
  </si>
  <si>
    <t>Zoning of proposed development</t>
  </si>
  <si>
    <t>Proposed Mixed Tenure Development</t>
  </si>
  <si>
    <t>Allocation of Affordable developments</t>
  </si>
  <si>
    <t>Public Greenspaces</t>
  </si>
  <si>
    <t>Public Transport access</t>
  </si>
  <si>
    <t>Distance to public transport</t>
  </si>
  <si>
    <t>Bus stop map</t>
  </si>
  <si>
    <t>Factor</t>
  </si>
  <si>
    <t>Importance</t>
  </si>
  <si>
    <t>Scale factors</t>
  </si>
  <si>
    <t>High</t>
  </si>
  <si>
    <t>Medium</t>
  </si>
  <si>
    <t>Low</t>
  </si>
  <si>
    <t>Time to Socio-cultural uses</t>
  </si>
  <si>
    <t>Time to Education</t>
  </si>
  <si>
    <t>Time to Commercial</t>
  </si>
  <si>
    <t>Time to Public Greenspaces</t>
  </si>
  <si>
    <t>Time to Public Transport</t>
  </si>
  <si>
    <t>Development importance factors</t>
  </si>
  <si>
    <t>Scales</t>
  </si>
  <si>
    <t>Edu</t>
  </si>
  <si>
    <t>Comm</t>
  </si>
  <si>
    <t>SCU</t>
  </si>
  <si>
    <t>PG</t>
  </si>
  <si>
    <t>PT</t>
  </si>
  <si>
    <t>Residential Mask</t>
  </si>
  <si>
    <t>Preference</t>
  </si>
  <si>
    <t>Private residents</t>
  </si>
  <si>
    <t>Assisted residents</t>
  </si>
  <si>
    <t>Land-use</t>
  </si>
  <si>
    <t>Combined preference</t>
  </si>
  <si>
    <t>Allocation of affordable housing</t>
  </si>
  <si>
    <t>Ranking</t>
  </si>
  <si>
    <t>x</t>
  </si>
  <si>
    <t>y</t>
  </si>
  <si>
    <t>Value</t>
  </si>
  <si>
    <t>Rank</t>
  </si>
  <si>
    <t>Mixed Tenure Development Factors</t>
  </si>
  <si>
    <t>Value per lot</t>
  </si>
  <si>
    <t>Total value</t>
  </si>
  <si>
    <t>Type</t>
  </si>
  <si>
    <t>% Aff</t>
  </si>
  <si>
    <t># Aff</t>
  </si>
  <si>
    <t>AH</t>
  </si>
  <si>
    <t>Affordable Housing</t>
  </si>
  <si>
    <t>% Lots Affordable housing</t>
  </si>
  <si>
    <t>Mixed Tenure Development Outputs</t>
  </si>
  <si>
    <t>Cost of Affordable housing lot</t>
  </si>
  <si>
    <t>Cost of Residential lot</t>
  </si>
  <si>
    <t>Mixture format</t>
  </si>
  <si>
    <t>Mix Format</t>
  </si>
  <si>
    <t>Segmented</t>
  </si>
  <si>
    <t>Salt &amp; Pepper</t>
  </si>
  <si>
    <t>% Value of Affordable housing</t>
  </si>
  <si>
    <t>Value (calcs)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</si>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</sst>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_-[$$-409]* #,##0.00_ ;_-[$$-409]* \-#,##0.00\ ;_-[$$-409]* &quot;-&quot;??_ ;_-@_ 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i/>
      <sz val="1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1" fillId="0" borderId="0" xfId="0" applyFont="1" applyAlignment="1"/>
    <xf numFmtId="0" fontId="0" fillId="0" borderId="0" xfId="0" applyAlignment="1"/>
    <xf numFmtId="0" fontId="0" fillId="0" borderId="0" xfId="0" applyNumberFormat="1"/>
    <xf numFmtId="2" fontId="1" fillId="0" borderId="0" xfId="0" applyNumberFormat="1" applyFont="1"/>
    <xf numFmtId="9" fontId="0" fillId="0" borderId="0" xfId="0" applyNumberFormat="1" applyAlignment="1"/>
    <xf numFmtId="0" fontId="0" fillId="0" borderId="6" xfId="0" applyFont="1" applyFill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/>
    <xf numFmtId="165" fontId="0" fillId="0" borderId="4" xfId="1" applyNumberFormat="1" applyFont="1" applyBorder="1"/>
    <xf numFmtId="165" fontId="0" fillId="0" borderId="4" xfId="0" applyNumberFormat="1" applyBorder="1"/>
    <xf numFmtId="0" fontId="1" fillId="0" borderId="3" xfId="0" applyFont="1" applyFill="1" applyBorder="1"/>
    <xf numFmtId="9" fontId="0" fillId="0" borderId="4" xfId="2" applyFont="1" applyBorder="1"/>
    <xf numFmtId="0" fontId="1" fillId="0" borderId="5" xfId="0" applyFont="1" applyFill="1" applyBorder="1"/>
    <xf numFmtId="0" fontId="5" fillId="0" borderId="0" xfId="0" applyFont="1"/>
    <xf numFmtId="0" fontId="1" fillId="0" borderId="5" xfId="0" applyFont="1" applyBorder="1"/>
    <xf numFmtId="165" fontId="0" fillId="0" borderId="6" xfId="0" applyNumberForma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9">
    <dxf>
      <font>
        <strike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9900"/>
        </patternFill>
      </fill>
    </dxf>
    <dxf>
      <fill>
        <patternFill>
          <bgColor rgb="FFFF66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2F81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9900"/>
        </patternFill>
      </fill>
    </dxf>
    <dxf>
      <fill>
        <patternFill>
          <bgColor rgb="FFFF66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2F81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9900"/>
        </patternFill>
      </fill>
    </dxf>
    <dxf>
      <fill>
        <patternFill>
          <bgColor rgb="FFFF66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2F81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9900"/>
        </patternFill>
      </fill>
    </dxf>
    <dxf>
      <fill>
        <patternFill>
          <bgColor rgb="FFFF66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2F81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9900"/>
        </patternFill>
      </fill>
    </dxf>
    <dxf>
      <fill>
        <patternFill>
          <bgColor rgb="FFFF66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2F81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F8150"/>
      <color rgb="FFFFFFFF"/>
      <color rgb="FFFF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3</xdr:row>
      <xdr:rowOff>0</xdr:rowOff>
    </xdr:from>
    <xdr:to>
      <xdr:col>23</xdr:col>
      <xdr:colOff>9525</xdr:colOff>
      <xdr:row>34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00776" y="485775"/>
          <a:ext cx="5695949" cy="503872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3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0</xdr:colOff>
      <xdr:row>36</xdr:row>
      <xdr:rowOff>9525</xdr:rowOff>
    </xdr:from>
    <xdr:to>
      <xdr:col>22</xdr:col>
      <xdr:colOff>247649</xdr:colOff>
      <xdr:row>67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495300"/>
          <a:ext cx="5695949" cy="5038725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25</xdr:col>
      <xdr:colOff>23091</xdr:colOff>
      <xdr:row>3</xdr:row>
      <xdr:rowOff>0</xdr:rowOff>
    </xdr:from>
    <xdr:to>
      <xdr:col>48</xdr:col>
      <xdr:colOff>23090</xdr:colOff>
      <xdr:row>34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99BD5FE-2911-4D55-9EDF-71C12A31335F}"/>
            </a:ext>
          </a:extLst>
        </xdr:cNvPr>
        <xdr:cNvSpPr/>
      </xdr:nvSpPr>
      <xdr:spPr>
        <a:xfrm>
          <a:off x="6661727" y="5830455"/>
          <a:ext cx="6107545" cy="5029777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3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19051</xdr:colOff>
      <xdr:row>40</xdr:row>
      <xdr:rowOff>19050</xdr:rowOff>
    </xdr:from>
    <xdr:to>
      <xdr:col>91</xdr:col>
      <xdr:colOff>19050</xdr:colOff>
      <xdr:row>71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743201" y="4876800"/>
          <a:ext cx="5695949" cy="503872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3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44</xdr:col>
      <xdr:colOff>19051</xdr:colOff>
      <xdr:row>40</xdr:row>
      <xdr:rowOff>19050</xdr:rowOff>
    </xdr:from>
    <xdr:to>
      <xdr:col>67</xdr:col>
      <xdr:colOff>19050</xdr:colOff>
      <xdr:row>71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F8485FB-735A-4615-9EC1-4AC8BF5F82E3}"/>
            </a:ext>
          </a:extLst>
        </xdr:cNvPr>
        <xdr:cNvSpPr/>
      </xdr:nvSpPr>
      <xdr:spPr>
        <a:xfrm>
          <a:off x="7454324" y="6484505"/>
          <a:ext cx="7435271" cy="5029777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3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66675</xdr:rowOff>
    </xdr:from>
    <xdr:to>
      <xdr:col>8</xdr:col>
      <xdr:colOff>237486</xdr:colOff>
      <xdr:row>15</xdr:row>
      <xdr:rowOff>66412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0525"/>
          <a:ext cx="5114286" cy="2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39"/>
  <sheetViews>
    <sheetView tabSelected="1" zoomScaleNormal="100" workbookViewId="0">
      <selection activeCell="BA26" sqref="BA26"/>
    </sheetView>
  </sheetViews>
  <sheetFormatPr defaultRowHeight="12.75" x14ac:dyDescent="0.2"/>
  <cols>
    <col min="1" max="50" width="3.7109375" customWidth="1"/>
    <col min="51" max="51" width="4.85546875" customWidth="1"/>
    <col min="52" max="52" width="30.42578125" customWidth="1"/>
    <col min="53" max="53" width="17.42578125" customWidth="1"/>
  </cols>
  <sheetData>
    <row r="1" spans="1:75" x14ac:dyDescent="0.2">
      <c r="A1" s="1"/>
    </row>
    <row r="2" spans="1:75" x14ac:dyDescent="0.2">
      <c r="BS2" s="29"/>
      <c r="BT2" s="29"/>
      <c r="BU2" s="29"/>
      <c r="BV2" s="29"/>
      <c r="BW2" s="29"/>
    </row>
    <row r="3" spans="1:75" ht="13.5" thickBot="1" x14ac:dyDescent="0.25">
      <c r="A3" s="33" t="s">
        <v>26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Z3" s="33" t="s">
        <v>28</v>
      </c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BS3" s="29"/>
      <c r="BT3" s="29"/>
      <c r="BU3" s="29"/>
      <c r="BV3" s="29"/>
      <c r="BW3" s="29"/>
    </row>
    <row r="4" spans="1:75" x14ac:dyDescent="0.2">
      <c r="A4" s="10" t="s">
        <v>24</v>
      </c>
      <c r="B4" s="10" t="s">
        <v>24</v>
      </c>
      <c r="C4" s="10" t="s">
        <v>24</v>
      </c>
      <c r="D4" s="10" t="s">
        <v>24</v>
      </c>
      <c r="E4" s="10" t="s">
        <v>24</v>
      </c>
      <c r="F4" s="10" t="s">
        <v>24</v>
      </c>
      <c r="G4" s="10" t="s">
        <v>24</v>
      </c>
      <c r="H4" s="10" t="s">
        <v>18</v>
      </c>
      <c r="I4" s="10" t="s">
        <v>23</v>
      </c>
      <c r="J4" s="10" t="s">
        <v>23</v>
      </c>
      <c r="K4" s="10" t="s">
        <v>23</v>
      </c>
      <c r="L4" s="10" t="s">
        <v>23</v>
      </c>
      <c r="M4" s="10" t="s">
        <v>18</v>
      </c>
      <c r="N4" s="10" t="s">
        <v>22</v>
      </c>
      <c r="O4" s="10" t="s">
        <v>22</v>
      </c>
      <c r="P4" s="10" t="s">
        <v>22</v>
      </c>
      <c r="Q4" s="10" t="s">
        <v>22</v>
      </c>
      <c r="R4" s="10" t="s">
        <v>22</v>
      </c>
      <c r="S4" s="10" t="s">
        <v>25</v>
      </c>
      <c r="T4" s="10" t="s">
        <v>25</v>
      </c>
      <c r="U4" s="10" t="s">
        <v>25</v>
      </c>
      <c r="V4" s="10" t="s">
        <v>25</v>
      </c>
      <c r="W4" s="10" t="s">
        <v>25</v>
      </c>
      <c r="Z4" s="22" t="str">
        <f>Background!D3</f>
        <v>O</v>
      </c>
      <c r="AA4" s="22" t="str">
        <f>Background!E3</f>
        <v>O</v>
      </c>
      <c r="AB4" s="22" t="str">
        <f>Background!F3</f>
        <v>O</v>
      </c>
      <c r="AC4" s="22" t="str">
        <f>Background!G3</f>
        <v>O</v>
      </c>
      <c r="AD4" s="22" t="str">
        <f>Background!H3</f>
        <v>O</v>
      </c>
      <c r="AE4" s="22" t="str">
        <f>Background!I3</f>
        <v>O</v>
      </c>
      <c r="AF4" s="22" t="str">
        <f>Background!J3</f>
        <v>O</v>
      </c>
      <c r="AG4" s="22" t="str">
        <f>Background!K3</f>
        <v>I</v>
      </c>
      <c r="AH4" s="22" t="str">
        <f>Background!L3</f>
        <v>N</v>
      </c>
      <c r="AI4" s="22" t="str">
        <f>Background!M3</f>
        <v>N</v>
      </c>
      <c r="AJ4" s="22" t="str">
        <f>Background!N3</f>
        <v>N</v>
      </c>
      <c r="AK4" s="22" t="str">
        <f>Background!O3</f>
        <v>N</v>
      </c>
      <c r="AL4" s="22" t="str">
        <f>Background!P3</f>
        <v>I</v>
      </c>
      <c r="AM4" s="22" t="str">
        <f>Background!Q3</f>
        <v>S</v>
      </c>
      <c r="AN4" s="22" t="str">
        <f>Background!R3</f>
        <v>S</v>
      </c>
      <c r="AO4" s="22" t="str">
        <f>Background!S3</f>
        <v>S</v>
      </c>
      <c r="AP4" s="22" t="str">
        <f>Background!T3</f>
        <v>S</v>
      </c>
      <c r="AQ4" s="22" t="str">
        <f>Background!U3</f>
        <v>S</v>
      </c>
      <c r="AR4" s="22" t="str">
        <f>Background!V3</f>
        <v>G</v>
      </c>
      <c r="AS4" s="22" t="str">
        <f>Background!W3</f>
        <v>G</v>
      </c>
      <c r="AT4" s="22" t="str">
        <f>Background!X3</f>
        <v>G</v>
      </c>
      <c r="AU4" s="22" t="str">
        <f>Background!Y3</f>
        <v>G</v>
      </c>
      <c r="AV4" s="22" t="str">
        <f>Background!Z3</f>
        <v>G</v>
      </c>
      <c r="AY4" s="14" t="s">
        <v>1</v>
      </c>
      <c r="AZ4" s="15" t="s">
        <v>55</v>
      </c>
      <c r="BS4" s="29"/>
      <c r="BT4" s="29" t="s">
        <v>35</v>
      </c>
      <c r="BU4" s="29" t="s">
        <v>52</v>
      </c>
      <c r="BV4" s="29" t="s">
        <v>76</v>
      </c>
      <c r="BW4" s="29"/>
    </row>
    <row r="5" spans="1:75" x14ac:dyDescent="0.2">
      <c r="A5" s="10" t="s">
        <v>24</v>
      </c>
      <c r="B5" s="10" t="s">
        <v>24</v>
      </c>
      <c r="C5" s="10" t="s">
        <v>24</v>
      </c>
      <c r="D5" s="10" t="s">
        <v>24</v>
      </c>
      <c r="E5" s="10" t="s">
        <v>24</v>
      </c>
      <c r="F5" s="10" t="s">
        <v>24</v>
      </c>
      <c r="G5" s="10" t="s">
        <v>24</v>
      </c>
      <c r="H5" s="10" t="s">
        <v>18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18</v>
      </c>
      <c r="N5" s="10" t="s">
        <v>22</v>
      </c>
      <c r="O5" s="10" t="s">
        <v>22</v>
      </c>
      <c r="P5" s="10" t="s">
        <v>22</v>
      </c>
      <c r="Q5" s="10" t="s">
        <v>22</v>
      </c>
      <c r="R5" s="10" t="s">
        <v>22</v>
      </c>
      <c r="S5" s="10" t="s">
        <v>25</v>
      </c>
      <c r="T5" s="10" t="s">
        <v>25</v>
      </c>
      <c r="U5" s="10" t="s">
        <v>25</v>
      </c>
      <c r="V5" s="10" t="s">
        <v>25</v>
      </c>
      <c r="W5" s="10" t="s">
        <v>25</v>
      </c>
      <c r="Z5" s="22" t="str">
        <f>Background!D4</f>
        <v>O</v>
      </c>
      <c r="AA5" s="22" t="str">
        <f>Background!E4</f>
        <v>O</v>
      </c>
      <c r="AB5" s="22" t="str">
        <f>Background!F4</f>
        <v>O</v>
      </c>
      <c r="AC5" s="22" t="str">
        <f>Background!G4</f>
        <v>O</v>
      </c>
      <c r="AD5" s="22" t="str">
        <f>Background!H4</f>
        <v>O</v>
      </c>
      <c r="AE5" s="22" t="str">
        <f>Background!I4</f>
        <v>O</v>
      </c>
      <c r="AF5" s="22" t="str">
        <f>Background!J4</f>
        <v>O</v>
      </c>
      <c r="AG5" s="22" t="str">
        <f>Background!K4</f>
        <v>I</v>
      </c>
      <c r="AH5" s="22" t="str">
        <f>Background!L4</f>
        <v>N</v>
      </c>
      <c r="AI5" s="22" t="str">
        <f>Background!M4</f>
        <v>N</v>
      </c>
      <c r="AJ5" s="22" t="str">
        <f>Background!N4</f>
        <v>N</v>
      </c>
      <c r="AK5" s="22" t="str">
        <f>Background!O4</f>
        <v>N</v>
      </c>
      <c r="AL5" s="22" t="str">
        <f>Background!P4</f>
        <v>I</v>
      </c>
      <c r="AM5" s="22" t="str">
        <f>Background!Q4</f>
        <v>S</v>
      </c>
      <c r="AN5" s="22" t="str">
        <f>Background!R4</f>
        <v>S</v>
      </c>
      <c r="AO5" s="22" t="str">
        <f>Background!S4</f>
        <v>S</v>
      </c>
      <c r="AP5" s="22" t="str">
        <f>Background!T4</f>
        <v>S</v>
      </c>
      <c r="AQ5" s="22" t="str">
        <f>Background!U4</f>
        <v>S</v>
      </c>
      <c r="AR5" s="22" t="str">
        <f>Background!V4</f>
        <v>G</v>
      </c>
      <c r="AS5" s="22" t="str">
        <f>Background!W4</f>
        <v>G</v>
      </c>
      <c r="AT5" s="22" t="str">
        <f>Background!X4</f>
        <v>G</v>
      </c>
      <c r="AU5" s="22" t="str">
        <f>Background!Y4</f>
        <v>G</v>
      </c>
      <c r="AV5" s="22" t="str">
        <f>Background!Z4</f>
        <v>G</v>
      </c>
      <c r="AY5" s="11" t="s">
        <v>18</v>
      </c>
      <c r="AZ5" s="12" t="s">
        <v>17</v>
      </c>
      <c r="BS5" s="29"/>
      <c r="BT5" s="29" t="s">
        <v>36</v>
      </c>
      <c r="BU5" s="29" t="s">
        <v>53</v>
      </c>
      <c r="BV5" s="29" t="s">
        <v>77</v>
      </c>
      <c r="BW5" s="29"/>
    </row>
    <row r="6" spans="1:75" x14ac:dyDescent="0.2">
      <c r="A6" s="10" t="s">
        <v>24</v>
      </c>
      <c r="B6" s="10" t="s">
        <v>24</v>
      </c>
      <c r="C6" s="10" t="s">
        <v>24</v>
      </c>
      <c r="D6" s="10" t="s">
        <v>24</v>
      </c>
      <c r="E6" s="10" t="s">
        <v>24</v>
      </c>
      <c r="F6" s="10" t="s">
        <v>24</v>
      </c>
      <c r="G6" s="10" t="s">
        <v>18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18</v>
      </c>
      <c r="N6" s="10" t="s">
        <v>22</v>
      </c>
      <c r="O6" s="10" t="s">
        <v>22</v>
      </c>
      <c r="P6" s="10" t="s">
        <v>22</v>
      </c>
      <c r="Q6" s="10" t="s">
        <v>22</v>
      </c>
      <c r="R6" s="10" t="s">
        <v>22</v>
      </c>
      <c r="S6" s="10" t="s">
        <v>25</v>
      </c>
      <c r="T6" s="10" t="s">
        <v>25</v>
      </c>
      <c r="U6" s="10" t="s">
        <v>25</v>
      </c>
      <c r="V6" s="10" t="s">
        <v>25</v>
      </c>
      <c r="W6" s="10" t="s">
        <v>25</v>
      </c>
      <c r="Z6" s="22" t="str">
        <f>Background!D5</f>
        <v>O</v>
      </c>
      <c r="AA6" s="22" t="str">
        <f>Background!E5</f>
        <v>O</v>
      </c>
      <c r="AB6" s="22" t="str">
        <f>Background!F5</f>
        <v>O</v>
      </c>
      <c r="AC6" s="22" t="str">
        <f>Background!G5</f>
        <v>O</v>
      </c>
      <c r="AD6" s="22" t="str">
        <f>Background!H5</f>
        <v>O</v>
      </c>
      <c r="AE6" s="22" t="str">
        <f>Background!I5</f>
        <v>O</v>
      </c>
      <c r="AF6" s="22" t="str">
        <f>Background!J5</f>
        <v>I</v>
      </c>
      <c r="AG6" s="22" t="str">
        <f>Background!K5</f>
        <v>I</v>
      </c>
      <c r="AH6" s="22" t="str">
        <f>Background!L5</f>
        <v>I</v>
      </c>
      <c r="AI6" s="22" t="str">
        <f>Background!M5</f>
        <v>I</v>
      </c>
      <c r="AJ6" s="22" t="str">
        <f>Background!N5</f>
        <v>I</v>
      </c>
      <c r="AK6" s="22" t="str">
        <f>Background!O5</f>
        <v>I</v>
      </c>
      <c r="AL6" s="22" t="str">
        <f>Background!P5</f>
        <v>I</v>
      </c>
      <c r="AM6" s="22" t="str">
        <f>Background!Q5</f>
        <v>S</v>
      </c>
      <c r="AN6" s="22" t="str">
        <f>Background!R5</f>
        <v>S</v>
      </c>
      <c r="AO6" s="22" t="str">
        <f>Background!S5</f>
        <v>S</v>
      </c>
      <c r="AP6" s="22" t="str">
        <f>Background!T5</f>
        <v>S</v>
      </c>
      <c r="AQ6" s="22" t="str">
        <f>Background!U5</f>
        <v>S</v>
      </c>
      <c r="AR6" s="22" t="str">
        <f>Background!V5</f>
        <v>G</v>
      </c>
      <c r="AS6" s="22" t="str">
        <f>Background!W5</f>
        <v>G</v>
      </c>
      <c r="AT6" s="22" t="str">
        <f>Background!X5</f>
        <v>G</v>
      </c>
      <c r="AU6" s="22" t="str">
        <f>Background!Y5</f>
        <v>G</v>
      </c>
      <c r="AV6" s="22" t="str">
        <f>Background!Z5</f>
        <v>G</v>
      </c>
      <c r="AY6" s="11" t="s">
        <v>19</v>
      </c>
      <c r="AZ6" s="5" t="s">
        <v>2</v>
      </c>
      <c r="BS6" s="29"/>
      <c r="BT6" s="29" t="s">
        <v>37</v>
      </c>
      <c r="BU6" s="29" t="s">
        <v>54</v>
      </c>
      <c r="BV6" s="29" t="s">
        <v>78</v>
      </c>
      <c r="BW6" s="29"/>
    </row>
    <row r="7" spans="1:75" x14ac:dyDescent="0.2">
      <c r="A7" s="10" t="s">
        <v>24</v>
      </c>
      <c r="B7" s="10" t="s">
        <v>24</v>
      </c>
      <c r="C7" s="10" t="s">
        <v>24</v>
      </c>
      <c r="D7" s="10" t="s">
        <v>24</v>
      </c>
      <c r="E7" s="10" t="s">
        <v>24</v>
      </c>
      <c r="F7" s="10" t="s">
        <v>24</v>
      </c>
      <c r="G7" s="10" t="s">
        <v>18</v>
      </c>
      <c r="H7" s="10" t="s">
        <v>21</v>
      </c>
      <c r="I7" s="10" t="s">
        <v>21</v>
      </c>
      <c r="J7" s="10" t="s">
        <v>21</v>
      </c>
      <c r="K7" s="10" t="s">
        <v>21</v>
      </c>
      <c r="L7" s="10" t="s">
        <v>21</v>
      </c>
      <c r="M7" s="10" t="s">
        <v>18</v>
      </c>
      <c r="N7" s="10" t="s">
        <v>22</v>
      </c>
      <c r="O7" s="10" t="s">
        <v>22</v>
      </c>
      <c r="P7" s="10" t="s">
        <v>22</v>
      </c>
      <c r="Q7" s="10" t="s">
        <v>22</v>
      </c>
      <c r="R7" s="10" t="s">
        <v>22</v>
      </c>
      <c r="S7" s="10" t="s">
        <v>25</v>
      </c>
      <c r="T7" s="10" t="s">
        <v>25</v>
      </c>
      <c r="U7" s="10" t="s">
        <v>25</v>
      </c>
      <c r="V7" s="10" t="s">
        <v>25</v>
      </c>
      <c r="W7" s="10" t="s">
        <v>25</v>
      </c>
      <c r="Z7" s="22" t="str">
        <f>Background!D6</f>
        <v>O</v>
      </c>
      <c r="AA7" s="22" t="str">
        <f>Background!E6</f>
        <v>O</v>
      </c>
      <c r="AB7" s="22" t="str">
        <f>Background!F6</f>
        <v>O</v>
      </c>
      <c r="AC7" s="22" t="str">
        <f>Background!G6</f>
        <v>O</v>
      </c>
      <c r="AD7" s="22" t="str">
        <f>Background!H6</f>
        <v>O</v>
      </c>
      <c r="AE7" s="22" t="str">
        <f>Background!I6</f>
        <v>O</v>
      </c>
      <c r="AF7" s="22" t="str">
        <f>Background!J6</f>
        <v>I</v>
      </c>
      <c r="AG7" s="22" t="str">
        <f>Background!K6</f>
        <v>C</v>
      </c>
      <c r="AH7" s="22" t="str">
        <f>Background!L6</f>
        <v>C</v>
      </c>
      <c r="AI7" s="22" t="str">
        <f>Background!M6</f>
        <v>C</v>
      </c>
      <c r="AJ7" s="22" t="str">
        <f>Background!N6</f>
        <v>C</v>
      </c>
      <c r="AK7" s="22" t="str">
        <f>Background!O6</f>
        <v>C</v>
      </c>
      <c r="AL7" s="22" t="str">
        <f>Background!P6</f>
        <v>I</v>
      </c>
      <c r="AM7" s="22" t="str">
        <f>Background!Q6</f>
        <v>S</v>
      </c>
      <c r="AN7" s="22" t="str">
        <f>Background!R6</f>
        <v>S</v>
      </c>
      <c r="AO7" s="22" t="str">
        <f>Background!S6</f>
        <v>S</v>
      </c>
      <c r="AP7" s="22" t="str">
        <f>Background!T6</f>
        <v>S</v>
      </c>
      <c r="AQ7" s="22" t="str">
        <f>Background!U6</f>
        <v>S</v>
      </c>
      <c r="AR7" s="22" t="str">
        <f>Background!V6</f>
        <v>G</v>
      </c>
      <c r="AS7" s="22" t="str">
        <f>Background!W6</f>
        <v>G</v>
      </c>
      <c r="AT7" s="22" t="str">
        <f>Background!X6</f>
        <v>G</v>
      </c>
      <c r="AU7" s="22" t="str">
        <f>Background!Y6</f>
        <v>G</v>
      </c>
      <c r="AV7" s="22" t="str">
        <f>Background!Z6</f>
        <v>G</v>
      </c>
      <c r="AY7" s="11" t="s">
        <v>20</v>
      </c>
      <c r="AZ7" s="5" t="s">
        <v>3</v>
      </c>
      <c r="BS7" s="29"/>
      <c r="BT7" s="29" t="s">
        <v>38</v>
      </c>
      <c r="BU7" s="29"/>
      <c r="BV7" s="29"/>
      <c r="BW7" s="29"/>
    </row>
    <row r="8" spans="1:75" x14ac:dyDescent="0.2">
      <c r="A8" s="10" t="s">
        <v>24</v>
      </c>
      <c r="B8" s="10" t="s">
        <v>24</v>
      </c>
      <c r="C8" s="10" t="s">
        <v>24</v>
      </c>
      <c r="D8" s="10" t="s">
        <v>24</v>
      </c>
      <c r="E8" s="10" t="s">
        <v>24</v>
      </c>
      <c r="F8" s="10" t="s">
        <v>18</v>
      </c>
      <c r="G8" s="10" t="s">
        <v>18</v>
      </c>
      <c r="H8" s="10" t="s">
        <v>21</v>
      </c>
      <c r="I8" s="10" t="s">
        <v>21</v>
      </c>
      <c r="J8" s="10" t="s">
        <v>21</v>
      </c>
      <c r="K8" s="10" t="s">
        <v>21</v>
      </c>
      <c r="L8" s="10" t="s">
        <v>21</v>
      </c>
      <c r="M8" s="10" t="s">
        <v>18</v>
      </c>
      <c r="N8" s="10" t="s">
        <v>22</v>
      </c>
      <c r="O8" s="10" t="s">
        <v>22</v>
      </c>
      <c r="P8" s="10" t="s">
        <v>20</v>
      </c>
      <c r="Q8" s="10" t="s">
        <v>20</v>
      </c>
      <c r="R8" s="10" t="s">
        <v>20</v>
      </c>
      <c r="S8" s="10" t="s">
        <v>25</v>
      </c>
      <c r="T8" s="10" t="s">
        <v>25</v>
      </c>
      <c r="U8" s="10" t="s">
        <v>25</v>
      </c>
      <c r="V8" s="10" t="s">
        <v>25</v>
      </c>
      <c r="W8" s="10" t="s">
        <v>25</v>
      </c>
      <c r="Z8" s="22" t="str">
        <f>Background!D7</f>
        <v>O</v>
      </c>
      <c r="AA8" s="22" t="str">
        <f>Background!E7</f>
        <v>O</v>
      </c>
      <c r="AB8" s="22" t="str">
        <f>Background!F7</f>
        <v>O</v>
      </c>
      <c r="AC8" s="22" t="str">
        <f>Background!G7</f>
        <v>O</v>
      </c>
      <c r="AD8" s="22" t="str">
        <f>Background!H7</f>
        <v>O</v>
      </c>
      <c r="AE8" s="22" t="str">
        <f>Background!I7</f>
        <v>I</v>
      </c>
      <c r="AF8" s="22" t="str">
        <f>Background!J7</f>
        <v>I</v>
      </c>
      <c r="AG8" s="22" t="str">
        <f>Background!K7</f>
        <v>C</v>
      </c>
      <c r="AH8" s="22" t="str">
        <f>Background!L7</f>
        <v>C</v>
      </c>
      <c r="AI8" s="22" t="str">
        <f>Background!M7</f>
        <v>C</v>
      </c>
      <c r="AJ8" s="22" t="str">
        <f>Background!N7</f>
        <v>C</v>
      </c>
      <c r="AK8" s="22" t="str">
        <f>Background!O7</f>
        <v>C</v>
      </c>
      <c r="AL8" s="22" t="str">
        <f>Background!P7</f>
        <v>I</v>
      </c>
      <c r="AM8" s="22" t="str">
        <f>Background!Q7</f>
        <v>S</v>
      </c>
      <c r="AN8" s="22" t="str">
        <f>Background!R7</f>
        <v>S</v>
      </c>
      <c r="AO8" s="22" t="str">
        <f>Background!S7</f>
        <v>E</v>
      </c>
      <c r="AP8" s="22" t="str">
        <f>Background!T7</f>
        <v>E</v>
      </c>
      <c r="AQ8" s="22" t="str">
        <f>Background!U7</f>
        <v>E</v>
      </c>
      <c r="AR8" s="22" t="str">
        <f>Background!V7</f>
        <v>G</v>
      </c>
      <c r="AS8" s="22" t="str">
        <f>Background!W7</f>
        <v>G</v>
      </c>
      <c r="AT8" s="22" t="str">
        <f>Background!X7</f>
        <v>G</v>
      </c>
      <c r="AU8" s="22" t="str">
        <f>Background!Y7</f>
        <v>G</v>
      </c>
      <c r="AV8" s="22" t="str">
        <f>Background!Z7</f>
        <v>G</v>
      </c>
      <c r="AY8" s="11" t="s">
        <v>21</v>
      </c>
      <c r="AZ8" s="5" t="s">
        <v>4</v>
      </c>
      <c r="BS8" s="29"/>
      <c r="BT8" s="29" t="s">
        <v>81</v>
      </c>
      <c r="BU8" s="29"/>
      <c r="BV8" s="29"/>
      <c r="BW8" s="29"/>
    </row>
    <row r="9" spans="1:75" x14ac:dyDescent="0.2">
      <c r="A9" s="10" t="s">
        <v>24</v>
      </c>
      <c r="B9" s="10" t="s">
        <v>24</v>
      </c>
      <c r="C9" s="10" t="s">
        <v>24</v>
      </c>
      <c r="D9" s="10" t="s">
        <v>24</v>
      </c>
      <c r="E9" s="10" t="s">
        <v>24</v>
      </c>
      <c r="F9" s="10" t="s">
        <v>18</v>
      </c>
      <c r="G9" s="10" t="s">
        <v>18</v>
      </c>
      <c r="H9" s="10" t="s">
        <v>21</v>
      </c>
      <c r="I9" s="10" t="s">
        <v>21</v>
      </c>
      <c r="J9" s="10" t="s">
        <v>21</v>
      </c>
      <c r="K9" s="10" t="s">
        <v>21</v>
      </c>
      <c r="L9" s="10" t="s">
        <v>21</v>
      </c>
      <c r="M9" s="10" t="s">
        <v>18</v>
      </c>
      <c r="N9" s="10" t="s">
        <v>20</v>
      </c>
      <c r="O9" s="10" t="s">
        <v>20</v>
      </c>
      <c r="P9" s="10" t="s">
        <v>20</v>
      </c>
      <c r="Q9" s="10" t="s">
        <v>20</v>
      </c>
      <c r="R9" s="10" t="s">
        <v>20</v>
      </c>
      <c r="S9" s="10" t="s">
        <v>25</v>
      </c>
      <c r="T9" s="10" t="s">
        <v>25</v>
      </c>
      <c r="U9" s="10" t="s">
        <v>25</v>
      </c>
      <c r="V9" s="10" t="s">
        <v>25</v>
      </c>
      <c r="W9" s="10" t="s">
        <v>25</v>
      </c>
      <c r="Z9" s="22" t="str">
        <f>Background!D8</f>
        <v>O</v>
      </c>
      <c r="AA9" s="22" t="str">
        <f>Background!E8</f>
        <v>O</v>
      </c>
      <c r="AB9" s="22" t="str">
        <f>Background!F8</f>
        <v>O</v>
      </c>
      <c r="AC9" s="22" t="str">
        <f>Background!G8</f>
        <v>O</v>
      </c>
      <c r="AD9" s="22" t="str">
        <f>Background!H8</f>
        <v>O</v>
      </c>
      <c r="AE9" s="22" t="str">
        <f>Background!I8</f>
        <v>I</v>
      </c>
      <c r="AF9" s="22" t="str">
        <f>Background!J8</f>
        <v>I</v>
      </c>
      <c r="AG9" s="22" t="str">
        <f>Background!K8</f>
        <v>C</v>
      </c>
      <c r="AH9" s="22" t="str">
        <f>Background!L8</f>
        <v>C</v>
      </c>
      <c r="AI9" s="22" t="str">
        <f>Background!M8</f>
        <v>C</v>
      </c>
      <c r="AJ9" s="22" t="str">
        <f>Background!N8</f>
        <v>C</v>
      </c>
      <c r="AK9" s="22" t="str">
        <f>Background!O8</f>
        <v>C</v>
      </c>
      <c r="AL9" s="22" t="str">
        <f>Background!P8</f>
        <v>I</v>
      </c>
      <c r="AM9" s="22" t="str">
        <f>Background!Q8</f>
        <v>E</v>
      </c>
      <c r="AN9" s="22" t="str">
        <f>Background!R8</f>
        <v>E</v>
      </c>
      <c r="AO9" s="22" t="str">
        <f>Background!S8</f>
        <v>E</v>
      </c>
      <c r="AP9" s="22" t="str">
        <f>Background!T8</f>
        <v>E</v>
      </c>
      <c r="AQ9" s="22" t="str">
        <f>Background!U8</f>
        <v>E</v>
      </c>
      <c r="AR9" s="22" t="str">
        <f>Background!V8</f>
        <v>G</v>
      </c>
      <c r="AS9" s="22" t="str">
        <f>Background!W8</f>
        <v>G</v>
      </c>
      <c r="AT9" s="22" t="str">
        <f>Background!X8</f>
        <v>G</v>
      </c>
      <c r="AU9" s="22" t="str">
        <f>Background!Y8</f>
        <v>G</v>
      </c>
      <c r="AV9" s="22" t="str">
        <f>Background!Z8</f>
        <v>G</v>
      </c>
      <c r="AY9" s="11" t="s">
        <v>22</v>
      </c>
      <c r="AZ9" s="5" t="s">
        <v>6</v>
      </c>
      <c r="BS9" s="29"/>
      <c r="BT9" s="29"/>
      <c r="BU9" s="29"/>
      <c r="BV9" s="29"/>
      <c r="BW9" s="29"/>
    </row>
    <row r="10" spans="1:75" x14ac:dyDescent="0.2">
      <c r="A10" s="10" t="s">
        <v>23</v>
      </c>
      <c r="B10" s="10" t="s">
        <v>23</v>
      </c>
      <c r="C10" s="10" t="s">
        <v>23</v>
      </c>
      <c r="D10" s="10" t="s">
        <v>23</v>
      </c>
      <c r="E10" s="10" t="s">
        <v>18</v>
      </c>
      <c r="F10" s="10" t="s">
        <v>21</v>
      </c>
      <c r="G10" s="10" t="s">
        <v>18</v>
      </c>
      <c r="H10" s="10" t="s">
        <v>21</v>
      </c>
      <c r="I10" s="10" t="s">
        <v>21</v>
      </c>
      <c r="J10" s="10" t="s">
        <v>21</v>
      </c>
      <c r="K10" s="10" t="s">
        <v>21</v>
      </c>
      <c r="L10" s="10" t="s">
        <v>21</v>
      </c>
      <c r="M10" s="10" t="s">
        <v>18</v>
      </c>
      <c r="N10" s="10" t="s">
        <v>20</v>
      </c>
      <c r="O10" s="10" t="s">
        <v>20</v>
      </c>
      <c r="P10" s="10" t="s">
        <v>20</v>
      </c>
      <c r="Q10" s="10" t="s">
        <v>20</v>
      </c>
      <c r="R10" s="10" t="s">
        <v>20</v>
      </c>
      <c r="S10" s="10" t="s">
        <v>25</v>
      </c>
      <c r="T10" s="10" t="s">
        <v>25</v>
      </c>
      <c r="U10" s="10" t="s">
        <v>25</v>
      </c>
      <c r="V10" s="10" t="s">
        <v>25</v>
      </c>
      <c r="W10" s="10" t="s">
        <v>25</v>
      </c>
      <c r="Z10" s="22" t="str">
        <f>Background!D9</f>
        <v>N</v>
      </c>
      <c r="AA10" s="22" t="str">
        <f>Background!E9</f>
        <v>N</v>
      </c>
      <c r="AB10" s="22" t="str">
        <f>Background!F9</f>
        <v>N</v>
      </c>
      <c r="AC10" s="22" t="str">
        <f>Background!G9</f>
        <v>N</v>
      </c>
      <c r="AD10" s="22" t="str">
        <f>Background!H9</f>
        <v>I</v>
      </c>
      <c r="AE10" s="22" t="str">
        <f>Background!I9</f>
        <v>C</v>
      </c>
      <c r="AF10" s="22" t="str">
        <f>Background!J9</f>
        <v>I</v>
      </c>
      <c r="AG10" s="22" t="str">
        <f>Background!K9</f>
        <v>C</v>
      </c>
      <c r="AH10" s="22" t="str">
        <f>Background!L9</f>
        <v>C</v>
      </c>
      <c r="AI10" s="22" t="str">
        <f>Background!M9</f>
        <v>C</v>
      </c>
      <c r="AJ10" s="22" t="str">
        <f>Background!N9</f>
        <v>C</v>
      </c>
      <c r="AK10" s="22" t="str">
        <f>Background!O9</f>
        <v>C</v>
      </c>
      <c r="AL10" s="22" t="str">
        <f>Background!P9</f>
        <v>I</v>
      </c>
      <c r="AM10" s="22" t="str">
        <f>Background!Q9</f>
        <v>E</v>
      </c>
      <c r="AN10" s="22" t="str">
        <f>Background!R9</f>
        <v>E</v>
      </c>
      <c r="AO10" s="22" t="str">
        <f>Background!S9</f>
        <v>E</v>
      </c>
      <c r="AP10" s="22" t="str">
        <f>Background!T9</f>
        <v>E</v>
      </c>
      <c r="AQ10" s="22" t="str">
        <f>Background!U9</f>
        <v>E</v>
      </c>
      <c r="AR10" s="22" t="str">
        <f>Background!V9</f>
        <v>G</v>
      </c>
      <c r="AS10" s="22" t="str">
        <f>Background!W9</f>
        <v>G</v>
      </c>
      <c r="AT10" s="22" t="str">
        <f>Background!X9</f>
        <v>G</v>
      </c>
      <c r="AU10" s="22" t="str">
        <f>Background!Y9</f>
        <v>G</v>
      </c>
      <c r="AV10" s="22" t="str">
        <f>Background!Z9</f>
        <v>G</v>
      </c>
      <c r="AY10" s="11" t="s">
        <v>25</v>
      </c>
      <c r="AZ10" s="5" t="s">
        <v>5</v>
      </c>
      <c r="BS10" s="29"/>
      <c r="BT10" s="29"/>
      <c r="BU10" s="29"/>
      <c r="BV10" s="29"/>
      <c r="BW10" s="29"/>
    </row>
    <row r="11" spans="1:75" x14ac:dyDescent="0.2">
      <c r="A11" s="10" t="s">
        <v>23</v>
      </c>
      <c r="B11" s="10" t="s">
        <v>23</v>
      </c>
      <c r="C11" s="10" t="s">
        <v>23</v>
      </c>
      <c r="D11" s="10" t="s">
        <v>23</v>
      </c>
      <c r="E11" s="10" t="s">
        <v>18</v>
      </c>
      <c r="F11" s="10" t="s">
        <v>21</v>
      </c>
      <c r="G11" s="10" t="s">
        <v>18</v>
      </c>
      <c r="H11" s="10" t="s">
        <v>21</v>
      </c>
      <c r="I11" s="10" t="s">
        <v>21</v>
      </c>
      <c r="J11" s="10" t="s">
        <v>21</v>
      </c>
      <c r="K11" s="10" t="s">
        <v>21</v>
      </c>
      <c r="L11" s="10" t="s">
        <v>21</v>
      </c>
      <c r="M11" s="10" t="s">
        <v>21</v>
      </c>
      <c r="N11" s="10" t="s">
        <v>18</v>
      </c>
      <c r="O11" s="10" t="s">
        <v>20</v>
      </c>
      <c r="P11" s="10" t="s">
        <v>20</v>
      </c>
      <c r="Q11" s="10" t="s">
        <v>20</v>
      </c>
      <c r="R11" s="10" t="s">
        <v>20</v>
      </c>
      <c r="S11" s="10" t="s">
        <v>25</v>
      </c>
      <c r="T11" s="10" t="s">
        <v>25</v>
      </c>
      <c r="U11" s="10" t="s">
        <v>25</v>
      </c>
      <c r="V11" s="10" t="s">
        <v>25</v>
      </c>
      <c r="W11" s="10" t="s">
        <v>25</v>
      </c>
      <c r="Z11" s="22" t="str">
        <f>Background!D10</f>
        <v>N</v>
      </c>
      <c r="AA11" s="22" t="str">
        <f>Background!E10</f>
        <v>N</v>
      </c>
      <c r="AB11" s="22" t="str">
        <f>Background!F10</f>
        <v>N</v>
      </c>
      <c r="AC11" s="22" t="str">
        <f>Background!G10</f>
        <v>N</v>
      </c>
      <c r="AD11" s="22" t="str">
        <f>Background!H10</f>
        <v>I</v>
      </c>
      <c r="AE11" s="22" t="str">
        <f>Background!I10</f>
        <v>C</v>
      </c>
      <c r="AF11" s="22" t="str">
        <f>Background!J10</f>
        <v>I</v>
      </c>
      <c r="AG11" s="22" t="str">
        <f>Background!K10</f>
        <v>C</v>
      </c>
      <c r="AH11" s="22" t="str">
        <f>Background!L10</f>
        <v>C</v>
      </c>
      <c r="AI11" s="22" t="str">
        <f>Background!M10</f>
        <v>C</v>
      </c>
      <c r="AJ11" s="22" t="str">
        <f>Background!N10</f>
        <v>C</v>
      </c>
      <c r="AK11" s="22" t="str">
        <f>Background!O10</f>
        <v>C</v>
      </c>
      <c r="AL11" s="22" t="str">
        <f>Background!P10</f>
        <v>C</v>
      </c>
      <c r="AM11" s="22" t="str">
        <f>Background!Q10</f>
        <v>I</v>
      </c>
      <c r="AN11" s="22" t="str">
        <f>Background!R10</f>
        <v>E</v>
      </c>
      <c r="AO11" s="22" t="str">
        <f>Background!S10</f>
        <v>E</v>
      </c>
      <c r="AP11" s="22" t="str">
        <f>Background!T10</f>
        <v>E</v>
      </c>
      <c r="AQ11" s="22" t="str">
        <f>Background!U10</f>
        <v>E</v>
      </c>
      <c r="AR11" s="22" t="str">
        <f>Background!V10</f>
        <v>G</v>
      </c>
      <c r="AS11" s="22" t="str">
        <f>Background!W10</f>
        <v>G</v>
      </c>
      <c r="AT11" s="22" t="str">
        <f>Background!X10</f>
        <v>G</v>
      </c>
      <c r="AU11" s="22" t="str">
        <f>Background!Y10</f>
        <v>G</v>
      </c>
      <c r="AV11" s="22" t="str">
        <f>Background!Z10</f>
        <v>G</v>
      </c>
      <c r="AY11" s="11" t="s">
        <v>23</v>
      </c>
      <c r="AZ11" s="5" t="s">
        <v>9</v>
      </c>
      <c r="BS11" s="29"/>
      <c r="BT11" s="29"/>
      <c r="BU11" s="29"/>
      <c r="BV11" s="29"/>
      <c r="BW11" s="29"/>
    </row>
    <row r="12" spans="1:75" x14ac:dyDescent="0.2">
      <c r="A12" s="10" t="s">
        <v>23</v>
      </c>
      <c r="B12" s="10" t="s">
        <v>23</v>
      </c>
      <c r="C12" s="10" t="s">
        <v>23</v>
      </c>
      <c r="D12" s="10" t="s">
        <v>23</v>
      </c>
      <c r="E12" s="10" t="s">
        <v>18</v>
      </c>
      <c r="F12" s="10" t="s">
        <v>21</v>
      </c>
      <c r="G12" s="10" t="s">
        <v>18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18</v>
      </c>
      <c r="O12" s="10" t="s">
        <v>20</v>
      </c>
      <c r="P12" s="10" t="s">
        <v>20</v>
      </c>
      <c r="Q12" s="10" t="s">
        <v>20</v>
      </c>
      <c r="R12" s="10" t="s">
        <v>20</v>
      </c>
      <c r="S12" s="10" t="s">
        <v>25</v>
      </c>
      <c r="T12" s="10" t="s">
        <v>25</v>
      </c>
      <c r="U12" s="10" t="s">
        <v>25</v>
      </c>
      <c r="V12" s="10" t="s">
        <v>25</v>
      </c>
      <c r="W12" s="10" t="s">
        <v>25</v>
      </c>
      <c r="Z12" s="22" t="str">
        <f>Background!D11</f>
        <v>N</v>
      </c>
      <c r="AA12" s="22" t="str">
        <f>Background!E11</f>
        <v>N</v>
      </c>
      <c r="AB12" s="22" t="str">
        <f>Background!F11</f>
        <v>N</v>
      </c>
      <c r="AC12" s="22" t="str">
        <f>Background!G11</f>
        <v>N</v>
      </c>
      <c r="AD12" s="22" t="str">
        <f>Background!H11</f>
        <v>I</v>
      </c>
      <c r="AE12" s="22" t="str">
        <f>Background!I11</f>
        <v>C</v>
      </c>
      <c r="AF12" s="22" t="str">
        <f>Background!J11</f>
        <v>I</v>
      </c>
      <c r="AG12" s="22" t="str">
        <f>Background!K11</f>
        <v>C</v>
      </c>
      <c r="AH12" s="22" t="str">
        <f>Background!L11</f>
        <v>C</v>
      </c>
      <c r="AI12" s="22" t="str">
        <f>Background!M11</f>
        <v>C</v>
      </c>
      <c r="AJ12" s="22" t="str">
        <f>Background!N11</f>
        <v>C</v>
      </c>
      <c r="AK12" s="22" t="str">
        <f>Background!O11</f>
        <v>C</v>
      </c>
      <c r="AL12" s="22" t="str">
        <f>Background!P11</f>
        <v>C</v>
      </c>
      <c r="AM12" s="22" t="str">
        <f>Background!Q11</f>
        <v>I</v>
      </c>
      <c r="AN12" s="22" t="str">
        <f>Background!R11</f>
        <v>E</v>
      </c>
      <c r="AO12" s="22" t="str">
        <f>Background!S11</f>
        <v>E</v>
      </c>
      <c r="AP12" s="22" t="str">
        <f>Background!T11</f>
        <v>E</v>
      </c>
      <c r="AQ12" s="22" t="str">
        <f>Background!U11</f>
        <v>E</v>
      </c>
      <c r="AR12" s="22" t="str">
        <f>Background!V11</f>
        <v>G</v>
      </c>
      <c r="AS12" s="22" t="str">
        <f>Background!W11</f>
        <v>G</v>
      </c>
      <c r="AT12" s="22" t="str">
        <f>Background!X11</f>
        <v>G</v>
      </c>
      <c r="AU12" s="22" t="str">
        <f>Background!Y11</f>
        <v>G</v>
      </c>
      <c r="AV12" s="22" t="str">
        <f>Background!Z11</f>
        <v>G</v>
      </c>
      <c r="AY12" s="11" t="s">
        <v>24</v>
      </c>
      <c r="AZ12" s="5" t="s">
        <v>7</v>
      </c>
      <c r="BS12" s="29"/>
      <c r="BT12" s="29"/>
      <c r="BU12" s="29"/>
      <c r="BV12" s="29"/>
      <c r="BW12" s="29"/>
    </row>
    <row r="13" spans="1:75" ht="13.5" thickBot="1" x14ac:dyDescent="0.25">
      <c r="A13" s="10" t="s">
        <v>23</v>
      </c>
      <c r="B13" s="10" t="s">
        <v>23</v>
      </c>
      <c r="C13" s="10" t="s">
        <v>23</v>
      </c>
      <c r="D13" s="10" t="s">
        <v>23</v>
      </c>
      <c r="E13" s="10" t="s">
        <v>18</v>
      </c>
      <c r="F13" s="10" t="s">
        <v>21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21</v>
      </c>
      <c r="L13" s="10" t="s">
        <v>21</v>
      </c>
      <c r="M13" s="10" t="s">
        <v>21</v>
      </c>
      <c r="N13" s="10" t="s">
        <v>18</v>
      </c>
      <c r="O13" s="10" t="s">
        <v>20</v>
      </c>
      <c r="P13" s="10" t="s">
        <v>20</v>
      </c>
      <c r="Q13" s="10" t="s">
        <v>20</v>
      </c>
      <c r="R13" s="10" t="s">
        <v>20</v>
      </c>
      <c r="S13" s="10" t="s">
        <v>25</v>
      </c>
      <c r="T13" s="10" t="s">
        <v>25</v>
      </c>
      <c r="U13" s="10" t="s">
        <v>25</v>
      </c>
      <c r="V13" s="10" t="s">
        <v>25</v>
      </c>
      <c r="W13" s="10" t="s">
        <v>25</v>
      </c>
      <c r="Z13" s="22" t="str">
        <f>Background!D12</f>
        <v>N</v>
      </c>
      <c r="AA13" s="22" t="str">
        <f>Background!E12</f>
        <v>N</v>
      </c>
      <c r="AB13" s="22" t="str">
        <f>Background!F12</f>
        <v>N</v>
      </c>
      <c r="AC13" s="22" t="str">
        <f>Background!G12</f>
        <v>N</v>
      </c>
      <c r="AD13" s="22" t="str">
        <f>Background!H12</f>
        <v>I</v>
      </c>
      <c r="AE13" s="22" t="str">
        <f>Background!I12</f>
        <v>C</v>
      </c>
      <c r="AF13" s="22" t="str">
        <f>Background!J12</f>
        <v>I</v>
      </c>
      <c r="AG13" s="22" t="str">
        <f>Background!K12</f>
        <v>I</v>
      </c>
      <c r="AH13" s="22" t="str">
        <f>Background!L12</f>
        <v>I</v>
      </c>
      <c r="AI13" s="22" t="str">
        <f>Background!M12</f>
        <v>I</v>
      </c>
      <c r="AJ13" s="22" t="str">
        <f>Background!N12</f>
        <v>C</v>
      </c>
      <c r="AK13" s="22" t="str">
        <f>Background!O12</f>
        <v>C</v>
      </c>
      <c r="AL13" s="22" t="str">
        <f>Background!P12</f>
        <v>C</v>
      </c>
      <c r="AM13" s="22" t="str">
        <f>Background!Q12</f>
        <v>I</v>
      </c>
      <c r="AN13" s="22" t="str">
        <f>Background!R12</f>
        <v>E</v>
      </c>
      <c r="AO13" s="22" t="str">
        <f>Background!S12</f>
        <v>E</v>
      </c>
      <c r="AP13" s="22" t="str">
        <f>Background!T12</f>
        <v>E</v>
      </c>
      <c r="AQ13" s="22" t="str">
        <f>Background!U12</f>
        <v>E</v>
      </c>
      <c r="AR13" s="22" t="str">
        <f>Background!V12</f>
        <v>G</v>
      </c>
      <c r="AS13" s="22" t="str">
        <f>Background!W12</f>
        <v>G</v>
      </c>
      <c r="AT13" s="22" t="str">
        <f>Background!X12</f>
        <v>G</v>
      </c>
      <c r="AU13" s="22" t="str">
        <f>Background!Y12</f>
        <v>G</v>
      </c>
      <c r="AV13" s="22" t="str">
        <f>Background!Z12</f>
        <v>G</v>
      </c>
      <c r="AY13" s="13" t="s">
        <v>69</v>
      </c>
      <c r="AZ13" s="21" t="s">
        <v>70</v>
      </c>
      <c r="BS13" s="29"/>
      <c r="BT13" s="29"/>
      <c r="BU13" s="29"/>
      <c r="BV13" s="29"/>
      <c r="BW13" s="29"/>
    </row>
    <row r="14" spans="1:75" ht="13.5" thickBot="1" x14ac:dyDescent="0.25">
      <c r="A14" s="10" t="s">
        <v>23</v>
      </c>
      <c r="B14" s="10" t="s">
        <v>23</v>
      </c>
      <c r="C14" s="10" t="s">
        <v>23</v>
      </c>
      <c r="D14" s="10" t="s">
        <v>23</v>
      </c>
      <c r="E14" s="10" t="s">
        <v>18</v>
      </c>
      <c r="F14" s="10" t="s">
        <v>21</v>
      </c>
      <c r="G14" s="10" t="s">
        <v>18</v>
      </c>
      <c r="H14" s="10" t="s">
        <v>21</v>
      </c>
      <c r="I14" s="10" t="s">
        <v>21</v>
      </c>
      <c r="J14" s="10" t="s">
        <v>18</v>
      </c>
      <c r="K14" s="10" t="s">
        <v>21</v>
      </c>
      <c r="L14" s="10" t="s">
        <v>21</v>
      </c>
      <c r="M14" s="10" t="s">
        <v>18</v>
      </c>
      <c r="N14" s="10" t="s">
        <v>18</v>
      </c>
      <c r="O14" s="10" t="s">
        <v>18</v>
      </c>
      <c r="P14" s="10" t="s">
        <v>20</v>
      </c>
      <c r="Q14" s="10" t="s">
        <v>20</v>
      </c>
      <c r="R14" s="10" t="s">
        <v>20</v>
      </c>
      <c r="S14" s="10" t="s">
        <v>25</v>
      </c>
      <c r="T14" s="10" t="s">
        <v>25</v>
      </c>
      <c r="U14" s="10" t="s">
        <v>25</v>
      </c>
      <c r="V14" s="10" t="s">
        <v>25</v>
      </c>
      <c r="W14" s="10" t="s">
        <v>25</v>
      </c>
      <c r="Z14" s="22" t="str">
        <f>Background!D13</f>
        <v>N</v>
      </c>
      <c r="AA14" s="22" t="str">
        <f>Background!E13</f>
        <v>N</v>
      </c>
      <c r="AB14" s="22" t="str">
        <f>Background!F13</f>
        <v>N</v>
      </c>
      <c r="AC14" s="22" t="str">
        <f>Background!G13</f>
        <v>N</v>
      </c>
      <c r="AD14" s="22" t="str">
        <f>Background!H13</f>
        <v>I</v>
      </c>
      <c r="AE14" s="22" t="str">
        <f>Background!I13</f>
        <v>C</v>
      </c>
      <c r="AF14" s="22" t="str">
        <f>Background!J13</f>
        <v>I</v>
      </c>
      <c r="AG14" s="22" t="str">
        <f>Background!K13</f>
        <v>C</v>
      </c>
      <c r="AH14" s="22" t="str">
        <f>Background!L13</f>
        <v>C</v>
      </c>
      <c r="AI14" s="22" t="str">
        <f>Background!M13</f>
        <v>I</v>
      </c>
      <c r="AJ14" s="22" t="str">
        <f>Background!N13</f>
        <v>C</v>
      </c>
      <c r="AK14" s="22" t="str">
        <f>Background!O13</f>
        <v>C</v>
      </c>
      <c r="AL14" s="22" t="str">
        <f>Background!P13</f>
        <v>I</v>
      </c>
      <c r="AM14" s="22" t="str">
        <f>Background!Q13</f>
        <v>I</v>
      </c>
      <c r="AN14" s="22" t="str">
        <f>Background!R13</f>
        <v>I</v>
      </c>
      <c r="AO14" s="22" t="str">
        <f>Background!S13</f>
        <v>E</v>
      </c>
      <c r="AP14" s="22" t="str">
        <f>Background!T13</f>
        <v>E</v>
      </c>
      <c r="AQ14" s="22" t="str">
        <f>Background!U13</f>
        <v>E</v>
      </c>
      <c r="AR14" s="22" t="str">
        <f>Background!V13</f>
        <v>G</v>
      </c>
      <c r="AS14" s="22" t="str">
        <f>Background!W13</f>
        <v>G</v>
      </c>
      <c r="AT14" s="22" t="str">
        <f>Background!X13</f>
        <v>G</v>
      </c>
      <c r="AU14" s="22" t="str">
        <f>Background!Y13</f>
        <v>G</v>
      </c>
      <c r="AV14" s="22" t="str">
        <f>Background!Z13</f>
        <v>G</v>
      </c>
    </row>
    <row r="15" spans="1:75" x14ac:dyDescent="0.2">
      <c r="A15" s="10" t="s">
        <v>23</v>
      </c>
      <c r="B15" s="10" t="s">
        <v>23</v>
      </c>
      <c r="C15" s="10" t="s">
        <v>23</v>
      </c>
      <c r="D15" s="10" t="s">
        <v>23</v>
      </c>
      <c r="E15" s="10" t="s">
        <v>18</v>
      </c>
      <c r="F15" s="10" t="s">
        <v>21</v>
      </c>
      <c r="G15" s="10" t="s">
        <v>18</v>
      </c>
      <c r="H15" s="10" t="s">
        <v>21</v>
      </c>
      <c r="I15" s="10" t="s">
        <v>21</v>
      </c>
      <c r="J15" s="10" t="s">
        <v>18</v>
      </c>
      <c r="K15" s="10" t="s">
        <v>21</v>
      </c>
      <c r="L15" s="10" t="s">
        <v>18</v>
      </c>
      <c r="M15" s="10" t="s">
        <v>18</v>
      </c>
      <c r="N15" s="10" t="s">
        <v>18</v>
      </c>
      <c r="O15" s="10" t="s">
        <v>18</v>
      </c>
      <c r="P15" s="10" t="s">
        <v>22</v>
      </c>
      <c r="Q15" s="10" t="s">
        <v>22</v>
      </c>
      <c r="R15" s="10" t="s">
        <v>22</v>
      </c>
      <c r="S15" s="10" t="s">
        <v>25</v>
      </c>
      <c r="T15" s="10" t="s">
        <v>25</v>
      </c>
      <c r="U15" s="10" t="s">
        <v>25</v>
      </c>
      <c r="V15" s="10" t="s">
        <v>25</v>
      </c>
      <c r="W15" s="10" t="s">
        <v>25</v>
      </c>
      <c r="Z15" s="22" t="str">
        <f>Background!D14</f>
        <v>N</v>
      </c>
      <c r="AA15" s="22" t="str">
        <f>Background!E14</f>
        <v>N</v>
      </c>
      <c r="AB15" s="22" t="str">
        <f>Background!F14</f>
        <v>N</v>
      </c>
      <c r="AC15" s="22" t="str">
        <f>Background!G14</f>
        <v>N</v>
      </c>
      <c r="AD15" s="22" t="str">
        <f>Background!H14</f>
        <v>I</v>
      </c>
      <c r="AE15" s="22" t="str">
        <f>Background!I14</f>
        <v>C</v>
      </c>
      <c r="AF15" s="22" t="str">
        <f>Background!J14</f>
        <v>I</v>
      </c>
      <c r="AG15" s="22" t="str">
        <f>Background!K14</f>
        <v>C</v>
      </c>
      <c r="AH15" s="22" t="str">
        <f>Background!L14</f>
        <v>C</v>
      </c>
      <c r="AI15" s="22" t="str">
        <f>Background!M14</f>
        <v>I</v>
      </c>
      <c r="AJ15" s="22" t="str">
        <f>Background!N14</f>
        <v>C</v>
      </c>
      <c r="AK15" s="22" t="str">
        <f>Background!O14</f>
        <v>I</v>
      </c>
      <c r="AL15" s="22" t="str">
        <f>Background!P14</f>
        <v>I</v>
      </c>
      <c r="AM15" s="22" t="str">
        <f>Background!Q14</f>
        <v>I</v>
      </c>
      <c r="AN15" s="22" t="str">
        <f>Background!R14</f>
        <v>I</v>
      </c>
      <c r="AO15" s="22" t="str">
        <f>Background!S14</f>
        <v>S</v>
      </c>
      <c r="AP15" s="22" t="str">
        <f>Background!T14</f>
        <v>S</v>
      </c>
      <c r="AQ15" s="22" t="str">
        <f>Background!U14</f>
        <v>S</v>
      </c>
      <c r="AR15" s="22" t="str">
        <f>Background!V14</f>
        <v>G</v>
      </c>
      <c r="AS15" s="22" t="str">
        <f>Background!W14</f>
        <v>G</v>
      </c>
      <c r="AT15" s="22" t="str">
        <f>Background!X14</f>
        <v>G</v>
      </c>
      <c r="AU15" s="22" t="str">
        <f>Background!Y14</f>
        <v>G</v>
      </c>
      <c r="AV15" s="22" t="str">
        <f>Background!Z14</f>
        <v>G</v>
      </c>
      <c r="AZ15" s="34" t="s">
        <v>63</v>
      </c>
      <c r="BA15" s="35"/>
    </row>
    <row r="16" spans="1:75" x14ac:dyDescent="0.2">
      <c r="A16" s="10" t="s">
        <v>23</v>
      </c>
      <c r="B16" s="10" t="s">
        <v>23</v>
      </c>
      <c r="C16" s="10" t="s">
        <v>23</v>
      </c>
      <c r="D16" s="10" t="s">
        <v>23</v>
      </c>
      <c r="E16" s="10" t="s">
        <v>18</v>
      </c>
      <c r="F16" s="10" t="s">
        <v>18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19</v>
      </c>
      <c r="M16" s="10" t="s">
        <v>19</v>
      </c>
      <c r="N16" s="10" t="s">
        <v>19</v>
      </c>
      <c r="O16" s="10" t="s">
        <v>18</v>
      </c>
      <c r="P16" s="10" t="s">
        <v>22</v>
      </c>
      <c r="Q16" s="10" t="s">
        <v>22</v>
      </c>
      <c r="R16" s="10" t="s">
        <v>22</v>
      </c>
      <c r="S16" s="10" t="s">
        <v>25</v>
      </c>
      <c r="T16" s="10" t="s">
        <v>25</v>
      </c>
      <c r="U16" s="10" t="s">
        <v>25</v>
      </c>
      <c r="V16" s="10" t="s">
        <v>25</v>
      </c>
      <c r="W16" s="10" t="s">
        <v>25</v>
      </c>
      <c r="Z16" s="22" t="str">
        <f>Background!D15</f>
        <v>N</v>
      </c>
      <c r="AA16" s="22" t="str">
        <f>Background!E15</f>
        <v>N</v>
      </c>
      <c r="AB16" s="22" t="str">
        <f>Background!F15</f>
        <v>N</v>
      </c>
      <c r="AC16" s="22" t="str">
        <f>Background!G15</f>
        <v>N</v>
      </c>
      <c r="AD16" s="22" t="str">
        <f>Background!H15</f>
        <v>I</v>
      </c>
      <c r="AE16" s="22" t="str">
        <f>Background!I15</f>
        <v>I</v>
      </c>
      <c r="AF16" s="22" t="str">
        <f>Background!J15</f>
        <v>I</v>
      </c>
      <c r="AG16" s="22" t="str">
        <f>Background!K15</f>
        <v>I</v>
      </c>
      <c r="AH16" s="22" t="str">
        <f>Background!L15</f>
        <v>I</v>
      </c>
      <c r="AI16" s="22" t="str">
        <f>Background!M15</f>
        <v>I</v>
      </c>
      <c r="AJ16" s="22" t="str">
        <f>Background!N15</f>
        <v>I</v>
      </c>
      <c r="AK16" s="22" t="str">
        <f ca="1">Background!O15</f>
        <v>R</v>
      </c>
      <c r="AL16" s="22" t="str">
        <f ca="1">Background!P15</f>
        <v>R</v>
      </c>
      <c r="AM16" s="22" t="str">
        <f ca="1">Background!Q15</f>
        <v>R</v>
      </c>
      <c r="AN16" s="22" t="str">
        <f>Background!R15</f>
        <v>I</v>
      </c>
      <c r="AO16" s="22" t="str">
        <f>Background!S15</f>
        <v>S</v>
      </c>
      <c r="AP16" s="22" t="str">
        <f>Background!T15</f>
        <v>S</v>
      </c>
      <c r="AQ16" s="22" t="str">
        <f>Background!U15</f>
        <v>S</v>
      </c>
      <c r="AR16" s="22" t="str">
        <f>Background!V15</f>
        <v>G</v>
      </c>
      <c r="AS16" s="22" t="str">
        <f>Background!W15</f>
        <v>G</v>
      </c>
      <c r="AT16" s="22" t="str">
        <f>Background!X15</f>
        <v>G</v>
      </c>
      <c r="AU16" s="22" t="str">
        <f>Background!Y15</f>
        <v>G</v>
      </c>
      <c r="AV16" s="22" t="str">
        <f>Background!Z15</f>
        <v>G</v>
      </c>
      <c r="AZ16" s="23" t="s">
        <v>64</v>
      </c>
      <c r="BA16" s="24">
        <v>500000</v>
      </c>
    </row>
    <row r="17" spans="1:53" x14ac:dyDescent="0.2">
      <c r="A17" s="10" t="s">
        <v>23</v>
      </c>
      <c r="B17" s="10" t="s">
        <v>23</v>
      </c>
      <c r="C17" s="10" t="s">
        <v>23</v>
      </c>
      <c r="D17" s="10" t="s">
        <v>23</v>
      </c>
      <c r="E17" s="10" t="s">
        <v>18</v>
      </c>
      <c r="F17" s="10" t="s">
        <v>18</v>
      </c>
      <c r="G17" s="10" t="s">
        <v>18</v>
      </c>
      <c r="H17" s="10" t="s">
        <v>18</v>
      </c>
      <c r="I17" s="10" t="s">
        <v>18</v>
      </c>
      <c r="J17" s="10" t="s">
        <v>18</v>
      </c>
      <c r="K17" s="10" t="s">
        <v>19</v>
      </c>
      <c r="L17" s="10" t="s">
        <v>19</v>
      </c>
      <c r="M17" s="10" t="s">
        <v>19</v>
      </c>
      <c r="N17" s="10" t="s">
        <v>19</v>
      </c>
      <c r="O17" s="10" t="s">
        <v>18</v>
      </c>
      <c r="P17" s="10" t="s">
        <v>22</v>
      </c>
      <c r="Q17" s="10" t="s">
        <v>22</v>
      </c>
      <c r="R17" s="10" t="s">
        <v>22</v>
      </c>
      <c r="S17" s="10" t="s">
        <v>25</v>
      </c>
      <c r="T17" s="10" t="s">
        <v>25</v>
      </c>
      <c r="U17" s="10" t="s">
        <v>25</v>
      </c>
      <c r="V17" s="10" t="s">
        <v>25</v>
      </c>
      <c r="W17" s="10" t="s">
        <v>25</v>
      </c>
      <c r="Z17" s="22" t="str">
        <f>Background!D16</f>
        <v>N</v>
      </c>
      <c r="AA17" s="22" t="str">
        <f>Background!E16</f>
        <v>N</v>
      </c>
      <c r="AB17" s="22" t="str">
        <f>Background!F16</f>
        <v>N</v>
      </c>
      <c r="AC17" s="22" t="str">
        <f>Background!G16</f>
        <v>N</v>
      </c>
      <c r="AD17" s="22" t="str">
        <f>Background!H16</f>
        <v>I</v>
      </c>
      <c r="AE17" s="22" t="str">
        <f>Background!I16</f>
        <v>I</v>
      </c>
      <c r="AF17" s="22" t="str">
        <f>Background!J16</f>
        <v>I</v>
      </c>
      <c r="AG17" s="22" t="str">
        <f>Background!K16</f>
        <v>I</v>
      </c>
      <c r="AH17" s="22" t="str">
        <f>Background!L16</f>
        <v>I</v>
      </c>
      <c r="AI17" s="22" t="str">
        <f>Background!M16</f>
        <v>I</v>
      </c>
      <c r="AJ17" s="22" t="str">
        <f ca="1">Background!N16</f>
        <v>R</v>
      </c>
      <c r="AK17" s="22" t="str">
        <f ca="1">Background!O16</f>
        <v>R</v>
      </c>
      <c r="AL17" s="22" t="str">
        <f ca="1">Background!P16</f>
        <v>R</v>
      </c>
      <c r="AM17" s="22" t="str">
        <f ca="1">Background!Q16</f>
        <v>R</v>
      </c>
      <c r="AN17" s="22" t="str">
        <f>Background!R16</f>
        <v>I</v>
      </c>
      <c r="AO17" s="22" t="str">
        <f>Background!S16</f>
        <v>S</v>
      </c>
      <c r="AP17" s="22" t="str">
        <f>Background!T16</f>
        <v>S</v>
      </c>
      <c r="AQ17" s="22" t="str">
        <f>Background!U16</f>
        <v>S</v>
      </c>
      <c r="AR17" s="22" t="str">
        <f>Background!V16</f>
        <v>G</v>
      </c>
      <c r="AS17" s="22" t="str">
        <f>Background!W16</f>
        <v>G</v>
      </c>
      <c r="AT17" s="22" t="str">
        <f>Background!X16</f>
        <v>G</v>
      </c>
      <c r="AU17" s="22" t="str">
        <f>Background!Y16</f>
        <v>G</v>
      </c>
      <c r="AV17" s="22" t="str">
        <f>Background!Z16</f>
        <v>G</v>
      </c>
      <c r="AZ17" s="23" t="s">
        <v>65</v>
      </c>
      <c r="BA17" s="25">
        <f>COUNTIF($A$4:$W$34,"R")*BA16</f>
        <v>67500000</v>
      </c>
    </row>
    <row r="18" spans="1:53" x14ac:dyDescent="0.2">
      <c r="A18" s="10" t="s">
        <v>23</v>
      </c>
      <c r="B18" s="10" t="s">
        <v>23</v>
      </c>
      <c r="C18" s="10" t="s">
        <v>23</v>
      </c>
      <c r="D18" s="10" t="s">
        <v>23</v>
      </c>
      <c r="E18" s="10" t="s">
        <v>18</v>
      </c>
      <c r="F18" s="10" t="s">
        <v>19</v>
      </c>
      <c r="G18" s="10" t="s">
        <v>19</v>
      </c>
      <c r="H18" s="10" t="s">
        <v>19</v>
      </c>
      <c r="I18" s="10" t="s">
        <v>19</v>
      </c>
      <c r="J18" s="10" t="s">
        <v>18</v>
      </c>
      <c r="K18" s="10" t="s">
        <v>19</v>
      </c>
      <c r="L18" s="10" t="s">
        <v>19</v>
      </c>
      <c r="M18" s="10" t="s">
        <v>19</v>
      </c>
      <c r="N18" s="10" t="s">
        <v>19</v>
      </c>
      <c r="O18" s="10" t="s">
        <v>18</v>
      </c>
      <c r="P18" s="10" t="s">
        <v>22</v>
      </c>
      <c r="Q18" s="10" t="s">
        <v>22</v>
      </c>
      <c r="R18" s="10" t="s">
        <v>22</v>
      </c>
      <c r="S18" s="10" t="s">
        <v>25</v>
      </c>
      <c r="T18" s="10" t="s">
        <v>25</v>
      </c>
      <c r="U18" s="10" t="s">
        <v>25</v>
      </c>
      <c r="V18" s="10" t="s">
        <v>25</v>
      </c>
      <c r="W18" s="10" t="s">
        <v>25</v>
      </c>
      <c r="Z18" s="22" t="str">
        <f>Background!D17</f>
        <v>N</v>
      </c>
      <c r="AA18" s="22" t="str">
        <f>Background!E17</f>
        <v>N</v>
      </c>
      <c r="AB18" s="22" t="str">
        <f>Background!F17</f>
        <v>N</v>
      </c>
      <c r="AC18" s="22" t="str">
        <f>Background!G17</f>
        <v>N</v>
      </c>
      <c r="AD18" s="22" t="str">
        <f>Background!H17</f>
        <v>I</v>
      </c>
      <c r="AE18" s="22" t="str">
        <f ca="1">Background!I17</f>
        <v>R</v>
      </c>
      <c r="AF18" s="22" t="str">
        <f ca="1">Background!J17</f>
        <v>R</v>
      </c>
      <c r="AG18" s="22" t="str">
        <f ca="1">Background!K17</f>
        <v>R</v>
      </c>
      <c r="AH18" s="22" t="str">
        <f ca="1">Background!L17</f>
        <v>R</v>
      </c>
      <c r="AI18" s="22" t="str">
        <f>Background!M17</f>
        <v>I</v>
      </c>
      <c r="AJ18" s="22" t="str">
        <f ca="1">Background!N17</f>
        <v>R</v>
      </c>
      <c r="AK18" s="22" t="str">
        <f ca="1">Background!O17</f>
        <v>R</v>
      </c>
      <c r="AL18" s="22" t="str">
        <f ca="1">Background!P17</f>
        <v>R</v>
      </c>
      <c r="AM18" s="22" t="str">
        <f ca="1">Background!Q17</f>
        <v>R</v>
      </c>
      <c r="AN18" s="22" t="str">
        <f>Background!R17</f>
        <v>I</v>
      </c>
      <c r="AO18" s="22" t="str">
        <f>Background!S17</f>
        <v>S</v>
      </c>
      <c r="AP18" s="22" t="str">
        <f>Background!T17</f>
        <v>S</v>
      </c>
      <c r="AQ18" s="22" t="str">
        <f>Background!U17</f>
        <v>S</v>
      </c>
      <c r="AR18" s="22" t="str">
        <f>Background!V17</f>
        <v>G</v>
      </c>
      <c r="AS18" s="22" t="str">
        <f>Background!W17</f>
        <v>G</v>
      </c>
      <c r="AT18" s="22" t="str">
        <f>Background!X17</f>
        <v>G</v>
      </c>
      <c r="AU18" s="22" t="str">
        <f>Background!Y17</f>
        <v>G</v>
      </c>
      <c r="AV18" s="22" t="str">
        <f>Background!Z17</f>
        <v>G</v>
      </c>
      <c r="AZ18" s="26" t="s">
        <v>71</v>
      </c>
      <c r="BA18" s="27">
        <v>0.4</v>
      </c>
    </row>
    <row r="19" spans="1:53" x14ac:dyDescent="0.2">
      <c r="A19" s="10" t="s">
        <v>23</v>
      </c>
      <c r="B19" s="10" t="s">
        <v>23</v>
      </c>
      <c r="C19" s="10" t="s">
        <v>23</v>
      </c>
      <c r="D19" s="10" t="s">
        <v>23</v>
      </c>
      <c r="E19" s="10" t="s">
        <v>18</v>
      </c>
      <c r="F19" s="10" t="s">
        <v>19</v>
      </c>
      <c r="G19" s="10" t="s">
        <v>19</v>
      </c>
      <c r="H19" s="10" t="s">
        <v>19</v>
      </c>
      <c r="I19" s="10" t="s">
        <v>19</v>
      </c>
      <c r="J19" s="10" t="s">
        <v>18</v>
      </c>
      <c r="K19" s="10" t="s">
        <v>19</v>
      </c>
      <c r="L19" s="10" t="s">
        <v>19</v>
      </c>
      <c r="M19" s="10" t="s">
        <v>19</v>
      </c>
      <c r="N19" s="10" t="s">
        <v>19</v>
      </c>
      <c r="O19" s="10" t="s">
        <v>18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23</v>
      </c>
      <c r="V19" s="10" t="s">
        <v>23</v>
      </c>
      <c r="W19" s="10" t="s">
        <v>23</v>
      </c>
      <c r="Z19" s="22" t="str">
        <f>Background!D18</f>
        <v>N</v>
      </c>
      <c r="AA19" s="22" t="str">
        <f>Background!E18</f>
        <v>N</v>
      </c>
      <c r="AB19" s="22" t="str">
        <f>Background!F18</f>
        <v>N</v>
      </c>
      <c r="AC19" s="22" t="str">
        <f>Background!G18</f>
        <v>N</v>
      </c>
      <c r="AD19" s="22" t="str">
        <f>Background!H18</f>
        <v>I</v>
      </c>
      <c r="AE19" s="22" t="str">
        <f ca="1">Background!I18</f>
        <v>R</v>
      </c>
      <c r="AF19" s="22" t="str">
        <f ca="1">Background!J18</f>
        <v>R</v>
      </c>
      <c r="AG19" s="22" t="str">
        <f ca="1">Background!K18</f>
        <v>R</v>
      </c>
      <c r="AH19" s="22" t="str">
        <f ca="1">Background!L18</f>
        <v>R</v>
      </c>
      <c r="AI19" s="22" t="str">
        <f>Background!M18</f>
        <v>I</v>
      </c>
      <c r="AJ19" s="22" t="str">
        <f ca="1">Background!N18</f>
        <v>R</v>
      </c>
      <c r="AK19" s="22" t="str">
        <f ca="1">Background!O18</f>
        <v>R</v>
      </c>
      <c r="AL19" s="22" t="str">
        <f ca="1">Background!P18</f>
        <v>R</v>
      </c>
      <c r="AM19" s="22" t="str">
        <f ca="1">Background!Q18</f>
        <v>R</v>
      </c>
      <c r="AN19" s="22" t="str">
        <f>Background!R18</f>
        <v>I</v>
      </c>
      <c r="AO19" s="22" t="str">
        <f>Background!S18</f>
        <v>I</v>
      </c>
      <c r="AP19" s="22" t="str">
        <f>Background!T18</f>
        <v>I</v>
      </c>
      <c r="AQ19" s="22" t="str">
        <f>Background!U18</f>
        <v>I</v>
      </c>
      <c r="AR19" s="22" t="str">
        <f>Background!V18</f>
        <v>I</v>
      </c>
      <c r="AS19" s="22" t="str">
        <f>Background!W18</f>
        <v>I</v>
      </c>
      <c r="AT19" s="22" t="str">
        <f>Background!X18</f>
        <v>N</v>
      </c>
      <c r="AU19" s="22" t="str">
        <f>Background!Y18</f>
        <v>N</v>
      </c>
      <c r="AV19" s="22" t="str">
        <f>Background!Z18</f>
        <v>N</v>
      </c>
      <c r="AZ19" s="26" t="s">
        <v>79</v>
      </c>
      <c r="BA19" s="27">
        <v>0.5</v>
      </c>
    </row>
    <row r="20" spans="1:53" x14ac:dyDescent="0.2">
      <c r="A20" s="10" t="s">
        <v>23</v>
      </c>
      <c r="B20" s="10" t="s">
        <v>23</v>
      </c>
      <c r="C20" s="10" t="s">
        <v>23</v>
      </c>
      <c r="D20" s="10" t="s">
        <v>23</v>
      </c>
      <c r="E20" s="10" t="s">
        <v>18</v>
      </c>
      <c r="F20" s="10" t="s">
        <v>19</v>
      </c>
      <c r="G20" s="10" t="s">
        <v>19</v>
      </c>
      <c r="H20" s="10" t="s">
        <v>19</v>
      </c>
      <c r="I20" s="10" t="s">
        <v>19</v>
      </c>
      <c r="J20" s="10" t="s">
        <v>18</v>
      </c>
      <c r="K20" s="10" t="s">
        <v>19</v>
      </c>
      <c r="L20" s="10" t="s">
        <v>19</v>
      </c>
      <c r="M20" s="10" t="s">
        <v>19</v>
      </c>
      <c r="N20" s="10" t="s">
        <v>19</v>
      </c>
      <c r="O20" s="10" t="s">
        <v>18</v>
      </c>
      <c r="P20" s="10" t="s">
        <v>18</v>
      </c>
      <c r="Q20" s="10" t="s">
        <v>18</v>
      </c>
      <c r="R20" s="10" t="s">
        <v>19</v>
      </c>
      <c r="S20" s="10" t="s">
        <v>19</v>
      </c>
      <c r="T20" s="10" t="s">
        <v>18</v>
      </c>
      <c r="U20" s="10" t="s">
        <v>23</v>
      </c>
      <c r="V20" s="10" t="s">
        <v>23</v>
      </c>
      <c r="W20" s="10" t="s">
        <v>23</v>
      </c>
      <c r="Z20" s="22" t="str">
        <f>Background!D19</f>
        <v>N</v>
      </c>
      <c r="AA20" s="22" t="str">
        <f>Background!E19</f>
        <v>N</v>
      </c>
      <c r="AB20" s="22" t="str">
        <f>Background!F19</f>
        <v>N</v>
      </c>
      <c r="AC20" s="22" t="str">
        <f>Background!G19</f>
        <v>N</v>
      </c>
      <c r="AD20" s="22" t="str">
        <f>Background!H19</f>
        <v>I</v>
      </c>
      <c r="AE20" s="22" t="str">
        <f ca="1">Background!I19</f>
        <v>R</v>
      </c>
      <c r="AF20" s="22" t="str">
        <f ca="1">Background!J19</f>
        <v>R</v>
      </c>
      <c r="AG20" s="22" t="str">
        <f ca="1">Background!K19</f>
        <v>R</v>
      </c>
      <c r="AH20" s="22" t="str">
        <f ca="1">Background!L19</f>
        <v>R</v>
      </c>
      <c r="AI20" s="22" t="str">
        <f>Background!M19</f>
        <v>I</v>
      </c>
      <c r="AJ20" s="22" t="str">
        <f ca="1">Background!N19</f>
        <v>R</v>
      </c>
      <c r="AK20" s="22" t="str">
        <f ca="1">Background!O19</f>
        <v>R</v>
      </c>
      <c r="AL20" s="22" t="str">
        <f ca="1">Background!P19</f>
        <v>R</v>
      </c>
      <c r="AM20" s="22" t="str">
        <f ca="1">Background!Q19</f>
        <v>R</v>
      </c>
      <c r="AN20" s="22" t="str">
        <f>Background!R19</f>
        <v>I</v>
      </c>
      <c r="AO20" s="22" t="str">
        <f>Background!S19</f>
        <v>I</v>
      </c>
      <c r="AP20" s="22" t="str">
        <f>Background!T19</f>
        <v>I</v>
      </c>
      <c r="AQ20" s="22" t="str">
        <f ca="1">Background!U19</f>
        <v>R</v>
      </c>
      <c r="AR20" s="22" t="str">
        <f ca="1">Background!V19</f>
        <v>R</v>
      </c>
      <c r="AS20" s="22" t="str">
        <f>Background!W19</f>
        <v>I</v>
      </c>
      <c r="AT20" s="22" t="str">
        <f>Background!X19</f>
        <v>N</v>
      </c>
      <c r="AU20" s="22" t="str">
        <f>Background!Y19</f>
        <v>N</v>
      </c>
      <c r="AV20" s="22" t="str">
        <f>Background!Z19</f>
        <v>N</v>
      </c>
      <c r="AZ20" s="23" t="s">
        <v>52</v>
      </c>
      <c r="BA20" s="5" t="s">
        <v>53</v>
      </c>
    </row>
    <row r="21" spans="1:53" ht="13.5" thickBot="1" x14ac:dyDescent="0.25">
      <c r="A21" s="10" t="s">
        <v>23</v>
      </c>
      <c r="B21" s="10" t="s">
        <v>23</v>
      </c>
      <c r="C21" s="10" t="s">
        <v>23</v>
      </c>
      <c r="D21" s="10" t="s">
        <v>23</v>
      </c>
      <c r="E21" s="10" t="s">
        <v>18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18</v>
      </c>
      <c r="O21" s="10" t="s">
        <v>18</v>
      </c>
      <c r="P21" s="10" t="s">
        <v>19</v>
      </c>
      <c r="Q21" s="10" t="s">
        <v>18</v>
      </c>
      <c r="R21" s="10" t="s">
        <v>19</v>
      </c>
      <c r="S21" s="10" t="s">
        <v>19</v>
      </c>
      <c r="T21" s="10" t="s">
        <v>18</v>
      </c>
      <c r="U21" s="10" t="s">
        <v>23</v>
      </c>
      <c r="V21" s="10" t="s">
        <v>23</v>
      </c>
      <c r="W21" s="10" t="s">
        <v>23</v>
      </c>
      <c r="Z21" s="22" t="str">
        <f>Background!D20</f>
        <v>N</v>
      </c>
      <c r="AA21" s="22" t="str">
        <f>Background!E20</f>
        <v>N</v>
      </c>
      <c r="AB21" s="22" t="str">
        <f>Background!F20</f>
        <v>N</v>
      </c>
      <c r="AC21" s="22" t="str">
        <f>Background!G20</f>
        <v>N</v>
      </c>
      <c r="AD21" s="22" t="str">
        <f>Background!H20</f>
        <v>I</v>
      </c>
      <c r="AE21" s="22" t="str">
        <f>Background!I20</f>
        <v>I</v>
      </c>
      <c r="AF21" s="22" t="str">
        <f>Background!J20</f>
        <v>I</v>
      </c>
      <c r="AG21" s="22" t="str">
        <f>Background!K20</f>
        <v>I</v>
      </c>
      <c r="AH21" s="22" t="str">
        <f>Background!L20</f>
        <v>I</v>
      </c>
      <c r="AI21" s="22" t="str">
        <f>Background!M20</f>
        <v>I</v>
      </c>
      <c r="AJ21" s="22" t="str">
        <f>Background!N20</f>
        <v>I</v>
      </c>
      <c r="AK21" s="22" t="str">
        <f>Background!O20</f>
        <v>I</v>
      </c>
      <c r="AL21" s="22" t="str">
        <f>Background!P20</f>
        <v>I</v>
      </c>
      <c r="AM21" s="22" t="str">
        <f>Background!Q20</f>
        <v>I</v>
      </c>
      <c r="AN21" s="22" t="str">
        <f>Background!R20</f>
        <v>I</v>
      </c>
      <c r="AO21" s="22" t="str">
        <f ca="1">Background!S20</f>
        <v>R</v>
      </c>
      <c r="AP21" s="22" t="str">
        <f>Background!T20</f>
        <v>I</v>
      </c>
      <c r="AQ21" s="22" t="str">
        <f ca="1">Background!U20</f>
        <v>R</v>
      </c>
      <c r="AR21" s="22" t="str">
        <f ca="1">Background!V20</f>
        <v>R</v>
      </c>
      <c r="AS21" s="22" t="str">
        <f>Background!W20</f>
        <v>I</v>
      </c>
      <c r="AT21" s="22" t="str">
        <f>Background!X20</f>
        <v>N</v>
      </c>
      <c r="AU21" s="22" t="str">
        <f>Background!Y20</f>
        <v>N</v>
      </c>
      <c r="AV21" s="22" t="str">
        <f>Background!Z20</f>
        <v>N</v>
      </c>
      <c r="AZ21" s="28" t="s">
        <v>75</v>
      </c>
      <c r="BA21" s="7" t="s">
        <v>77</v>
      </c>
    </row>
    <row r="22" spans="1:53" ht="13.5" thickBot="1" x14ac:dyDescent="0.25">
      <c r="A22" s="10" t="s">
        <v>23</v>
      </c>
      <c r="B22" s="10" t="s">
        <v>23</v>
      </c>
      <c r="C22" s="10" t="s">
        <v>23</v>
      </c>
      <c r="D22" s="10" t="s">
        <v>23</v>
      </c>
      <c r="E22" s="10" t="s">
        <v>18</v>
      </c>
      <c r="F22" s="10" t="s">
        <v>19</v>
      </c>
      <c r="G22" s="10" t="s">
        <v>19</v>
      </c>
      <c r="H22" s="10" t="s">
        <v>19</v>
      </c>
      <c r="I22" s="10" t="s">
        <v>19</v>
      </c>
      <c r="J22" s="10" t="s">
        <v>18</v>
      </c>
      <c r="K22" s="10" t="s">
        <v>19</v>
      </c>
      <c r="L22" s="10" t="s">
        <v>19</v>
      </c>
      <c r="M22" s="10" t="s">
        <v>19</v>
      </c>
      <c r="N22" s="10" t="s">
        <v>19</v>
      </c>
      <c r="O22" s="10" t="s">
        <v>18</v>
      </c>
      <c r="P22" s="10" t="s">
        <v>19</v>
      </c>
      <c r="Q22" s="10" t="s">
        <v>18</v>
      </c>
      <c r="R22" s="10" t="s">
        <v>19</v>
      </c>
      <c r="S22" s="10" t="s">
        <v>19</v>
      </c>
      <c r="T22" s="10" t="s">
        <v>18</v>
      </c>
      <c r="U22" s="10" t="s">
        <v>23</v>
      </c>
      <c r="V22" s="10" t="s">
        <v>23</v>
      </c>
      <c r="W22" s="10" t="s">
        <v>23</v>
      </c>
      <c r="Z22" s="22" t="str">
        <f>Background!D21</f>
        <v>N</v>
      </c>
      <c r="AA22" s="22" t="str">
        <f>Background!E21</f>
        <v>N</v>
      </c>
      <c r="AB22" s="22" t="str">
        <f>Background!F21</f>
        <v>N</v>
      </c>
      <c r="AC22" s="22" t="str">
        <f>Background!G21</f>
        <v>N</v>
      </c>
      <c r="AD22" s="22" t="str">
        <f>Background!H21</f>
        <v>I</v>
      </c>
      <c r="AE22" s="22" t="str">
        <f ca="1">Background!I21</f>
        <v>AH</v>
      </c>
      <c r="AF22" s="22" t="str">
        <f ca="1">Background!J21</f>
        <v>AH</v>
      </c>
      <c r="AG22" s="22" t="str">
        <f ca="1">Background!K21</f>
        <v>R</v>
      </c>
      <c r="AH22" s="22" t="str">
        <f ca="1">Background!L21</f>
        <v>R</v>
      </c>
      <c r="AI22" s="22" t="str">
        <f>Background!M21</f>
        <v>I</v>
      </c>
      <c r="AJ22" s="22" t="str">
        <f ca="1">Background!N21</f>
        <v>R</v>
      </c>
      <c r="AK22" s="22" t="str">
        <f ca="1">Background!O21</f>
        <v>R</v>
      </c>
      <c r="AL22" s="22" t="str">
        <f ca="1">Background!P21</f>
        <v>R</v>
      </c>
      <c r="AM22" s="22" t="str">
        <f ca="1">Background!Q21</f>
        <v>R</v>
      </c>
      <c r="AN22" s="22" t="str">
        <f>Background!R21</f>
        <v>I</v>
      </c>
      <c r="AO22" s="22" t="str">
        <f ca="1">Background!S21</f>
        <v>R</v>
      </c>
      <c r="AP22" s="22" t="str">
        <f>Background!T21</f>
        <v>I</v>
      </c>
      <c r="AQ22" s="22" t="str">
        <f ca="1">Background!U21</f>
        <v>R</v>
      </c>
      <c r="AR22" s="22" t="str">
        <f ca="1">Background!V21</f>
        <v>R</v>
      </c>
      <c r="AS22" s="22" t="str">
        <f>Background!W21</f>
        <v>I</v>
      </c>
      <c r="AT22" s="22" t="str">
        <f>Background!X21</f>
        <v>N</v>
      </c>
      <c r="AU22" s="22" t="str">
        <f>Background!Y21</f>
        <v>N</v>
      </c>
      <c r="AV22" s="22" t="str">
        <f>Background!Z21</f>
        <v>N</v>
      </c>
    </row>
    <row r="23" spans="1:53" x14ac:dyDescent="0.2">
      <c r="A23" s="10" t="s">
        <v>23</v>
      </c>
      <c r="B23" s="10" t="s">
        <v>23</v>
      </c>
      <c r="C23" s="10" t="s">
        <v>23</v>
      </c>
      <c r="D23" s="10" t="s">
        <v>23</v>
      </c>
      <c r="E23" s="10" t="s">
        <v>18</v>
      </c>
      <c r="F23" s="10" t="s">
        <v>19</v>
      </c>
      <c r="G23" s="10" t="s">
        <v>19</v>
      </c>
      <c r="H23" s="10" t="s">
        <v>19</v>
      </c>
      <c r="I23" s="10" t="s">
        <v>19</v>
      </c>
      <c r="J23" s="10" t="s">
        <v>18</v>
      </c>
      <c r="K23" s="10" t="s">
        <v>19</v>
      </c>
      <c r="L23" s="10" t="s">
        <v>19</v>
      </c>
      <c r="M23" s="10" t="s">
        <v>19</v>
      </c>
      <c r="N23" s="10" t="s">
        <v>19</v>
      </c>
      <c r="O23" s="10" t="s">
        <v>18</v>
      </c>
      <c r="P23" s="10" t="s">
        <v>19</v>
      </c>
      <c r="Q23" s="10" t="s">
        <v>18</v>
      </c>
      <c r="R23" s="10" t="s">
        <v>19</v>
      </c>
      <c r="S23" s="10" t="s">
        <v>19</v>
      </c>
      <c r="T23" s="10" t="s">
        <v>18</v>
      </c>
      <c r="U23" s="10" t="s">
        <v>23</v>
      </c>
      <c r="V23" s="10" t="s">
        <v>23</v>
      </c>
      <c r="W23" s="10" t="s">
        <v>23</v>
      </c>
      <c r="Z23" s="22" t="str">
        <f>Background!D22</f>
        <v>N</v>
      </c>
      <c r="AA23" s="22" t="str">
        <f>Background!E22</f>
        <v>N</v>
      </c>
      <c r="AB23" s="22" t="str">
        <f>Background!F22</f>
        <v>N</v>
      </c>
      <c r="AC23" s="22" t="str">
        <f>Background!G22</f>
        <v>N</v>
      </c>
      <c r="AD23" s="22" t="str">
        <f>Background!H22</f>
        <v>I</v>
      </c>
      <c r="AE23" s="22" t="str">
        <f ca="1">Background!I22</f>
        <v>AH</v>
      </c>
      <c r="AF23" s="22" t="str">
        <f ca="1">Background!J22</f>
        <v>AH</v>
      </c>
      <c r="AG23" s="22" t="str">
        <f ca="1">Background!K22</f>
        <v>R</v>
      </c>
      <c r="AH23" s="22" t="str">
        <f ca="1">Background!L22</f>
        <v>R</v>
      </c>
      <c r="AI23" s="22" t="str">
        <f>Background!M22</f>
        <v>I</v>
      </c>
      <c r="AJ23" s="22" t="str">
        <f ca="1">Background!N22</f>
        <v>R</v>
      </c>
      <c r="AK23" s="22" t="str">
        <f ca="1">Background!O22</f>
        <v>R</v>
      </c>
      <c r="AL23" s="22" t="str">
        <f ca="1">Background!P22</f>
        <v>R</v>
      </c>
      <c r="AM23" s="22" t="str">
        <f ca="1">Background!Q22</f>
        <v>R</v>
      </c>
      <c r="AN23" s="22" t="str">
        <f>Background!R22</f>
        <v>I</v>
      </c>
      <c r="AO23" s="22" t="str">
        <f ca="1">Background!S22</f>
        <v>R</v>
      </c>
      <c r="AP23" s="22" t="str">
        <f>Background!T22</f>
        <v>I</v>
      </c>
      <c r="AQ23" s="22" t="str">
        <f ca="1">Background!U22</f>
        <v>R</v>
      </c>
      <c r="AR23" s="22" t="str">
        <f ca="1">Background!V22</f>
        <v>R</v>
      </c>
      <c r="AS23" s="22" t="str">
        <f>Background!W22</f>
        <v>I</v>
      </c>
      <c r="AT23" s="22" t="str">
        <f>Background!X22</f>
        <v>N</v>
      </c>
      <c r="AU23" s="22" t="str">
        <f>Background!Y22</f>
        <v>N</v>
      </c>
      <c r="AV23" s="22" t="str">
        <f>Background!Z22</f>
        <v>N</v>
      </c>
      <c r="AZ23" s="34" t="s">
        <v>44</v>
      </c>
      <c r="BA23" s="35"/>
    </row>
    <row r="24" spans="1:53" x14ac:dyDescent="0.2">
      <c r="A24" s="10" t="s">
        <v>23</v>
      </c>
      <c r="B24" s="10" t="s">
        <v>23</v>
      </c>
      <c r="C24" s="10" t="s">
        <v>23</v>
      </c>
      <c r="D24" s="10" t="s">
        <v>23</v>
      </c>
      <c r="E24" s="10" t="s">
        <v>18</v>
      </c>
      <c r="F24" s="10" t="s">
        <v>19</v>
      </c>
      <c r="G24" s="10" t="s">
        <v>19</v>
      </c>
      <c r="H24" s="10" t="s">
        <v>19</v>
      </c>
      <c r="I24" s="10" t="s">
        <v>19</v>
      </c>
      <c r="J24" s="10" t="s">
        <v>18</v>
      </c>
      <c r="K24" s="10" t="s">
        <v>19</v>
      </c>
      <c r="L24" s="10" t="s">
        <v>19</v>
      </c>
      <c r="M24" s="10" t="s">
        <v>19</v>
      </c>
      <c r="N24" s="10" t="s">
        <v>19</v>
      </c>
      <c r="O24" s="10" t="s">
        <v>18</v>
      </c>
      <c r="P24" s="10" t="s">
        <v>19</v>
      </c>
      <c r="Q24" s="10" t="s">
        <v>18</v>
      </c>
      <c r="R24" s="10" t="s">
        <v>19</v>
      </c>
      <c r="S24" s="10" t="s">
        <v>19</v>
      </c>
      <c r="T24" s="10" t="s">
        <v>18</v>
      </c>
      <c r="U24" s="10" t="s">
        <v>23</v>
      </c>
      <c r="V24" s="10" t="s">
        <v>23</v>
      </c>
      <c r="W24" s="10" t="s">
        <v>23</v>
      </c>
      <c r="Z24" s="22" t="str">
        <f>Background!D23</f>
        <v>N</v>
      </c>
      <c r="AA24" s="22" t="str">
        <f>Background!E23</f>
        <v>N</v>
      </c>
      <c r="AB24" s="22" t="str">
        <f>Background!F23</f>
        <v>N</v>
      </c>
      <c r="AC24" s="22" t="str">
        <f>Background!G23</f>
        <v>N</v>
      </c>
      <c r="AD24" s="22" t="str">
        <f>Background!H23</f>
        <v>I</v>
      </c>
      <c r="AE24" s="22" t="str">
        <f ca="1">Background!I23</f>
        <v>AH</v>
      </c>
      <c r="AF24" s="22" t="str">
        <f ca="1">Background!J23</f>
        <v>AH</v>
      </c>
      <c r="AG24" s="22" t="str">
        <f ca="1">Background!K23</f>
        <v>R</v>
      </c>
      <c r="AH24" s="22" t="str">
        <f ca="1">Background!L23</f>
        <v>R</v>
      </c>
      <c r="AI24" s="22" t="str">
        <f>Background!M23</f>
        <v>I</v>
      </c>
      <c r="AJ24" s="22" t="str">
        <f ca="1">Background!N23</f>
        <v>R</v>
      </c>
      <c r="AK24" s="22" t="str">
        <f ca="1">Background!O23</f>
        <v>R</v>
      </c>
      <c r="AL24" s="22" t="str">
        <f ca="1">Background!P23</f>
        <v>R</v>
      </c>
      <c r="AM24" s="22" t="str">
        <f ca="1">Background!Q23</f>
        <v>R</v>
      </c>
      <c r="AN24" s="22" t="str">
        <f>Background!R23</f>
        <v>I</v>
      </c>
      <c r="AO24" s="22" t="str">
        <f ca="1">Background!S23</f>
        <v>R</v>
      </c>
      <c r="AP24" s="22" t="str">
        <f>Background!T23</f>
        <v>I</v>
      </c>
      <c r="AQ24" s="22" t="str">
        <f ca="1">Background!U23</f>
        <v>R</v>
      </c>
      <c r="AR24" s="22" t="str">
        <f ca="1">Background!V23</f>
        <v>R</v>
      </c>
      <c r="AS24" s="22" t="str">
        <f>Background!W23</f>
        <v>I</v>
      </c>
      <c r="AT24" s="22" t="str">
        <f>Background!X23</f>
        <v>N</v>
      </c>
      <c r="AU24" s="22" t="str">
        <f>Background!Y23</f>
        <v>N</v>
      </c>
      <c r="AV24" s="22" t="str">
        <f>Background!Z23</f>
        <v>N</v>
      </c>
      <c r="AZ24" s="8" t="s">
        <v>33</v>
      </c>
      <c r="BA24" s="9" t="s">
        <v>34</v>
      </c>
    </row>
    <row r="25" spans="1:53" x14ac:dyDescent="0.2">
      <c r="A25" s="10" t="s">
        <v>23</v>
      </c>
      <c r="B25" s="10" t="s">
        <v>23</v>
      </c>
      <c r="C25" s="10" t="s">
        <v>23</v>
      </c>
      <c r="D25" s="10" t="s">
        <v>23</v>
      </c>
      <c r="E25" s="10" t="s">
        <v>18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18</v>
      </c>
      <c r="N25" s="10" t="s">
        <v>18</v>
      </c>
      <c r="O25" s="10" t="s">
        <v>18</v>
      </c>
      <c r="P25" s="10" t="s">
        <v>18</v>
      </c>
      <c r="Q25" s="10" t="s">
        <v>18</v>
      </c>
      <c r="R25" s="10" t="s">
        <v>19</v>
      </c>
      <c r="S25" s="10" t="s">
        <v>19</v>
      </c>
      <c r="T25" s="10" t="s">
        <v>18</v>
      </c>
      <c r="U25" s="10" t="s">
        <v>23</v>
      </c>
      <c r="V25" s="10" t="s">
        <v>23</v>
      </c>
      <c r="W25" s="10" t="s">
        <v>23</v>
      </c>
      <c r="Z25" s="22" t="str">
        <f>Background!D24</f>
        <v>N</v>
      </c>
      <c r="AA25" s="22" t="str">
        <f>Background!E24</f>
        <v>N</v>
      </c>
      <c r="AB25" s="22" t="str">
        <f>Background!F24</f>
        <v>N</v>
      </c>
      <c r="AC25" s="22" t="str">
        <f>Background!G24</f>
        <v>N</v>
      </c>
      <c r="AD25" s="22" t="str">
        <f>Background!H24</f>
        <v>I</v>
      </c>
      <c r="AE25" s="22" t="str">
        <f>Background!I24</f>
        <v>I</v>
      </c>
      <c r="AF25" s="22" t="str">
        <f>Background!J24</f>
        <v>I</v>
      </c>
      <c r="AG25" s="22" t="str">
        <f>Background!K24</f>
        <v>I</v>
      </c>
      <c r="AH25" s="22" t="str">
        <f>Background!L24</f>
        <v>I</v>
      </c>
      <c r="AI25" s="22" t="str">
        <f>Background!M24</f>
        <v>I</v>
      </c>
      <c r="AJ25" s="22" t="str">
        <f>Background!N24</f>
        <v>I</v>
      </c>
      <c r="AK25" s="22" t="str">
        <f>Background!O24</f>
        <v>I</v>
      </c>
      <c r="AL25" s="22" t="str">
        <f>Background!P24</f>
        <v>I</v>
      </c>
      <c r="AM25" s="22" t="str">
        <f>Background!Q24</f>
        <v>I</v>
      </c>
      <c r="AN25" s="22" t="str">
        <f>Background!R24</f>
        <v>I</v>
      </c>
      <c r="AO25" s="22" t="str">
        <f>Background!S24</f>
        <v>I</v>
      </c>
      <c r="AP25" s="22" t="str">
        <f>Background!T24</f>
        <v>I</v>
      </c>
      <c r="AQ25" s="22" t="str">
        <f ca="1">Background!U24</f>
        <v>R</v>
      </c>
      <c r="AR25" s="22" t="str">
        <f ca="1">Background!V24</f>
        <v>R</v>
      </c>
      <c r="AS25" s="22" t="str">
        <f>Background!W24</f>
        <v>I</v>
      </c>
      <c r="AT25" s="22" t="str">
        <f>Background!X24</f>
        <v>N</v>
      </c>
      <c r="AU25" s="22" t="str">
        <f>Background!Y24</f>
        <v>N</v>
      </c>
      <c r="AV25" s="22" t="str">
        <f>Background!Z24</f>
        <v>N</v>
      </c>
      <c r="AZ25" s="4" t="s">
        <v>40</v>
      </c>
      <c r="BA25" s="5" t="s">
        <v>37</v>
      </c>
    </row>
    <row r="26" spans="1:53" x14ac:dyDescent="0.2">
      <c r="A26" s="10" t="s">
        <v>23</v>
      </c>
      <c r="B26" s="10" t="s">
        <v>23</v>
      </c>
      <c r="C26" s="10" t="s">
        <v>23</v>
      </c>
      <c r="D26" s="10" t="s">
        <v>23</v>
      </c>
      <c r="E26" s="10" t="s">
        <v>18</v>
      </c>
      <c r="F26" s="10" t="s">
        <v>23</v>
      </c>
      <c r="G26" s="10" t="s">
        <v>18</v>
      </c>
      <c r="H26" s="10" t="s">
        <v>19</v>
      </c>
      <c r="I26" s="10" t="s">
        <v>19</v>
      </c>
      <c r="J26" s="10" t="s">
        <v>18</v>
      </c>
      <c r="K26" s="10" t="s">
        <v>19</v>
      </c>
      <c r="L26" s="10" t="s">
        <v>19</v>
      </c>
      <c r="M26" s="10" t="s">
        <v>19</v>
      </c>
      <c r="N26" s="10" t="s">
        <v>19</v>
      </c>
      <c r="O26" s="10" t="s">
        <v>18</v>
      </c>
      <c r="P26" s="10" t="s">
        <v>19</v>
      </c>
      <c r="Q26" s="10" t="s">
        <v>18</v>
      </c>
      <c r="R26" s="10" t="s">
        <v>19</v>
      </c>
      <c r="S26" s="10" t="s">
        <v>19</v>
      </c>
      <c r="T26" s="10" t="s">
        <v>18</v>
      </c>
      <c r="U26" s="10" t="s">
        <v>23</v>
      </c>
      <c r="V26" s="10" t="s">
        <v>23</v>
      </c>
      <c r="W26" s="10" t="s">
        <v>23</v>
      </c>
      <c r="Z26" s="22" t="str">
        <f>Background!D25</f>
        <v>N</v>
      </c>
      <c r="AA26" s="22" t="str">
        <f>Background!E25</f>
        <v>N</v>
      </c>
      <c r="AB26" s="22" t="str">
        <f>Background!F25</f>
        <v>N</v>
      </c>
      <c r="AC26" s="22" t="str">
        <f>Background!G25</f>
        <v>N</v>
      </c>
      <c r="AD26" s="22" t="str">
        <f>Background!H25</f>
        <v>I</v>
      </c>
      <c r="AE26" s="22" t="str">
        <f>Background!I25</f>
        <v>N</v>
      </c>
      <c r="AF26" s="22" t="str">
        <f>Background!J25</f>
        <v>I</v>
      </c>
      <c r="AG26" s="22" t="str">
        <f ca="1">Background!K25</f>
        <v>AH</v>
      </c>
      <c r="AH26" s="22" t="str">
        <f ca="1">Background!L25</f>
        <v>R</v>
      </c>
      <c r="AI26" s="22" t="str">
        <f>Background!M25</f>
        <v>I</v>
      </c>
      <c r="AJ26" s="22" t="str">
        <f ca="1">Background!N25</f>
        <v>R</v>
      </c>
      <c r="AK26" s="22" t="str">
        <f ca="1">Background!O25</f>
        <v>R</v>
      </c>
      <c r="AL26" s="22" t="str">
        <f ca="1">Background!P25</f>
        <v>R</v>
      </c>
      <c r="AM26" s="22" t="str">
        <f ca="1">Background!Q25</f>
        <v>R</v>
      </c>
      <c r="AN26" s="22" t="str">
        <f>Background!R25</f>
        <v>I</v>
      </c>
      <c r="AO26" s="22" t="str">
        <f ca="1">Background!S25</f>
        <v>R</v>
      </c>
      <c r="AP26" s="22" t="str">
        <f>Background!T25</f>
        <v>I</v>
      </c>
      <c r="AQ26" s="22" t="str">
        <f ca="1">Background!U25</f>
        <v>R</v>
      </c>
      <c r="AR26" s="22" t="str">
        <f ca="1">Background!V25</f>
        <v>R</v>
      </c>
      <c r="AS26" s="22" t="str">
        <f>Background!W25</f>
        <v>I</v>
      </c>
      <c r="AT26" s="22" t="str">
        <f>Background!X25</f>
        <v>N</v>
      </c>
      <c r="AU26" s="22" t="str">
        <f>Background!Y25</f>
        <v>N</v>
      </c>
      <c r="AV26" s="22" t="str">
        <f>Background!Z25</f>
        <v>N</v>
      </c>
      <c r="AZ26" s="4" t="s">
        <v>41</v>
      </c>
      <c r="BA26" s="5" t="s">
        <v>37</v>
      </c>
    </row>
    <row r="27" spans="1:53" x14ac:dyDescent="0.2">
      <c r="A27" s="10" t="s">
        <v>23</v>
      </c>
      <c r="B27" s="10" t="s">
        <v>23</v>
      </c>
      <c r="C27" s="10" t="s">
        <v>23</v>
      </c>
      <c r="D27" s="10" t="s">
        <v>23</v>
      </c>
      <c r="E27" s="10" t="s">
        <v>18</v>
      </c>
      <c r="F27" s="10" t="s">
        <v>23</v>
      </c>
      <c r="G27" s="10" t="s">
        <v>18</v>
      </c>
      <c r="H27" s="10" t="s">
        <v>19</v>
      </c>
      <c r="I27" s="10" t="s">
        <v>19</v>
      </c>
      <c r="J27" s="10" t="s">
        <v>18</v>
      </c>
      <c r="K27" s="10" t="s">
        <v>19</v>
      </c>
      <c r="L27" s="10" t="s">
        <v>19</v>
      </c>
      <c r="M27" s="10" t="s">
        <v>19</v>
      </c>
      <c r="N27" s="10" t="s">
        <v>19</v>
      </c>
      <c r="O27" s="10" t="s">
        <v>18</v>
      </c>
      <c r="P27" s="10" t="s">
        <v>19</v>
      </c>
      <c r="Q27" s="10" t="s">
        <v>18</v>
      </c>
      <c r="R27" s="10" t="s">
        <v>19</v>
      </c>
      <c r="S27" s="10" t="s">
        <v>19</v>
      </c>
      <c r="T27" s="10" t="s">
        <v>18</v>
      </c>
      <c r="U27" s="10" t="s">
        <v>23</v>
      </c>
      <c r="V27" s="10" t="s">
        <v>23</v>
      </c>
      <c r="W27" s="10" t="s">
        <v>23</v>
      </c>
      <c r="Z27" s="22" t="str">
        <f>Background!D26</f>
        <v>N</v>
      </c>
      <c r="AA27" s="22" t="str">
        <f>Background!E26</f>
        <v>N</v>
      </c>
      <c r="AB27" s="22" t="str">
        <f>Background!F26</f>
        <v>N</v>
      </c>
      <c r="AC27" s="22" t="str">
        <f>Background!G26</f>
        <v>N</v>
      </c>
      <c r="AD27" s="22" t="str">
        <f>Background!H26</f>
        <v>I</v>
      </c>
      <c r="AE27" s="22" t="str">
        <f>Background!I26</f>
        <v>N</v>
      </c>
      <c r="AF27" s="22" t="str">
        <f>Background!J26</f>
        <v>I</v>
      </c>
      <c r="AG27" s="22" t="str">
        <f ca="1">Background!K26</f>
        <v>AH</v>
      </c>
      <c r="AH27" s="22" t="str">
        <f ca="1">Background!L26</f>
        <v>AH</v>
      </c>
      <c r="AI27" s="22" t="str">
        <f>Background!M26</f>
        <v>I</v>
      </c>
      <c r="AJ27" s="22" t="str">
        <f ca="1">Background!N26</f>
        <v>AH</v>
      </c>
      <c r="AK27" s="22" t="str">
        <f ca="1">Background!O26</f>
        <v>AH</v>
      </c>
      <c r="AL27" s="22" t="str">
        <f ca="1">Background!P26</f>
        <v>AH</v>
      </c>
      <c r="AM27" s="22" t="str">
        <f ca="1">Background!Q26</f>
        <v>R</v>
      </c>
      <c r="AN27" s="22" t="str">
        <f>Background!R26</f>
        <v>I</v>
      </c>
      <c r="AO27" s="22" t="str">
        <f ca="1">Background!S26</f>
        <v>R</v>
      </c>
      <c r="AP27" s="22" t="str">
        <f>Background!T26</f>
        <v>I</v>
      </c>
      <c r="AQ27" s="22" t="str">
        <f ca="1">Background!U26</f>
        <v>R</v>
      </c>
      <c r="AR27" s="22" t="str">
        <f ca="1">Background!V26</f>
        <v>R</v>
      </c>
      <c r="AS27" s="22" t="str">
        <f>Background!W26</f>
        <v>I</v>
      </c>
      <c r="AT27" s="22" t="str">
        <f>Background!X26</f>
        <v>N</v>
      </c>
      <c r="AU27" s="22" t="str">
        <f>Background!Y26</f>
        <v>N</v>
      </c>
      <c r="AV27" s="22" t="str">
        <f>Background!Z26</f>
        <v>N</v>
      </c>
      <c r="AZ27" s="4" t="s">
        <v>39</v>
      </c>
      <c r="BA27" s="5" t="s">
        <v>37</v>
      </c>
    </row>
    <row r="28" spans="1:53" x14ac:dyDescent="0.2">
      <c r="A28" s="10" t="s">
        <v>23</v>
      </c>
      <c r="B28" s="10" t="s">
        <v>23</v>
      </c>
      <c r="C28" s="10" t="s">
        <v>23</v>
      </c>
      <c r="D28" s="10" t="s">
        <v>23</v>
      </c>
      <c r="E28" s="10" t="s">
        <v>18</v>
      </c>
      <c r="F28" s="10" t="s">
        <v>23</v>
      </c>
      <c r="G28" s="10" t="s">
        <v>18</v>
      </c>
      <c r="H28" s="10" t="s">
        <v>19</v>
      </c>
      <c r="I28" s="10" t="s">
        <v>19</v>
      </c>
      <c r="J28" s="10" t="s">
        <v>18</v>
      </c>
      <c r="K28" s="10" t="s">
        <v>19</v>
      </c>
      <c r="L28" s="10" t="s">
        <v>19</v>
      </c>
      <c r="M28" s="10" t="s">
        <v>19</v>
      </c>
      <c r="N28" s="10" t="s">
        <v>19</v>
      </c>
      <c r="O28" s="10" t="s">
        <v>18</v>
      </c>
      <c r="P28" s="10" t="s">
        <v>19</v>
      </c>
      <c r="Q28" s="10" t="s">
        <v>18</v>
      </c>
      <c r="R28" s="10" t="s">
        <v>19</v>
      </c>
      <c r="S28" s="10" t="s">
        <v>19</v>
      </c>
      <c r="T28" s="10" t="s">
        <v>18</v>
      </c>
      <c r="U28" s="10" t="s">
        <v>23</v>
      </c>
      <c r="V28" s="10" t="s">
        <v>23</v>
      </c>
      <c r="W28" s="10" t="s">
        <v>23</v>
      </c>
      <c r="Z28" s="22" t="str">
        <f>Background!D27</f>
        <v>N</v>
      </c>
      <c r="AA28" s="22" t="str">
        <f>Background!E27</f>
        <v>N</v>
      </c>
      <c r="AB28" s="22" t="str">
        <f>Background!F27</f>
        <v>N</v>
      </c>
      <c r="AC28" s="22" t="str">
        <f>Background!G27</f>
        <v>N</v>
      </c>
      <c r="AD28" s="22" t="str">
        <f>Background!H27</f>
        <v>I</v>
      </c>
      <c r="AE28" s="22" t="str">
        <f>Background!I27</f>
        <v>N</v>
      </c>
      <c r="AF28" s="22" t="str">
        <f>Background!J27</f>
        <v>I</v>
      </c>
      <c r="AG28" s="22" t="str">
        <f ca="1">Background!K27</f>
        <v>AH</v>
      </c>
      <c r="AH28" s="22" t="str">
        <f ca="1">Background!L27</f>
        <v>AH</v>
      </c>
      <c r="AI28" s="22" t="str">
        <f>Background!M27</f>
        <v>I</v>
      </c>
      <c r="AJ28" s="22" t="str">
        <f ca="1">Background!N27</f>
        <v>AH</v>
      </c>
      <c r="AK28" s="22" t="str">
        <f ca="1">Background!O27</f>
        <v>AH</v>
      </c>
      <c r="AL28" s="22" t="str">
        <f ca="1">Background!P27</f>
        <v>AH</v>
      </c>
      <c r="AM28" s="22" t="str">
        <f ca="1">Background!Q27</f>
        <v>R</v>
      </c>
      <c r="AN28" s="22" t="str">
        <f>Background!R27</f>
        <v>I</v>
      </c>
      <c r="AO28" s="22" t="str">
        <f ca="1">Background!S27</f>
        <v>R</v>
      </c>
      <c r="AP28" s="22" t="str">
        <f>Background!T27</f>
        <v>I</v>
      </c>
      <c r="AQ28" s="22" t="str">
        <f ca="1">Background!U27</f>
        <v>R</v>
      </c>
      <c r="AR28" s="22" t="str">
        <f ca="1">Background!V27</f>
        <v>AH</v>
      </c>
      <c r="AS28" s="22" t="str">
        <f>Background!W27</f>
        <v>I</v>
      </c>
      <c r="AT28" s="22" t="str">
        <f>Background!X27</f>
        <v>N</v>
      </c>
      <c r="AU28" s="22" t="str">
        <f>Background!Y27</f>
        <v>N</v>
      </c>
      <c r="AV28" s="22" t="str">
        <f>Background!Z27</f>
        <v>N</v>
      </c>
      <c r="AZ28" s="4" t="s">
        <v>42</v>
      </c>
      <c r="BA28" s="5" t="s">
        <v>37</v>
      </c>
    </row>
    <row r="29" spans="1:53" ht="13.5" thickBot="1" x14ac:dyDescent="0.25">
      <c r="A29" s="10" t="s">
        <v>23</v>
      </c>
      <c r="B29" s="10" t="s">
        <v>23</v>
      </c>
      <c r="C29" s="10" t="s">
        <v>23</v>
      </c>
      <c r="D29" s="10" t="s">
        <v>23</v>
      </c>
      <c r="E29" s="10" t="s">
        <v>18</v>
      </c>
      <c r="F29" s="10" t="s">
        <v>23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18</v>
      </c>
      <c r="O29" s="10" t="s">
        <v>18</v>
      </c>
      <c r="P29" s="10" t="s">
        <v>19</v>
      </c>
      <c r="Q29" s="10" t="s">
        <v>18</v>
      </c>
      <c r="R29" s="10" t="s">
        <v>18</v>
      </c>
      <c r="S29" s="10" t="s">
        <v>18</v>
      </c>
      <c r="T29" s="10" t="s">
        <v>18</v>
      </c>
      <c r="U29" s="10" t="s">
        <v>23</v>
      </c>
      <c r="V29" s="10" t="s">
        <v>23</v>
      </c>
      <c r="W29" s="10" t="s">
        <v>23</v>
      </c>
      <c r="Z29" s="22" t="str">
        <f>Background!D28</f>
        <v>N</v>
      </c>
      <c r="AA29" s="22" t="str">
        <f>Background!E28</f>
        <v>N</v>
      </c>
      <c r="AB29" s="22" t="str">
        <f>Background!F28</f>
        <v>N</v>
      </c>
      <c r="AC29" s="22" t="str">
        <f>Background!G28</f>
        <v>N</v>
      </c>
      <c r="AD29" s="22" t="str">
        <f>Background!H28</f>
        <v>I</v>
      </c>
      <c r="AE29" s="22" t="str">
        <f>Background!I28</f>
        <v>N</v>
      </c>
      <c r="AF29" s="22" t="str">
        <f>Background!J28</f>
        <v>I</v>
      </c>
      <c r="AG29" s="22" t="str">
        <f>Background!K28</f>
        <v>I</v>
      </c>
      <c r="AH29" s="22" t="str">
        <f>Background!L28</f>
        <v>I</v>
      </c>
      <c r="AI29" s="22" t="str">
        <f>Background!M28</f>
        <v>I</v>
      </c>
      <c r="AJ29" s="22" t="str">
        <f>Background!N28</f>
        <v>I</v>
      </c>
      <c r="AK29" s="22" t="str">
        <f>Background!O28</f>
        <v>I</v>
      </c>
      <c r="AL29" s="22" t="str">
        <f>Background!P28</f>
        <v>I</v>
      </c>
      <c r="AM29" s="22" t="str">
        <f>Background!Q28</f>
        <v>I</v>
      </c>
      <c r="AN29" s="22" t="str">
        <f>Background!R28</f>
        <v>I</v>
      </c>
      <c r="AO29" s="22" t="str">
        <f ca="1">Background!S28</f>
        <v>R</v>
      </c>
      <c r="AP29" s="22" t="str">
        <f>Background!T28</f>
        <v>I</v>
      </c>
      <c r="AQ29" s="22" t="str">
        <f>Background!U28</f>
        <v>I</v>
      </c>
      <c r="AR29" s="22" t="str">
        <f>Background!V28</f>
        <v>I</v>
      </c>
      <c r="AS29" s="22" t="str">
        <f>Background!W28</f>
        <v>I</v>
      </c>
      <c r="AT29" s="22" t="str">
        <f>Background!X28</f>
        <v>N</v>
      </c>
      <c r="AU29" s="22" t="str">
        <f>Background!Y28</f>
        <v>N</v>
      </c>
      <c r="AV29" s="22" t="str">
        <f>Background!Z28</f>
        <v>N</v>
      </c>
      <c r="AZ29" s="6" t="s">
        <v>43</v>
      </c>
      <c r="BA29" s="7" t="s">
        <v>37</v>
      </c>
    </row>
    <row r="30" spans="1:53" ht="13.5" thickBot="1" x14ac:dyDescent="0.25">
      <c r="A30" s="10" t="s">
        <v>23</v>
      </c>
      <c r="B30" s="10" t="s">
        <v>23</v>
      </c>
      <c r="C30" s="10" t="s">
        <v>23</v>
      </c>
      <c r="D30" s="10" t="s">
        <v>23</v>
      </c>
      <c r="E30" s="10" t="s">
        <v>18</v>
      </c>
      <c r="F30" s="10" t="s">
        <v>23</v>
      </c>
      <c r="G30" s="10" t="s">
        <v>18</v>
      </c>
      <c r="H30" s="10" t="s">
        <v>19</v>
      </c>
      <c r="I30" s="10" t="s">
        <v>19</v>
      </c>
      <c r="J30" s="10" t="s">
        <v>19</v>
      </c>
      <c r="K30" s="10" t="s">
        <v>18</v>
      </c>
      <c r="L30" s="10" t="s">
        <v>19</v>
      </c>
      <c r="M30" s="10" t="s">
        <v>19</v>
      </c>
      <c r="N30" s="10" t="s">
        <v>19</v>
      </c>
      <c r="O30" s="10" t="s">
        <v>18</v>
      </c>
      <c r="P30" s="10" t="s">
        <v>19</v>
      </c>
      <c r="Q30" s="10" t="s">
        <v>18</v>
      </c>
      <c r="R30" s="10" t="s">
        <v>19</v>
      </c>
      <c r="S30" s="10" t="s">
        <v>19</v>
      </c>
      <c r="T30" s="10" t="s">
        <v>18</v>
      </c>
      <c r="U30" s="10" t="s">
        <v>23</v>
      </c>
      <c r="V30" s="10" t="s">
        <v>23</v>
      </c>
      <c r="W30" s="10" t="s">
        <v>23</v>
      </c>
      <c r="Z30" s="22" t="str">
        <f>Background!D29</f>
        <v>N</v>
      </c>
      <c r="AA30" s="22" t="str">
        <f>Background!E29</f>
        <v>N</v>
      </c>
      <c r="AB30" s="22" t="str">
        <f>Background!F29</f>
        <v>N</v>
      </c>
      <c r="AC30" s="22" t="str">
        <f>Background!G29</f>
        <v>N</v>
      </c>
      <c r="AD30" s="22" t="str">
        <f>Background!H29</f>
        <v>I</v>
      </c>
      <c r="AE30" s="22" t="str">
        <f>Background!I29</f>
        <v>N</v>
      </c>
      <c r="AF30" s="22" t="str">
        <f>Background!J29</f>
        <v>I</v>
      </c>
      <c r="AG30" s="22" t="str">
        <f ca="1">Background!K29</f>
        <v>AH</v>
      </c>
      <c r="AH30" s="22" t="str">
        <f ca="1">Background!L29</f>
        <v>AH</v>
      </c>
      <c r="AI30" s="22" t="str">
        <f ca="1">Background!M29</f>
        <v>AH</v>
      </c>
      <c r="AJ30" s="22" t="str">
        <f>Background!N29</f>
        <v>I</v>
      </c>
      <c r="AK30" s="22" t="str">
        <f ca="1">Background!O29</f>
        <v>AH</v>
      </c>
      <c r="AL30" s="22" t="str">
        <f ca="1">Background!P29</f>
        <v>AH</v>
      </c>
      <c r="AM30" s="22" t="str">
        <f ca="1">Background!Q29</f>
        <v>AH</v>
      </c>
      <c r="AN30" s="22" t="str">
        <f>Background!R29</f>
        <v>I</v>
      </c>
      <c r="AO30" s="22" t="str">
        <f ca="1">Background!S29</f>
        <v>R</v>
      </c>
      <c r="AP30" s="22" t="str">
        <f>Background!T29</f>
        <v>I</v>
      </c>
      <c r="AQ30" s="22" t="str">
        <f ca="1">Background!U29</f>
        <v>AH</v>
      </c>
      <c r="AR30" s="22" t="str">
        <f ca="1">Background!V29</f>
        <v>AH</v>
      </c>
      <c r="AS30" s="22" t="str">
        <f>Background!W29</f>
        <v>I</v>
      </c>
      <c r="AT30" s="22" t="str">
        <f>Background!X29</f>
        <v>N</v>
      </c>
      <c r="AU30" s="22" t="str">
        <f>Background!Y29</f>
        <v>N</v>
      </c>
      <c r="AV30" s="22" t="str">
        <f>Background!Z29</f>
        <v>N</v>
      </c>
    </row>
    <row r="31" spans="1:53" x14ac:dyDescent="0.2">
      <c r="A31" s="10" t="s">
        <v>23</v>
      </c>
      <c r="B31" s="10" t="s">
        <v>23</v>
      </c>
      <c r="C31" s="10" t="s">
        <v>23</v>
      </c>
      <c r="D31" s="10" t="s">
        <v>23</v>
      </c>
      <c r="E31" s="10" t="s">
        <v>18</v>
      </c>
      <c r="F31" s="10" t="s">
        <v>23</v>
      </c>
      <c r="G31" s="10" t="s">
        <v>18</v>
      </c>
      <c r="H31" s="10" t="s">
        <v>19</v>
      </c>
      <c r="I31" s="10" t="s">
        <v>19</v>
      </c>
      <c r="J31" s="10" t="s">
        <v>19</v>
      </c>
      <c r="K31" s="10" t="s">
        <v>18</v>
      </c>
      <c r="L31" s="10" t="s">
        <v>19</v>
      </c>
      <c r="M31" s="10" t="s">
        <v>19</v>
      </c>
      <c r="N31" s="10" t="s">
        <v>19</v>
      </c>
      <c r="O31" s="10" t="s">
        <v>18</v>
      </c>
      <c r="P31" s="10" t="s">
        <v>19</v>
      </c>
      <c r="Q31" s="10" t="s">
        <v>18</v>
      </c>
      <c r="R31" s="10" t="s">
        <v>19</v>
      </c>
      <c r="S31" s="10" t="s">
        <v>19</v>
      </c>
      <c r="T31" s="10" t="s">
        <v>18</v>
      </c>
      <c r="U31" s="10" t="s">
        <v>23</v>
      </c>
      <c r="V31" s="10" t="s">
        <v>23</v>
      </c>
      <c r="W31" s="10" t="s">
        <v>23</v>
      </c>
      <c r="Z31" s="22" t="str">
        <f>Background!D30</f>
        <v>N</v>
      </c>
      <c r="AA31" s="22" t="str">
        <f>Background!E30</f>
        <v>N</v>
      </c>
      <c r="AB31" s="22" t="str">
        <f>Background!F30</f>
        <v>N</v>
      </c>
      <c r="AC31" s="22" t="str">
        <f>Background!G30</f>
        <v>N</v>
      </c>
      <c r="AD31" s="22" t="str">
        <f>Background!H30</f>
        <v>I</v>
      </c>
      <c r="AE31" s="22" t="str">
        <f>Background!I30</f>
        <v>N</v>
      </c>
      <c r="AF31" s="22" t="str">
        <f>Background!J30</f>
        <v>I</v>
      </c>
      <c r="AG31" s="22" t="str">
        <f ca="1">Background!K30</f>
        <v>AH</v>
      </c>
      <c r="AH31" s="22" t="str">
        <f ca="1">Background!L30</f>
        <v>AH</v>
      </c>
      <c r="AI31" s="22" t="str">
        <f ca="1">Background!M30</f>
        <v>AH</v>
      </c>
      <c r="AJ31" s="22" t="str">
        <f>Background!N30</f>
        <v>I</v>
      </c>
      <c r="AK31" s="22" t="str">
        <f ca="1">Background!O30</f>
        <v>AH</v>
      </c>
      <c r="AL31" s="22" t="str">
        <f ca="1">Background!P30</f>
        <v>AH</v>
      </c>
      <c r="AM31" s="22" t="str">
        <f ca="1">Background!Q30</f>
        <v>AH</v>
      </c>
      <c r="AN31" s="22" t="str">
        <f>Background!R30</f>
        <v>I</v>
      </c>
      <c r="AO31" s="22" t="str">
        <f ca="1">Background!S30</f>
        <v>AH</v>
      </c>
      <c r="AP31" s="22" t="str">
        <f>Background!T30</f>
        <v>I</v>
      </c>
      <c r="AQ31" s="22" t="str">
        <f ca="1">Background!U30</f>
        <v>AH</v>
      </c>
      <c r="AR31" s="22" t="str">
        <f ca="1">Background!V30</f>
        <v>AH</v>
      </c>
      <c r="AS31" s="22" t="str">
        <f>Background!W30</f>
        <v>I</v>
      </c>
      <c r="AT31" s="22" t="str">
        <f>Background!X30</f>
        <v>N</v>
      </c>
      <c r="AU31" s="22" t="str">
        <f>Background!Y30</f>
        <v>N</v>
      </c>
      <c r="AV31" s="22" t="str">
        <f>Background!Z30</f>
        <v>N</v>
      </c>
      <c r="AZ31" s="34" t="s">
        <v>72</v>
      </c>
      <c r="BA31" s="35"/>
    </row>
    <row r="32" spans="1:53" x14ac:dyDescent="0.2">
      <c r="A32" s="10" t="s">
        <v>23</v>
      </c>
      <c r="B32" s="10" t="s">
        <v>23</v>
      </c>
      <c r="C32" s="10" t="s">
        <v>23</v>
      </c>
      <c r="D32" s="10" t="s">
        <v>23</v>
      </c>
      <c r="E32" s="10" t="s">
        <v>18</v>
      </c>
      <c r="F32" s="10" t="s">
        <v>23</v>
      </c>
      <c r="G32" s="10" t="s">
        <v>18</v>
      </c>
      <c r="H32" s="10" t="s">
        <v>19</v>
      </c>
      <c r="I32" s="10" t="s">
        <v>19</v>
      </c>
      <c r="J32" s="10" t="s">
        <v>19</v>
      </c>
      <c r="K32" s="10" t="s">
        <v>18</v>
      </c>
      <c r="L32" s="10" t="s">
        <v>19</v>
      </c>
      <c r="M32" s="10" t="s">
        <v>19</v>
      </c>
      <c r="N32" s="10" t="s">
        <v>19</v>
      </c>
      <c r="O32" s="10" t="s">
        <v>18</v>
      </c>
      <c r="P32" s="10" t="s">
        <v>19</v>
      </c>
      <c r="Q32" s="10" t="s">
        <v>18</v>
      </c>
      <c r="R32" s="10" t="s">
        <v>19</v>
      </c>
      <c r="S32" s="10" t="s">
        <v>19</v>
      </c>
      <c r="T32" s="10" t="s">
        <v>18</v>
      </c>
      <c r="U32" s="10" t="s">
        <v>23</v>
      </c>
      <c r="V32" s="10" t="s">
        <v>23</v>
      </c>
      <c r="W32" s="10" t="s">
        <v>23</v>
      </c>
      <c r="Z32" s="22" t="str">
        <f>Background!D31</f>
        <v>N</v>
      </c>
      <c r="AA32" s="22" t="str">
        <f>Background!E31</f>
        <v>N</v>
      </c>
      <c r="AB32" s="22" t="str">
        <f>Background!F31</f>
        <v>N</v>
      </c>
      <c r="AC32" s="22" t="str">
        <f>Background!G31</f>
        <v>N</v>
      </c>
      <c r="AD32" s="22" t="str">
        <f>Background!H31</f>
        <v>I</v>
      </c>
      <c r="AE32" s="22" t="str">
        <f>Background!I31</f>
        <v>N</v>
      </c>
      <c r="AF32" s="22" t="str">
        <f>Background!J31</f>
        <v>I</v>
      </c>
      <c r="AG32" s="22" t="str">
        <f ca="1">Background!K31</f>
        <v>AH</v>
      </c>
      <c r="AH32" s="22" t="str">
        <f ca="1">Background!L31</f>
        <v>AH</v>
      </c>
      <c r="AI32" s="22" t="str">
        <f ca="1">Background!M31</f>
        <v>AH</v>
      </c>
      <c r="AJ32" s="22" t="str">
        <f>Background!N31</f>
        <v>I</v>
      </c>
      <c r="AK32" s="22" t="str">
        <f ca="1">Background!O31</f>
        <v>AH</v>
      </c>
      <c r="AL32" s="22" t="str">
        <f ca="1">Background!P31</f>
        <v>AH</v>
      </c>
      <c r="AM32" s="22" t="str">
        <f ca="1">Background!Q31</f>
        <v>AH</v>
      </c>
      <c r="AN32" s="22" t="str">
        <f>Background!R31</f>
        <v>I</v>
      </c>
      <c r="AO32" s="22" t="str">
        <f ca="1">Background!S31</f>
        <v>AH</v>
      </c>
      <c r="AP32" s="22" t="str">
        <f>Background!T31</f>
        <v>I</v>
      </c>
      <c r="AQ32" s="22" t="str">
        <f ca="1">Background!U31</f>
        <v>AH</v>
      </c>
      <c r="AR32" s="22" t="str">
        <f ca="1">Background!V31</f>
        <v>AH</v>
      </c>
      <c r="AS32" s="22" t="str">
        <f>Background!W31</f>
        <v>I</v>
      </c>
      <c r="AT32" s="22" t="str">
        <f>Background!X31</f>
        <v>N</v>
      </c>
      <c r="AU32" s="22" t="str">
        <f>Background!Y31</f>
        <v>N</v>
      </c>
      <c r="AV32" s="22" t="str">
        <f>Background!Z31</f>
        <v>N</v>
      </c>
      <c r="AZ32" s="23" t="s">
        <v>73</v>
      </c>
      <c r="BA32" s="25">
        <f>BA16*BA19</f>
        <v>250000</v>
      </c>
    </row>
    <row r="33" spans="1:53" ht="13.5" thickBot="1" x14ac:dyDescent="0.25">
      <c r="A33" s="10" t="s">
        <v>23</v>
      </c>
      <c r="B33" s="10" t="s">
        <v>23</v>
      </c>
      <c r="C33" s="10" t="s">
        <v>23</v>
      </c>
      <c r="D33" s="10" t="s">
        <v>23</v>
      </c>
      <c r="E33" s="10" t="s">
        <v>18</v>
      </c>
      <c r="F33" s="10" t="s">
        <v>23</v>
      </c>
      <c r="G33" s="10" t="s">
        <v>18</v>
      </c>
      <c r="H33" s="10" t="s">
        <v>19</v>
      </c>
      <c r="I33" s="10" t="s">
        <v>19</v>
      </c>
      <c r="J33" s="10" t="s">
        <v>19</v>
      </c>
      <c r="K33" s="10" t="s">
        <v>18</v>
      </c>
      <c r="L33" s="10" t="s">
        <v>18</v>
      </c>
      <c r="M33" s="10" t="s">
        <v>19</v>
      </c>
      <c r="N33" s="10" t="s">
        <v>19</v>
      </c>
      <c r="O33" s="10" t="s">
        <v>18</v>
      </c>
      <c r="P33" s="10" t="s">
        <v>18</v>
      </c>
      <c r="Q33" s="10" t="s">
        <v>18</v>
      </c>
      <c r="R33" s="10" t="s">
        <v>19</v>
      </c>
      <c r="S33" s="10" t="s">
        <v>19</v>
      </c>
      <c r="T33" s="10" t="s">
        <v>18</v>
      </c>
      <c r="U33" s="10" t="s">
        <v>23</v>
      </c>
      <c r="V33" s="10" t="s">
        <v>23</v>
      </c>
      <c r="W33" s="10" t="s">
        <v>23</v>
      </c>
      <c r="Z33" s="22" t="str">
        <f>Background!D32</f>
        <v>N</v>
      </c>
      <c r="AA33" s="22" t="str">
        <f>Background!E32</f>
        <v>N</v>
      </c>
      <c r="AB33" s="22" t="str">
        <f>Background!F32</f>
        <v>N</v>
      </c>
      <c r="AC33" s="22" t="str">
        <f>Background!G32</f>
        <v>N</v>
      </c>
      <c r="AD33" s="22" t="str">
        <f>Background!H32</f>
        <v>I</v>
      </c>
      <c r="AE33" s="22" t="str">
        <f>Background!I32</f>
        <v>N</v>
      </c>
      <c r="AF33" s="22" t="str">
        <f>Background!J32</f>
        <v>I</v>
      </c>
      <c r="AG33" s="22" t="str">
        <f ca="1">Background!K32</f>
        <v>AH</v>
      </c>
      <c r="AH33" s="22" t="str">
        <f ca="1">Background!L32</f>
        <v>AH</v>
      </c>
      <c r="AI33" s="22" t="str">
        <f ca="1">Background!M32</f>
        <v>AH</v>
      </c>
      <c r="AJ33" s="22" t="str">
        <f>Background!N32</f>
        <v>I</v>
      </c>
      <c r="AK33" s="22" t="str">
        <f>Background!O32</f>
        <v>I</v>
      </c>
      <c r="AL33" s="22" t="str">
        <f ca="1">Background!P32</f>
        <v>AH</v>
      </c>
      <c r="AM33" s="22" t="str">
        <f ca="1">Background!Q32</f>
        <v>AH</v>
      </c>
      <c r="AN33" s="22" t="str">
        <f>Background!R32</f>
        <v>I</v>
      </c>
      <c r="AO33" s="22" t="str">
        <f>Background!S32</f>
        <v>I</v>
      </c>
      <c r="AP33" s="22" t="str">
        <f>Background!T32</f>
        <v>I</v>
      </c>
      <c r="AQ33" s="22" t="str">
        <f ca="1">Background!U32</f>
        <v>AH</v>
      </c>
      <c r="AR33" s="22" t="str">
        <f ca="1">Background!V32</f>
        <v>AH</v>
      </c>
      <c r="AS33" s="22" t="str">
        <f>Background!W32</f>
        <v>I</v>
      </c>
      <c r="AT33" s="22" t="str">
        <f>Background!X32</f>
        <v>N</v>
      </c>
      <c r="AU33" s="22" t="str">
        <f>Background!Y32</f>
        <v>N</v>
      </c>
      <c r="AV33" s="22" t="str">
        <f>Background!Z32</f>
        <v>N</v>
      </c>
      <c r="AZ33" s="30" t="s">
        <v>74</v>
      </c>
      <c r="BA33" s="31">
        <f ca="1">(BA17-(COUNTIF($Z$4:$AV$34,"AH"))*BA32)/COUNTIF($Z$4:$AV$34,"R")</f>
        <v>661585.36585365853</v>
      </c>
    </row>
    <row r="34" spans="1:53" x14ac:dyDescent="0.2">
      <c r="A34" s="10" t="s">
        <v>23</v>
      </c>
      <c r="B34" s="10" t="s">
        <v>23</v>
      </c>
      <c r="C34" s="10" t="s">
        <v>23</v>
      </c>
      <c r="D34" s="10" t="s">
        <v>23</v>
      </c>
      <c r="E34" s="10" t="s">
        <v>18</v>
      </c>
      <c r="F34" s="10" t="s">
        <v>23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19</v>
      </c>
      <c r="S34" s="10" t="s">
        <v>19</v>
      </c>
      <c r="T34" s="10" t="s">
        <v>18</v>
      </c>
      <c r="U34" s="10" t="s">
        <v>23</v>
      </c>
      <c r="V34" s="10" t="s">
        <v>23</v>
      </c>
      <c r="W34" s="10" t="s">
        <v>23</v>
      </c>
      <c r="Z34" s="22" t="str">
        <f>Background!D33</f>
        <v>N</v>
      </c>
      <c r="AA34" s="22" t="str">
        <f>Background!E33</f>
        <v>N</v>
      </c>
      <c r="AB34" s="22" t="str">
        <f>Background!F33</f>
        <v>N</v>
      </c>
      <c r="AC34" s="22" t="str">
        <f>Background!G33</f>
        <v>N</v>
      </c>
      <c r="AD34" s="22" t="str">
        <f>Background!H33</f>
        <v>I</v>
      </c>
      <c r="AE34" s="22" t="str">
        <f>Background!I33</f>
        <v>N</v>
      </c>
      <c r="AF34" s="22" t="str">
        <f>Background!J33</f>
        <v>I</v>
      </c>
      <c r="AG34" s="22" t="str">
        <f>Background!K33</f>
        <v>I</v>
      </c>
      <c r="AH34" s="22" t="str">
        <f>Background!L33</f>
        <v>I</v>
      </c>
      <c r="AI34" s="22" t="str">
        <f>Background!M33</f>
        <v>I</v>
      </c>
      <c r="AJ34" s="22" t="str">
        <f>Background!N33</f>
        <v>I</v>
      </c>
      <c r="AK34" s="22" t="str">
        <f>Background!O33</f>
        <v>I</v>
      </c>
      <c r="AL34" s="22" t="str">
        <f>Background!P33</f>
        <v>I</v>
      </c>
      <c r="AM34" s="22" t="str">
        <f>Background!Q33</f>
        <v>I</v>
      </c>
      <c r="AN34" s="22" t="str">
        <f>Background!R33</f>
        <v>I</v>
      </c>
      <c r="AO34" s="22" t="str">
        <f>Background!S33</f>
        <v>I</v>
      </c>
      <c r="AP34" s="22" t="str">
        <f>Background!T33</f>
        <v>I</v>
      </c>
      <c r="AQ34" s="22" t="str">
        <f ca="1">Background!U33</f>
        <v>AH</v>
      </c>
      <c r="AR34" s="22" t="str">
        <f ca="1">Background!V33</f>
        <v>AH</v>
      </c>
      <c r="AS34" s="22" t="str">
        <f>Background!W33</f>
        <v>I</v>
      </c>
      <c r="AT34" s="22" t="str">
        <f>Background!X33</f>
        <v>N</v>
      </c>
      <c r="AU34" s="22" t="str">
        <f>Background!Y33</f>
        <v>N</v>
      </c>
      <c r="AV34" s="22" t="str">
        <f>Background!Z33</f>
        <v>N</v>
      </c>
    </row>
    <row r="36" spans="1:53" x14ac:dyDescent="0.2">
      <c r="A36" s="33" t="s">
        <v>27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53" x14ac:dyDescent="0.2">
      <c r="AZ37" s="32"/>
    </row>
    <row r="38" spans="1:53" x14ac:dyDescent="0.2">
      <c r="AZ38" s="32"/>
    </row>
    <row r="39" spans="1:53" x14ac:dyDescent="0.2">
      <c r="AZ39" s="32"/>
    </row>
  </sheetData>
  <mergeCells count="6">
    <mergeCell ref="A3:W3"/>
    <mergeCell ref="AZ15:BA15"/>
    <mergeCell ref="AZ23:BA23"/>
    <mergeCell ref="A36:W36"/>
    <mergeCell ref="Z3:AV3"/>
    <mergeCell ref="AZ31:BA31"/>
  </mergeCells>
  <phoneticPr fontId="0" type="noConversion"/>
  <conditionalFormatting sqref="AY5:AY13">
    <cfRule type="containsText" dxfId="58" priority="15" operator="containsText" text="AH">
      <formula>NOT(ISERROR(SEARCH("AH",AY5)))</formula>
    </cfRule>
    <cfRule type="containsText" dxfId="57" priority="40" operator="containsText" text="I">
      <formula>NOT(ISERROR(SEARCH("I",AY5)))</formula>
    </cfRule>
    <cfRule type="containsText" dxfId="56" priority="51" operator="containsText" text="O">
      <formula>NOT(ISERROR(SEARCH("O",AY5)))</formula>
    </cfRule>
    <cfRule type="containsText" dxfId="55" priority="52" operator="containsText" text="O">
      <formula>NOT(ISERROR(SEARCH("O",AY5)))</formula>
    </cfRule>
    <cfRule type="containsText" dxfId="54" priority="53" operator="containsText" text="N">
      <formula>NOT(ISERROR(SEARCH("N",AY5)))</formula>
    </cfRule>
    <cfRule type="containsText" dxfId="53" priority="54" operator="containsText" text="G">
      <formula>NOT(ISERROR(SEARCH("G",AY5)))</formula>
    </cfRule>
    <cfRule type="containsText" dxfId="52" priority="55" operator="containsText" text="S">
      <formula>NOT(ISERROR(SEARCH("S",AY5)))</formula>
    </cfRule>
    <cfRule type="containsText" dxfId="51" priority="56" operator="containsText" text="E">
      <formula>NOT(ISERROR(SEARCH("E",AY5)))</formula>
    </cfRule>
    <cfRule type="containsText" dxfId="50" priority="57" operator="containsText" text="C">
      <formula>NOT(ISERROR(SEARCH("C",AY5)))</formula>
    </cfRule>
    <cfRule type="containsText" dxfId="49" priority="58" operator="containsText" text="R">
      <formula>NOT(ISERROR(SEARCH("R",AY5)))</formula>
    </cfRule>
    <cfRule type="containsText" dxfId="48" priority="59" operator="containsText" text="R">
      <formula>NOT(ISERROR(SEARCH("R",AY5)))</formula>
    </cfRule>
    <cfRule type="containsText" dxfId="47" priority="60" operator="containsText" text="I">
      <formula>NOT(ISERROR(SEARCH("I",AY5)))</formula>
    </cfRule>
  </conditionalFormatting>
  <conditionalFormatting sqref="A4:W34">
    <cfRule type="containsText" dxfId="46" priority="29" operator="containsText" text="I">
      <formula>NOT(ISERROR(SEARCH("I",A4)))</formula>
    </cfRule>
    <cfRule type="containsText" dxfId="45" priority="30" operator="containsText" text="O">
      <formula>NOT(ISERROR(SEARCH("O",A4)))</formula>
    </cfRule>
    <cfRule type="containsText" dxfId="44" priority="31" operator="containsText" text="O">
      <formula>NOT(ISERROR(SEARCH("O",A4)))</formula>
    </cfRule>
    <cfRule type="containsText" dxfId="43" priority="32" operator="containsText" text="N">
      <formula>NOT(ISERROR(SEARCH("N",A4)))</formula>
    </cfRule>
    <cfRule type="containsText" dxfId="42" priority="33" operator="containsText" text="G">
      <formula>NOT(ISERROR(SEARCH("G",A4)))</formula>
    </cfRule>
    <cfRule type="containsText" dxfId="41" priority="34" operator="containsText" text="S">
      <formula>NOT(ISERROR(SEARCH("S",A4)))</formula>
    </cfRule>
    <cfRule type="containsText" dxfId="40" priority="35" operator="containsText" text="E">
      <formula>NOT(ISERROR(SEARCH("E",A4)))</formula>
    </cfRule>
    <cfRule type="containsText" dxfId="39" priority="36" operator="containsText" text="C">
      <formula>NOT(ISERROR(SEARCH("C",A4)))</formula>
    </cfRule>
    <cfRule type="containsText" dxfId="38" priority="37" operator="containsText" text="R">
      <formula>NOT(ISERROR(SEARCH("R",A4)))</formula>
    </cfRule>
    <cfRule type="containsText" dxfId="37" priority="38" operator="containsText" text="R">
      <formula>NOT(ISERROR(SEARCH("R",A4)))</formula>
    </cfRule>
    <cfRule type="containsText" dxfId="36" priority="39" operator="containsText" text="I">
      <formula>NOT(ISERROR(SEARCH("I",A4)))</formula>
    </cfRule>
  </conditionalFormatting>
  <conditionalFormatting sqref="AY13">
    <cfRule type="iconSet" priority="16">
      <iconSet iconSet="4RedToBlack">
        <cfvo type="percent" val="0"/>
        <cfvo type="percent" val="25"/>
        <cfvo type="percent" val="50"/>
        <cfvo type="percent" val="75"/>
      </iconSet>
    </cfRule>
    <cfRule type="containsText" dxfId="35" priority="17" operator="containsText" text="AH">
      <formula>NOT(ISERROR(SEARCH("AH",AY13)))</formula>
    </cfRule>
  </conditionalFormatting>
  <conditionalFormatting sqref="Z4:AV34">
    <cfRule type="containsText" dxfId="34" priority="1" operator="containsText" text="AH">
      <formula>NOT(ISERROR(SEARCH("AH",Z4)))</formula>
    </cfRule>
    <cfRule type="containsText" dxfId="33" priority="4" operator="containsText" text="I">
      <formula>NOT(ISERROR(SEARCH("I",Z4)))</formula>
    </cfRule>
    <cfRule type="containsText" dxfId="32" priority="5" operator="containsText" text="O">
      <formula>NOT(ISERROR(SEARCH("O",Z4)))</formula>
    </cfRule>
    <cfRule type="containsText" dxfId="31" priority="6" operator="containsText" text="O">
      <formula>NOT(ISERROR(SEARCH("O",Z4)))</formula>
    </cfRule>
    <cfRule type="containsText" dxfId="30" priority="7" operator="containsText" text="N">
      <formula>NOT(ISERROR(SEARCH("N",Z4)))</formula>
    </cfRule>
    <cfRule type="containsText" dxfId="29" priority="8" operator="containsText" text="G">
      <formula>NOT(ISERROR(SEARCH("G",Z4)))</formula>
    </cfRule>
    <cfRule type="containsText" dxfId="28" priority="9" operator="containsText" text="S">
      <formula>NOT(ISERROR(SEARCH("S",Z4)))</formula>
    </cfRule>
    <cfRule type="containsText" dxfId="27" priority="10" operator="containsText" text="E">
      <formula>NOT(ISERROR(SEARCH("E",Z4)))</formula>
    </cfRule>
    <cfRule type="containsText" dxfId="26" priority="11" operator="containsText" text="C">
      <formula>NOT(ISERROR(SEARCH("C",Z4)))</formula>
    </cfRule>
    <cfRule type="containsText" dxfId="25" priority="12" operator="containsText" text="R">
      <formula>NOT(ISERROR(SEARCH("R",Z4)))</formula>
    </cfRule>
    <cfRule type="containsText" dxfId="24" priority="13" operator="containsText" text="R">
      <formula>NOT(ISERROR(SEARCH("R",Z4)))</formula>
    </cfRule>
    <cfRule type="containsText" dxfId="23" priority="14" operator="containsText" text="I">
      <formula>NOT(ISERROR(SEARCH("I",Z4)))</formula>
    </cfRule>
  </conditionalFormatting>
  <conditionalFormatting sqref="Z4:AV34">
    <cfRule type="iconSet" priority="2">
      <iconSet iconSet="4RedToBlack">
        <cfvo type="percent" val="0"/>
        <cfvo type="percent" val="25"/>
        <cfvo type="percent" val="50"/>
        <cfvo type="percent" val="75"/>
      </iconSet>
    </cfRule>
    <cfRule type="containsText" dxfId="22" priority="3" operator="containsText" text="AH">
      <formula>NOT(ISERROR(SEARCH("AH",Z4)))</formula>
    </cfRule>
  </conditionalFormatting>
  <dataValidations count="3">
    <dataValidation type="list" allowBlank="1" showInputMessage="1" showErrorMessage="1" sqref="BA20">
      <formula1>$BU$5:$BU$6</formula1>
    </dataValidation>
    <dataValidation type="list" allowBlank="1" showInputMessage="1" showErrorMessage="1" sqref="BA21">
      <formula1>$BV$5:$BV$6</formula1>
    </dataValidation>
    <dataValidation type="list" allowBlank="1" showInputMessage="1" showErrorMessage="1" sqref="BA25:BA29">
      <formula1>$BT$5:$BT$8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E150"/>
  <sheetViews>
    <sheetView zoomScale="55" zoomScaleNormal="55" workbookViewId="0">
      <selection activeCell="AI5" sqref="AI5"/>
    </sheetView>
  </sheetViews>
  <sheetFormatPr defaultRowHeight="12.75" x14ac:dyDescent="0.2"/>
  <cols>
    <col min="1" max="29" width="3.7109375" customWidth="1"/>
    <col min="30" max="31" width="7.5703125" customWidth="1"/>
    <col min="32" max="34" width="6" customWidth="1"/>
    <col min="35" max="35" width="9.85546875" customWidth="1"/>
    <col min="36" max="39" width="6" customWidth="1"/>
    <col min="40" max="44" width="3.7109375" customWidth="1"/>
    <col min="45" max="45" width="4.7109375" customWidth="1"/>
    <col min="46" max="67" width="4.5703125" bestFit="1" customWidth="1"/>
    <col min="68" max="68" width="3.7109375" customWidth="1"/>
    <col min="69" max="115" width="4.5703125" bestFit="1" customWidth="1"/>
    <col min="116" max="116" width="3.7109375" customWidth="1"/>
    <col min="117" max="139" width="4.5703125" bestFit="1" customWidth="1"/>
    <col min="140" max="140" width="3.7109375" customWidth="1"/>
    <col min="141" max="163" width="4.5703125" bestFit="1" customWidth="1"/>
    <col min="165" max="187" width="4.5703125" bestFit="1" customWidth="1"/>
  </cols>
  <sheetData>
    <row r="1" spans="1:187" x14ac:dyDescent="0.2">
      <c r="A1" t="s">
        <v>11</v>
      </c>
      <c r="D1" s="37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B1" s="16" t="s">
        <v>58</v>
      </c>
      <c r="AC1" s="17"/>
      <c r="AD1" s="17"/>
      <c r="AE1" s="17"/>
      <c r="AF1" s="17"/>
      <c r="AG1" s="16"/>
      <c r="AH1" s="17"/>
      <c r="AI1" s="16" t="s">
        <v>67</v>
      </c>
      <c r="AJ1" s="20">
        <f>MTD_front_end!BA18</f>
        <v>0.4</v>
      </c>
      <c r="AK1" s="16"/>
      <c r="AL1" s="17"/>
      <c r="AM1" s="17"/>
      <c r="AN1" s="17"/>
      <c r="AO1" s="17"/>
      <c r="AP1" s="17"/>
      <c r="AQ1" s="17"/>
      <c r="AS1" s="37" t="s">
        <v>56</v>
      </c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Q1" s="36" t="s">
        <v>3</v>
      </c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O1" s="36" t="s">
        <v>4</v>
      </c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M1" s="36" t="s">
        <v>6</v>
      </c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K1" s="36" t="s">
        <v>29</v>
      </c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I1" s="36" t="s">
        <v>30</v>
      </c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</row>
    <row r="2" spans="1:187" x14ac:dyDescent="0.2">
      <c r="A2" s="1" t="s">
        <v>45</v>
      </c>
      <c r="D2" s="33" t="s">
        <v>57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B2" s="1" t="s">
        <v>59</v>
      </c>
      <c r="AC2" s="1" t="s">
        <v>60</v>
      </c>
      <c r="AD2" s="1" t="s">
        <v>61</v>
      </c>
      <c r="AE2" s="1" t="s">
        <v>80</v>
      </c>
      <c r="AF2" s="1" t="s">
        <v>62</v>
      </c>
      <c r="AG2" s="1" t="s">
        <v>66</v>
      </c>
      <c r="AH2" s="1"/>
      <c r="AI2" s="1" t="s">
        <v>68</v>
      </c>
      <c r="AJ2" s="1">
        <f ca="1">COUNT(AF3:AF137)*AJ1</f>
        <v>54</v>
      </c>
      <c r="AK2" s="1"/>
      <c r="AL2" s="1"/>
      <c r="AM2" s="1"/>
      <c r="AN2" s="1"/>
      <c r="AS2" s="3" t="e">
        <f>IF(AS41=1,SUM(BQ2,CO2,DM2,EK2,FI2),NA())</f>
        <v>#N/A</v>
      </c>
      <c r="AT2" s="3" t="e">
        <f t="shared" ref="AT2:BO2" si="0">IF(AT41=1,SUM(BR2,CP2,DN2,EL2,FJ2),NA())</f>
        <v>#N/A</v>
      </c>
      <c r="AU2" s="3" t="e">
        <f t="shared" si="0"/>
        <v>#N/A</v>
      </c>
      <c r="AV2" s="3" t="e">
        <f t="shared" si="0"/>
        <v>#N/A</v>
      </c>
      <c r="AW2" s="3" t="e">
        <f t="shared" si="0"/>
        <v>#N/A</v>
      </c>
      <c r="AX2" s="3" t="e">
        <f t="shared" si="0"/>
        <v>#N/A</v>
      </c>
      <c r="AY2" s="3" t="e">
        <f t="shared" si="0"/>
        <v>#N/A</v>
      </c>
      <c r="AZ2" s="3" t="e">
        <f t="shared" si="0"/>
        <v>#N/A</v>
      </c>
      <c r="BA2" s="3" t="e">
        <f t="shared" si="0"/>
        <v>#N/A</v>
      </c>
      <c r="BB2" s="3" t="e">
        <f t="shared" si="0"/>
        <v>#N/A</v>
      </c>
      <c r="BC2" s="3" t="e">
        <f t="shared" si="0"/>
        <v>#N/A</v>
      </c>
      <c r="BD2" s="3" t="e">
        <f t="shared" si="0"/>
        <v>#N/A</v>
      </c>
      <c r="BE2" s="3" t="e">
        <f t="shared" si="0"/>
        <v>#N/A</v>
      </c>
      <c r="BF2" s="3" t="e">
        <f t="shared" si="0"/>
        <v>#N/A</v>
      </c>
      <c r="BG2" s="3" t="e">
        <f t="shared" si="0"/>
        <v>#N/A</v>
      </c>
      <c r="BH2" s="3" t="e">
        <f t="shared" si="0"/>
        <v>#N/A</v>
      </c>
      <c r="BI2" s="3" t="e">
        <f t="shared" si="0"/>
        <v>#N/A</v>
      </c>
      <c r="BJ2" s="3" t="e">
        <f t="shared" si="0"/>
        <v>#N/A</v>
      </c>
      <c r="BK2" s="3" t="e">
        <f t="shared" si="0"/>
        <v>#N/A</v>
      </c>
      <c r="BL2" s="3" t="e">
        <f t="shared" si="0"/>
        <v>#N/A</v>
      </c>
      <c r="BM2" s="3" t="e">
        <f t="shared" si="0"/>
        <v>#N/A</v>
      </c>
      <c r="BN2" s="3" t="e">
        <f t="shared" si="0"/>
        <v>#N/A</v>
      </c>
      <c r="BO2" s="3" t="e">
        <f t="shared" si="0"/>
        <v>#N/A</v>
      </c>
      <c r="BQ2" s="3">
        <f t="shared" ref="BQ2:CM2" si="1">(MAX($BQ$75:$CM$105)-BQ75)/(MAX($BQ$75:$CM$105)-MIN($BQ$75:$CM$105))*$B$3</f>
        <v>1</v>
      </c>
      <c r="BR2" s="3">
        <f t="shared" si="1"/>
        <v>1</v>
      </c>
      <c r="BS2" s="3">
        <f t="shared" si="1"/>
        <v>1</v>
      </c>
      <c r="BT2" s="3">
        <f t="shared" si="1"/>
        <v>1</v>
      </c>
      <c r="BU2" s="3">
        <f t="shared" si="1"/>
        <v>1</v>
      </c>
      <c r="BV2" s="3">
        <f t="shared" si="1"/>
        <v>1</v>
      </c>
      <c r="BW2" s="3">
        <f t="shared" si="1"/>
        <v>1</v>
      </c>
      <c r="BX2" s="3">
        <f t="shared" si="1"/>
        <v>1</v>
      </c>
      <c r="BY2" s="3">
        <f t="shared" si="1"/>
        <v>1</v>
      </c>
      <c r="BZ2" s="3">
        <f t="shared" si="1"/>
        <v>1</v>
      </c>
      <c r="CA2" s="3">
        <f t="shared" si="1"/>
        <v>1</v>
      </c>
      <c r="CB2" s="3">
        <f t="shared" si="1"/>
        <v>1</v>
      </c>
      <c r="CC2" s="3">
        <f t="shared" si="1"/>
        <v>1</v>
      </c>
      <c r="CD2" s="3">
        <f t="shared" si="1"/>
        <v>1</v>
      </c>
      <c r="CE2" s="3">
        <f t="shared" si="1"/>
        <v>1</v>
      </c>
      <c r="CF2" s="3">
        <f t="shared" si="1"/>
        <v>1</v>
      </c>
      <c r="CG2" s="3">
        <f t="shared" si="1"/>
        <v>1</v>
      </c>
      <c r="CH2" s="3">
        <f t="shared" si="1"/>
        <v>1</v>
      </c>
      <c r="CI2" s="3">
        <f t="shared" si="1"/>
        <v>1</v>
      </c>
      <c r="CJ2" s="3">
        <f t="shared" si="1"/>
        <v>1</v>
      </c>
      <c r="CK2" s="3">
        <f t="shared" si="1"/>
        <v>1</v>
      </c>
      <c r="CL2" s="3">
        <f t="shared" si="1"/>
        <v>1</v>
      </c>
      <c r="CM2" s="3">
        <f t="shared" si="1"/>
        <v>1</v>
      </c>
      <c r="CO2" s="3">
        <f t="shared" ref="CO2:DK2" si="2">(MAX($CO$75:$DK$105)-CO75)/(MAX($CO$75:$DK$105)-MIN($CO$75:$DK$105))*$B$4</f>
        <v>1</v>
      </c>
      <c r="CP2" s="3">
        <f t="shared" si="2"/>
        <v>1</v>
      </c>
      <c r="CQ2" s="3">
        <f t="shared" si="2"/>
        <v>1</v>
      </c>
      <c r="CR2" s="3">
        <f t="shared" si="2"/>
        <v>1</v>
      </c>
      <c r="CS2" s="3">
        <f t="shared" si="2"/>
        <v>1</v>
      </c>
      <c r="CT2" s="3">
        <f t="shared" si="2"/>
        <v>1</v>
      </c>
      <c r="CU2" s="3">
        <f t="shared" si="2"/>
        <v>1</v>
      </c>
      <c r="CV2" s="3">
        <f t="shared" si="2"/>
        <v>1</v>
      </c>
      <c r="CW2" s="3">
        <f t="shared" si="2"/>
        <v>1</v>
      </c>
      <c r="CX2" s="3">
        <f t="shared" si="2"/>
        <v>1</v>
      </c>
      <c r="CY2" s="3">
        <f t="shared" si="2"/>
        <v>1</v>
      </c>
      <c r="CZ2" s="3">
        <f t="shared" si="2"/>
        <v>1</v>
      </c>
      <c r="DA2" s="3">
        <f t="shared" si="2"/>
        <v>1</v>
      </c>
      <c r="DB2" s="3">
        <f t="shared" si="2"/>
        <v>1</v>
      </c>
      <c r="DC2" s="3">
        <f t="shared" si="2"/>
        <v>1</v>
      </c>
      <c r="DD2" s="3">
        <f t="shared" si="2"/>
        <v>1</v>
      </c>
      <c r="DE2" s="3">
        <f t="shared" si="2"/>
        <v>1</v>
      </c>
      <c r="DF2" s="3">
        <f t="shared" si="2"/>
        <v>1</v>
      </c>
      <c r="DG2" s="3">
        <f t="shared" si="2"/>
        <v>1</v>
      </c>
      <c r="DH2" s="3">
        <f t="shared" si="2"/>
        <v>1</v>
      </c>
      <c r="DI2" s="3">
        <f t="shared" si="2"/>
        <v>1</v>
      </c>
      <c r="DJ2" s="3">
        <f t="shared" si="2"/>
        <v>1</v>
      </c>
      <c r="DK2" s="3">
        <f t="shared" si="2"/>
        <v>1</v>
      </c>
      <c r="DM2" s="3">
        <f t="shared" ref="DM2:EI2" si="3">(MAX($DM$75:$EI$105)-DM75)/(MAX($DM$75:$EI$105)-MIN($DM$75:$EI$105))*$B$5</f>
        <v>1</v>
      </c>
      <c r="DN2" s="3">
        <f t="shared" si="3"/>
        <v>1</v>
      </c>
      <c r="DO2" s="3">
        <f t="shared" si="3"/>
        <v>1</v>
      </c>
      <c r="DP2" s="3">
        <f t="shared" si="3"/>
        <v>1</v>
      </c>
      <c r="DQ2" s="3">
        <f t="shared" si="3"/>
        <v>1</v>
      </c>
      <c r="DR2" s="3">
        <f t="shared" si="3"/>
        <v>1</v>
      </c>
      <c r="DS2" s="3">
        <f t="shared" si="3"/>
        <v>1</v>
      </c>
      <c r="DT2" s="3">
        <f t="shared" si="3"/>
        <v>1</v>
      </c>
      <c r="DU2" s="3">
        <f t="shared" si="3"/>
        <v>1</v>
      </c>
      <c r="DV2" s="3">
        <f t="shared" si="3"/>
        <v>1</v>
      </c>
      <c r="DW2" s="3">
        <f t="shared" si="3"/>
        <v>1</v>
      </c>
      <c r="DX2" s="3">
        <f t="shared" si="3"/>
        <v>1</v>
      </c>
      <c r="DY2" s="3">
        <f t="shared" si="3"/>
        <v>1</v>
      </c>
      <c r="DZ2" s="3">
        <f t="shared" si="3"/>
        <v>1</v>
      </c>
      <c r="EA2" s="3">
        <f t="shared" si="3"/>
        <v>1</v>
      </c>
      <c r="EB2" s="3">
        <f t="shared" si="3"/>
        <v>1</v>
      </c>
      <c r="EC2" s="3">
        <f t="shared" si="3"/>
        <v>1</v>
      </c>
      <c r="ED2" s="3">
        <f t="shared" si="3"/>
        <v>1</v>
      </c>
      <c r="EE2" s="3">
        <f t="shared" si="3"/>
        <v>1</v>
      </c>
      <c r="EF2" s="3">
        <f t="shared" si="3"/>
        <v>1</v>
      </c>
      <c r="EG2" s="3">
        <f t="shared" si="3"/>
        <v>1</v>
      </c>
      <c r="EH2" s="3">
        <f t="shared" si="3"/>
        <v>1</v>
      </c>
      <c r="EI2" s="3">
        <f t="shared" si="3"/>
        <v>1</v>
      </c>
      <c r="EK2" s="3">
        <f t="shared" ref="EK2:FG2" si="4">(MAX($EK$75:$FG$105)-EK75)/(MAX($EK$75:$FG$105)-MIN($EK$75:$FG$105))*$B$6</f>
        <v>1</v>
      </c>
      <c r="EL2" s="3">
        <f t="shared" si="4"/>
        <v>1</v>
      </c>
      <c r="EM2" s="3">
        <f t="shared" si="4"/>
        <v>1</v>
      </c>
      <c r="EN2" s="3">
        <f t="shared" si="4"/>
        <v>1</v>
      </c>
      <c r="EO2" s="3">
        <f t="shared" si="4"/>
        <v>1</v>
      </c>
      <c r="EP2" s="3">
        <f t="shared" si="4"/>
        <v>1</v>
      </c>
      <c r="EQ2" s="3">
        <f t="shared" si="4"/>
        <v>1</v>
      </c>
      <c r="ER2" s="3">
        <f t="shared" si="4"/>
        <v>1</v>
      </c>
      <c r="ES2" s="3">
        <f t="shared" si="4"/>
        <v>1</v>
      </c>
      <c r="ET2" s="3">
        <f t="shared" si="4"/>
        <v>1</v>
      </c>
      <c r="EU2" s="3">
        <f t="shared" si="4"/>
        <v>1</v>
      </c>
      <c r="EV2" s="3">
        <f t="shared" si="4"/>
        <v>1</v>
      </c>
      <c r="EW2" s="3">
        <f t="shared" si="4"/>
        <v>1</v>
      </c>
      <c r="EX2" s="3">
        <f t="shared" si="4"/>
        <v>1</v>
      </c>
      <c r="EY2" s="3">
        <f t="shared" si="4"/>
        <v>1</v>
      </c>
      <c r="EZ2" s="3">
        <f t="shared" si="4"/>
        <v>1</v>
      </c>
      <c r="FA2" s="3">
        <f t="shared" si="4"/>
        <v>1</v>
      </c>
      <c r="FB2" s="3">
        <f t="shared" si="4"/>
        <v>1</v>
      </c>
      <c r="FC2" s="3">
        <f t="shared" si="4"/>
        <v>1</v>
      </c>
      <c r="FD2" s="3">
        <f t="shared" si="4"/>
        <v>1</v>
      </c>
      <c r="FE2" s="3">
        <f t="shared" si="4"/>
        <v>1</v>
      </c>
      <c r="FF2" s="3">
        <f t="shared" si="4"/>
        <v>1</v>
      </c>
      <c r="FG2" s="3">
        <f t="shared" si="4"/>
        <v>1</v>
      </c>
      <c r="FI2" s="3">
        <f t="shared" ref="FI2:GE2" si="5">(MAX($FI$75:$GE$105)-FI75)/(MAX($FI$75:$GE$105)-MIN($FI$75:$GE$105))*$B$7</f>
        <v>1</v>
      </c>
      <c r="FJ2" s="3">
        <f t="shared" si="5"/>
        <v>1</v>
      </c>
      <c r="FK2" s="3">
        <f t="shared" si="5"/>
        <v>1</v>
      </c>
      <c r="FL2" s="3">
        <f t="shared" si="5"/>
        <v>1</v>
      </c>
      <c r="FM2" s="3">
        <f t="shared" si="5"/>
        <v>1</v>
      </c>
      <c r="FN2" s="3">
        <f t="shared" si="5"/>
        <v>1</v>
      </c>
      <c r="FO2" s="3">
        <f t="shared" si="5"/>
        <v>1</v>
      </c>
      <c r="FP2" s="3">
        <f t="shared" si="5"/>
        <v>1</v>
      </c>
      <c r="FQ2" s="3">
        <f t="shared" si="5"/>
        <v>1</v>
      </c>
      <c r="FR2" s="3">
        <f t="shared" si="5"/>
        <v>1</v>
      </c>
      <c r="FS2" s="3">
        <f t="shared" si="5"/>
        <v>1</v>
      </c>
      <c r="FT2" s="3">
        <f t="shared" si="5"/>
        <v>1</v>
      </c>
      <c r="FU2" s="3">
        <f t="shared" si="5"/>
        <v>1</v>
      </c>
      <c r="FV2" s="3">
        <f t="shared" si="5"/>
        <v>1</v>
      </c>
      <c r="FW2" s="3">
        <f t="shared" si="5"/>
        <v>1</v>
      </c>
      <c r="FX2" s="3">
        <f t="shared" si="5"/>
        <v>1</v>
      </c>
      <c r="FY2" s="3">
        <f t="shared" si="5"/>
        <v>1</v>
      </c>
      <c r="FZ2" s="3">
        <f t="shared" si="5"/>
        <v>1</v>
      </c>
      <c r="GA2" s="3">
        <f t="shared" si="5"/>
        <v>1</v>
      </c>
      <c r="GB2" s="3">
        <f t="shared" si="5"/>
        <v>1</v>
      </c>
      <c r="GC2" s="3">
        <f t="shared" si="5"/>
        <v>1</v>
      </c>
      <c r="GD2" s="3">
        <f t="shared" si="5"/>
        <v>1</v>
      </c>
      <c r="GE2" s="3">
        <f t="shared" si="5"/>
        <v>1</v>
      </c>
    </row>
    <row r="3" spans="1:187" x14ac:dyDescent="0.2">
      <c r="A3" s="1" t="s">
        <v>46</v>
      </c>
      <c r="B3">
        <f>IF(MTD_front_end!BA25="High",2,IF(MTD_front_end!BA25="Medium",1,IF(MTD_front_end!BA25="Low",0.5,0)))</f>
        <v>1</v>
      </c>
      <c r="C3">
        <v>0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18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18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B3">
        <v>12</v>
      </c>
      <c r="AC3">
        <v>11</v>
      </c>
      <c r="AD3" s="3">
        <f>BD14</f>
        <v>2.7720361509835194</v>
      </c>
      <c r="AE3" s="3">
        <f ca="1">IF(MTD_front_end!$BA$21="Salt &amp; Pepper",(RAND()),IF(MTD_front_end!$BA$20="Private Residents",AD3,MAX($AD$3:$AD$137)-AD3))</f>
        <v>2.7720361509835194</v>
      </c>
      <c r="AF3">
        <f ca="1">RANK(AE3,$AE$3:$AE$137,1)</f>
        <v>131</v>
      </c>
      <c r="AG3">
        <f ca="1">IF(AF3&lt;$AJ$2,2,1)</f>
        <v>1</v>
      </c>
      <c r="AJ3" s="3"/>
      <c r="AN3" s="18"/>
      <c r="AS3" s="3" t="e">
        <f t="shared" ref="AS3:BO3" si="6">IF(AS42=1,SUM(BQ3,CO3,DM3,EK3,FI3),NA())</f>
        <v>#N/A</v>
      </c>
      <c r="AT3" s="3" t="e">
        <f t="shared" si="6"/>
        <v>#N/A</v>
      </c>
      <c r="AU3" s="3" t="e">
        <f t="shared" si="6"/>
        <v>#N/A</v>
      </c>
      <c r="AV3" s="3" t="e">
        <f t="shared" si="6"/>
        <v>#N/A</v>
      </c>
      <c r="AW3" s="3" t="e">
        <f t="shared" si="6"/>
        <v>#N/A</v>
      </c>
      <c r="AX3" s="3" t="e">
        <f t="shared" si="6"/>
        <v>#N/A</v>
      </c>
      <c r="AY3" s="3" t="e">
        <f t="shared" si="6"/>
        <v>#N/A</v>
      </c>
      <c r="AZ3" s="3" t="e">
        <f t="shared" si="6"/>
        <v>#N/A</v>
      </c>
      <c r="BA3" s="3" t="e">
        <f t="shared" si="6"/>
        <v>#N/A</v>
      </c>
      <c r="BB3" s="3" t="e">
        <f t="shared" si="6"/>
        <v>#N/A</v>
      </c>
      <c r="BC3" s="3" t="e">
        <f t="shared" si="6"/>
        <v>#N/A</v>
      </c>
      <c r="BD3" s="3" t="e">
        <f t="shared" si="6"/>
        <v>#N/A</v>
      </c>
      <c r="BE3" s="3" t="e">
        <f t="shared" si="6"/>
        <v>#N/A</v>
      </c>
      <c r="BF3" s="3" t="e">
        <f t="shared" si="6"/>
        <v>#N/A</v>
      </c>
      <c r="BG3" s="3" t="e">
        <f t="shared" si="6"/>
        <v>#N/A</v>
      </c>
      <c r="BH3" s="3" t="e">
        <f t="shared" si="6"/>
        <v>#N/A</v>
      </c>
      <c r="BI3" s="3" t="e">
        <f t="shared" si="6"/>
        <v>#N/A</v>
      </c>
      <c r="BJ3" s="3" t="e">
        <f t="shared" si="6"/>
        <v>#N/A</v>
      </c>
      <c r="BK3" s="3" t="e">
        <f t="shared" si="6"/>
        <v>#N/A</v>
      </c>
      <c r="BL3" s="3" t="e">
        <f t="shared" si="6"/>
        <v>#N/A</v>
      </c>
      <c r="BM3" s="3" t="e">
        <f t="shared" si="6"/>
        <v>#N/A</v>
      </c>
      <c r="BN3" s="3" t="e">
        <f t="shared" si="6"/>
        <v>#N/A</v>
      </c>
      <c r="BO3" s="3" t="e">
        <f t="shared" si="6"/>
        <v>#N/A</v>
      </c>
      <c r="BQ3" s="3">
        <f t="shared" ref="BQ3:CM3" si="7">(MAX($BQ$75:$CM$105)-BQ76)/(MAX($BQ$75:$CM$105)-MIN($BQ$75:$CM$105))*$B$3</f>
        <v>1</v>
      </c>
      <c r="BR3" s="3">
        <f t="shared" si="7"/>
        <v>1</v>
      </c>
      <c r="BS3" s="3">
        <f t="shared" si="7"/>
        <v>1</v>
      </c>
      <c r="BT3" s="3">
        <f t="shared" si="7"/>
        <v>1</v>
      </c>
      <c r="BU3" s="3">
        <f t="shared" si="7"/>
        <v>1</v>
      </c>
      <c r="BV3" s="3">
        <f t="shared" si="7"/>
        <v>1</v>
      </c>
      <c r="BW3" s="3">
        <f t="shared" si="7"/>
        <v>1</v>
      </c>
      <c r="BX3" s="3">
        <f t="shared" si="7"/>
        <v>1</v>
      </c>
      <c r="BY3" s="3">
        <f t="shared" si="7"/>
        <v>1</v>
      </c>
      <c r="BZ3" s="3">
        <f t="shared" si="7"/>
        <v>1</v>
      </c>
      <c r="CA3" s="3">
        <f t="shared" si="7"/>
        <v>1</v>
      </c>
      <c r="CB3" s="3">
        <f t="shared" si="7"/>
        <v>1</v>
      </c>
      <c r="CC3" s="3">
        <f t="shared" si="7"/>
        <v>1</v>
      </c>
      <c r="CD3" s="3">
        <f t="shared" si="7"/>
        <v>1</v>
      </c>
      <c r="CE3" s="3">
        <f t="shared" si="7"/>
        <v>1</v>
      </c>
      <c r="CF3" s="3">
        <f t="shared" si="7"/>
        <v>1</v>
      </c>
      <c r="CG3" s="3">
        <f t="shared" si="7"/>
        <v>1</v>
      </c>
      <c r="CH3" s="3">
        <f t="shared" si="7"/>
        <v>1</v>
      </c>
      <c r="CI3" s="3">
        <f t="shared" si="7"/>
        <v>1</v>
      </c>
      <c r="CJ3" s="3">
        <f t="shared" si="7"/>
        <v>1</v>
      </c>
      <c r="CK3" s="3">
        <f t="shared" si="7"/>
        <v>1</v>
      </c>
      <c r="CL3" s="3">
        <f t="shared" si="7"/>
        <v>1</v>
      </c>
      <c r="CM3" s="3">
        <f t="shared" si="7"/>
        <v>1</v>
      </c>
      <c r="CO3" s="3">
        <f t="shared" ref="CO3:DK3" si="8">(MAX($CO$75:$DK$105)-CO76)/(MAX($CO$75:$DK$105)-MIN($CO$75:$DK$105))*$B$4</f>
        <v>1</v>
      </c>
      <c r="CP3" s="3">
        <f t="shared" si="8"/>
        <v>1</v>
      </c>
      <c r="CQ3" s="3">
        <f t="shared" si="8"/>
        <v>1</v>
      </c>
      <c r="CR3" s="3">
        <f t="shared" si="8"/>
        <v>1</v>
      </c>
      <c r="CS3" s="3">
        <f t="shared" si="8"/>
        <v>1</v>
      </c>
      <c r="CT3" s="3">
        <f t="shared" si="8"/>
        <v>1</v>
      </c>
      <c r="CU3" s="3">
        <f t="shared" si="8"/>
        <v>1</v>
      </c>
      <c r="CV3" s="3">
        <f t="shared" si="8"/>
        <v>1</v>
      </c>
      <c r="CW3" s="3">
        <f t="shared" si="8"/>
        <v>1</v>
      </c>
      <c r="CX3" s="3">
        <f t="shared" si="8"/>
        <v>1</v>
      </c>
      <c r="CY3" s="3">
        <f t="shared" si="8"/>
        <v>1</v>
      </c>
      <c r="CZ3" s="3">
        <f t="shared" si="8"/>
        <v>1</v>
      </c>
      <c r="DA3" s="3">
        <f t="shared" si="8"/>
        <v>1</v>
      </c>
      <c r="DB3" s="3">
        <f t="shared" si="8"/>
        <v>1</v>
      </c>
      <c r="DC3" s="3">
        <f t="shared" si="8"/>
        <v>1</v>
      </c>
      <c r="DD3" s="3">
        <f t="shared" si="8"/>
        <v>1</v>
      </c>
      <c r="DE3" s="3">
        <f t="shared" si="8"/>
        <v>1</v>
      </c>
      <c r="DF3" s="3">
        <f t="shared" si="8"/>
        <v>1</v>
      </c>
      <c r="DG3" s="3">
        <f t="shared" si="8"/>
        <v>1</v>
      </c>
      <c r="DH3" s="3">
        <f t="shared" si="8"/>
        <v>1</v>
      </c>
      <c r="DI3" s="3">
        <f t="shared" si="8"/>
        <v>1</v>
      </c>
      <c r="DJ3" s="3">
        <f t="shared" si="8"/>
        <v>1</v>
      </c>
      <c r="DK3" s="3">
        <f t="shared" si="8"/>
        <v>1</v>
      </c>
      <c r="DM3" s="3">
        <f t="shared" ref="DM3:EI3" si="9">(MAX($DM$75:$EI$105)-DM76)/(MAX($DM$75:$EI$105)-MIN($DM$75:$EI$105))*$B$5</f>
        <v>1</v>
      </c>
      <c r="DN3" s="3">
        <f t="shared" si="9"/>
        <v>1</v>
      </c>
      <c r="DO3" s="3">
        <f t="shared" si="9"/>
        <v>1</v>
      </c>
      <c r="DP3" s="3">
        <f t="shared" si="9"/>
        <v>1</v>
      </c>
      <c r="DQ3" s="3">
        <f t="shared" si="9"/>
        <v>1</v>
      </c>
      <c r="DR3" s="3">
        <f t="shared" si="9"/>
        <v>1</v>
      </c>
      <c r="DS3" s="3">
        <f t="shared" si="9"/>
        <v>1</v>
      </c>
      <c r="DT3" s="3">
        <f t="shared" si="9"/>
        <v>1</v>
      </c>
      <c r="DU3" s="3">
        <f t="shared" si="9"/>
        <v>1</v>
      </c>
      <c r="DV3" s="3">
        <f t="shared" si="9"/>
        <v>1</v>
      </c>
      <c r="DW3" s="3">
        <f t="shared" si="9"/>
        <v>1</v>
      </c>
      <c r="DX3" s="3">
        <f t="shared" si="9"/>
        <v>1</v>
      </c>
      <c r="DY3" s="3">
        <f t="shared" si="9"/>
        <v>1</v>
      </c>
      <c r="DZ3" s="3">
        <f t="shared" si="9"/>
        <v>1</v>
      </c>
      <c r="EA3" s="3">
        <f t="shared" si="9"/>
        <v>1</v>
      </c>
      <c r="EB3" s="3">
        <f t="shared" si="9"/>
        <v>1</v>
      </c>
      <c r="EC3" s="3">
        <f t="shared" si="9"/>
        <v>1</v>
      </c>
      <c r="ED3" s="3">
        <f t="shared" si="9"/>
        <v>1</v>
      </c>
      <c r="EE3" s="3">
        <f t="shared" si="9"/>
        <v>1</v>
      </c>
      <c r="EF3" s="3">
        <f t="shared" si="9"/>
        <v>1</v>
      </c>
      <c r="EG3" s="3">
        <f t="shared" si="9"/>
        <v>1</v>
      </c>
      <c r="EH3" s="3">
        <f t="shared" si="9"/>
        <v>1</v>
      </c>
      <c r="EI3" s="3">
        <f t="shared" si="9"/>
        <v>1</v>
      </c>
      <c r="EK3" s="3">
        <f t="shared" ref="EK3:FG3" si="10">(MAX($EK$75:$FG$105)-EK76)/(MAX($EK$75:$FG$105)-MIN($EK$75:$FG$105))*$B$6</f>
        <v>1</v>
      </c>
      <c r="EL3" s="3">
        <f t="shared" si="10"/>
        <v>1</v>
      </c>
      <c r="EM3" s="3">
        <f t="shared" si="10"/>
        <v>1</v>
      </c>
      <c r="EN3" s="3">
        <f t="shared" si="10"/>
        <v>1</v>
      </c>
      <c r="EO3" s="3">
        <f t="shared" si="10"/>
        <v>1</v>
      </c>
      <c r="EP3" s="3">
        <f t="shared" si="10"/>
        <v>1</v>
      </c>
      <c r="EQ3" s="3">
        <f t="shared" si="10"/>
        <v>1</v>
      </c>
      <c r="ER3" s="3">
        <f t="shared" si="10"/>
        <v>1</v>
      </c>
      <c r="ES3" s="3">
        <f t="shared" si="10"/>
        <v>1</v>
      </c>
      <c r="ET3" s="3">
        <f t="shared" si="10"/>
        <v>1</v>
      </c>
      <c r="EU3" s="3">
        <f t="shared" si="10"/>
        <v>1</v>
      </c>
      <c r="EV3" s="3">
        <f t="shared" si="10"/>
        <v>1</v>
      </c>
      <c r="EW3" s="3">
        <f t="shared" si="10"/>
        <v>1</v>
      </c>
      <c r="EX3" s="3">
        <f t="shared" si="10"/>
        <v>1</v>
      </c>
      <c r="EY3" s="3">
        <f t="shared" si="10"/>
        <v>1</v>
      </c>
      <c r="EZ3" s="3">
        <f t="shared" si="10"/>
        <v>1</v>
      </c>
      <c r="FA3" s="3">
        <f t="shared" si="10"/>
        <v>1</v>
      </c>
      <c r="FB3" s="3">
        <f t="shared" si="10"/>
        <v>1</v>
      </c>
      <c r="FC3" s="3">
        <f t="shared" si="10"/>
        <v>1</v>
      </c>
      <c r="FD3" s="3">
        <f t="shared" si="10"/>
        <v>1</v>
      </c>
      <c r="FE3" s="3">
        <f t="shared" si="10"/>
        <v>1</v>
      </c>
      <c r="FF3" s="3">
        <f t="shared" si="10"/>
        <v>1</v>
      </c>
      <c r="FG3" s="3">
        <f t="shared" si="10"/>
        <v>1</v>
      </c>
      <c r="FI3" s="3">
        <f t="shared" ref="FI3:GE3" si="11">(MAX($FI$75:$GE$105)-FI76)/(MAX($FI$75:$GE$105)-MIN($FI$75:$GE$105))*$B$7</f>
        <v>1</v>
      </c>
      <c r="FJ3" s="3">
        <f t="shared" si="11"/>
        <v>1</v>
      </c>
      <c r="FK3" s="3">
        <f t="shared" si="11"/>
        <v>1</v>
      </c>
      <c r="FL3" s="3">
        <f t="shared" si="11"/>
        <v>1</v>
      </c>
      <c r="FM3" s="3">
        <f t="shared" si="11"/>
        <v>1</v>
      </c>
      <c r="FN3" s="3">
        <f t="shared" si="11"/>
        <v>1</v>
      </c>
      <c r="FO3" s="3">
        <f t="shared" si="11"/>
        <v>1</v>
      </c>
      <c r="FP3" s="3">
        <f t="shared" si="11"/>
        <v>1</v>
      </c>
      <c r="FQ3" s="3">
        <f t="shared" si="11"/>
        <v>1</v>
      </c>
      <c r="FR3" s="3">
        <f t="shared" si="11"/>
        <v>1</v>
      </c>
      <c r="FS3" s="3">
        <f t="shared" si="11"/>
        <v>1</v>
      </c>
      <c r="FT3" s="3">
        <f t="shared" si="11"/>
        <v>1</v>
      </c>
      <c r="FU3" s="3">
        <f t="shared" si="11"/>
        <v>1</v>
      </c>
      <c r="FV3" s="3">
        <f t="shared" si="11"/>
        <v>1</v>
      </c>
      <c r="FW3" s="3">
        <f t="shared" si="11"/>
        <v>1</v>
      </c>
      <c r="FX3" s="3">
        <f t="shared" si="11"/>
        <v>1</v>
      </c>
      <c r="FY3" s="3">
        <f t="shared" si="11"/>
        <v>1</v>
      </c>
      <c r="FZ3" s="3">
        <f t="shared" si="11"/>
        <v>1</v>
      </c>
      <c r="GA3" s="3">
        <f t="shared" si="11"/>
        <v>1</v>
      </c>
      <c r="GB3" s="3">
        <f t="shared" si="11"/>
        <v>1</v>
      </c>
      <c r="GC3" s="3">
        <f t="shared" si="11"/>
        <v>1</v>
      </c>
      <c r="GD3" s="3">
        <f t="shared" si="11"/>
        <v>1</v>
      </c>
      <c r="GE3" s="3">
        <f t="shared" si="11"/>
        <v>1</v>
      </c>
    </row>
    <row r="4" spans="1:187" x14ac:dyDescent="0.2">
      <c r="A4" s="1" t="s">
        <v>47</v>
      </c>
      <c r="B4">
        <f>IF(MTD_front_end!BA26="High",2,IF(MTD_front_end!BA26="Medium",1,IF(MTD_front_end!BA26="Low",0.5,0)))</f>
        <v>1</v>
      </c>
      <c r="C4">
        <v>1</v>
      </c>
      <c r="D4" s="2" t="s">
        <v>24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18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18</v>
      </c>
      <c r="Q4" s="2" t="s">
        <v>22</v>
      </c>
      <c r="R4" s="2" t="s">
        <v>22</v>
      </c>
      <c r="S4" s="2" t="s">
        <v>22</v>
      </c>
      <c r="T4" s="2" t="s">
        <v>22</v>
      </c>
      <c r="U4" s="2" t="s">
        <v>22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B4">
        <v>12</v>
      </c>
      <c r="AC4">
        <v>12</v>
      </c>
      <c r="AD4" s="3">
        <f>BE14</f>
        <v>2.7776106934001672</v>
      </c>
      <c r="AE4" s="3">
        <f ca="1">IF(MTD_front_end!$BA$21="Salt &amp; Pepper",(RAND()),IF(MTD_front_end!$BA$20="Private Residents",AD4,MAX($AD$3:$AD$137)-AD4))</f>
        <v>2.7776106934001672</v>
      </c>
      <c r="AF4">
        <f t="shared" ref="AF4:AF67" ca="1" si="12">RANK(AE4,$AE$3:$AE$137,1)</f>
        <v>132</v>
      </c>
      <c r="AG4">
        <f t="shared" ref="AG4:AG60" ca="1" si="13">IF(AF4&lt;$AJ$2,2,1)</f>
        <v>1</v>
      </c>
      <c r="AJ4" s="3"/>
      <c r="AS4" s="3" t="e">
        <f t="shared" ref="AS4:BO4" si="14">IF(AS43=1,SUM(BQ4,CO4,DM4,EK4,FI4),NA())</f>
        <v>#N/A</v>
      </c>
      <c r="AT4" s="3" t="e">
        <f t="shared" si="14"/>
        <v>#N/A</v>
      </c>
      <c r="AU4" s="3" t="e">
        <f t="shared" si="14"/>
        <v>#N/A</v>
      </c>
      <c r="AV4" s="3" t="e">
        <f t="shared" si="14"/>
        <v>#N/A</v>
      </c>
      <c r="AW4" s="3" t="e">
        <f t="shared" si="14"/>
        <v>#N/A</v>
      </c>
      <c r="AX4" s="3" t="e">
        <f t="shared" si="14"/>
        <v>#N/A</v>
      </c>
      <c r="AY4" s="3" t="e">
        <f t="shared" si="14"/>
        <v>#N/A</v>
      </c>
      <c r="AZ4" s="3" t="e">
        <f t="shared" si="14"/>
        <v>#N/A</v>
      </c>
      <c r="BA4" s="3" t="e">
        <f t="shared" si="14"/>
        <v>#N/A</v>
      </c>
      <c r="BB4" s="3" t="e">
        <f t="shared" si="14"/>
        <v>#N/A</v>
      </c>
      <c r="BC4" s="3" t="e">
        <f t="shared" si="14"/>
        <v>#N/A</v>
      </c>
      <c r="BD4" s="3" t="e">
        <f t="shared" si="14"/>
        <v>#N/A</v>
      </c>
      <c r="BE4" s="3" t="e">
        <f t="shared" si="14"/>
        <v>#N/A</v>
      </c>
      <c r="BF4" s="3" t="e">
        <f t="shared" si="14"/>
        <v>#N/A</v>
      </c>
      <c r="BG4" s="3" t="e">
        <f t="shared" si="14"/>
        <v>#N/A</v>
      </c>
      <c r="BH4" s="3" t="e">
        <f t="shared" si="14"/>
        <v>#N/A</v>
      </c>
      <c r="BI4" s="3" t="e">
        <f t="shared" si="14"/>
        <v>#N/A</v>
      </c>
      <c r="BJ4" s="3" t="e">
        <f t="shared" si="14"/>
        <v>#N/A</v>
      </c>
      <c r="BK4" s="3" t="e">
        <f t="shared" si="14"/>
        <v>#N/A</v>
      </c>
      <c r="BL4" s="3" t="e">
        <f t="shared" si="14"/>
        <v>#N/A</v>
      </c>
      <c r="BM4" s="3" t="e">
        <f t="shared" si="14"/>
        <v>#N/A</v>
      </c>
      <c r="BN4" s="3" t="e">
        <f t="shared" si="14"/>
        <v>#N/A</v>
      </c>
      <c r="BO4" s="3" t="e">
        <f t="shared" si="14"/>
        <v>#N/A</v>
      </c>
      <c r="BQ4" s="3">
        <f t="shared" ref="BQ4:CM4" si="15">(MAX($BQ$75:$CM$105)-BQ77)/(MAX($BQ$75:$CM$105)-MIN($BQ$75:$CM$105))*$B$3</f>
        <v>1</v>
      </c>
      <c r="BR4" s="3">
        <f t="shared" si="15"/>
        <v>1</v>
      </c>
      <c r="BS4" s="3">
        <f t="shared" si="15"/>
        <v>1</v>
      </c>
      <c r="BT4" s="3">
        <f t="shared" si="15"/>
        <v>1</v>
      </c>
      <c r="BU4" s="3">
        <f t="shared" si="15"/>
        <v>1</v>
      </c>
      <c r="BV4" s="3">
        <f t="shared" si="15"/>
        <v>1</v>
      </c>
      <c r="BW4" s="3">
        <f t="shared" si="15"/>
        <v>1</v>
      </c>
      <c r="BX4" s="3">
        <f t="shared" si="15"/>
        <v>1</v>
      </c>
      <c r="BY4" s="3">
        <f t="shared" si="15"/>
        <v>1</v>
      </c>
      <c r="BZ4" s="3">
        <f t="shared" si="15"/>
        <v>1</v>
      </c>
      <c r="CA4" s="3">
        <f t="shared" si="15"/>
        <v>1</v>
      </c>
      <c r="CB4" s="3">
        <f t="shared" si="15"/>
        <v>1</v>
      </c>
      <c r="CC4" s="3">
        <f t="shared" si="15"/>
        <v>1</v>
      </c>
      <c r="CD4" s="3">
        <f t="shared" si="15"/>
        <v>1</v>
      </c>
      <c r="CE4" s="3">
        <f t="shared" si="15"/>
        <v>1</v>
      </c>
      <c r="CF4" s="3">
        <f t="shared" si="15"/>
        <v>1</v>
      </c>
      <c r="CG4" s="3">
        <f t="shared" si="15"/>
        <v>1</v>
      </c>
      <c r="CH4" s="3">
        <f t="shared" si="15"/>
        <v>1</v>
      </c>
      <c r="CI4" s="3">
        <f t="shared" si="15"/>
        <v>1</v>
      </c>
      <c r="CJ4" s="3">
        <f t="shared" si="15"/>
        <v>1</v>
      </c>
      <c r="CK4" s="3">
        <f t="shared" si="15"/>
        <v>1</v>
      </c>
      <c r="CL4" s="3">
        <f t="shared" si="15"/>
        <v>1</v>
      </c>
      <c r="CM4" s="3">
        <f t="shared" si="15"/>
        <v>1</v>
      </c>
      <c r="CO4" s="3">
        <f t="shared" ref="CO4:DK4" si="16">(MAX($CO$75:$DK$105)-CO77)/(MAX($CO$75:$DK$105)-MIN($CO$75:$DK$105))*$B$4</f>
        <v>1</v>
      </c>
      <c r="CP4" s="3">
        <f t="shared" si="16"/>
        <v>1</v>
      </c>
      <c r="CQ4" s="3">
        <f t="shared" si="16"/>
        <v>1</v>
      </c>
      <c r="CR4" s="3">
        <f t="shared" si="16"/>
        <v>1</v>
      </c>
      <c r="CS4" s="3">
        <f t="shared" si="16"/>
        <v>1</v>
      </c>
      <c r="CT4" s="3">
        <f t="shared" si="16"/>
        <v>1</v>
      </c>
      <c r="CU4" s="3">
        <f t="shared" si="16"/>
        <v>1</v>
      </c>
      <c r="CV4" s="3">
        <f t="shared" si="16"/>
        <v>1</v>
      </c>
      <c r="CW4" s="3">
        <f t="shared" si="16"/>
        <v>1</v>
      </c>
      <c r="CX4" s="3">
        <f t="shared" si="16"/>
        <v>1</v>
      </c>
      <c r="CY4" s="3">
        <f t="shared" si="16"/>
        <v>1</v>
      </c>
      <c r="CZ4" s="3">
        <f t="shared" si="16"/>
        <v>1</v>
      </c>
      <c r="DA4" s="3">
        <f t="shared" si="16"/>
        <v>1</v>
      </c>
      <c r="DB4" s="3">
        <f t="shared" si="16"/>
        <v>1</v>
      </c>
      <c r="DC4" s="3">
        <f t="shared" si="16"/>
        <v>1</v>
      </c>
      <c r="DD4" s="3">
        <f t="shared" si="16"/>
        <v>1</v>
      </c>
      <c r="DE4" s="3">
        <f t="shared" si="16"/>
        <v>1</v>
      </c>
      <c r="DF4" s="3">
        <f t="shared" si="16"/>
        <v>1</v>
      </c>
      <c r="DG4" s="3">
        <f t="shared" si="16"/>
        <v>1</v>
      </c>
      <c r="DH4" s="3">
        <f t="shared" si="16"/>
        <v>1</v>
      </c>
      <c r="DI4" s="3">
        <f t="shared" si="16"/>
        <v>1</v>
      </c>
      <c r="DJ4" s="3">
        <f t="shared" si="16"/>
        <v>1</v>
      </c>
      <c r="DK4" s="3">
        <f t="shared" si="16"/>
        <v>1</v>
      </c>
      <c r="DM4" s="3">
        <f t="shared" ref="DM4:EI4" si="17">(MAX($DM$75:$EI$105)-DM77)/(MAX($DM$75:$EI$105)-MIN($DM$75:$EI$105))*$B$5</f>
        <v>1</v>
      </c>
      <c r="DN4" s="3">
        <f t="shared" si="17"/>
        <v>1</v>
      </c>
      <c r="DO4" s="3">
        <f t="shared" si="17"/>
        <v>1</v>
      </c>
      <c r="DP4" s="3">
        <f t="shared" si="17"/>
        <v>1</v>
      </c>
      <c r="DQ4" s="3">
        <f t="shared" si="17"/>
        <v>1</v>
      </c>
      <c r="DR4" s="3">
        <f t="shared" si="17"/>
        <v>1</v>
      </c>
      <c r="DS4" s="3">
        <f t="shared" si="17"/>
        <v>1</v>
      </c>
      <c r="DT4" s="3">
        <f t="shared" si="17"/>
        <v>1</v>
      </c>
      <c r="DU4" s="3">
        <f t="shared" si="17"/>
        <v>1</v>
      </c>
      <c r="DV4" s="3">
        <f t="shared" si="17"/>
        <v>1</v>
      </c>
      <c r="DW4" s="3">
        <f t="shared" si="17"/>
        <v>1</v>
      </c>
      <c r="DX4" s="3">
        <f t="shared" si="17"/>
        <v>1</v>
      </c>
      <c r="DY4" s="3">
        <f t="shared" si="17"/>
        <v>1</v>
      </c>
      <c r="DZ4" s="3">
        <f t="shared" si="17"/>
        <v>1</v>
      </c>
      <c r="EA4" s="3">
        <f t="shared" si="17"/>
        <v>1</v>
      </c>
      <c r="EB4" s="3">
        <f t="shared" si="17"/>
        <v>1</v>
      </c>
      <c r="EC4" s="3">
        <f t="shared" si="17"/>
        <v>1</v>
      </c>
      <c r="ED4" s="3">
        <f t="shared" si="17"/>
        <v>1</v>
      </c>
      <c r="EE4" s="3">
        <f t="shared" si="17"/>
        <v>1</v>
      </c>
      <c r="EF4" s="3">
        <f t="shared" si="17"/>
        <v>1</v>
      </c>
      <c r="EG4" s="3">
        <f t="shared" si="17"/>
        <v>1</v>
      </c>
      <c r="EH4" s="3">
        <f t="shared" si="17"/>
        <v>1</v>
      </c>
      <c r="EI4" s="3">
        <f t="shared" si="17"/>
        <v>1</v>
      </c>
      <c r="EK4" s="3">
        <f t="shared" ref="EK4:FG4" si="18">(MAX($EK$75:$FG$105)-EK77)/(MAX($EK$75:$FG$105)-MIN($EK$75:$FG$105))*$B$6</f>
        <v>1</v>
      </c>
      <c r="EL4" s="3">
        <f t="shared" si="18"/>
        <v>1</v>
      </c>
      <c r="EM4" s="3">
        <f t="shared" si="18"/>
        <v>1</v>
      </c>
      <c r="EN4" s="3">
        <f t="shared" si="18"/>
        <v>1</v>
      </c>
      <c r="EO4" s="3">
        <f t="shared" si="18"/>
        <v>1</v>
      </c>
      <c r="EP4" s="3">
        <f t="shared" si="18"/>
        <v>1</v>
      </c>
      <c r="EQ4" s="3">
        <f t="shared" si="18"/>
        <v>1</v>
      </c>
      <c r="ER4" s="3">
        <f t="shared" si="18"/>
        <v>1</v>
      </c>
      <c r="ES4" s="3">
        <f t="shared" si="18"/>
        <v>1</v>
      </c>
      <c r="ET4" s="3">
        <f t="shared" si="18"/>
        <v>1</v>
      </c>
      <c r="EU4" s="3">
        <f t="shared" si="18"/>
        <v>1</v>
      </c>
      <c r="EV4" s="3">
        <f t="shared" si="18"/>
        <v>1</v>
      </c>
      <c r="EW4" s="3">
        <f t="shared" si="18"/>
        <v>1</v>
      </c>
      <c r="EX4" s="3">
        <f t="shared" si="18"/>
        <v>1</v>
      </c>
      <c r="EY4" s="3">
        <f t="shared" si="18"/>
        <v>1</v>
      </c>
      <c r="EZ4" s="3">
        <f t="shared" si="18"/>
        <v>1</v>
      </c>
      <c r="FA4" s="3">
        <f t="shared" si="18"/>
        <v>1</v>
      </c>
      <c r="FB4" s="3">
        <f t="shared" si="18"/>
        <v>1</v>
      </c>
      <c r="FC4" s="3">
        <f t="shared" si="18"/>
        <v>1</v>
      </c>
      <c r="FD4" s="3">
        <f t="shared" si="18"/>
        <v>1</v>
      </c>
      <c r="FE4" s="3">
        <f t="shared" si="18"/>
        <v>1</v>
      </c>
      <c r="FF4" s="3">
        <f t="shared" si="18"/>
        <v>1</v>
      </c>
      <c r="FG4" s="3">
        <f t="shared" si="18"/>
        <v>1</v>
      </c>
      <c r="FI4" s="3">
        <f t="shared" ref="FI4:GE4" si="19">(MAX($FI$75:$GE$105)-FI77)/(MAX($FI$75:$GE$105)-MIN($FI$75:$GE$105))*$B$7</f>
        <v>1</v>
      </c>
      <c r="FJ4" s="3">
        <f t="shared" si="19"/>
        <v>1</v>
      </c>
      <c r="FK4" s="3">
        <f t="shared" si="19"/>
        <v>1</v>
      </c>
      <c r="FL4" s="3">
        <f t="shared" si="19"/>
        <v>1</v>
      </c>
      <c r="FM4" s="3">
        <f t="shared" si="19"/>
        <v>1</v>
      </c>
      <c r="FN4" s="3">
        <f t="shared" si="19"/>
        <v>1</v>
      </c>
      <c r="FO4" s="3">
        <f t="shared" si="19"/>
        <v>1</v>
      </c>
      <c r="FP4" s="3">
        <f t="shared" si="19"/>
        <v>1</v>
      </c>
      <c r="FQ4" s="3">
        <f t="shared" si="19"/>
        <v>1</v>
      </c>
      <c r="FR4" s="3">
        <f t="shared" si="19"/>
        <v>1</v>
      </c>
      <c r="FS4" s="3">
        <f t="shared" si="19"/>
        <v>1</v>
      </c>
      <c r="FT4" s="3">
        <f t="shared" si="19"/>
        <v>1</v>
      </c>
      <c r="FU4" s="3">
        <f t="shared" si="19"/>
        <v>1</v>
      </c>
      <c r="FV4" s="3">
        <f t="shared" si="19"/>
        <v>1</v>
      </c>
      <c r="FW4" s="3">
        <f t="shared" si="19"/>
        <v>1</v>
      </c>
      <c r="FX4" s="3">
        <f t="shared" si="19"/>
        <v>1</v>
      </c>
      <c r="FY4" s="3">
        <f t="shared" si="19"/>
        <v>1</v>
      </c>
      <c r="FZ4" s="3">
        <f t="shared" si="19"/>
        <v>1</v>
      </c>
      <c r="GA4" s="3">
        <f t="shared" si="19"/>
        <v>1</v>
      </c>
      <c r="GB4" s="3">
        <f t="shared" si="19"/>
        <v>1</v>
      </c>
      <c r="GC4" s="3">
        <f t="shared" si="19"/>
        <v>1</v>
      </c>
      <c r="GD4" s="3">
        <f t="shared" si="19"/>
        <v>1</v>
      </c>
      <c r="GE4" s="3">
        <f t="shared" si="19"/>
        <v>1</v>
      </c>
    </row>
    <row r="5" spans="1:187" x14ac:dyDescent="0.2">
      <c r="A5" s="1" t="s">
        <v>48</v>
      </c>
      <c r="B5">
        <f>IF(MTD_front_end!BA27="High",2,IF(MTD_front_end!BA27="Medium",1,IF(MTD_front_end!BA27="Low",0.5,0)))</f>
        <v>1</v>
      </c>
      <c r="C5">
        <v>2</v>
      </c>
      <c r="D5" s="2" t="s">
        <v>24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18</v>
      </c>
      <c r="K5" s="2" t="s">
        <v>18</v>
      </c>
      <c r="L5" s="2" t="s">
        <v>18</v>
      </c>
      <c r="M5" s="2" t="s">
        <v>18</v>
      </c>
      <c r="N5" s="2" t="s">
        <v>18</v>
      </c>
      <c r="O5" s="2" t="s">
        <v>18</v>
      </c>
      <c r="P5" s="2" t="s">
        <v>18</v>
      </c>
      <c r="Q5" s="2" t="s">
        <v>22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B5">
        <v>12</v>
      </c>
      <c r="AC5">
        <v>13</v>
      </c>
      <c r="AD5" s="3">
        <f>BF14</f>
        <v>3.616518569150148</v>
      </c>
      <c r="AE5" s="3">
        <f ca="1">IF(MTD_front_end!$BA$21="Salt &amp; Pepper",(RAND()),IF(MTD_front_end!$BA$20="Private Residents",AD5,MAX($AD$3:$AD$137)-AD5))</f>
        <v>3.616518569150148</v>
      </c>
      <c r="AF5">
        <f t="shared" ca="1" si="12"/>
        <v>135</v>
      </c>
      <c r="AG5">
        <f t="shared" ca="1" si="13"/>
        <v>1</v>
      </c>
      <c r="AJ5" s="3"/>
      <c r="AS5" s="3" t="e">
        <f t="shared" ref="AS5:BO5" si="20">IF(AS44=1,SUM(BQ5,CO5,DM5,EK5,FI5),NA())</f>
        <v>#N/A</v>
      </c>
      <c r="AT5" s="3" t="e">
        <f t="shared" si="20"/>
        <v>#N/A</v>
      </c>
      <c r="AU5" s="3" t="e">
        <f t="shared" si="20"/>
        <v>#N/A</v>
      </c>
      <c r="AV5" s="3" t="e">
        <f t="shared" si="20"/>
        <v>#N/A</v>
      </c>
      <c r="AW5" s="3" t="e">
        <f t="shared" si="20"/>
        <v>#N/A</v>
      </c>
      <c r="AX5" s="3" t="e">
        <f t="shared" si="20"/>
        <v>#N/A</v>
      </c>
      <c r="AY5" s="3" t="e">
        <f t="shared" si="20"/>
        <v>#N/A</v>
      </c>
      <c r="AZ5" s="3" t="e">
        <f t="shared" si="20"/>
        <v>#N/A</v>
      </c>
      <c r="BA5" s="3" t="e">
        <f t="shared" si="20"/>
        <v>#N/A</v>
      </c>
      <c r="BB5" s="3" t="e">
        <f t="shared" si="20"/>
        <v>#N/A</v>
      </c>
      <c r="BC5" s="3" t="e">
        <f t="shared" si="20"/>
        <v>#N/A</v>
      </c>
      <c r="BD5" s="3" t="e">
        <f t="shared" si="20"/>
        <v>#N/A</v>
      </c>
      <c r="BE5" s="3" t="e">
        <f t="shared" si="20"/>
        <v>#N/A</v>
      </c>
      <c r="BF5" s="3" t="e">
        <f t="shared" si="20"/>
        <v>#N/A</v>
      </c>
      <c r="BG5" s="3" t="e">
        <f t="shared" si="20"/>
        <v>#N/A</v>
      </c>
      <c r="BH5" s="3" t="e">
        <f t="shared" si="20"/>
        <v>#N/A</v>
      </c>
      <c r="BI5" s="3" t="e">
        <f t="shared" si="20"/>
        <v>#N/A</v>
      </c>
      <c r="BJ5" s="3" t="e">
        <f t="shared" si="20"/>
        <v>#N/A</v>
      </c>
      <c r="BK5" s="3" t="e">
        <f t="shared" si="20"/>
        <v>#N/A</v>
      </c>
      <c r="BL5" s="3" t="e">
        <f t="shared" si="20"/>
        <v>#N/A</v>
      </c>
      <c r="BM5" s="3" t="e">
        <f t="shared" si="20"/>
        <v>#N/A</v>
      </c>
      <c r="BN5" s="3" t="e">
        <f t="shared" si="20"/>
        <v>#N/A</v>
      </c>
      <c r="BO5" s="3" t="e">
        <f t="shared" si="20"/>
        <v>#N/A</v>
      </c>
      <c r="BQ5" s="3">
        <f t="shared" ref="BQ5:CM5" si="21">(MAX($BQ$75:$CM$105)-BQ78)/(MAX($BQ$75:$CM$105)-MIN($BQ$75:$CM$105))*$B$3</f>
        <v>1</v>
      </c>
      <c r="BR5" s="3">
        <f t="shared" si="21"/>
        <v>1</v>
      </c>
      <c r="BS5" s="3">
        <f t="shared" si="21"/>
        <v>1</v>
      </c>
      <c r="BT5" s="3">
        <f t="shared" si="21"/>
        <v>1</v>
      </c>
      <c r="BU5" s="3">
        <f t="shared" si="21"/>
        <v>1</v>
      </c>
      <c r="BV5" s="3">
        <f t="shared" si="21"/>
        <v>1</v>
      </c>
      <c r="BW5" s="3">
        <f t="shared" si="21"/>
        <v>1</v>
      </c>
      <c r="BX5" s="3">
        <f t="shared" si="21"/>
        <v>1</v>
      </c>
      <c r="BY5" s="3">
        <f t="shared" si="21"/>
        <v>1</v>
      </c>
      <c r="BZ5" s="3">
        <f t="shared" si="21"/>
        <v>1</v>
      </c>
      <c r="CA5" s="3">
        <f t="shared" si="21"/>
        <v>1</v>
      </c>
      <c r="CB5" s="3">
        <f t="shared" si="21"/>
        <v>1</v>
      </c>
      <c r="CC5" s="3">
        <f t="shared" si="21"/>
        <v>1</v>
      </c>
      <c r="CD5" s="3">
        <f t="shared" si="21"/>
        <v>1</v>
      </c>
      <c r="CE5" s="3">
        <f t="shared" si="21"/>
        <v>1</v>
      </c>
      <c r="CF5" s="3">
        <f t="shared" si="21"/>
        <v>1</v>
      </c>
      <c r="CG5" s="3">
        <f t="shared" si="21"/>
        <v>1</v>
      </c>
      <c r="CH5" s="3">
        <f t="shared" si="21"/>
        <v>1</v>
      </c>
      <c r="CI5" s="3">
        <f t="shared" si="21"/>
        <v>1</v>
      </c>
      <c r="CJ5" s="3">
        <f t="shared" si="21"/>
        <v>1</v>
      </c>
      <c r="CK5" s="3">
        <f t="shared" si="21"/>
        <v>1</v>
      </c>
      <c r="CL5" s="3">
        <f t="shared" si="21"/>
        <v>1</v>
      </c>
      <c r="CM5" s="3">
        <f t="shared" si="21"/>
        <v>1</v>
      </c>
      <c r="CO5" s="3">
        <f t="shared" ref="CO5:DK5" si="22">(MAX($CO$75:$DK$105)-CO78)/(MAX($CO$75:$DK$105)-MIN($CO$75:$DK$105))*$B$4</f>
        <v>1</v>
      </c>
      <c r="CP5" s="3">
        <f t="shared" si="22"/>
        <v>1</v>
      </c>
      <c r="CQ5" s="3">
        <f t="shared" si="22"/>
        <v>1</v>
      </c>
      <c r="CR5" s="3">
        <f t="shared" si="22"/>
        <v>1</v>
      </c>
      <c r="CS5" s="3">
        <f t="shared" si="22"/>
        <v>1</v>
      </c>
      <c r="CT5" s="3">
        <f t="shared" si="22"/>
        <v>1</v>
      </c>
      <c r="CU5" s="3">
        <f t="shared" si="22"/>
        <v>1</v>
      </c>
      <c r="CV5" s="3">
        <f t="shared" si="22"/>
        <v>1</v>
      </c>
      <c r="CW5" s="3">
        <f t="shared" si="22"/>
        <v>1</v>
      </c>
      <c r="CX5" s="3">
        <f t="shared" si="22"/>
        <v>1</v>
      </c>
      <c r="CY5" s="3">
        <f t="shared" si="22"/>
        <v>1</v>
      </c>
      <c r="CZ5" s="3">
        <f t="shared" si="22"/>
        <v>1</v>
      </c>
      <c r="DA5" s="3">
        <f t="shared" si="22"/>
        <v>1</v>
      </c>
      <c r="DB5" s="3">
        <f t="shared" si="22"/>
        <v>1</v>
      </c>
      <c r="DC5" s="3">
        <f t="shared" si="22"/>
        <v>1</v>
      </c>
      <c r="DD5" s="3">
        <f t="shared" si="22"/>
        <v>1</v>
      </c>
      <c r="DE5" s="3">
        <f t="shared" si="22"/>
        <v>1</v>
      </c>
      <c r="DF5" s="3">
        <f t="shared" si="22"/>
        <v>1</v>
      </c>
      <c r="DG5" s="3">
        <f t="shared" si="22"/>
        <v>1</v>
      </c>
      <c r="DH5" s="3">
        <f t="shared" si="22"/>
        <v>1</v>
      </c>
      <c r="DI5" s="3">
        <f t="shared" si="22"/>
        <v>1</v>
      </c>
      <c r="DJ5" s="3">
        <f t="shared" si="22"/>
        <v>1</v>
      </c>
      <c r="DK5" s="3">
        <f t="shared" si="22"/>
        <v>1</v>
      </c>
      <c r="DM5" s="3">
        <f t="shared" ref="DM5:EI5" si="23">(MAX($DM$75:$EI$105)-DM78)/(MAX($DM$75:$EI$105)-MIN($DM$75:$EI$105))*$B$5</f>
        <v>1</v>
      </c>
      <c r="DN5" s="3">
        <f t="shared" si="23"/>
        <v>1</v>
      </c>
      <c r="DO5" s="3">
        <f t="shared" si="23"/>
        <v>1</v>
      </c>
      <c r="DP5" s="3">
        <f t="shared" si="23"/>
        <v>1</v>
      </c>
      <c r="DQ5" s="3">
        <f t="shared" si="23"/>
        <v>1</v>
      </c>
      <c r="DR5" s="3">
        <f t="shared" si="23"/>
        <v>1</v>
      </c>
      <c r="DS5" s="3">
        <f t="shared" si="23"/>
        <v>1</v>
      </c>
      <c r="DT5" s="3">
        <f t="shared" si="23"/>
        <v>1</v>
      </c>
      <c r="DU5" s="3">
        <f t="shared" si="23"/>
        <v>1</v>
      </c>
      <c r="DV5" s="3">
        <f t="shared" si="23"/>
        <v>1</v>
      </c>
      <c r="DW5" s="3">
        <f t="shared" si="23"/>
        <v>1</v>
      </c>
      <c r="DX5" s="3">
        <f t="shared" si="23"/>
        <v>1</v>
      </c>
      <c r="DY5" s="3">
        <f t="shared" si="23"/>
        <v>1</v>
      </c>
      <c r="DZ5" s="3">
        <f t="shared" si="23"/>
        <v>1</v>
      </c>
      <c r="EA5" s="3">
        <f t="shared" si="23"/>
        <v>1</v>
      </c>
      <c r="EB5" s="3">
        <f t="shared" si="23"/>
        <v>1</v>
      </c>
      <c r="EC5" s="3">
        <f t="shared" si="23"/>
        <v>1</v>
      </c>
      <c r="ED5" s="3">
        <f t="shared" si="23"/>
        <v>1</v>
      </c>
      <c r="EE5" s="3">
        <f t="shared" si="23"/>
        <v>1</v>
      </c>
      <c r="EF5" s="3">
        <f t="shared" si="23"/>
        <v>1</v>
      </c>
      <c r="EG5" s="3">
        <f t="shared" si="23"/>
        <v>1</v>
      </c>
      <c r="EH5" s="3">
        <f t="shared" si="23"/>
        <v>1</v>
      </c>
      <c r="EI5" s="3">
        <f t="shared" si="23"/>
        <v>1</v>
      </c>
      <c r="EK5" s="3">
        <f t="shared" ref="EK5:FG5" si="24">(MAX($EK$75:$FG$105)-EK78)/(MAX($EK$75:$FG$105)-MIN($EK$75:$FG$105))*$B$6</f>
        <v>1</v>
      </c>
      <c r="EL5" s="3">
        <f t="shared" si="24"/>
        <v>1</v>
      </c>
      <c r="EM5" s="3">
        <f t="shared" si="24"/>
        <v>1</v>
      </c>
      <c r="EN5" s="3">
        <f t="shared" si="24"/>
        <v>1</v>
      </c>
      <c r="EO5" s="3">
        <f t="shared" si="24"/>
        <v>1</v>
      </c>
      <c r="EP5" s="3">
        <f t="shared" si="24"/>
        <v>1</v>
      </c>
      <c r="EQ5" s="3">
        <f t="shared" si="24"/>
        <v>1</v>
      </c>
      <c r="ER5" s="3">
        <f t="shared" si="24"/>
        <v>1</v>
      </c>
      <c r="ES5" s="3">
        <f t="shared" si="24"/>
        <v>1</v>
      </c>
      <c r="ET5" s="3">
        <f t="shared" si="24"/>
        <v>1</v>
      </c>
      <c r="EU5" s="3">
        <f t="shared" si="24"/>
        <v>1</v>
      </c>
      <c r="EV5" s="3">
        <f t="shared" si="24"/>
        <v>1</v>
      </c>
      <c r="EW5" s="3">
        <f t="shared" si="24"/>
        <v>1</v>
      </c>
      <c r="EX5" s="3">
        <f t="shared" si="24"/>
        <v>1</v>
      </c>
      <c r="EY5" s="3">
        <f t="shared" si="24"/>
        <v>1</v>
      </c>
      <c r="EZ5" s="3">
        <f t="shared" si="24"/>
        <v>1</v>
      </c>
      <c r="FA5" s="3">
        <f t="shared" si="24"/>
        <v>1</v>
      </c>
      <c r="FB5" s="3">
        <f t="shared" si="24"/>
        <v>1</v>
      </c>
      <c r="FC5" s="3">
        <f t="shared" si="24"/>
        <v>1</v>
      </c>
      <c r="FD5" s="3">
        <f t="shared" si="24"/>
        <v>1</v>
      </c>
      <c r="FE5" s="3">
        <f t="shared" si="24"/>
        <v>1</v>
      </c>
      <c r="FF5" s="3">
        <f t="shared" si="24"/>
        <v>1</v>
      </c>
      <c r="FG5" s="3">
        <f t="shared" si="24"/>
        <v>1</v>
      </c>
      <c r="FI5" s="3">
        <f t="shared" ref="FI5:GE5" si="25">(MAX($FI$75:$GE$105)-FI78)/(MAX($FI$75:$GE$105)-MIN($FI$75:$GE$105))*$B$7</f>
        <v>1</v>
      </c>
      <c r="FJ5" s="3">
        <f t="shared" si="25"/>
        <v>1</v>
      </c>
      <c r="FK5" s="3">
        <f t="shared" si="25"/>
        <v>1</v>
      </c>
      <c r="FL5" s="3">
        <f t="shared" si="25"/>
        <v>1</v>
      </c>
      <c r="FM5" s="3">
        <f t="shared" si="25"/>
        <v>1</v>
      </c>
      <c r="FN5" s="3">
        <f t="shared" si="25"/>
        <v>1</v>
      </c>
      <c r="FO5" s="3">
        <f t="shared" si="25"/>
        <v>1</v>
      </c>
      <c r="FP5" s="3">
        <f t="shared" si="25"/>
        <v>1</v>
      </c>
      <c r="FQ5" s="3">
        <f t="shared" si="25"/>
        <v>1</v>
      </c>
      <c r="FR5" s="3">
        <f t="shared" si="25"/>
        <v>1</v>
      </c>
      <c r="FS5" s="3">
        <f t="shared" si="25"/>
        <v>1</v>
      </c>
      <c r="FT5" s="3">
        <f t="shared" si="25"/>
        <v>1</v>
      </c>
      <c r="FU5" s="3">
        <f t="shared" si="25"/>
        <v>1</v>
      </c>
      <c r="FV5" s="3">
        <f t="shared" si="25"/>
        <v>1</v>
      </c>
      <c r="FW5" s="3">
        <f t="shared" si="25"/>
        <v>1</v>
      </c>
      <c r="FX5" s="3">
        <f t="shared" si="25"/>
        <v>1</v>
      </c>
      <c r="FY5" s="3">
        <f t="shared" si="25"/>
        <v>1</v>
      </c>
      <c r="FZ5" s="3">
        <f t="shared" si="25"/>
        <v>1</v>
      </c>
      <c r="GA5" s="3">
        <f t="shared" si="25"/>
        <v>1</v>
      </c>
      <c r="GB5" s="3">
        <f t="shared" si="25"/>
        <v>1</v>
      </c>
      <c r="GC5" s="3">
        <f t="shared" si="25"/>
        <v>1</v>
      </c>
      <c r="GD5" s="3">
        <f t="shared" si="25"/>
        <v>1</v>
      </c>
      <c r="GE5" s="3">
        <f t="shared" si="25"/>
        <v>1</v>
      </c>
    </row>
    <row r="6" spans="1:187" x14ac:dyDescent="0.2">
      <c r="A6" s="1" t="s">
        <v>49</v>
      </c>
      <c r="B6">
        <f>IF(MTD_front_end!BA28="High",2,IF(MTD_front_end!BA28="Medium",1,IF(MTD_front_end!BA28="Low",0.5,0)))</f>
        <v>1</v>
      </c>
      <c r="C6">
        <v>3</v>
      </c>
      <c r="D6" s="2" t="s">
        <v>24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18</v>
      </c>
      <c r="K6" s="2" t="s">
        <v>21</v>
      </c>
      <c r="L6" s="2" t="s">
        <v>21</v>
      </c>
      <c r="M6" s="2" t="s">
        <v>21</v>
      </c>
      <c r="N6" s="2" t="s">
        <v>21</v>
      </c>
      <c r="O6" s="2" t="s">
        <v>21</v>
      </c>
      <c r="P6" s="2" t="s">
        <v>18</v>
      </c>
      <c r="Q6" s="2" t="s">
        <v>22</v>
      </c>
      <c r="R6" s="2" t="s">
        <v>22</v>
      </c>
      <c r="S6" s="2" t="s">
        <v>22</v>
      </c>
      <c r="T6" s="2" t="s">
        <v>22</v>
      </c>
      <c r="U6" s="2" t="s">
        <v>22</v>
      </c>
      <c r="V6" s="2" t="s">
        <v>25</v>
      </c>
      <c r="W6" s="2" t="s">
        <v>25</v>
      </c>
      <c r="X6" s="2" t="s">
        <v>25</v>
      </c>
      <c r="Y6" s="2" t="s">
        <v>25</v>
      </c>
      <c r="Z6" s="2" t="s">
        <v>25</v>
      </c>
      <c r="AB6">
        <v>13</v>
      </c>
      <c r="AC6">
        <v>10</v>
      </c>
      <c r="AD6" s="3">
        <f>BC15</f>
        <v>2.7082554872028552</v>
      </c>
      <c r="AE6" s="3">
        <f ca="1">IF(MTD_front_end!$BA$21="Salt &amp; Pepper",(RAND()),IF(MTD_front_end!$BA$20="Private Residents",AD6,MAX($AD$3:$AD$137)-AD6))</f>
        <v>2.7082554872028552</v>
      </c>
      <c r="AF6">
        <f t="shared" ca="1" si="12"/>
        <v>127</v>
      </c>
      <c r="AG6">
        <f t="shared" ca="1" si="13"/>
        <v>1</v>
      </c>
      <c r="AJ6" s="3"/>
      <c r="AS6" s="3" t="e">
        <f t="shared" ref="AS6:BO6" si="26">IF(AS45=1,SUM(BQ6,CO6,DM6,EK6,FI6),NA())</f>
        <v>#N/A</v>
      </c>
      <c r="AT6" s="3" t="e">
        <f t="shared" si="26"/>
        <v>#N/A</v>
      </c>
      <c r="AU6" s="3" t="e">
        <f t="shared" si="26"/>
        <v>#N/A</v>
      </c>
      <c r="AV6" s="3" t="e">
        <f t="shared" si="26"/>
        <v>#N/A</v>
      </c>
      <c r="AW6" s="3" t="e">
        <f t="shared" si="26"/>
        <v>#N/A</v>
      </c>
      <c r="AX6" s="3" t="e">
        <f t="shared" si="26"/>
        <v>#N/A</v>
      </c>
      <c r="AY6" s="3" t="e">
        <f t="shared" si="26"/>
        <v>#N/A</v>
      </c>
      <c r="AZ6" s="3" t="e">
        <f t="shared" si="26"/>
        <v>#N/A</v>
      </c>
      <c r="BA6" s="3" t="e">
        <f t="shared" si="26"/>
        <v>#N/A</v>
      </c>
      <c r="BB6" s="3" t="e">
        <f t="shared" si="26"/>
        <v>#N/A</v>
      </c>
      <c r="BC6" s="3" t="e">
        <f t="shared" si="26"/>
        <v>#N/A</v>
      </c>
      <c r="BD6" s="3" t="e">
        <f t="shared" si="26"/>
        <v>#N/A</v>
      </c>
      <c r="BE6" s="3" t="e">
        <f t="shared" si="26"/>
        <v>#N/A</v>
      </c>
      <c r="BF6" s="3" t="e">
        <f t="shared" si="26"/>
        <v>#N/A</v>
      </c>
      <c r="BG6" s="3" t="e">
        <f t="shared" si="26"/>
        <v>#N/A</v>
      </c>
      <c r="BH6" s="3" t="e">
        <f t="shared" si="26"/>
        <v>#N/A</v>
      </c>
      <c r="BI6" s="3" t="e">
        <f t="shared" si="26"/>
        <v>#N/A</v>
      </c>
      <c r="BJ6" s="3" t="e">
        <f t="shared" si="26"/>
        <v>#N/A</v>
      </c>
      <c r="BK6" s="3" t="e">
        <f t="shared" si="26"/>
        <v>#N/A</v>
      </c>
      <c r="BL6" s="3" t="e">
        <f t="shared" si="26"/>
        <v>#N/A</v>
      </c>
      <c r="BM6" s="3" t="e">
        <f t="shared" si="26"/>
        <v>#N/A</v>
      </c>
      <c r="BN6" s="3" t="e">
        <f t="shared" si="26"/>
        <v>#N/A</v>
      </c>
      <c r="BO6" s="3" t="e">
        <f t="shared" si="26"/>
        <v>#N/A</v>
      </c>
      <c r="BQ6" s="3">
        <f t="shared" ref="BQ6:CM6" si="27">(MAX($BQ$75:$CM$105)-BQ79)/(MAX($BQ$75:$CM$105)-MIN($BQ$75:$CM$105))*$B$3</f>
        <v>1</v>
      </c>
      <c r="BR6" s="3">
        <f t="shared" si="27"/>
        <v>1</v>
      </c>
      <c r="BS6" s="3">
        <f t="shared" si="27"/>
        <v>1</v>
      </c>
      <c r="BT6" s="3">
        <f t="shared" si="27"/>
        <v>1</v>
      </c>
      <c r="BU6" s="3">
        <f t="shared" si="27"/>
        <v>1</v>
      </c>
      <c r="BV6" s="3">
        <f t="shared" si="27"/>
        <v>1</v>
      </c>
      <c r="BW6" s="3">
        <f t="shared" si="27"/>
        <v>1</v>
      </c>
      <c r="BX6" s="3">
        <f t="shared" si="27"/>
        <v>1</v>
      </c>
      <c r="BY6" s="3">
        <f t="shared" si="27"/>
        <v>1</v>
      </c>
      <c r="BZ6" s="3">
        <f t="shared" si="27"/>
        <v>1</v>
      </c>
      <c r="CA6" s="3">
        <f t="shared" si="27"/>
        <v>1</v>
      </c>
      <c r="CB6" s="3">
        <f t="shared" si="27"/>
        <v>1</v>
      </c>
      <c r="CC6" s="3">
        <f t="shared" si="27"/>
        <v>1</v>
      </c>
      <c r="CD6" s="3">
        <f t="shared" si="27"/>
        <v>1</v>
      </c>
      <c r="CE6" s="3">
        <f t="shared" si="27"/>
        <v>1</v>
      </c>
      <c r="CF6" s="3">
        <f t="shared" si="27"/>
        <v>1</v>
      </c>
      <c r="CG6" s="3">
        <f t="shared" si="27"/>
        <v>1</v>
      </c>
      <c r="CH6" s="3">
        <f t="shared" si="27"/>
        <v>1</v>
      </c>
      <c r="CI6" s="3">
        <f t="shared" si="27"/>
        <v>1</v>
      </c>
      <c r="CJ6" s="3">
        <f t="shared" si="27"/>
        <v>1</v>
      </c>
      <c r="CK6" s="3">
        <f t="shared" si="27"/>
        <v>1</v>
      </c>
      <c r="CL6" s="3">
        <f t="shared" si="27"/>
        <v>1</v>
      </c>
      <c r="CM6" s="3">
        <f t="shared" si="27"/>
        <v>1</v>
      </c>
      <c r="CO6" s="3">
        <f t="shared" ref="CO6:DK6" si="28">(MAX($CO$75:$DK$105)-CO79)/(MAX($CO$75:$DK$105)-MIN($CO$75:$DK$105))*$B$4</f>
        <v>1</v>
      </c>
      <c r="CP6" s="3">
        <f t="shared" si="28"/>
        <v>1</v>
      </c>
      <c r="CQ6" s="3">
        <f t="shared" si="28"/>
        <v>1</v>
      </c>
      <c r="CR6" s="3">
        <f t="shared" si="28"/>
        <v>1</v>
      </c>
      <c r="CS6" s="3">
        <f t="shared" si="28"/>
        <v>1</v>
      </c>
      <c r="CT6" s="3">
        <f t="shared" si="28"/>
        <v>1</v>
      </c>
      <c r="CU6" s="3">
        <f t="shared" si="28"/>
        <v>1</v>
      </c>
      <c r="CV6" s="3">
        <f t="shared" si="28"/>
        <v>1</v>
      </c>
      <c r="CW6" s="3">
        <f t="shared" si="28"/>
        <v>1</v>
      </c>
      <c r="CX6" s="3">
        <f t="shared" si="28"/>
        <v>1</v>
      </c>
      <c r="CY6" s="3">
        <f t="shared" si="28"/>
        <v>1</v>
      </c>
      <c r="CZ6" s="3">
        <f t="shared" si="28"/>
        <v>1</v>
      </c>
      <c r="DA6" s="3">
        <f t="shared" si="28"/>
        <v>1</v>
      </c>
      <c r="DB6" s="3">
        <f t="shared" si="28"/>
        <v>1</v>
      </c>
      <c r="DC6" s="3">
        <f t="shared" si="28"/>
        <v>1</v>
      </c>
      <c r="DD6" s="3">
        <f t="shared" si="28"/>
        <v>1</v>
      </c>
      <c r="DE6" s="3">
        <f t="shared" si="28"/>
        <v>1</v>
      </c>
      <c r="DF6" s="3">
        <f t="shared" si="28"/>
        <v>1</v>
      </c>
      <c r="DG6" s="3">
        <f t="shared" si="28"/>
        <v>1</v>
      </c>
      <c r="DH6" s="3">
        <f t="shared" si="28"/>
        <v>1</v>
      </c>
      <c r="DI6" s="3">
        <f t="shared" si="28"/>
        <v>1</v>
      </c>
      <c r="DJ6" s="3">
        <f t="shared" si="28"/>
        <v>1</v>
      </c>
      <c r="DK6" s="3">
        <f t="shared" si="28"/>
        <v>1</v>
      </c>
      <c r="DM6" s="3">
        <f t="shared" ref="DM6:EI6" si="29">(MAX($DM$75:$EI$105)-DM79)/(MAX($DM$75:$EI$105)-MIN($DM$75:$EI$105))*$B$5</f>
        <v>1</v>
      </c>
      <c r="DN6" s="3">
        <f t="shared" si="29"/>
        <v>1</v>
      </c>
      <c r="DO6" s="3">
        <f t="shared" si="29"/>
        <v>1</v>
      </c>
      <c r="DP6" s="3">
        <f t="shared" si="29"/>
        <v>1</v>
      </c>
      <c r="DQ6" s="3">
        <f t="shared" si="29"/>
        <v>1</v>
      </c>
      <c r="DR6" s="3">
        <f t="shared" si="29"/>
        <v>1</v>
      </c>
      <c r="DS6" s="3">
        <f t="shared" si="29"/>
        <v>1</v>
      </c>
      <c r="DT6" s="3">
        <f t="shared" si="29"/>
        <v>1</v>
      </c>
      <c r="DU6" s="3">
        <f t="shared" si="29"/>
        <v>1</v>
      </c>
      <c r="DV6" s="3">
        <f t="shared" si="29"/>
        <v>1</v>
      </c>
      <c r="DW6" s="3">
        <f t="shared" si="29"/>
        <v>1</v>
      </c>
      <c r="DX6" s="3">
        <f t="shared" si="29"/>
        <v>1</v>
      </c>
      <c r="DY6" s="3">
        <f t="shared" si="29"/>
        <v>1</v>
      </c>
      <c r="DZ6" s="3">
        <f t="shared" si="29"/>
        <v>1</v>
      </c>
      <c r="EA6" s="3">
        <f t="shared" si="29"/>
        <v>1</v>
      </c>
      <c r="EB6" s="3">
        <f t="shared" si="29"/>
        <v>1</v>
      </c>
      <c r="EC6" s="3">
        <f t="shared" si="29"/>
        <v>1</v>
      </c>
      <c r="ED6" s="3">
        <f t="shared" si="29"/>
        <v>1</v>
      </c>
      <c r="EE6" s="3">
        <f t="shared" si="29"/>
        <v>1</v>
      </c>
      <c r="EF6" s="3">
        <f t="shared" si="29"/>
        <v>1</v>
      </c>
      <c r="EG6" s="3">
        <f t="shared" si="29"/>
        <v>1</v>
      </c>
      <c r="EH6" s="3">
        <f t="shared" si="29"/>
        <v>1</v>
      </c>
      <c r="EI6" s="3">
        <f t="shared" si="29"/>
        <v>1</v>
      </c>
      <c r="EK6" s="3">
        <f t="shared" ref="EK6:FG6" si="30">(MAX($EK$75:$FG$105)-EK79)/(MAX($EK$75:$FG$105)-MIN($EK$75:$FG$105))*$B$6</f>
        <v>1</v>
      </c>
      <c r="EL6" s="3">
        <f t="shared" si="30"/>
        <v>1</v>
      </c>
      <c r="EM6" s="3">
        <f t="shared" si="30"/>
        <v>1</v>
      </c>
      <c r="EN6" s="3">
        <f t="shared" si="30"/>
        <v>1</v>
      </c>
      <c r="EO6" s="3">
        <f t="shared" si="30"/>
        <v>1</v>
      </c>
      <c r="EP6" s="3">
        <f t="shared" si="30"/>
        <v>1</v>
      </c>
      <c r="EQ6" s="3">
        <f t="shared" si="30"/>
        <v>1</v>
      </c>
      <c r="ER6" s="3">
        <f t="shared" si="30"/>
        <v>1</v>
      </c>
      <c r="ES6" s="3">
        <f t="shared" si="30"/>
        <v>1</v>
      </c>
      <c r="ET6" s="3">
        <f t="shared" si="30"/>
        <v>1</v>
      </c>
      <c r="EU6" s="3">
        <f t="shared" si="30"/>
        <v>1</v>
      </c>
      <c r="EV6" s="3">
        <f t="shared" si="30"/>
        <v>1</v>
      </c>
      <c r="EW6" s="3">
        <f t="shared" si="30"/>
        <v>1</v>
      </c>
      <c r="EX6" s="3">
        <f t="shared" si="30"/>
        <v>1</v>
      </c>
      <c r="EY6" s="3">
        <f t="shared" si="30"/>
        <v>1</v>
      </c>
      <c r="EZ6" s="3">
        <f t="shared" si="30"/>
        <v>1</v>
      </c>
      <c r="FA6" s="3">
        <f t="shared" si="30"/>
        <v>1</v>
      </c>
      <c r="FB6" s="3">
        <f t="shared" si="30"/>
        <v>1</v>
      </c>
      <c r="FC6" s="3">
        <f t="shared" si="30"/>
        <v>1</v>
      </c>
      <c r="FD6" s="3">
        <f t="shared" si="30"/>
        <v>1</v>
      </c>
      <c r="FE6" s="3">
        <f t="shared" si="30"/>
        <v>1</v>
      </c>
      <c r="FF6" s="3">
        <f t="shared" si="30"/>
        <v>1</v>
      </c>
      <c r="FG6" s="3">
        <f t="shared" si="30"/>
        <v>1</v>
      </c>
      <c r="FI6" s="3">
        <f t="shared" ref="FI6:GE6" si="31">(MAX($FI$75:$GE$105)-FI79)/(MAX($FI$75:$GE$105)-MIN($FI$75:$GE$105))*$B$7</f>
        <v>1</v>
      </c>
      <c r="FJ6" s="3">
        <f t="shared" si="31"/>
        <v>1</v>
      </c>
      <c r="FK6" s="3">
        <f t="shared" si="31"/>
        <v>1</v>
      </c>
      <c r="FL6" s="3">
        <f t="shared" si="31"/>
        <v>1</v>
      </c>
      <c r="FM6" s="3">
        <f t="shared" si="31"/>
        <v>1</v>
      </c>
      <c r="FN6" s="3">
        <f t="shared" si="31"/>
        <v>1</v>
      </c>
      <c r="FO6" s="3">
        <f t="shared" si="31"/>
        <v>1</v>
      </c>
      <c r="FP6" s="3">
        <f t="shared" si="31"/>
        <v>1</v>
      </c>
      <c r="FQ6" s="3">
        <f t="shared" si="31"/>
        <v>1</v>
      </c>
      <c r="FR6" s="3">
        <f t="shared" si="31"/>
        <v>1</v>
      </c>
      <c r="FS6" s="3">
        <f t="shared" si="31"/>
        <v>1</v>
      </c>
      <c r="FT6" s="3">
        <f t="shared" si="31"/>
        <v>1</v>
      </c>
      <c r="FU6" s="3">
        <f t="shared" si="31"/>
        <v>1</v>
      </c>
      <c r="FV6" s="3">
        <f t="shared" si="31"/>
        <v>1</v>
      </c>
      <c r="FW6" s="3">
        <f t="shared" si="31"/>
        <v>1</v>
      </c>
      <c r="FX6" s="3">
        <f t="shared" si="31"/>
        <v>1</v>
      </c>
      <c r="FY6" s="3">
        <f t="shared" si="31"/>
        <v>1</v>
      </c>
      <c r="FZ6" s="3">
        <f t="shared" si="31"/>
        <v>1</v>
      </c>
      <c r="GA6" s="3">
        <f t="shared" si="31"/>
        <v>1</v>
      </c>
      <c r="GB6" s="3">
        <f t="shared" si="31"/>
        <v>1</v>
      </c>
      <c r="GC6" s="3">
        <f t="shared" si="31"/>
        <v>1</v>
      </c>
      <c r="GD6" s="3">
        <f t="shared" si="31"/>
        <v>1</v>
      </c>
      <c r="GE6" s="3">
        <f t="shared" si="31"/>
        <v>1</v>
      </c>
    </row>
    <row r="7" spans="1:187" x14ac:dyDescent="0.2">
      <c r="A7" s="1" t="s">
        <v>50</v>
      </c>
      <c r="B7">
        <f>IF(MTD_front_end!BA29="High",2,IF(MTD_front_end!BA29="Medium",1,IF(MTD_front_end!BA29="Low",0.5,0)))</f>
        <v>1</v>
      </c>
      <c r="C7">
        <v>4</v>
      </c>
      <c r="D7" s="2" t="s">
        <v>24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18</v>
      </c>
      <c r="J7" s="2" t="s">
        <v>18</v>
      </c>
      <c r="K7" s="2" t="s">
        <v>21</v>
      </c>
      <c r="L7" s="2" t="s">
        <v>21</v>
      </c>
      <c r="M7" s="2" t="s">
        <v>21</v>
      </c>
      <c r="N7" s="2" t="s">
        <v>21</v>
      </c>
      <c r="O7" s="2" t="s">
        <v>21</v>
      </c>
      <c r="P7" s="2" t="s">
        <v>18</v>
      </c>
      <c r="Q7" s="2" t="s">
        <v>22</v>
      </c>
      <c r="R7" s="2" t="s">
        <v>22</v>
      </c>
      <c r="S7" s="2" t="s">
        <v>20</v>
      </c>
      <c r="T7" s="2" t="s">
        <v>20</v>
      </c>
      <c r="U7" s="2" t="s">
        <v>20</v>
      </c>
      <c r="V7" s="2" t="s">
        <v>25</v>
      </c>
      <c r="W7" s="2" t="s">
        <v>25</v>
      </c>
      <c r="X7" s="2" t="s">
        <v>25</v>
      </c>
      <c r="Y7" s="2" t="s">
        <v>25</v>
      </c>
      <c r="Z7" s="2" t="s">
        <v>25</v>
      </c>
      <c r="AB7">
        <v>13</v>
      </c>
      <c r="AC7">
        <v>11</v>
      </c>
      <c r="AD7" s="3">
        <f>BD15</f>
        <v>2.7138300296195035</v>
      </c>
      <c r="AE7" s="3">
        <f ca="1">IF(MTD_front_end!$BA$21="Salt &amp; Pepper",(RAND()),IF(MTD_front_end!$BA$20="Private Residents",AD7,MAX($AD$3:$AD$137)-AD7))</f>
        <v>2.7138300296195035</v>
      </c>
      <c r="AF7">
        <f t="shared" ca="1" si="12"/>
        <v>128</v>
      </c>
      <c r="AG7">
        <f t="shared" ca="1" si="13"/>
        <v>1</v>
      </c>
      <c r="AJ7" s="3"/>
      <c r="AS7" s="3" t="e">
        <f t="shared" ref="AS7:BO7" si="32">IF(AS46=1,SUM(BQ7,CO7,DM7,EK7,FI7),NA())</f>
        <v>#N/A</v>
      </c>
      <c r="AT7" s="3" t="e">
        <f t="shared" si="32"/>
        <v>#N/A</v>
      </c>
      <c r="AU7" s="3" t="e">
        <f t="shared" si="32"/>
        <v>#N/A</v>
      </c>
      <c r="AV7" s="3" t="e">
        <f t="shared" si="32"/>
        <v>#N/A</v>
      </c>
      <c r="AW7" s="3" t="e">
        <f t="shared" si="32"/>
        <v>#N/A</v>
      </c>
      <c r="AX7" s="3" t="e">
        <f t="shared" si="32"/>
        <v>#N/A</v>
      </c>
      <c r="AY7" s="3" t="e">
        <f t="shared" si="32"/>
        <v>#N/A</v>
      </c>
      <c r="AZ7" s="3" t="e">
        <f t="shared" si="32"/>
        <v>#N/A</v>
      </c>
      <c r="BA7" s="3" t="e">
        <f t="shared" si="32"/>
        <v>#N/A</v>
      </c>
      <c r="BB7" s="3" t="e">
        <f t="shared" si="32"/>
        <v>#N/A</v>
      </c>
      <c r="BC7" s="3" t="e">
        <f t="shared" si="32"/>
        <v>#N/A</v>
      </c>
      <c r="BD7" s="3" t="e">
        <f t="shared" si="32"/>
        <v>#N/A</v>
      </c>
      <c r="BE7" s="3" t="e">
        <f t="shared" si="32"/>
        <v>#N/A</v>
      </c>
      <c r="BF7" s="3" t="e">
        <f t="shared" si="32"/>
        <v>#N/A</v>
      </c>
      <c r="BG7" s="3" t="e">
        <f t="shared" si="32"/>
        <v>#N/A</v>
      </c>
      <c r="BH7" s="3" t="e">
        <f t="shared" si="32"/>
        <v>#N/A</v>
      </c>
      <c r="BI7" s="3" t="e">
        <f t="shared" si="32"/>
        <v>#N/A</v>
      </c>
      <c r="BJ7" s="3" t="e">
        <f t="shared" si="32"/>
        <v>#N/A</v>
      </c>
      <c r="BK7" s="3" t="e">
        <f t="shared" si="32"/>
        <v>#N/A</v>
      </c>
      <c r="BL7" s="3" t="e">
        <f t="shared" si="32"/>
        <v>#N/A</v>
      </c>
      <c r="BM7" s="3" t="e">
        <f t="shared" si="32"/>
        <v>#N/A</v>
      </c>
      <c r="BN7" s="3" t="e">
        <f t="shared" si="32"/>
        <v>#N/A</v>
      </c>
      <c r="BO7" s="3" t="e">
        <f t="shared" si="32"/>
        <v>#N/A</v>
      </c>
      <c r="BQ7" s="3">
        <f t="shared" ref="BQ7:CM7" si="33">(MAX($BQ$75:$CM$105)-BQ80)/(MAX($BQ$75:$CM$105)-MIN($BQ$75:$CM$105))*$B$3</f>
        <v>1</v>
      </c>
      <c r="BR7" s="3">
        <f t="shared" si="33"/>
        <v>1</v>
      </c>
      <c r="BS7" s="3">
        <f t="shared" si="33"/>
        <v>1</v>
      </c>
      <c r="BT7" s="3">
        <f t="shared" si="33"/>
        <v>1</v>
      </c>
      <c r="BU7" s="3">
        <f t="shared" si="33"/>
        <v>1</v>
      </c>
      <c r="BV7" s="3">
        <f t="shared" si="33"/>
        <v>1</v>
      </c>
      <c r="BW7" s="3">
        <f t="shared" si="33"/>
        <v>1</v>
      </c>
      <c r="BX7" s="3">
        <f t="shared" si="33"/>
        <v>1</v>
      </c>
      <c r="BY7" s="3">
        <f t="shared" si="33"/>
        <v>1</v>
      </c>
      <c r="BZ7" s="3">
        <f t="shared" si="33"/>
        <v>1</v>
      </c>
      <c r="CA7" s="3">
        <f t="shared" si="33"/>
        <v>1</v>
      </c>
      <c r="CB7" s="3">
        <f t="shared" si="33"/>
        <v>1</v>
      </c>
      <c r="CC7" s="3">
        <f t="shared" si="33"/>
        <v>1</v>
      </c>
      <c r="CD7" s="3">
        <f t="shared" si="33"/>
        <v>1</v>
      </c>
      <c r="CE7" s="3">
        <f t="shared" si="33"/>
        <v>1</v>
      </c>
      <c r="CF7" s="3">
        <f t="shared" si="33"/>
        <v>1</v>
      </c>
      <c r="CG7" s="3">
        <f t="shared" si="33"/>
        <v>1</v>
      </c>
      <c r="CH7" s="3">
        <f t="shared" si="33"/>
        <v>1</v>
      </c>
      <c r="CI7" s="3">
        <f t="shared" si="33"/>
        <v>1</v>
      </c>
      <c r="CJ7" s="3">
        <f t="shared" si="33"/>
        <v>1</v>
      </c>
      <c r="CK7" s="3">
        <f t="shared" si="33"/>
        <v>1</v>
      </c>
      <c r="CL7" s="3">
        <f t="shared" si="33"/>
        <v>1</v>
      </c>
      <c r="CM7" s="3">
        <f t="shared" si="33"/>
        <v>1</v>
      </c>
      <c r="CO7" s="3">
        <f t="shared" ref="CO7:DK7" si="34">(MAX($CO$75:$DK$105)-CO80)/(MAX($CO$75:$DK$105)-MIN($CO$75:$DK$105))*$B$4</f>
        <v>1</v>
      </c>
      <c r="CP7" s="3">
        <f t="shared" si="34"/>
        <v>1</v>
      </c>
      <c r="CQ7" s="3">
        <f t="shared" si="34"/>
        <v>1</v>
      </c>
      <c r="CR7" s="3">
        <f t="shared" si="34"/>
        <v>1</v>
      </c>
      <c r="CS7" s="3">
        <f t="shared" si="34"/>
        <v>1</v>
      </c>
      <c r="CT7" s="3">
        <f t="shared" si="34"/>
        <v>1</v>
      </c>
      <c r="CU7" s="3">
        <f t="shared" si="34"/>
        <v>1</v>
      </c>
      <c r="CV7" s="3">
        <f t="shared" si="34"/>
        <v>1</v>
      </c>
      <c r="CW7" s="3">
        <f t="shared" si="34"/>
        <v>1</v>
      </c>
      <c r="CX7" s="3">
        <f t="shared" si="34"/>
        <v>1</v>
      </c>
      <c r="CY7" s="3">
        <f t="shared" si="34"/>
        <v>1</v>
      </c>
      <c r="CZ7" s="3">
        <f t="shared" si="34"/>
        <v>1</v>
      </c>
      <c r="DA7" s="3">
        <f t="shared" si="34"/>
        <v>1</v>
      </c>
      <c r="DB7" s="3">
        <f t="shared" si="34"/>
        <v>1</v>
      </c>
      <c r="DC7" s="3">
        <f t="shared" si="34"/>
        <v>1</v>
      </c>
      <c r="DD7" s="3">
        <f t="shared" si="34"/>
        <v>1</v>
      </c>
      <c r="DE7" s="3">
        <f t="shared" si="34"/>
        <v>1</v>
      </c>
      <c r="DF7" s="3">
        <f t="shared" si="34"/>
        <v>1</v>
      </c>
      <c r="DG7" s="3">
        <f t="shared" si="34"/>
        <v>1</v>
      </c>
      <c r="DH7" s="3">
        <f t="shared" si="34"/>
        <v>1</v>
      </c>
      <c r="DI7" s="3">
        <f t="shared" si="34"/>
        <v>1</v>
      </c>
      <c r="DJ7" s="3">
        <f t="shared" si="34"/>
        <v>1</v>
      </c>
      <c r="DK7" s="3">
        <f t="shared" si="34"/>
        <v>1</v>
      </c>
      <c r="DM7" s="3">
        <f t="shared" ref="DM7:EI7" si="35">(MAX($DM$75:$EI$105)-DM80)/(MAX($DM$75:$EI$105)-MIN($DM$75:$EI$105))*$B$5</f>
        <v>1</v>
      </c>
      <c r="DN7" s="3">
        <f t="shared" si="35"/>
        <v>1</v>
      </c>
      <c r="DO7" s="3">
        <f t="shared" si="35"/>
        <v>1</v>
      </c>
      <c r="DP7" s="3">
        <f t="shared" si="35"/>
        <v>1</v>
      </c>
      <c r="DQ7" s="3">
        <f t="shared" si="35"/>
        <v>1</v>
      </c>
      <c r="DR7" s="3">
        <f t="shared" si="35"/>
        <v>1</v>
      </c>
      <c r="DS7" s="3">
        <f t="shared" si="35"/>
        <v>1</v>
      </c>
      <c r="DT7" s="3">
        <f t="shared" si="35"/>
        <v>1</v>
      </c>
      <c r="DU7" s="3">
        <f t="shared" si="35"/>
        <v>1</v>
      </c>
      <c r="DV7" s="3">
        <f t="shared" si="35"/>
        <v>1</v>
      </c>
      <c r="DW7" s="3">
        <f t="shared" si="35"/>
        <v>1</v>
      </c>
      <c r="DX7" s="3">
        <f t="shared" si="35"/>
        <v>1</v>
      </c>
      <c r="DY7" s="3">
        <f t="shared" si="35"/>
        <v>1</v>
      </c>
      <c r="DZ7" s="3">
        <f t="shared" si="35"/>
        <v>1</v>
      </c>
      <c r="EA7" s="3">
        <f t="shared" si="35"/>
        <v>1</v>
      </c>
      <c r="EB7" s="3">
        <f t="shared" si="35"/>
        <v>1</v>
      </c>
      <c r="EC7" s="3">
        <f t="shared" si="35"/>
        <v>1</v>
      </c>
      <c r="ED7" s="3">
        <f t="shared" si="35"/>
        <v>1</v>
      </c>
      <c r="EE7" s="3">
        <f t="shared" si="35"/>
        <v>1</v>
      </c>
      <c r="EF7" s="3">
        <f t="shared" si="35"/>
        <v>1</v>
      </c>
      <c r="EG7" s="3">
        <f t="shared" si="35"/>
        <v>1</v>
      </c>
      <c r="EH7" s="3">
        <f t="shared" si="35"/>
        <v>1</v>
      </c>
      <c r="EI7" s="3">
        <f t="shared" si="35"/>
        <v>1</v>
      </c>
      <c r="EK7" s="3">
        <f t="shared" ref="EK7:FG7" si="36">(MAX($EK$75:$FG$105)-EK80)/(MAX($EK$75:$FG$105)-MIN($EK$75:$FG$105))*$B$6</f>
        <v>1</v>
      </c>
      <c r="EL7" s="3">
        <f t="shared" si="36"/>
        <v>1</v>
      </c>
      <c r="EM7" s="3">
        <f t="shared" si="36"/>
        <v>1</v>
      </c>
      <c r="EN7" s="3">
        <f t="shared" si="36"/>
        <v>1</v>
      </c>
      <c r="EO7" s="3">
        <f t="shared" si="36"/>
        <v>1</v>
      </c>
      <c r="EP7" s="3">
        <f t="shared" si="36"/>
        <v>1</v>
      </c>
      <c r="EQ7" s="3">
        <f t="shared" si="36"/>
        <v>1</v>
      </c>
      <c r="ER7" s="3">
        <f t="shared" si="36"/>
        <v>1</v>
      </c>
      <c r="ES7" s="3">
        <f t="shared" si="36"/>
        <v>1</v>
      </c>
      <c r="ET7" s="3">
        <f t="shared" si="36"/>
        <v>1</v>
      </c>
      <c r="EU7" s="3">
        <f t="shared" si="36"/>
        <v>1</v>
      </c>
      <c r="EV7" s="3">
        <f t="shared" si="36"/>
        <v>1</v>
      </c>
      <c r="EW7" s="3">
        <f t="shared" si="36"/>
        <v>1</v>
      </c>
      <c r="EX7" s="3">
        <f t="shared" si="36"/>
        <v>1</v>
      </c>
      <c r="EY7" s="3">
        <f t="shared" si="36"/>
        <v>1</v>
      </c>
      <c r="EZ7" s="3">
        <f t="shared" si="36"/>
        <v>1</v>
      </c>
      <c r="FA7" s="3">
        <f t="shared" si="36"/>
        <v>1</v>
      </c>
      <c r="FB7" s="3">
        <f t="shared" si="36"/>
        <v>1</v>
      </c>
      <c r="FC7" s="3">
        <f t="shared" si="36"/>
        <v>1</v>
      </c>
      <c r="FD7" s="3">
        <f t="shared" si="36"/>
        <v>1</v>
      </c>
      <c r="FE7" s="3">
        <f t="shared" si="36"/>
        <v>1</v>
      </c>
      <c r="FF7" s="3">
        <f t="shared" si="36"/>
        <v>1</v>
      </c>
      <c r="FG7" s="3">
        <f t="shared" si="36"/>
        <v>1</v>
      </c>
      <c r="FI7" s="3">
        <f t="shared" ref="FI7:GE7" si="37">(MAX($FI$75:$GE$105)-FI80)/(MAX($FI$75:$GE$105)-MIN($FI$75:$GE$105))*$B$7</f>
        <v>1</v>
      </c>
      <c r="FJ7" s="3">
        <f t="shared" si="37"/>
        <v>1</v>
      </c>
      <c r="FK7" s="3">
        <f t="shared" si="37"/>
        <v>1</v>
      </c>
      <c r="FL7" s="3">
        <f t="shared" si="37"/>
        <v>1</v>
      </c>
      <c r="FM7" s="3">
        <f t="shared" si="37"/>
        <v>1</v>
      </c>
      <c r="FN7" s="3">
        <f t="shared" si="37"/>
        <v>1</v>
      </c>
      <c r="FO7" s="3">
        <f t="shared" si="37"/>
        <v>1</v>
      </c>
      <c r="FP7" s="3">
        <f t="shared" si="37"/>
        <v>1</v>
      </c>
      <c r="FQ7" s="3">
        <f t="shared" si="37"/>
        <v>1</v>
      </c>
      <c r="FR7" s="3">
        <f t="shared" si="37"/>
        <v>1</v>
      </c>
      <c r="FS7" s="3">
        <f t="shared" si="37"/>
        <v>1</v>
      </c>
      <c r="FT7" s="3">
        <f t="shared" si="37"/>
        <v>1</v>
      </c>
      <c r="FU7" s="3">
        <f t="shared" si="37"/>
        <v>1</v>
      </c>
      <c r="FV7" s="3">
        <f t="shared" si="37"/>
        <v>1</v>
      </c>
      <c r="FW7" s="3">
        <f t="shared" si="37"/>
        <v>1</v>
      </c>
      <c r="FX7" s="3">
        <f t="shared" si="37"/>
        <v>1</v>
      </c>
      <c r="FY7" s="3">
        <f t="shared" si="37"/>
        <v>1</v>
      </c>
      <c r="FZ7" s="3">
        <f t="shared" si="37"/>
        <v>1</v>
      </c>
      <c r="GA7" s="3">
        <f t="shared" si="37"/>
        <v>1</v>
      </c>
      <c r="GB7" s="3">
        <f t="shared" si="37"/>
        <v>1</v>
      </c>
      <c r="GC7" s="3">
        <f t="shared" si="37"/>
        <v>1</v>
      </c>
      <c r="GD7" s="3">
        <f t="shared" si="37"/>
        <v>1</v>
      </c>
      <c r="GE7" s="3">
        <f t="shared" si="37"/>
        <v>1</v>
      </c>
    </row>
    <row r="8" spans="1:187" x14ac:dyDescent="0.2">
      <c r="C8">
        <v>5</v>
      </c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18</v>
      </c>
      <c r="J8" s="2" t="s">
        <v>18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18</v>
      </c>
      <c r="Q8" s="2" t="s">
        <v>20</v>
      </c>
      <c r="R8" s="2" t="s">
        <v>20</v>
      </c>
      <c r="S8" s="2" t="s">
        <v>20</v>
      </c>
      <c r="T8" s="2" t="s">
        <v>20</v>
      </c>
      <c r="U8" s="2" t="s">
        <v>20</v>
      </c>
      <c r="V8" s="2" t="s">
        <v>25</v>
      </c>
      <c r="W8" s="2" t="s">
        <v>25</v>
      </c>
      <c r="X8" s="2" t="s">
        <v>25</v>
      </c>
      <c r="Y8" s="2" t="s">
        <v>25</v>
      </c>
      <c r="Z8" s="2" t="s">
        <v>25</v>
      </c>
      <c r="AB8">
        <v>13</v>
      </c>
      <c r="AC8">
        <v>12</v>
      </c>
      <c r="AD8" s="3">
        <f>BE15</f>
        <v>2.7194045720361508</v>
      </c>
      <c r="AE8" s="3">
        <f ca="1">IF(MTD_front_end!$BA$21="Salt &amp; Pepper",(RAND()),IF(MTD_front_end!$BA$20="Private Residents",AD8,MAX($AD$3:$AD$137)-AD8))</f>
        <v>2.7194045720361508</v>
      </c>
      <c r="AF8">
        <f t="shared" ca="1" si="12"/>
        <v>129</v>
      </c>
      <c r="AG8">
        <f t="shared" ca="1" si="13"/>
        <v>1</v>
      </c>
      <c r="AJ8" s="3"/>
      <c r="AS8" s="3" t="e">
        <f t="shared" ref="AS8:BO8" si="38">IF(AS47=1,SUM(BQ8,CO8,DM8,EK8,FI8),NA())</f>
        <v>#N/A</v>
      </c>
      <c r="AT8" s="3" t="e">
        <f t="shared" si="38"/>
        <v>#N/A</v>
      </c>
      <c r="AU8" s="3" t="e">
        <f t="shared" si="38"/>
        <v>#N/A</v>
      </c>
      <c r="AV8" s="3" t="e">
        <f t="shared" si="38"/>
        <v>#N/A</v>
      </c>
      <c r="AW8" s="3" t="e">
        <f t="shared" si="38"/>
        <v>#N/A</v>
      </c>
      <c r="AX8" s="3" t="e">
        <f t="shared" si="38"/>
        <v>#N/A</v>
      </c>
      <c r="AY8" s="3" t="e">
        <f t="shared" si="38"/>
        <v>#N/A</v>
      </c>
      <c r="AZ8" s="3" t="e">
        <f t="shared" si="38"/>
        <v>#N/A</v>
      </c>
      <c r="BA8" s="3" t="e">
        <f t="shared" si="38"/>
        <v>#N/A</v>
      </c>
      <c r="BB8" s="3" t="e">
        <f t="shared" si="38"/>
        <v>#N/A</v>
      </c>
      <c r="BC8" s="3" t="e">
        <f t="shared" si="38"/>
        <v>#N/A</v>
      </c>
      <c r="BD8" s="3" t="e">
        <f t="shared" si="38"/>
        <v>#N/A</v>
      </c>
      <c r="BE8" s="3" t="e">
        <f t="shared" si="38"/>
        <v>#N/A</v>
      </c>
      <c r="BF8" s="3" t="e">
        <f t="shared" si="38"/>
        <v>#N/A</v>
      </c>
      <c r="BG8" s="3" t="e">
        <f t="shared" si="38"/>
        <v>#N/A</v>
      </c>
      <c r="BH8" s="3" t="e">
        <f t="shared" si="38"/>
        <v>#N/A</v>
      </c>
      <c r="BI8" s="3" t="e">
        <f t="shared" si="38"/>
        <v>#N/A</v>
      </c>
      <c r="BJ8" s="3" t="e">
        <f t="shared" si="38"/>
        <v>#N/A</v>
      </c>
      <c r="BK8" s="3" t="e">
        <f t="shared" si="38"/>
        <v>#N/A</v>
      </c>
      <c r="BL8" s="3" t="e">
        <f t="shared" si="38"/>
        <v>#N/A</v>
      </c>
      <c r="BM8" s="3" t="e">
        <f t="shared" si="38"/>
        <v>#N/A</v>
      </c>
      <c r="BN8" s="3" t="e">
        <f t="shared" si="38"/>
        <v>#N/A</v>
      </c>
      <c r="BO8" s="3" t="e">
        <f t="shared" si="38"/>
        <v>#N/A</v>
      </c>
      <c r="BQ8" s="3">
        <f t="shared" ref="BQ8:CM8" si="39">(MAX($BQ$75:$CM$105)-BQ81)/(MAX($BQ$75:$CM$105)-MIN($BQ$75:$CM$105))*$B$3</f>
        <v>1</v>
      </c>
      <c r="BR8" s="3">
        <f t="shared" si="39"/>
        <v>1</v>
      </c>
      <c r="BS8" s="3">
        <f t="shared" si="39"/>
        <v>1</v>
      </c>
      <c r="BT8" s="3">
        <f t="shared" si="39"/>
        <v>1</v>
      </c>
      <c r="BU8" s="3">
        <f t="shared" si="39"/>
        <v>1</v>
      </c>
      <c r="BV8" s="3">
        <f t="shared" si="39"/>
        <v>1</v>
      </c>
      <c r="BW8" s="3">
        <f t="shared" si="39"/>
        <v>1</v>
      </c>
      <c r="BX8" s="3">
        <f t="shared" si="39"/>
        <v>1</v>
      </c>
      <c r="BY8" s="3">
        <f t="shared" si="39"/>
        <v>1</v>
      </c>
      <c r="BZ8" s="3">
        <f t="shared" si="39"/>
        <v>1</v>
      </c>
      <c r="CA8" s="3">
        <f t="shared" si="39"/>
        <v>1</v>
      </c>
      <c r="CB8" s="3">
        <f t="shared" si="39"/>
        <v>1</v>
      </c>
      <c r="CC8" s="3">
        <f t="shared" si="39"/>
        <v>1</v>
      </c>
      <c r="CD8" s="3">
        <f t="shared" si="39"/>
        <v>1</v>
      </c>
      <c r="CE8" s="3">
        <f t="shared" si="39"/>
        <v>1</v>
      </c>
      <c r="CF8" s="3">
        <f t="shared" si="39"/>
        <v>1</v>
      </c>
      <c r="CG8" s="3">
        <f t="shared" si="39"/>
        <v>1</v>
      </c>
      <c r="CH8" s="3">
        <f t="shared" si="39"/>
        <v>1</v>
      </c>
      <c r="CI8" s="3">
        <f t="shared" si="39"/>
        <v>1</v>
      </c>
      <c r="CJ8" s="3">
        <f t="shared" si="39"/>
        <v>1</v>
      </c>
      <c r="CK8" s="3">
        <f t="shared" si="39"/>
        <v>1</v>
      </c>
      <c r="CL8" s="3">
        <f t="shared" si="39"/>
        <v>1</v>
      </c>
      <c r="CM8" s="3">
        <f t="shared" si="39"/>
        <v>1</v>
      </c>
      <c r="CO8" s="3">
        <f t="shared" ref="CO8:DK8" si="40">(MAX($CO$75:$DK$105)-CO81)/(MAX($CO$75:$DK$105)-MIN($CO$75:$DK$105))*$B$4</f>
        <v>1</v>
      </c>
      <c r="CP8" s="3">
        <f t="shared" si="40"/>
        <v>1</v>
      </c>
      <c r="CQ8" s="3">
        <f t="shared" si="40"/>
        <v>1</v>
      </c>
      <c r="CR8" s="3">
        <f t="shared" si="40"/>
        <v>1</v>
      </c>
      <c r="CS8" s="3">
        <f t="shared" si="40"/>
        <v>1</v>
      </c>
      <c r="CT8" s="3">
        <f t="shared" si="40"/>
        <v>1</v>
      </c>
      <c r="CU8" s="3">
        <f t="shared" si="40"/>
        <v>1</v>
      </c>
      <c r="CV8" s="3">
        <f t="shared" si="40"/>
        <v>1</v>
      </c>
      <c r="CW8" s="3">
        <f t="shared" si="40"/>
        <v>1</v>
      </c>
      <c r="CX8" s="3">
        <f t="shared" si="40"/>
        <v>1</v>
      </c>
      <c r="CY8" s="3">
        <f t="shared" si="40"/>
        <v>1</v>
      </c>
      <c r="CZ8" s="3">
        <f t="shared" si="40"/>
        <v>1</v>
      </c>
      <c r="DA8" s="3">
        <f t="shared" si="40"/>
        <v>1</v>
      </c>
      <c r="DB8" s="3">
        <f t="shared" si="40"/>
        <v>1</v>
      </c>
      <c r="DC8" s="3">
        <f t="shared" si="40"/>
        <v>1</v>
      </c>
      <c r="DD8" s="3">
        <f t="shared" si="40"/>
        <v>1</v>
      </c>
      <c r="DE8" s="3">
        <f t="shared" si="40"/>
        <v>1</v>
      </c>
      <c r="DF8" s="3">
        <f t="shared" si="40"/>
        <v>1</v>
      </c>
      <c r="DG8" s="3">
        <f t="shared" si="40"/>
        <v>1</v>
      </c>
      <c r="DH8" s="3">
        <f t="shared" si="40"/>
        <v>1</v>
      </c>
      <c r="DI8" s="3">
        <f t="shared" si="40"/>
        <v>1</v>
      </c>
      <c r="DJ8" s="3">
        <f t="shared" si="40"/>
        <v>1</v>
      </c>
      <c r="DK8" s="3">
        <f t="shared" si="40"/>
        <v>1</v>
      </c>
      <c r="DM8" s="3">
        <f t="shared" ref="DM8:EI8" si="41">(MAX($DM$75:$EI$105)-DM81)/(MAX($DM$75:$EI$105)-MIN($DM$75:$EI$105))*$B$5</f>
        <v>1</v>
      </c>
      <c r="DN8" s="3">
        <f t="shared" si="41"/>
        <v>1</v>
      </c>
      <c r="DO8" s="3">
        <f t="shared" si="41"/>
        <v>1</v>
      </c>
      <c r="DP8" s="3">
        <f t="shared" si="41"/>
        <v>1</v>
      </c>
      <c r="DQ8" s="3">
        <f t="shared" si="41"/>
        <v>1</v>
      </c>
      <c r="DR8" s="3">
        <f t="shared" si="41"/>
        <v>1</v>
      </c>
      <c r="DS8" s="3">
        <f t="shared" si="41"/>
        <v>1</v>
      </c>
      <c r="DT8" s="3">
        <f t="shared" si="41"/>
        <v>1</v>
      </c>
      <c r="DU8" s="3">
        <f t="shared" si="41"/>
        <v>1</v>
      </c>
      <c r="DV8" s="3">
        <f t="shared" si="41"/>
        <v>1</v>
      </c>
      <c r="DW8" s="3">
        <f t="shared" si="41"/>
        <v>1</v>
      </c>
      <c r="DX8" s="3">
        <f t="shared" si="41"/>
        <v>1</v>
      </c>
      <c r="DY8" s="3">
        <f t="shared" si="41"/>
        <v>1</v>
      </c>
      <c r="DZ8" s="3">
        <f t="shared" si="41"/>
        <v>1</v>
      </c>
      <c r="EA8" s="3">
        <f t="shared" si="41"/>
        <v>1</v>
      </c>
      <c r="EB8" s="3">
        <f t="shared" si="41"/>
        <v>1</v>
      </c>
      <c r="EC8" s="3">
        <f t="shared" si="41"/>
        <v>1</v>
      </c>
      <c r="ED8" s="3">
        <f t="shared" si="41"/>
        <v>1</v>
      </c>
      <c r="EE8" s="3">
        <f t="shared" si="41"/>
        <v>1</v>
      </c>
      <c r="EF8" s="3">
        <f t="shared" si="41"/>
        <v>1</v>
      </c>
      <c r="EG8" s="3">
        <f t="shared" si="41"/>
        <v>1</v>
      </c>
      <c r="EH8" s="3">
        <f t="shared" si="41"/>
        <v>1</v>
      </c>
      <c r="EI8" s="3">
        <f t="shared" si="41"/>
        <v>1</v>
      </c>
      <c r="EK8" s="3">
        <f t="shared" ref="EK8:FG8" si="42">(MAX($EK$75:$FG$105)-EK81)/(MAX($EK$75:$FG$105)-MIN($EK$75:$FG$105))*$B$6</f>
        <v>1</v>
      </c>
      <c r="EL8" s="3">
        <f t="shared" si="42"/>
        <v>1</v>
      </c>
      <c r="EM8" s="3">
        <f t="shared" si="42"/>
        <v>1</v>
      </c>
      <c r="EN8" s="3">
        <f t="shared" si="42"/>
        <v>1</v>
      </c>
      <c r="EO8" s="3">
        <f t="shared" si="42"/>
        <v>1</v>
      </c>
      <c r="EP8" s="3">
        <f t="shared" si="42"/>
        <v>1</v>
      </c>
      <c r="EQ8" s="3">
        <f t="shared" si="42"/>
        <v>1</v>
      </c>
      <c r="ER8" s="3">
        <f t="shared" si="42"/>
        <v>1</v>
      </c>
      <c r="ES8" s="3">
        <f t="shared" si="42"/>
        <v>1</v>
      </c>
      <c r="ET8" s="3">
        <f t="shared" si="42"/>
        <v>1</v>
      </c>
      <c r="EU8" s="3">
        <f t="shared" si="42"/>
        <v>1</v>
      </c>
      <c r="EV8" s="3">
        <f t="shared" si="42"/>
        <v>1</v>
      </c>
      <c r="EW8" s="3">
        <f t="shared" si="42"/>
        <v>1</v>
      </c>
      <c r="EX8" s="3">
        <f t="shared" si="42"/>
        <v>1</v>
      </c>
      <c r="EY8" s="3">
        <f t="shared" si="42"/>
        <v>1</v>
      </c>
      <c r="EZ8" s="3">
        <f t="shared" si="42"/>
        <v>1</v>
      </c>
      <c r="FA8" s="3">
        <f t="shared" si="42"/>
        <v>1</v>
      </c>
      <c r="FB8" s="3">
        <f t="shared" si="42"/>
        <v>1</v>
      </c>
      <c r="FC8" s="3">
        <f t="shared" si="42"/>
        <v>1</v>
      </c>
      <c r="FD8" s="3">
        <f t="shared" si="42"/>
        <v>1</v>
      </c>
      <c r="FE8" s="3">
        <f t="shared" si="42"/>
        <v>1</v>
      </c>
      <c r="FF8" s="3">
        <f t="shared" si="42"/>
        <v>1</v>
      </c>
      <c r="FG8" s="3">
        <f t="shared" si="42"/>
        <v>1</v>
      </c>
      <c r="FI8" s="3">
        <f t="shared" ref="FI8:GE8" si="43">(MAX($FI$75:$GE$105)-FI81)/(MAX($FI$75:$GE$105)-MIN($FI$75:$GE$105))*$B$7</f>
        <v>1</v>
      </c>
      <c r="FJ8" s="3">
        <f t="shared" si="43"/>
        <v>1</v>
      </c>
      <c r="FK8" s="3">
        <f t="shared" si="43"/>
        <v>1</v>
      </c>
      <c r="FL8" s="3">
        <f t="shared" si="43"/>
        <v>1</v>
      </c>
      <c r="FM8" s="3">
        <f t="shared" si="43"/>
        <v>1</v>
      </c>
      <c r="FN8" s="3">
        <f t="shared" si="43"/>
        <v>1</v>
      </c>
      <c r="FO8" s="3">
        <f t="shared" si="43"/>
        <v>1</v>
      </c>
      <c r="FP8" s="3">
        <f t="shared" si="43"/>
        <v>1</v>
      </c>
      <c r="FQ8" s="3">
        <f t="shared" si="43"/>
        <v>1</v>
      </c>
      <c r="FR8" s="3">
        <f t="shared" si="43"/>
        <v>1</v>
      </c>
      <c r="FS8" s="3">
        <f t="shared" si="43"/>
        <v>1</v>
      </c>
      <c r="FT8" s="3">
        <f t="shared" si="43"/>
        <v>1</v>
      </c>
      <c r="FU8" s="3">
        <f t="shared" si="43"/>
        <v>1</v>
      </c>
      <c r="FV8" s="3">
        <f t="shared" si="43"/>
        <v>1</v>
      </c>
      <c r="FW8" s="3">
        <f t="shared" si="43"/>
        <v>1</v>
      </c>
      <c r="FX8" s="3">
        <f t="shared" si="43"/>
        <v>1</v>
      </c>
      <c r="FY8" s="3">
        <f t="shared" si="43"/>
        <v>1</v>
      </c>
      <c r="FZ8" s="3">
        <f t="shared" si="43"/>
        <v>1</v>
      </c>
      <c r="GA8" s="3">
        <f t="shared" si="43"/>
        <v>1</v>
      </c>
      <c r="GB8" s="3">
        <f t="shared" si="43"/>
        <v>1</v>
      </c>
      <c r="GC8" s="3">
        <f t="shared" si="43"/>
        <v>1</v>
      </c>
      <c r="GD8" s="3">
        <f t="shared" si="43"/>
        <v>1</v>
      </c>
      <c r="GE8" s="3">
        <f t="shared" si="43"/>
        <v>1</v>
      </c>
    </row>
    <row r="9" spans="1:187" x14ac:dyDescent="0.2">
      <c r="C9">
        <v>6</v>
      </c>
      <c r="D9" s="2" t="s">
        <v>23</v>
      </c>
      <c r="E9" s="2" t="s">
        <v>23</v>
      </c>
      <c r="F9" s="2" t="s">
        <v>23</v>
      </c>
      <c r="G9" s="2" t="s">
        <v>23</v>
      </c>
      <c r="H9" s="2" t="s">
        <v>18</v>
      </c>
      <c r="I9" s="2" t="s">
        <v>21</v>
      </c>
      <c r="J9" s="2" t="s">
        <v>18</v>
      </c>
      <c r="K9" s="2" t="s">
        <v>21</v>
      </c>
      <c r="L9" s="2" t="s">
        <v>21</v>
      </c>
      <c r="M9" s="2" t="s">
        <v>21</v>
      </c>
      <c r="N9" s="2" t="s">
        <v>21</v>
      </c>
      <c r="O9" s="2" t="s">
        <v>21</v>
      </c>
      <c r="P9" s="2" t="s">
        <v>18</v>
      </c>
      <c r="Q9" s="2" t="s">
        <v>20</v>
      </c>
      <c r="R9" s="2" t="s">
        <v>20</v>
      </c>
      <c r="S9" s="2" t="s">
        <v>20</v>
      </c>
      <c r="T9" s="2" t="s">
        <v>20</v>
      </c>
      <c r="U9" s="2" t="s">
        <v>20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25</v>
      </c>
      <c r="AB9">
        <v>13</v>
      </c>
      <c r="AC9">
        <v>13</v>
      </c>
      <c r="AD9" s="3">
        <f>BF15</f>
        <v>3.5027568922305763</v>
      </c>
      <c r="AE9" s="3">
        <f ca="1">IF(MTD_front_end!$BA$21="Salt &amp; Pepper",(RAND()),IF(MTD_front_end!$BA$20="Private Residents",AD9,MAX($AD$3:$AD$137)-AD9))</f>
        <v>3.5027568922305763</v>
      </c>
      <c r="AF9">
        <f t="shared" ca="1" si="12"/>
        <v>134</v>
      </c>
      <c r="AG9">
        <f t="shared" ca="1" si="13"/>
        <v>1</v>
      </c>
      <c r="AJ9" s="3"/>
      <c r="AS9" s="3" t="e">
        <f t="shared" ref="AS9:BO9" si="44">IF(AS48=1,SUM(BQ9,CO9,DM9,EK9,FI9),NA())</f>
        <v>#N/A</v>
      </c>
      <c r="AT9" s="3" t="e">
        <f t="shared" si="44"/>
        <v>#N/A</v>
      </c>
      <c r="AU9" s="3" t="e">
        <f t="shared" si="44"/>
        <v>#N/A</v>
      </c>
      <c r="AV9" s="3" t="e">
        <f t="shared" si="44"/>
        <v>#N/A</v>
      </c>
      <c r="AW9" s="3" t="e">
        <f t="shared" si="44"/>
        <v>#N/A</v>
      </c>
      <c r="AX9" s="3" t="e">
        <f t="shared" si="44"/>
        <v>#N/A</v>
      </c>
      <c r="AY9" s="3" t="e">
        <f t="shared" si="44"/>
        <v>#N/A</v>
      </c>
      <c r="AZ9" s="3" t="e">
        <f t="shared" si="44"/>
        <v>#N/A</v>
      </c>
      <c r="BA9" s="3" t="e">
        <f t="shared" si="44"/>
        <v>#N/A</v>
      </c>
      <c r="BB9" s="3" t="e">
        <f t="shared" si="44"/>
        <v>#N/A</v>
      </c>
      <c r="BC9" s="3" t="e">
        <f t="shared" si="44"/>
        <v>#N/A</v>
      </c>
      <c r="BD9" s="3" t="e">
        <f t="shared" si="44"/>
        <v>#N/A</v>
      </c>
      <c r="BE9" s="3" t="e">
        <f t="shared" si="44"/>
        <v>#N/A</v>
      </c>
      <c r="BF9" s="3" t="e">
        <f t="shared" si="44"/>
        <v>#N/A</v>
      </c>
      <c r="BG9" s="3" t="e">
        <f t="shared" si="44"/>
        <v>#N/A</v>
      </c>
      <c r="BH9" s="3" t="e">
        <f t="shared" si="44"/>
        <v>#N/A</v>
      </c>
      <c r="BI9" s="3" t="e">
        <f t="shared" si="44"/>
        <v>#N/A</v>
      </c>
      <c r="BJ9" s="3" t="e">
        <f t="shared" si="44"/>
        <v>#N/A</v>
      </c>
      <c r="BK9" s="3" t="e">
        <f t="shared" si="44"/>
        <v>#N/A</v>
      </c>
      <c r="BL9" s="3" t="e">
        <f t="shared" si="44"/>
        <v>#N/A</v>
      </c>
      <c r="BM9" s="3" t="e">
        <f t="shared" si="44"/>
        <v>#N/A</v>
      </c>
      <c r="BN9" s="3" t="e">
        <f t="shared" si="44"/>
        <v>#N/A</v>
      </c>
      <c r="BO9" s="3" t="e">
        <f t="shared" si="44"/>
        <v>#N/A</v>
      </c>
      <c r="BQ9" s="3">
        <f t="shared" ref="BQ9:CM9" si="45">(MAX($BQ$75:$CM$105)-BQ82)/(MAX($BQ$75:$CM$105)-MIN($BQ$75:$CM$105))*$B$3</f>
        <v>1</v>
      </c>
      <c r="BR9" s="3">
        <f t="shared" si="45"/>
        <v>1</v>
      </c>
      <c r="BS9" s="3">
        <f t="shared" si="45"/>
        <v>1</v>
      </c>
      <c r="BT9" s="3">
        <f t="shared" si="45"/>
        <v>1</v>
      </c>
      <c r="BU9" s="3">
        <f t="shared" si="45"/>
        <v>1</v>
      </c>
      <c r="BV9" s="3">
        <f t="shared" si="45"/>
        <v>1</v>
      </c>
      <c r="BW9" s="3">
        <f t="shared" si="45"/>
        <v>1</v>
      </c>
      <c r="BX9" s="3">
        <f t="shared" si="45"/>
        <v>1</v>
      </c>
      <c r="BY9" s="3">
        <f t="shared" si="45"/>
        <v>1</v>
      </c>
      <c r="BZ9" s="3">
        <f t="shared" si="45"/>
        <v>1</v>
      </c>
      <c r="CA9" s="3">
        <f t="shared" si="45"/>
        <v>1</v>
      </c>
      <c r="CB9" s="3">
        <f t="shared" si="45"/>
        <v>1</v>
      </c>
      <c r="CC9" s="3">
        <f t="shared" si="45"/>
        <v>1</v>
      </c>
      <c r="CD9" s="3">
        <f t="shared" si="45"/>
        <v>1</v>
      </c>
      <c r="CE9" s="3">
        <f t="shared" si="45"/>
        <v>1</v>
      </c>
      <c r="CF9" s="3">
        <f t="shared" si="45"/>
        <v>1</v>
      </c>
      <c r="CG9" s="3">
        <f t="shared" si="45"/>
        <v>1</v>
      </c>
      <c r="CH9" s="3">
        <f t="shared" si="45"/>
        <v>1</v>
      </c>
      <c r="CI9" s="3">
        <f t="shared" si="45"/>
        <v>1</v>
      </c>
      <c r="CJ9" s="3">
        <f t="shared" si="45"/>
        <v>1</v>
      </c>
      <c r="CK9" s="3">
        <f t="shared" si="45"/>
        <v>1</v>
      </c>
      <c r="CL9" s="3">
        <f t="shared" si="45"/>
        <v>1</v>
      </c>
      <c r="CM9" s="3">
        <f t="shared" si="45"/>
        <v>1</v>
      </c>
      <c r="CO9" s="3">
        <f t="shared" ref="CO9:DK9" si="46">(MAX($CO$75:$DK$105)-CO82)/(MAX($CO$75:$DK$105)-MIN($CO$75:$DK$105))*$B$4</f>
        <v>1</v>
      </c>
      <c r="CP9" s="3">
        <f t="shared" si="46"/>
        <v>1</v>
      </c>
      <c r="CQ9" s="3">
        <f t="shared" si="46"/>
        <v>1</v>
      </c>
      <c r="CR9" s="3">
        <f t="shared" si="46"/>
        <v>1</v>
      </c>
      <c r="CS9" s="3">
        <f t="shared" si="46"/>
        <v>1</v>
      </c>
      <c r="CT9" s="3">
        <f t="shared" si="46"/>
        <v>1</v>
      </c>
      <c r="CU9" s="3">
        <f t="shared" si="46"/>
        <v>1</v>
      </c>
      <c r="CV9" s="3">
        <f t="shared" si="46"/>
        <v>1</v>
      </c>
      <c r="CW9" s="3">
        <f t="shared" si="46"/>
        <v>1</v>
      </c>
      <c r="CX9" s="3">
        <f t="shared" si="46"/>
        <v>1</v>
      </c>
      <c r="CY9" s="3">
        <f t="shared" si="46"/>
        <v>1</v>
      </c>
      <c r="CZ9" s="3">
        <f t="shared" si="46"/>
        <v>1</v>
      </c>
      <c r="DA9" s="3">
        <f t="shared" si="46"/>
        <v>1</v>
      </c>
      <c r="DB9" s="3">
        <f t="shared" si="46"/>
        <v>1</v>
      </c>
      <c r="DC9" s="3">
        <f t="shared" si="46"/>
        <v>1</v>
      </c>
      <c r="DD9" s="3">
        <f t="shared" si="46"/>
        <v>1</v>
      </c>
      <c r="DE9" s="3">
        <f t="shared" si="46"/>
        <v>1</v>
      </c>
      <c r="DF9" s="3">
        <f t="shared" si="46"/>
        <v>1</v>
      </c>
      <c r="DG9" s="3">
        <f t="shared" si="46"/>
        <v>1</v>
      </c>
      <c r="DH9" s="3">
        <f t="shared" si="46"/>
        <v>1</v>
      </c>
      <c r="DI9" s="3">
        <f t="shared" si="46"/>
        <v>1</v>
      </c>
      <c r="DJ9" s="3">
        <f t="shared" si="46"/>
        <v>1</v>
      </c>
      <c r="DK9" s="3">
        <f t="shared" si="46"/>
        <v>1</v>
      </c>
      <c r="DM9" s="3">
        <f t="shared" ref="DM9:EI9" si="47">(MAX($DM$75:$EI$105)-DM82)/(MAX($DM$75:$EI$105)-MIN($DM$75:$EI$105))*$B$5</f>
        <v>1</v>
      </c>
      <c r="DN9" s="3">
        <f t="shared" si="47"/>
        <v>1</v>
      </c>
      <c r="DO9" s="3">
        <f t="shared" si="47"/>
        <v>1</v>
      </c>
      <c r="DP9" s="3">
        <f t="shared" si="47"/>
        <v>1</v>
      </c>
      <c r="DQ9" s="3">
        <f t="shared" si="47"/>
        <v>1</v>
      </c>
      <c r="DR9" s="3">
        <f t="shared" si="47"/>
        <v>1</v>
      </c>
      <c r="DS9" s="3">
        <f t="shared" si="47"/>
        <v>1</v>
      </c>
      <c r="DT9" s="3">
        <f t="shared" si="47"/>
        <v>1</v>
      </c>
      <c r="DU9" s="3">
        <f t="shared" si="47"/>
        <v>1</v>
      </c>
      <c r="DV9" s="3">
        <f t="shared" si="47"/>
        <v>1</v>
      </c>
      <c r="DW9" s="3">
        <f t="shared" si="47"/>
        <v>1</v>
      </c>
      <c r="DX9" s="3">
        <f t="shared" si="47"/>
        <v>1</v>
      </c>
      <c r="DY9" s="3">
        <f t="shared" si="47"/>
        <v>1</v>
      </c>
      <c r="DZ9" s="3">
        <f t="shared" si="47"/>
        <v>1</v>
      </c>
      <c r="EA9" s="3">
        <f t="shared" si="47"/>
        <v>1</v>
      </c>
      <c r="EB9" s="3">
        <f t="shared" si="47"/>
        <v>1</v>
      </c>
      <c r="EC9" s="3">
        <f t="shared" si="47"/>
        <v>1</v>
      </c>
      <c r="ED9" s="3">
        <f t="shared" si="47"/>
        <v>1</v>
      </c>
      <c r="EE9" s="3">
        <f t="shared" si="47"/>
        <v>1</v>
      </c>
      <c r="EF9" s="3">
        <f t="shared" si="47"/>
        <v>1</v>
      </c>
      <c r="EG9" s="3">
        <f t="shared" si="47"/>
        <v>1</v>
      </c>
      <c r="EH9" s="3">
        <f t="shared" si="47"/>
        <v>1</v>
      </c>
      <c r="EI9" s="3">
        <f t="shared" si="47"/>
        <v>1</v>
      </c>
      <c r="EK9" s="3">
        <f t="shared" ref="EK9:FG9" si="48">(MAX($EK$75:$FG$105)-EK82)/(MAX($EK$75:$FG$105)-MIN($EK$75:$FG$105))*$B$6</f>
        <v>1</v>
      </c>
      <c r="EL9" s="3">
        <f t="shared" si="48"/>
        <v>1</v>
      </c>
      <c r="EM9" s="3">
        <f t="shared" si="48"/>
        <v>1</v>
      </c>
      <c r="EN9" s="3">
        <f t="shared" si="48"/>
        <v>1</v>
      </c>
      <c r="EO9" s="3">
        <f t="shared" si="48"/>
        <v>1</v>
      </c>
      <c r="EP9" s="3">
        <f t="shared" si="48"/>
        <v>1</v>
      </c>
      <c r="EQ9" s="3">
        <f t="shared" si="48"/>
        <v>1</v>
      </c>
      <c r="ER9" s="3">
        <f t="shared" si="48"/>
        <v>1</v>
      </c>
      <c r="ES9" s="3">
        <f t="shared" si="48"/>
        <v>1</v>
      </c>
      <c r="ET9" s="3">
        <f t="shared" si="48"/>
        <v>1</v>
      </c>
      <c r="EU9" s="3">
        <f t="shared" si="48"/>
        <v>1</v>
      </c>
      <c r="EV9" s="3">
        <f t="shared" si="48"/>
        <v>1</v>
      </c>
      <c r="EW9" s="3">
        <f t="shared" si="48"/>
        <v>1</v>
      </c>
      <c r="EX9" s="3">
        <f t="shared" si="48"/>
        <v>1</v>
      </c>
      <c r="EY9" s="3">
        <f t="shared" si="48"/>
        <v>1</v>
      </c>
      <c r="EZ9" s="3">
        <f t="shared" si="48"/>
        <v>1</v>
      </c>
      <c r="FA9" s="3">
        <f t="shared" si="48"/>
        <v>1</v>
      </c>
      <c r="FB9" s="3">
        <f t="shared" si="48"/>
        <v>1</v>
      </c>
      <c r="FC9" s="3">
        <f t="shared" si="48"/>
        <v>1</v>
      </c>
      <c r="FD9" s="3">
        <f t="shared" si="48"/>
        <v>1</v>
      </c>
      <c r="FE9" s="3">
        <f t="shared" si="48"/>
        <v>1</v>
      </c>
      <c r="FF9" s="3">
        <f t="shared" si="48"/>
        <v>1</v>
      </c>
      <c r="FG9" s="3">
        <f t="shared" si="48"/>
        <v>1</v>
      </c>
      <c r="FI9" s="3">
        <f t="shared" ref="FI9:GE9" si="49">(MAX($FI$75:$GE$105)-FI82)/(MAX($FI$75:$GE$105)-MIN($FI$75:$GE$105))*$B$7</f>
        <v>1</v>
      </c>
      <c r="FJ9" s="3">
        <f t="shared" si="49"/>
        <v>1</v>
      </c>
      <c r="FK9" s="3">
        <f t="shared" si="49"/>
        <v>1</v>
      </c>
      <c r="FL9" s="3">
        <f t="shared" si="49"/>
        <v>1</v>
      </c>
      <c r="FM9" s="3">
        <f t="shared" si="49"/>
        <v>1</v>
      </c>
      <c r="FN9" s="3">
        <f t="shared" si="49"/>
        <v>1</v>
      </c>
      <c r="FO9" s="3">
        <f t="shared" si="49"/>
        <v>1</v>
      </c>
      <c r="FP9" s="3">
        <f t="shared" si="49"/>
        <v>1</v>
      </c>
      <c r="FQ9" s="3">
        <f t="shared" si="49"/>
        <v>1</v>
      </c>
      <c r="FR9" s="3">
        <f t="shared" si="49"/>
        <v>1</v>
      </c>
      <c r="FS9" s="3">
        <f t="shared" si="49"/>
        <v>1</v>
      </c>
      <c r="FT9" s="3">
        <f t="shared" si="49"/>
        <v>1</v>
      </c>
      <c r="FU9" s="3">
        <f t="shared" si="49"/>
        <v>1</v>
      </c>
      <c r="FV9" s="3">
        <f t="shared" si="49"/>
        <v>1</v>
      </c>
      <c r="FW9" s="3">
        <f t="shared" si="49"/>
        <v>1</v>
      </c>
      <c r="FX9" s="3">
        <f t="shared" si="49"/>
        <v>1</v>
      </c>
      <c r="FY9" s="3">
        <f t="shared" si="49"/>
        <v>1</v>
      </c>
      <c r="FZ9" s="3">
        <f t="shared" si="49"/>
        <v>1</v>
      </c>
      <c r="GA9" s="3">
        <f t="shared" si="49"/>
        <v>1</v>
      </c>
      <c r="GB9" s="3">
        <f t="shared" si="49"/>
        <v>1</v>
      </c>
      <c r="GC9" s="3">
        <f t="shared" si="49"/>
        <v>1</v>
      </c>
      <c r="GD9" s="3">
        <f t="shared" si="49"/>
        <v>1</v>
      </c>
      <c r="GE9" s="3">
        <f t="shared" si="49"/>
        <v>1</v>
      </c>
    </row>
    <row r="10" spans="1:187" x14ac:dyDescent="0.2">
      <c r="C10">
        <v>7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18</v>
      </c>
      <c r="I10" s="2" t="s">
        <v>21</v>
      </c>
      <c r="J10" s="2" t="s">
        <v>18</v>
      </c>
      <c r="K10" s="2" t="s">
        <v>21</v>
      </c>
      <c r="L10" s="2" t="s">
        <v>21</v>
      </c>
      <c r="M10" s="2" t="s">
        <v>21</v>
      </c>
      <c r="N10" s="2" t="s">
        <v>21</v>
      </c>
      <c r="O10" s="2" t="s">
        <v>21</v>
      </c>
      <c r="P10" s="2" t="s">
        <v>21</v>
      </c>
      <c r="Q10" s="2" t="s">
        <v>18</v>
      </c>
      <c r="R10" s="2" t="s">
        <v>20</v>
      </c>
      <c r="S10" s="2" t="s">
        <v>20</v>
      </c>
      <c r="T10" s="2" t="s">
        <v>20</v>
      </c>
      <c r="U10" s="2" t="s">
        <v>20</v>
      </c>
      <c r="V10" s="2" t="s">
        <v>25</v>
      </c>
      <c r="W10" s="2" t="s">
        <v>25</v>
      </c>
      <c r="X10" s="2" t="s">
        <v>25</v>
      </c>
      <c r="Y10" s="2" t="s">
        <v>25</v>
      </c>
      <c r="Z10" s="2" t="s">
        <v>25</v>
      </c>
      <c r="AB10">
        <v>14</v>
      </c>
      <c r="AC10">
        <v>5</v>
      </c>
      <c r="AD10" s="3">
        <f>AX16</f>
        <v>2.4563074352548036</v>
      </c>
      <c r="AE10" s="3">
        <f ca="1">IF(MTD_front_end!$BA$21="Salt &amp; Pepper",(RAND()),IF(MTD_front_end!$BA$20="Private Residents",AD10,MAX($AD$3:$AD$137)-AD10))</f>
        <v>2.4563074352548036</v>
      </c>
      <c r="AF10">
        <f t="shared" ca="1" si="12"/>
        <v>116</v>
      </c>
      <c r="AG10">
        <f t="shared" ca="1" si="13"/>
        <v>1</v>
      </c>
      <c r="AJ10" s="3"/>
      <c r="AS10" s="3" t="e">
        <f t="shared" ref="AS10:BO10" si="50">IF(AS49=1,SUM(BQ10,CO10,DM10,EK10,FI10),NA())</f>
        <v>#N/A</v>
      </c>
      <c r="AT10" s="3" t="e">
        <f t="shared" si="50"/>
        <v>#N/A</v>
      </c>
      <c r="AU10" s="3" t="e">
        <f t="shared" si="50"/>
        <v>#N/A</v>
      </c>
      <c r="AV10" s="3" t="e">
        <f t="shared" si="50"/>
        <v>#N/A</v>
      </c>
      <c r="AW10" s="3" t="e">
        <f t="shared" si="50"/>
        <v>#N/A</v>
      </c>
      <c r="AX10" s="3" t="e">
        <f t="shared" si="50"/>
        <v>#N/A</v>
      </c>
      <c r="AY10" s="3" t="e">
        <f t="shared" si="50"/>
        <v>#N/A</v>
      </c>
      <c r="AZ10" s="3" t="e">
        <f t="shared" si="50"/>
        <v>#N/A</v>
      </c>
      <c r="BA10" s="3" t="e">
        <f t="shared" si="50"/>
        <v>#N/A</v>
      </c>
      <c r="BB10" s="3" t="e">
        <f t="shared" si="50"/>
        <v>#N/A</v>
      </c>
      <c r="BC10" s="3" t="e">
        <f t="shared" si="50"/>
        <v>#N/A</v>
      </c>
      <c r="BD10" s="3" t="e">
        <f t="shared" si="50"/>
        <v>#N/A</v>
      </c>
      <c r="BE10" s="3" t="e">
        <f t="shared" si="50"/>
        <v>#N/A</v>
      </c>
      <c r="BF10" s="3" t="e">
        <f t="shared" si="50"/>
        <v>#N/A</v>
      </c>
      <c r="BG10" s="3" t="e">
        <f t="shared" si="50"/>
        <v>#N/A</v>
      </c>
      <c r="BH10" s="3" t="e">
        <f t="shared" si="50"/>
        <v>#N/A</v>
      </c>
      <c r="BI10" s="3" t="e">
        <f t="shared" si="50"/>
        <v>#N/A</v>
      </c>
      <c r="BJ10" s="3" t="e">
        <f t="shared" si="50"/>
        <v>#N/A</v>
      </c>
      <c r="BK10" s="3" t="e">
        <f t="shared" si="50"/>
        <v>#N/A</v>
      </c>
      <c r="BL10" s="3" t="e">
        <f t="shared" si="50"/>
        <v>#N/A</v>
      </c>
      <c r="BM10" s="3" t="e">
        <f t="shared" si="50"/>
        <v>#N/A</v>
      </c>
      <c r="BN10" s="3" t="e">
        <f t="shared" si="50"/>
        <v>#N/A</v>
      </c>
      <c r="BO10" s="3" t="e">
        <f t="shared" si="50"/>
        <v>#N/A</v>
      </c>
      <c r="BQ10" s="3">
        <f t="shared" ref="BQ10:CM10" si="51">(MAX($BQ$75:$CM$105)-BQ83)/(MAX($BQ$75:$CM$105)-MIN($BQ$75:$CM$105))*$B$3</f>
        <v>1</v>
      </c>
      <c r="BR10" s="3">
        <f t="shared" si="51"/>
        <v>1</v>
      </c>
      <c r="BS10" s="3">
        <f t="shared" si="51"/>
        <v>1</v>
      </c>
      <c r="BT10" s="3">
        <f t="shared" si="51"/>
        <v>1</v>
      </c>
      <c r="BU10" s="3">
        <f t="shared" si="51"/>
        <v>1</v>
      </c>
      <c r="BV10" s="3">
        <f t="shared" si="51"/>
        <v>1</v>
      </c>
      <c r="BW10" s="3">
        <f t="shared" si="51"/>
        <v>1</v>
      </c>
      <c r="BX10" s="3">
        <f t="shared" si="51"/>
        <v>1</v>
      </c>
      <c r="BY10" s="3">
        <f t="shared" si="51"/>
        <v>1</v>
      </c>
      <c r="BZ10" s="3">
        <f t="shared" si="51"/>
        <v>1</v>
      </c>
      <c r="CA10" s="3">
        <f t="shared" si="51"/>
        <v>1</v>
      </c>
      <c r="CB10" s="3">
        <f t="shared" si="51"/>
        <v>1</v>
      </c>
      <c r="CC10" s="3">
        <f t="shared" si="51"/>
        <v>1</v>
      </c>
      <c r="CD10" s="3">
        <f t="shared" si="51"/>
        <v>1</v>
      </c>
      <c r="CE10" s="3">
        <f t="shared" si="51"/>
        <v>1</v>
      </c>
      <c r="CF10" s="3">
        <f t="shared" si="51"/>
        <v>1</v>
      </c>
      <c r="CG10" s="3">
        <f t="shared" si="51"/>
        <v>1</v>
      </c>
      <c r="CH10" s="3">
        <f t="shared" si="51"/>
        <v>1</v>
      </c>
      <c r="CI10" s="3">
        <f t="shared" si="51"/>
        <v>1</v>
      </c>
      <c r="CJ10" s="3">
        <f t="shared" si="51"/>
        <v>1</v>
      </c>
      <c r="CK10" s="3">
        <f t="shared" si="51"/>
        <v>1</v>
      </c>
      <c r="CL10" s="3">
        <f t="shared" si="51"/>
        <v>1</v>
      </c>
      <c r="CM10" s="3">
        <f t="shared" si="51"/>
        <v>1</v>
      </c>
      <c r="CO10" s="3">
        <f t="shared" ref="CO10:DK10" si="52">(MAX($CO$75:$DK$105)-CO83)/(MAX($CO$75:$DK$105)-MIN($CO$75:$DK$105))*$B$4</f>
        <v>1</v>
      </c>
      <c r="CP10" s="3">
        <f t="shared" si="52"/>
        <v>1</v>
      </c>
      <c r="CQ10" s="3">
        <f t="shared" si="52"/>
        <v>1</v>
      </c>
      <c r="CR10" s="3">
        <f t="shared" si="52"/>
        <v>1</v>
      </c>
      <c r="CS10" s="3">
        <f t="shared" si="52"/>
        <v>1</v>
      </c>
      <c r="CT10" s="3">
        <f t="shared" si="52"/>
        <v>1</v>
      </c>
      <c r="CU10" s="3">
        <f t="shared" si="52"/>
        <v>1</v>
      </c>
      <c r="CV10" s="3">
        <f t="shared" si="52"/>
        <v>1</v>
      </c>
      <c r="CW10" s="3">
        <f t="shared" si="52"/>
        <v>1</v>
      </c>
      <c r="CX10" s="3">
        <f t="shared" si="52"/>
        <v>1</v>
      </c>
      <c r="CY10" s="3">
        <f t="shared" si="52"/>
        <v>1</v>
      </c>
      <c r="CZ10" s="3">
        <f t="shared" si="52"/>
        <v>1</v>
      </c>
      <c r="DA10" s="3">
        <f t="shared" si="52"/>
        <v>1</v>
      </c>
      <c r="DB10" s="3">
        <f t="shared" si="52"/>
        <v>1</v>
      </c>
      <c r="DC10" s="3">
        <f t="shared" si="52"/>
        <v>1</v>
      </c>
      <c r="DD10" s="3">
        <f t="shared" si="52"/>
        <v>1</v>
      </c>
      <c r="DE10" s="3">
        <f t="shared" si="52"/>
        <v>1</v>
      </c>
      <c r="DF10" s="3">
        <f t="shared" si="52"/>
        <v>1</v>
      </c>
      <c r="DG10" s="3">
        <f t="shared" si="52"/>
        <v>1</v>
      </c>
      <c r="DH10" s="3">
        <f t="shared" si="52"/>
        <v>1</v>
      </c>
      <c r="DI10" s="3">
        <f t="shared" si="52"/>
        <v>1</v>
      </c>
      <c r="DJ10" s="3">
        <f t="shared" si="52"/>
        <v>1</v>
      </c>
      <c r="DK10" s="3">
        <f t="shared" si="52"/>
        <v>1</v>
      </c>
      <c r="DM10" s="3">
        <f t="shared" ref="DM10:EI10" si="53">(MAX($DM$75:$EI$105)-DM83)/(MAX($DM$75:$EI$105)-MIN($DM$75:$EI$105))*$B$5</f>
        <v>1</v>
      </c>
      <c r="DN10" s="3">
        <f t="shared" si="53"/>
        <v>1</v>
      </c>
      <c r="DO10" s="3">
        <f t="shared" si="53"/>
        <v>1</v>
      </c>
      <c r="DP10" s="3">
        <f t="shared" si="53"/>
        <v>1</v>
      </c>
      <c r="DQ10" s="3">
        <f t="shared" si="53"/>
        <v>1</v>
      </c>
      <c r="DR10" s="3">
        <f t="shared" si="53"/>
        <v>1</v>
      </c>
      <c r="DS10" s="3">
        <f t="shared" si="53"/>
        <v>1</v>
      </c>
      <c r="DT10" s="3">
        <f t="shared" si="53"/>
        <v>1</v>
      </c>
      <c r="DU10" s="3">
        <f t="shared" si="53"/>
        <v>1</v>
      </c>
      <c r="DV10" s="3">
        <f t="shared" si="53"/>
        <v>1</v>
      </c>
      <c r="DW10" s="3">
        <f t="shared" si="53"/>
        <v>1</v>
      </c>
      <c r="DX10" s="3">
        <f t="shared" si="53"/>
        <v>1</v>
      </c>
      <c r="DY10" s="3">
        <f t="shared" si="53"/>
        <v>1</v>
      </c>
      <c r="DZ10" s="3">
        <f t="shared" si="53"/>
        <v>1</v>
      </c>
      <c r="EA10" s="3">
        <f t="shared" si="53"/>
        <v>1</v>
      </c>
      <c r="EB10" s="3">
        <f t="shared" si="53"/>
        <v>1</v>
      </c>
      <c r="EC10" s="3">
        <f t="shared" si="53"/>
        <v>1</v>
      </c>
      <c r="ED10" s="3">
        <f t="shared" si="53"/>
        <v>1</v>
      </c>
      <c r="EE10" s="3">
        <f t="shared" si="53"/>
        <v>1</v>
      </c>
      <c r="EF10" s="3">
        <f t="shared" si="53"/>
        <v>1</v>
      </c>
      <c r="EG10" s="3">
        <f t="shared" si="53"/>
        <v>1</v>
      </c>
      <c r="EH10" s="3">
        <f t="shared" si="53"/>
        <v>1</v>
      </c>
      <c r="EI10" s="3">
        <f t="shared" si="53"/>
        <v>1</v>
      </c>
      <c r="EK10" s="3">
        <f t="shared" ref="EK10:FG10" si="54">(MAX($EK$75:$FG$105)-EK83)/(MAX($EK$75:$FG$105)-MIN($EK$75:$FG$105))*$B$6</f>
        <v>1</v>
      </c>
      <c r="EL10" s="3">
        <f t="shared" si="54"/>
        <v>1</v>
      </c>
      <c r="EM10" s="3">
        <f t="shared" si="54"/>
        <v>1</v>
      </c>
      <c r="EN10" s="3">
        <f t="shared" si="54"/>
        <v>1</v>
      </c>
      <c r="EO10" s="3">
        <f t="shared" si="54"/>
        <v>1</v>
      </c>
      <c r="EP10" s="3">
        <f t="shared" si="54"/>
        <v>1</v>
      </c>
      <c r="EQ10" s="3">
        <f t="shared" si="54"/>
        <v>1</v>
      </c>
      <c r="ER10" s="3">
        <f t="shared" si="54"/>
        <v>1</v>
      </c>
      <c r="ES10" s="3">
        <f t="shared" si="54"/>
        <v>1</v>
      </c>
      <c r="ET10" s="3">
        <f t="shared" si="54"/>
        <v>1</v>
      </c>
      <c r="EU10" s="3">
        <f t="shared" si="54"/>
        <v>1</v>
      </c>
      <c r="EV10" s="3">
        <f t="shared" si="54"/>
        <v>1</v>
      </c>
      <c r="EW10" s="3">
        <f t="shared" si="54"/>
        <v>1</v>
      </c>
      <c r="EX10" s="3">
        <f t="shared" si="54"/>
        <v>1</v>
      </c>
      <c r="EY10" s="3">
        <f t="shared" si="54"/>
        <v>1</v>
      </c>
      <c r="EZ10" s="3">
        <f t="shared" si="54"/>
        <v>1</v>
      </c>
      <c r="FA10" s="3">
        <f t="shared" si="54"/>
        <v>1</v>
      </c>
      <c r="FB10" s="3">
        <f t="shared" si="54"/>
        <v>1</v>
      </c>
      <c r="FC10" s="3">
        <f t="shared" si="54"/>
        <v>1</v>
      </c>
      <c r="FD10" s="3">
        <f t="shared" si="54"/>
        <v>1</v>
      </c>
      <c r="FE10" s="3">
        <f t="shared" si="54"/>
        <v>1</v>
      </c>
      <c r="FF10" s="3">
        <f t="shared" si="54"/>
        <v>1</v>
      </c>
      <c r="FG10" s="3">
        <f t="shared" si="54"/>
        <v>1</v>
      </c>
      <c r="FI10" s="3">
        <f t="shared" ref="FI10:GE10" si="55">(MAX($FI$75:$GE$105)-FI83)/(MAX($FI$75:$GE$105)-MIN($FI$75:$GE$105))*$B$7</f>
        <v>1</v>
      </c>
      <c r="FJ10" s="3">
        <f t="shared" si="55"/>
        <v>1</v>
      </c>
      <c r="FK10" s="3">
        <f t="shared" si="55"/>
        <v>1</v>
      </c>
      <c r="FL10" s="3">
        <f t="shared" si="55"/>
        <v>1</v>
      </c>
      <c r="FM10" s="3">
        <f t="shared" si="55"/>
        <v>1</v>
      </c>
      <c r="FN10" s="3">
        <f t="shared" si="55"/>
        <v>1</v>
      </c>
      <c r="FO10" s="3">
        <f t="shared" si="55"/>
        <v>1</v>
      </c>
      <c r="FP10" s="3">
        <f t="shared" si="55"/>
        <v>1</v>
      </c>
      <c r="FQ10" s="3">
        <f t="shared" si="55"/>
        <v>1</v>
      </c>
      <c r="FR10" s="3">
        <f t="shared" si="55"/>
        <v>1</v>
      </c>
      <c r="FS10" s="3">
        <f t="shared" si="55"/>
        <v>1</v>
      </c>
      <c r="FT10" s="3">
        <f t="shared" si="55"/>
        <v>1</v>
      </c>
      <c r="FU10" s="3">
        <f t="shared" si="55"/>
        <v>1</v>
      </c>
      <c r="FV10" s="3">
        <f t="shared" si="55"/>
        <v>1</v>
      </c>
      <c r="FW10" s="3">
        <f t="shared" si="55"/>
        <v>1</v>
      </c>
      <c r="FX10" s="3">
        <f t="shared" si="55"/>
        <v>1</v>
      </c>
      <c r="FY10" s="3">
        <f t="shared" si="55"/>
        <v>1</v>
      </c>
      <c r="FZ10" s="3">
        <f t="shared" si="55"/>
        <v>1</v>
      </c>
      <c r="GA10" s="3">
        <f t="shared" si="55"/>
        <v>1</v>
      </c>
      <c r="GB10" s="3">
        <f t="shared" si="55"/>
        <v>1</v>
      </c>
      <c r="GC10" s="3">
        <f t="shared" si="55"/>
        <v>1</v>
      </c>
      <c r="GD10" s="3">
        <f t="shared" si="55"/>
        <v>1</v>
      </c>
      <c r="GE10" s="3">
        <f t="shared" si="55"/>
        <v>1</v>
      </c>
    </row>
    <row r="11" spans="1:187" x14ac:dyDescent="0.2">
      <c r="C11">
        <v>8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18</v>
      </c>
      <c r="I11" s="2" t="s">
        <v>21</v>
      </c>
      <c r="J11" s="2" t="s">
        <v>18</v>
      </c>
      <c r="K11" s="2" t="s">
        <v>21</v>
      </c>
      <c r="L11" s="2" t="s">
        <v>21</v>
      </c>
      <c r="M11" s="2" t="s">
        <v>21</v>
      </c>
      <c r="N11" s="2" t="s">
        <v>21</v>
      </c>
      <c r="O11" s="2" t="s">
        <v>21</v>
      </c>
      <c r="P11" s="2" t="s">
        <v>21</v>
      </c>
      <c r="Q11" s="2" t="s">
        <v>18</v>
      </c>
      <c r="R11" s="2" t="s">
        <v>20</v>
      </c>
      <c r="S11" s="2" t="s">
        <v>20</v>
      </c>
      <c r="T11" s="2" t="s">
        <v>20</v>
      </c>
      <c r="U11" s="2" t="s">
        <v>20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B11">
        <v>14</v>
      </c>
      <c r="AC11">
        <v>6</v>
      </c>
      <c r="AD11" s="3">
        <f>AY16</f>
        <v>2.5145135566188195</v>
      </c>
      <c r="AE11" s="3">
        <f ca="1">IF(MTD_front_end!$BA$21="Salt &amp; Pepper",(RAND()),IF(MTD_front_end!$BA$20="Private Residents",AD11,MAX($AD$3:$AD$137)-AD11))</f>
        <v>2.5145135566188195</v>
      </c>
      <c r="AF11">
        <f t="shared" ca="1" si="12"/>
        <v>119</v>
      </c>
      <c r="AG11">
        <f t="shared" ca="1" si="13"/>
        <v>1</v>
      </c>
      <c r="AJ11" s="3"/>
      <c r="AS11" s="3" t="e">
        <f t="shared" ref="AS11:BO11" si="56">IF(AS50=1,SUM(BQ11,CO11,DM11,EK11,FI11),NA())</f>
        <v>#N/A</v>
      </c>
      <c r="AT11" s="3" t="e">
        <f t="shared" si="56"/>
        <v>#N/A</v>
      </c>
      <c r="AU11" s="3" t="e">
        <f t="shared" si="56"/>
        <v>#N/A</v>
      </c>
      <c r="AV11" s="3" t="e">
        <f t="shared" si="56"/>
        <v>#N/A</v>
      </c>
      <c r="AW11" s="3" t="e">
        <f t="shared" si="56"/>
        <v>#N/A</v>
      </c>
      <c r="AX11" s="3" t="e">
        <f t="shared" si="56"/>
        <v>#N/A</v>
      </c>
      <c r="AY11" s="3" t="e">
        <f t="shared" si="56"/>
        <v>#N/A</v>
      </c>
      <c r="AZ11" s="3" t="e">
        <f t="shared" si="56"/>
        <v>#N/A</v>
      </c>
      <c r="BA11" s="3" t="e">
        <f t="shared" si="56"/>
        <v>#N/A</v>
      </c>
      <c r="BB11" s="3" t="e">
        <f t="shared" si="56"/>
        <v>#N/A</v>
      </c>
      <c r="BC11" s="3" t="e">
        <f t="shared" si="56"/>
        <v>#N/A</v>
      </c>
      <c r="BD11" s="3" t="e">
        <f t="shared" si="56"/>
        <v>#N/A</v>
      </c>
      <c r="BE11" s="3" t="e">
        <f t="shared" si="56"/>
        <v>#N/A</v>
      </c>
      <c r="BF11" s="3" t="e">
        <f t="shared" si="56"/>
        <v>#N/A</v>
      </c>
      <c r="BG11" s="3" t="e">
        <f t="shared" si="56"/>
        <v>#N/A</v>
      </c>
      <c r="BH11" s="3" t="e">
        <f t="shared" si="56"/>
        <v>#N/A</v>
      </c>
      <c r="BI11" s="3" t="e">
        <f t="shared" si="56"/>
        <v>#N/A</v>
      </c>
      <c r="BJ11" s="3" t="e">
        <f t="shared" si="56"/>
        <v>#N/A</v>
      </c>
      <c r="BK11" s="3" t="e">
        <f t="shared" si="56"/>
        <v>#N/A</v>
      </c>
      <c r="BL11" s="3" t="e">
        <f t="shared" si="56"/>
        <v>#N/A</v>
      </c>
      <c r="BM11" s="3" t="e">
        <f t="shared" si="56"/>
        <v>#N/A</v>
      </c>
      <c r="BN11" s="3" t="e">
        <f t="shared" si="56"/>
        <v>#N/A</v>
      </c>
      <c r="BO11" s="3" t="e">
        <f t="shared" si="56"/>
        <v>#N/A</v>
      </c>
      <c r="BQ11" s="3">
        <f t="shared" ref="BQ11:CM11" si="57">(MAX($BQ$75:$CM$105)-BQ84)/(MAX($BQ$75:$CM$105)-MIN($BQ$75:$CM$105))*$B$3</f>
        <v>1</v>
      </c>
      <c r="BR11" s="3">
        <f t="shared" si="57"/>
        <v>1</v>
      </c>
      <c r="BS11" s="3">
        <f t="shared" si="57"/>
        <v>1</v>
      </c>
      <c r="BT11" s="3">
        <f t="shared" si="57"/>
        <v>1</v>
      </c>
      <c r="BU11" s="3">
        <f t="shared" si="57"/>
        <v>1</v>
      </c>
      <c r="BV11" s="3">
        <f t="shared" si="57"/>
        <v>1</v>
      </c>
      <c r="BW11" s="3">
        <f t="shared" si="57"/>
        <v>1</v>
      </c>
      <c r="BX11" s="3">
        <f t="shared" si="57"/>
        <v>1</v>
      </c>
      <c r="BY11" s="3">
        <f t="shared" si="57"/>
        <v>1</v>
      </c>
      <c r="BZ11" s="3">
        <f t="shared" si="57"/>
        <v>1</v>
      </c>
      <c r="CA11" s="3">
        <f t="shared" si="57"/>
        <v>1</v>
      </c>
      <c r="CB11" s="3">
        <f t="shared" si="57"/>
        <v>1</v>
      </c>
      <c r="CC11" s="3">
        <f t="shared" si="57"/>
        <v>1</v>
      </c>
      <c r="CD11" s="3">
        <f t="shared" si="57"/>
        <v>1</v>
      </c>
      <c r="CE11" s="3">
        <f t="shared" si="57"/>
        <v>1</v>
      </c>
      <c r="CF11" s="3">
        <f t="shared" si="57"/>
        <v>1</v>
      </c>
      <c r="CG11" s="3">
        <f t="shared" si="57"/>
        <v>1</v>
      </c>
      <c r="CH11" s="3">
        <f t="shared" si="57"/>
        <v>1</v>
      </c>
      <c r="CI11" s="3">
        <f t="shared" si="57"/>
        <v>1</v>
      </c>
      <c r="CJ11" s="3">
        <f t="shared" si="57"/>
        <v>1</v>
      </c>
      <c r="CK11" s="3">
        <f t="shared" si="57"/>
        <v>1</v>
      </c>
      <c r="CL11" s="3">
        <f t="shared" si="57"/>
        <v>1</v>
      </c>
      <c r="CM11" s="3">
        <f t="shared" si="57"/>
        <v>1</v>
      </c>
      <c r="CO11" s="3">
        <f t="shared" ref="CO11:DK11" si="58">(MAX($CO$75:$DK$105)-CO84)/(MAX($CO$75:$DK$105)-MIN($CO$75:$DK$105))*$B$4</f>
        <v>1</v>
      </c>
      <c r="CP11" s="3">
        <f t="shared" si="58"/>
        <v>1</v>
      </c>
      <c r="CQ11" s="3">
        <f t="shared" si="58"/>
        <v>1</v>
      </c>
      <c r="CR11" s="3">
        <f t="shared" si="58"/>
        <v>1</v>
      </c>
      <c r="CS11" s="3">
        <f t="shared" si="58"/>
        <v>1</v>
      </c>
      <c r="CT11" s="3">
        <f t="shared" si="58"/>
        <v>1</v>
      </c>
      <c r="CU11" s="3">
        <f t="shared" si="58"/>
        <v>1</v>
      </c>
      <c r="CV11" s="3">
        <f t="shared" si="58"/>
        <v>1</v>
      </c>
      <c r="CW11" s="3">
        <f t="shared" si="58"/>
        <v>1</v>
      </c>
      <c r="CX11" s="3">
        <f t="shared" si="58"/>
        <v>1</v>
      </c>
      <c r="CY11" s="3">
        <f t="shared" si="58"/>
        <v>1</v>
      </c>
      <c r="CZ11" s="3">
        <f t="shared" si="58"/>
        <v>1</v>
      </c>
      <c r="DA11" s="3">
        <f t="shared" si="58"/>
        <v>1</v>
      </c>
      <c r="DB11" s="3">
        <f t="shared" si="58"/>
        <v>1</v>
      </c>
      <c r="DC11" s="3">
        <f t="shared" si="58"/>
        <v>1</v>
      </c>
      <c r="DD11" s="3">
        <f t="shared" si="58"/>
        <v>1</v>
      </c>
      <c r="DE11" s="3">
        <f t="shared" si="58"/>
        <v>1</v>
      </c>
      <c r="DF11" s="3">
        <f t="shared" si="58"/>
        <v>1</v>
      </c>
      <c r="DG11" s="3">
        <f t="shared" si="58"/>
        <v>1</v>
      </c>
      <c r="DH11" s="3">
        <f t="shared" si="58"/>
        <v>1</v>
      </c>
      <c r="DI11" s="3">
        <f t="shared" si="58"/>
        <v>1</v>
      </c>
      <c r="DJ11" s="3">
        <f t="shared" si="58"/>
        <v>1</v>
      </c>
      <c r="DK11" s="3">
        <f t="shared" si="58"/>
        <v>1</v>
      </c>
      <c r="DM11" s="3">
        <f t="shared" ref="DM11:EI11" si="59">(MAX($DM$75:$EI$105)-DM84)/(MAX($DM$75:$EI$105)-MIN($DM$75:$EI$105))*$B$5</f>
        <v>1</v>
      </c>
      <c r="DN11" s="3">
        <f t="shared" si="59"/>
        <v>1</v>
      </c>
      <c r="DO11" s="3">
        <f t="shared" si="59"/>
        <v>1</v>
      </c>
      <c r="DP11" s="3">
        <f t="shared" si="59"/>
        <v>1</v>
      </c>
      <c r="DQ11" s="3">
        <f t="shared" si="59"/>
        <v>1</v>
      </c>
      <c r="DR11" s="3">
        <f t="shared" si="59"/>
        <v>1</v>
      </c>
      <c r="DS11" s="3">
        <f t="shared" si="59"/>
        <v>1</v>
      </c>
      <c r="DT11" s="3">
        <f t="shared" si="59"/>
        <v>1</v>
      </c>
      <c r="DU11" s="3">
        <f t="shared" si="59"/>
        <v>1</v>
      </c>
      <c r="DV11" s="3">
        <f t="shared" si="59"/>
        <v>1</v>
      </c>
      <c r="DW11" s="3">
        <f t="shared" si="59"/>
        <v>1</v>
      </c>
      <c r="DX11" s="3">
        <f t="shared" si="59"/>
        <v>1</v>
      </c>
      <c r="DY11" s="3">
        <f t="shared" si="59"/>
        <v>1</v>
      </c>
      <c r="DZ11" s="3">
        <f t="shared" si="59"/>
        <v>1</v>
      </c>
      <c r="EA11" s="3">
        <f t="shared" si="59"/>
        <v>1</v>
      </c>
      <c r="EB11" s="3">
        <f t="shared" si="59"/>
        <v>1</v>
      </c>
      <c r="EC11" s="3">
        <f t="shared" si="59"/>
        <v>1</v>
      </c>
      <c r="ED11" s="3">
        <f t="shared" si="59"/>
        <v>1</v>
      </c>
      <c r="EE11" s="3">
        <f t="shared" si="59"/>
        <v>1</v>
      </c>
      <c r="EF11" s="3">
        <f t="shared" si="59"/>
        <v>1</v>
      </c>
      <c r="EG11" s="3">
        <f t="shared" si="59"/>
        <v>1</v>
      </c>
      <c r="EH11" s="3">
        <f t="shared" si="59"/>
        <v>1</v>
      </c>
      <c r="EI11" s="3">
        <f t="shared" si="59"/>
        <v>1</v>
      </c>
      <c r="EK11" s="3">
        <f t="shared" ref="EK11:FG11" si="60">(MAX($EK$75:$FG$105)-EK84)/(MAX($EK$75:$FG$105)-MIN($EK$75:$FG$105))*$B$6</f>
        <v>1</v>
      </c>
      <c r="EL11" s="3">
        <f t="shared" si="60"/>
        <v>1</v>
      </c>
      <c r="EM11" s="3">
        <f t="shared" si="60"/>
        <v>1</v>
      </c>
      <c r="EN11" s="3">
        <f t="shared" si="60"/>
        <v>1</v>
      </c>
      <c r="EO11" s="3">
        <f t="shared" si="60"/>
        <v>1</v>
      </c>
      <c r="EP11" s="3">
        <f t="shared" si="60"/>
        <v>1</v>
      </c>
      <c r="EQ11" s="3">
        <f t="shared" si="60"/>
        <v>1</v>
      </c>
      <c r="ER11" s="3">
        <f t="shared" si="60"/>
        <v>1</v>
      </c>
      <c r="ES11" s="3">
        <f t="shared" si="60"/>
        <v>1</v>
      </c>
      <c r="ET11" s="3">
        <f t="shared" si="60"/>
        <v>1</v>
      </c>
      <c r="EU11" s="3">
        <f t="shared" si="60"/>
        <v>1</v>
      </c>
      <c r="EV11" s="3">
        <f t="shared" si="60"/>
        <v>1</v>
      </c>
      <c r="EW11" s="3">
        <f t="shared" si="60"/>
        <v>1</v>
      </c>
      <c r="EX11" s="3">
        <f t="shared" si="60"/>
        <v>1</v>
      </c>
      <c r="EY11" s="3">
        <f t="shared" si="60"/>
        <v>1</v>
      </c>
      <c r="EZ11" s="3">
        <f t="shared" si="60"/>
        <v>1</v>
      </c>
      <c r="FA11" s="3">
        <f t="shared" si="60"/>
        <v>1</v>
      </c>
      <c r="FB11" s="3">
        <f t="shared" si="60"/>
        <v>1</v>
      </c>
      <c r="FC11" s="3">
        <f t="shared" si="60"/>
        <v>1</v>
      </c>
      <c r="FD11" s="3">
        <f t="shared" si="60"/>
        <v>1</v>
      </c>
      <c r="FE11" s="3">
        <f t="shared" si="60"/>
        <v>1</v>
      </c>
      <c r="FF11" s="3">
        <f t="shared" si="60"/>
        <v>1</v>
      </c>
      <c r="FG11" s="3">
        <f t="shared" si="60"/>
        <v>1</v>
      </c>
      <c r="FI11" s="3">
        <f t="shared" ref="FI11:GE11" si="61">(MAX($FI$75:$GE$105)-FI84)/(MAX($FI$75:$GE$105)-MIN($FI$75:$GE$105))*$B$7</f>
        <v>1</v>
      </c>
      <c r="FJ11" s="3">
        <f t="shared" si="61"/>
        <v>1</v>
      </c>
      <c r="FK11" s="3">
        <f t="shared" si="61"/>
        <v>1</v>
      </c>
      <c r="FL11" s="3">
        <f t="shared" si="61"/>
        <v>1</v>
      </c>
      <c r="FM11" s="3">
        <f t="shared" si="61"/>
        <v>1</v>
      </c>
      <c r="FN11" s="3">
        <f t="shared" si="61"/>
        <v>1</v>
      </c>
      <c r="FO11" s="3">
        <f t="shared" si="61"/>
        <v>1</v>
      </c>
      <c r="FP11" s="3">
        <f t="shared" si="61"/>
        <v>1</v>
      </c>
      <c r="FQ11" s="3">
        <f t="shared" si="61"/>
        <v>1</v>
      </c>
      <c r="FR11" s="3">
        <f t="shared" si="61"/>
        <v>1</v>
      </c>
      <c r="FS11" s="3">
        <f t="shared" si="61"/>
        <v>1</v>
      </c>
      <c r="FT11" s="3">
        <f t="shared" si="61"/>
        <v>1</v>
      </c>
      <c r="FU11" s="3">
        <f t="shared" si="61"/>
        <v>1</v>
      </c>
      <c r="FV11" s="3">
        <f t="shared" si="61"/>
        <v>1</v>
      </c>
      <c r="FW11" s="3">
        <f t="shared" si="61"/>
        <v>1</v>
      </c>
      <c r="FX11" s="3">
        <f t="shared" si="61"/>
        <v>1</v>
      </c>
      <c r="FY11" s="3">
        <f t="shared" si="61"/>
        <v>1</v>
      </c>
      <c r="FZ11" s="3">
        <f t="shared" si="61"/>
        <v>1</v>
      </c>
      <c r="GA11" s="3">
        <f t="shared" si="61"/>
        <v>1</v>
      </c>
      <c r="GB11" s="3">
        <f t="shared" si="61"/>
        <v>1</v>
      </c>
      <c r="GC11" s="3">
        <f t="shared" si="61"/>
        <v>1</v>
      </c>
      <c r="GD11" s="3">
        <f t="shared" si="61"/>
        <v>1</v>
      </c>
      <c r="GE11" s="3">
        <f t="shared" si="61"/>
        <v>1</v>
      </c>
    </row>
    <row r="12" spans="1:187" x14ac:dyDescent="0.2">
      <c r="C12">
        <v>9</v>
      </c>
      <c r="D12" s="2" t="s">
        <v>23</v>
      </c>
      <c r="E12" s="2" t="s">
        <v>23</v>
      </c>
      <c r="F12" s="2" t="s">
        <v>23</v>
      </c>
      <c r="G12" s="2" t="s">
        <v>23</v>
      </c>
      <c r="H12" s="2" t="s">
        <v>18</v>
      </c>
      <c r="I12" s="2" t="s">
        <v>21</v>
      </c>
      <c r="J12" s="2" t="s">
        <v>18</v>
      </c>
      <c r="K12" s="2" t="s">
        <v>18</v>
      </c>
      <c r="L12" s="2" t="s">
        <v>18</v>
      </c>
      <c r="M12" s="2" t="s">
        <v>18</v>
      </c>
      <c r="N12" s="2" t="s">
        <v>21</v>
      </c>
      <c r="O12" s="2" t="s">
        <v>21</v>
      </c>
      <c r="P12" s="2" t="s">
        <v>21</v>
      </c>
      <c r="Q12" s="2" t="s">
        <v>18</v>
      </c>
      <c r="R12" s="2" t="s">
        <v>20</v>
      </c>
      <c r="S12" s="2" t="s">
        <v>20</v>
      </c>
      <c r="T12" s="2" t="s">
        <v>20</v>
      </c>
      <c r="U12" s="2" t="s">
        <v>20</v>
      </c>
      <c r="V12" s="2" t="s">
        <v>25</v>
      </c>
      <c r="W12" s="2" t="s">
        <v>25</v>
      </c>
      <c r="X12" s="2" t="s">
        <v>25</v>
      </c>
      <c r="Y12" s="2" t="s">
        <v>25</v>
      </c>
      <c r="Z12" s="2" t="s">
        <v>25</v>
      </c>
      <c r="AB12">
        <v>14</v>
      </c>
      <c r="AC12">
        <v>7</v>
      </c>
      <c r="AD12" s="3">
        <f>AZ16</f>
        <v>2.6030227082858666</v>
      </c>
      <c r="AE12" s="3">
        <f ca="1">IF(MTD_front_end!$BA$21="Salt &amp; Pepper",(RAND()),IF(MTD_front_end!$BA$20="Private Residents",AD12,MAX($AD$3:$AD$137)-AD12))</f>
        <v>2.6030227082858666</v>
      </c>
      <c r="AF12">
        <f t="shared" ca="1" si="12"/>
        <v>122</v>
      </c>
      <c r="AG12">
        <f t="shared" ca="1" si="13"/>
        <v>1</v>
      </c>
      <c r="AJ12" s="3"/>
      <c r="AS12" s="3" t="e">
        <f t="shared" ref="AS12:BO12" si="62">IF(AS51=1,SUM(BQ12,CO12,DM12,EK12,FI12),NA())</f>
        <v>#N/A</v>
      </c>
      <c r="AT12" s="3" t="e">
        <f t="shared" si="62"/>
        <v>#N/A</v>
      </c>
      <c r="AU12" s="3" t="e">
        <f t="shared" si="62"/>
        <v>#N/A</v>
      </c>
      <c r="AV12" s="3" t="e">
        <f t="shared" si="62"/>
        <v>#N/A</v>
      </c>
      <c r="AW12" s="3" t="e">
        <f t="shared" si="62"/>
        <v>#N/A</v>
      </c>
      <c r="AX12" s="3" t="e">
        <f t="shared" si="62"/>
        <v>#N/A</v>
      </c>
      <c r="AY12" s="3" t="e">
        <f t="shared" si="62"/>
        <v>#N/A</v>
      </c>
      <c r="AZ12" s="3" t="e">
        <f t="shared" si="62"/>
        <v>#N/A</v>
      </c>
      <c r="BA12" s="3" t="e">
        <f t="shared" si="62"/>
        <v>#N/A</v>
      </c>
      <c r="BB12" s="3" t="e">
        <f t="shared" si="62"/>
        <v>#N/A</v>
      </c>
      <c r="BC12" s="3" t="e">
        <f t="shared" si="62"/>
        <v>#N/A</v>
      </c>
      <c r="BD12" s="3" t="e">
        <f t="shared" si="62"/>
        <v>#N/A</v>
      </c>
      <c r="BE12" s="3" t="e">
        <f t="shared" si="62"/>
        <v>#N/A</v>
      </c>
      <c r="BF12" s="3" t="e">
        <f t="shared" si="62"/>
        <v>#N/A</v>
      </c>
      <c r="BG12" s="3" t="e">
        <f t="shared" si="62"/>
        <v>#N/A</v>
      </c>
      <c r="BH12" s="3" t="e">
        <f t="shared" si="62"/>
        <v>#N/A</v>
      </c>
      <c r="BI12" s="3" t="e">
        <f t="shared" si="62"/>
        <v>#N/A</v>
      </c>
      <c r="BJ12" s="3" t="e">
        <f t="shared" si="62"/>
        <v>#N/A</v>
      </c>
      <c r="BK12" s="3" t="e">
        <f t="shared" si="62"/>
        <v>#N/A</v>
      </c>
      <c r="BL12" s="3" t="e">
        <f t="shared" si="62"/>
        <v>#N/A</v>
      </c>
      <c r="BM12" s="3" t="e">
        <f t="shared" si="62"/>
        <v>#N/A</v>
      </c>
      <c r="BN12" s="3" t="e">
        <f t="shared" si="62"/>
        <v>#N/A</v>
      </c>
      <c r="BO12" s="3" t="e">
        <f t="shared" si="62"/>
        <v>#N/A</v>
      </c>
      <c r="BQ12" s="3">
        <f t="shared" ref="BQ12:CM12" si="63">(MAX($BQ$75:$CM$105)-BQ85)/(MAX($BQ$75:$CM$105)-MIN($BQ$75:$CM$105))*$B$3</f>
        <v>1</v>
      </c>
      <c r="BR12" s="3">
        <f t="shared" si="63"/>
        <v>1</v>
      </c>
      <c r="BS12" s="3">
        <f t="shared" si="63"/>
        <v>1</v>
      </c>
      <c r="BT12" s="3">
        <f t="shared" si="63"/>
        <v>1</v>
      </c>
      <c r="BU12" s="3">
        <f t="shared" si="63"/>
        <v>1</v>
      </c>
      <c r="BV12" s="3">
        <f t="shared" si="63"/>
        <v>1</v>
      </c>
      <c r="BW12" s="3">
        <f t="shared" si="63"/>
        <v>1</v>
      </c>
      <c r="BX12" s="3">
        <f t="shared" si="63"/>
        <v>1</v>
      </c>
      <c r="BY12" s="3">
        <f t="shared" si="63"/>
        <v>1</v>
      </c>
      <c r="BZ12" s="3">
        <f t="shared" si="63"/>
        <v>1</v>
      </c>
      <c r="CA12" s="3">
        <f t="shared" si="63"/>
        <v>1</v>
      </c>
      <c r="CB12" s="3">
        <f t="shared" si="63"/>
        <v>1</v>
      </c>
      <c r="CC12" s="3">
        <f t="shared" si="63"/>
        <v>1</v>
      </c>
      <c r="CD12" s="3">
        <f t="shared" si="63"/>
        <v>1</v>
      </c>
      <c r="CE12" s="3">
        <f t="shared" si="63"/>
        <v>1</v>
      </c>
      <c r="CF12" s="3">
        <f t="shared" si="63"/>
        <v>1</v>
      </c>
      <c r="CG12" s="3">
        <f t="shared" si="63"/>
        <v>1</v>
      </c>
      <c r="CH12" s="3">
        <f t="shared" si="63"/>
        <v>1</v>
      </c>
      <c r="CI12" s="3">
        <f t="shared" si="63"/>
        <v>1</v>
      </c>
      <c r="CJ12" s="3">
        <f t="shared" si="63"/>
        <v>1</v>
      </c>
      <c r="CK12" s="3">
        <f t="shared" si="63"/>
        <v>1</v>
      </c>
      <c r="CL12" s="3">
        <f t="shared" si="63"/>
        <v>1</v>
      </c>
      <c r="CM12" s="3">
        <f t="shared" si="63"/>
        <v>1</v>
      </c>
      <c r="CO12" s="3">
        <f t="shared" ref="CO12:DK12" si="64">(MAX($CO$75:$DK$105)-CO85)/(MAX($CO$75:$DK$105)-MIN($CO$75:$DK$105))*$B$4</f>
        <v>1</v>
      </c>
      <c r="CP12" s="3">
        <f t="shared" si="64"/>
        <v>1</v>
      </c>
      <c r="CQ12" s="3">
        <f t="shared" si="64"/>
        <v>1</v>
      </c>
      <c r="CR12" s="3">
        <f t="shared" si="64"/>
        <v>1</v>
      </c>
      <c r="CS12" s="3">
        <f t="shared" si="64"/>
        <v>1</v>
      </c>
      <c r="CT12" s="3">
        <f t="shared" si="64"/>
        <v>1</v>
      </c>
      <c r="CU12" s="3">
        <f t="shared" si="64"/>
        <v>1</v>
      </c>
      <c r="CV12" s="3">
        <f t="shared" si="64"/>
        <v>1</v>
      </c>
      <c r="CW12" s="3">
        <f t="shared" si="64"/>
        <v>1</v>
      </c>
      <c r="CX12" s="3">
        <f t="shared" si="64"/>
        <v>1</v>
      </c>
      <c r="CY12" s="3">
        <f t="shared" si="64"/>
        <v>1</v>
      </c>
      <c r="CZ12" s="3">
        <f t="shared" si="64"/>
        <v>1</v>
      </c>
      <c r="DA12" s="3">
        <f t="shared" si="64"/>
        <v>1</v>
      </c>
      <c r="DB12" s="3">
        <f t="shared" si="64"/>
        <v>1</v>
      </c>
      <c r="DC12" s="3">
        <f t="shared" si="64"/>
        <v>1</v>
      </c>
      <c r="DD12" s="3">
        <f t="shared" si="64"/>
        <v>1</v>
      </c>
      <c r="DE12" s="3">
        <f t="shared" si="64"/>
        <v>1</v>
      </c>
      <c r="DF12" s="3">
        <f t="shared" si="64"/>
        <v>1</v>
      </c>
      <c r="DG12" s="3">
        <f t="shared" si="64"/>
        <v>1</v>
      </c>
      <c r="DH12" s="3">
        <f t="shared" si="64"/>
        <v>1</v>
      </c>
      <c r="DI12" s="3">
        <f t="shared" si="64"/>
        <v>1</v>
      </c>
      <c r="DJ12" s="3">
        <f t="shared" si="64"/>
        <v>1</v>
      </c>
      <c r="DK12" s="3">
        <f t="shared" si="64"/>
        <v>1</v>
      </c>
      <c r="DM12" s="3">
        <f t="shared" ref="DM12:EI12" si="65">(MAX($DM$75:$EI$105)-DM85)/(MAX($DM$75:$EI$105)-MIN($DM$75:$EI$105))*$B$5</f>
        <v>1</v>
      </c>
      <c r="DN12" s="3">
        <f t="shared" si="65"/>
        <v>1</v>
      </c>
      <c r="DO12" s="3">
        <f t="shared" si="65"/>
        <v>1</v>
      </c>
      <c r="DP12" s="3">
        <f t="shared" si="65"/>
        <v>1</v>
      </c>
      <c r="DQ12" s="3">
        <f t="shared" si="65"/>
        <v>1</v>
      </c>
      <c r="DR12" s="3">
        <f t="shared" si="65"/>
        <v>1</v>
      </c>
      <c r="DS12" s="3">
        <f t="shared" si="65"/>
        <v>1</v>
      </c>
      <c r="DT12" s="3">
        <f t="shared" si="65"/>
        <v>1</v>
      </c>
      <c r="DU12" s="3">
        <f t="shared" si="65"/>
        <v>1</v>
      </c>
      <c r="DV12" s="3">
        <f t="shared" si="65"/>
        <v>1</v>
      </c>
      <c r="DW12" s="3">
        <f t="shared" si="65"/>
        <v>1</v>
      </c>
      <c r="DX12" s="3">
        <f t="shared" si="65"/>
        <v>1</v>
      </c>
      <c r="DY12" s="3">
        <f t="shared" si="65"/>
        <v>1</v>
      </c>
      <c r="DZ12" s="3">
        <f t="shared" si="65"/>
        <v>1</v>
      </c>
      <c r="EA12" s="3">
        <f t="shared" si="65"/>
        <v>1</v>
      </c>
      <c r="EB12" s="3">
        <f t="shared" si="65"/>
        <v>1</v>
      </c>
      <c r="EC12" s="3">
        <f t="shared" si="65"/>
        <v>1</v>
      </c>
      <c r="ED12" s="3">
        <f t="shared" si="65"/>
        <v>1</v>
      </c>
      <c r="EE12" s="3">
        <f t="shared" si="65"/>
        <v>1</v>
      </c>
      <c r="EF12" s="3">
        <f t="shared" si="65"/>
        <v>1</v>
      </c>
      <c r="EG12" s="3">
        <f t="shared" si="65"/>
        <v>1</v>
      </c>
      <c r="EH12" s="3">
        <f t="shared" si="65"/>
        <v>1</v>
      </c>
      <c r="EI12" s="3">
        <f t="shared" si="65"/>
        <v>1</v>
      </c>
      <c r="EK12" s="3">
        <f t="shared" ref="EK12:FG12" si="66">(MAX($EK$75:$FG$105)-EK85)/(MAX($EK$75:$FG$105)-MIN($EK$75:$FG$105))*$B$6</f>
        <v>1</v>
      </c>
      <c r="EL12" s="3">
        <f t="shared" si="66"/>
        <v>1</v>
      </c>
      <c r="EM12" s="3">
        <f t="shared" si="66"/>
        <v>1</v>
      </c>
      <c r="EN12" s="3">
        <f t="shared" si="66"/>
        <v>1</v>
      </c>
      <c r="EO12" s="3">
        <f t="shared" si="66"/>
        <v>1</v>
      </c>
      <c r="EP12" s="3">
        <f t="shared" si="66"/>
        <v>1</v>
      </c>
      <c r="EQ12" s="3">
        <f t="shared" si="66"/>
        <v>1</v>
      </c>
      <c r="ER12" s="3">
        <f t="shared" si="66"/>
        <v>1</v>
      </c>
      <c r="ES12" s="3">
        <f t="shared" si="66"/>
        <v>1</v>
      </c>
      <c r="ET12" s="3">
        <f t="shared" si="66"/>
        <v>1</v>
      </c>
      <c r="EU12" s="3">
        <f t="shared" si="66"/>
        <v>1</v>
      </c>
      <c r="EV12" s="3">
        <f t="shared" si="66"/>
        <v>1</v>
      </c>
      <c r="EW12" s="3">
        <f t="shared" si="66"/>
        <v>1</v>
      </c>
      <c r="EX12" s="3">
        <f t="shared" si="66"/>
        <v>1</v>
      </c>
      <c r="EY12" s="3">
        <f t="shared" si="66"/>
        <v>1</v>
      </c>
      <c r="EZ12" s="3">
        <f t="shared" si="66"/>
        <v>1</v>
      </c>
      <c r="FA12" s="3">
        <f t="shared" si="66"/>
        <v>1</v>
      </c>
      <c r="FB12" s="3">
        <f t="shared" si="66"/>
        <v>1</v>
      </c>
      <c r="FC12" s="3">
        <f t="shared" si="66"/>
        <v>1</v>
      </c>
      <c r="FD12" s="3">
        <f t="shared" si="66"/>
        <v>1</v>
      </c>
      <c r="FE12" s="3">
        <f t="shared" si="66"/>
        <v>1</v>
      </c>
      <c r="FF12" s="3">
        <f t="shared" si="66"/>
        <v>1</v>
      </c>
      <c r="FG12" s="3">
        <f t="shared" si="66"/>
        <v>1</v>
      </c>
      <c r="FI12" s="3">
        <f t="shared" ref="FI12:GE12" si="67">(MAX($FI$75:$GE$105)-FI85)/(MAX($FI$75:$GE$105)-MIN($FI$75:$GE$105))*$B$7</f>
        <v>1</v>
      </c>
      <c r="FJ12" s="3">
        <f t="shared" si="67"/>
        <v>1</v>
      </c>
      <c r="FK12" s="3">
        <f t="shared" si="67"/>
        <v>1</v>
      </c>
      <c r="FL12" s="3">
        <f t="shared" si="67"/>
        <v>1</v>
      </c>
      <c r="FM12" s="3">
        <f t="shared" si="67"/>
        <v>1</v>
      </c>
      <c r="FN12" s="3">
        <f t="shared" si="67"/>
        <v>1</v>
      </c>
      <c r="FO12" s="3">
        <f t="shared" si="67"/>
        <v>1</v>
      </c>
      <c r="FP12" s="3">
        <f t="shared" si="67"/>
        <v>1</v>
      </c>
      <c r="FQ12" s="3">
        <f t="shared" si="67"/>
        <v>1</v>
      </c>
      <c r="FR12" s="3">
        <f t="shared" si="67"/>
        <v>1</v>
      </c>
      <c r="FS12" s="3">
        <f t="shared" si="67"/>
        <v>1</v>
      </c>
      <c r="FT12" s="3">
        <f t="shared" si="67"/>
        <v>1</v>
      </c>
      <c r="FU12" s="3">
        <f t="shared" si="67"/>
        <v>1</v>
      </c>
      <c r="FV12" s="3">
        <f t="shared" si="67"/>
        <v>1</v>
      </c>
      <c r="FW12" s="3">
        <f t="shared" si="67"/>
        <v>1</v>
      </c>
      <c r="FX12" s="3">
        <f t="shared" si="67"/>
        <v>1</v>
      </c>
      <c r="FY12" s="3">
        <f t="shared" si="67"/>
        <v>1</v>
      </c>
      <c r="FZ12" s="3">
        <f t="shared" si="67"/>
        <v>1</v>
      </c>
      <c r="GA12" s="3">
        <f t="shared" si="67"/>
        <v>1</v>
      </c>
      <c r="GB12" s="3">
        <f t="shared" si="67"/>
        <v>1</v>
      </c>
      <c r="GC12" s="3">
        <f t="shared" si="67"/>
        <v>1</v>
      </c>
      <c r="GD12" s="3">
        <f t="shared" si="67"/>
        <v>1</v>
      </c>
      <c r="GE12" s="3">
        <f t="shared" si="67"/>
        <v>1</v>
      </c>
    </row>
    <row r="13" spans="1:187" x14ac:dyDescent="0.2">
      <c r="C13">
        <v>10</v>
      </c>
      <c r="D13" s="2" t="s">
        <v>23</v>
      </c>
      <c r="E13" s="2" t="s">
        <v>23</v>
      </c>
      <c r="F13" s="2" t="s">
        <v>23</v>
      </c>
      <c r="G13" s="2" t="s">
        <v>23</v>
      </c>
      <c r="H13" s="2" t="s">
        <v>18</v>
      </c>
      <c r="I13" s="2" t="s">
        <v>21</v>
      </c>
      <c r="J13" s="2" t="s">
        <v>18</v>
      </c>
      <c r="K13" s="2" t="s">
        <v>21</v>
      </c>
      <c r="L13" s="2" t="s">
        <v>21</v>
      </c>
      <c r="M13" s="2" t="s">
        <v>18</v>
      </c>
      <c r="N13" s="2" t="s">
        <v>21</v>
      </c>
      <c r="O13" s="2" t="s">
        <v>21</v>
      </c>
      <c r="P13" s="2" t="s">
        <v>18</v>
      </c>
      <c r="Q13" s="2" t="s">
        <v>18</v>
      </c>
      <c r="R13" s="2" t="s">
        <v>18</v>
      </c>
      <c r="S13" s="2" t="s">
        <v>20</v>
      </c>
      <c r="T13" s="2" t="s">
        <v>20</v>
      </c>
      <c r="U13" s="2" t="s">
        <v>20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B13">
        <v>14</v>
      </c>
      <c r="AC13">
        <v>8</v>
      </c>
      <c r="AD13" s="3">
        <f>BA16</f>
        <v>2.6389002810055437</v>
      </c>
      <c r="AE13" s="3">
        <f ca="1">IF(MTD_front_end!$BA$21="Salt &amp; Pepper",(RAND()),IF(MTD_front_end!$BA$20="Private Residents",AD13,MAX($AD$3:$AD$137)-AD13))</f>
        <v>2.6389002810055437</v>
      </c>
      <c r="AF13">
        <f t="shared" ca="1" si="12"/>
        <v>123</v>
      </c>
      <c r="AG13">
        <f t="shared" ca="1" si="13"/>
        <v>1</v>
      </c>
      <c r="AJ13" s="3"/>
      <c r="AS13" s="3" t="e">
        <f t="shared" ref="AS13:BO13" si="68">IF(AS52=1,SUM(BQ13,CO13,DM13,EK13,FI13),NA())</f>
        <v>#N/A</v>
      </c>
      <c r="AT13" s="3" t="e">
        <f t="shared" si="68"/>
        <v>#N/A</v>
      </c>
      <c r="AU13" s="3" t="e">
        <f t="shared" si="68"/>
        <v>#N/A</v>
      </c>
      <c r="AV13" s="3" t="e">
        <f t="shared" si="68"/>
        <v>#N/A</v>
      </c>
      <c r="AW13" s="3" t="e">
        <f t="shared" si="68"/>
        <v>#N/A</v>
      </c>
      <c r="AX13" s="3" t="e">
        <f t="shared" si="68"/>
        <v>#N/A</v>
      </c>
      <c r="AY13" s="3" t="e">
        <f t="shared" si="68"/>
        <v>#N/A</v>
      </c>
      <c r="AZ13" s="3" t="e">
        <f t="shared" si="68"/>
        <v>#N/A</v>
      </c>
      <c r="BA13" s="3" t="e">
        <f t="shared" si="68"/>
        <v>#N/A</v>
      </c>
      <c r="BB13" s="3" t="e">
        <f t="shared" si="68"/>
        <v>#N/A</v>
      </c>
      <c r="BC13" s="3" t="e">
        <f t="shared" si="68"/>
        <v>#N/A</v>
      </c>
      <c r="BD13" s="3" t="e">
        <f t="shared" si="68"/>
        <v>#N/A</v>
      </c>
      <c r="BE13" s="3" t="e">
        <f t="shared" si="68"/>
        <v>#N/A</v>
      </c>
      <c r="BF13" s="3" t="e">
        <f t="shared" si="68"/>
        <v>#N/A</v>
      </c>
      <c r="BG13" s="3" t="e">
        <f t="shared" si="68"/>
        <v>#N/A</v>
      </c>
      <c r="BH13" s="3" t="e">
        <f t="shared" si="68"/>
        <v>#N/A</v>
      </c>
      <c r="BI13" s="3" t="e">
        <f t="shared" si="68"/>
        <v>#N/A</v>
      </c>
      <c r="BJ13" s="3" t="e">
        <f t="shared" si="68"/>
        <v>#N/A</v>
      </c>
      <c r="BK13" s="3" t="e">
        <f t="shared" si="68"/>
        <v>#N/A</v>
      </c>
      <c r="BL13" s="3" t="e">
        <f t="shared" si="68"/>
        <v>#N/A</v>
      </c>
      <c r="BM13" s="3" t="e">
        <f t="shared" si="68"/>
        <v>#N/A</v>
      </c>
      <c r="BN13" s="3" t="e">
        <f t="shared" si="68"/>
        <v>#N/A</v>
      </c>
      <c r="BO13" s="3" t="e">
        <f t="shared" si="68"/>
        <v>#N/A</v>
      </c>
      <c r="BQ13" s="3">
        <f t="shared" ref="BQ13:CM13" si="69">(MAX($BQ$75:$CM$105)-BQ86)/(MAX($BQ$75:$CM$105)-MIN($BQ$75:$CM$105))*$B$3</f>
        <v>1</v>
      </c>
      <c r="BR13" s="3">
        <f t="shared" si="69"/>
        <v>1</v>
      </c>
      <c r="BS13" s="3">
        <f t="shared" si="69"/>
        <v>1</v>
      </c>
      <c r="BT13" s="3">
        <f t="shared" si="69"/>
        <v>1</v>
      </c>
      <c r="BU13" s="3">
        <f t="shared" si="69"/>
        <v>1</v>
      </c>
      <c r="BV13" s="3">
        <f t="shared" si="69"/>
        <v>1</v>
      </c>
      <c r="BW13" s="3">
        <f t="shared" si="69"/>
        <v>1</v>
      </c>
      <c r="BX13" s="3">
        <f t="shared" si="69"/>
        <v>1</v>
      </c>
      <c r="BY13" s="3">
        <f t="shared" si="69"/>
        <v>1</v>
      </c>
      <c r="BZ13" s="3">
        <f t="shared" si="69"/>
        <v>1</v>
      </c>
      <c r="CA13" s="3">
        <f t="shared" si="69"/>
        <v>1</v>
      </c>
      <c r="CB13" s="3">
        <f t="shared" si="69"/>
        <v>1</v>
      </c>
      <c r="CC13" s="3">
        <f t="shared" si="69"/>
        <v>1</v>
      </c>
      <c r="CD13" s="3">
        <f t="shared" si="69"/>
        <v>1</v>
      </c>
      <c r="CE13" s="3">
        <f t="shared" si="69"/>
        <v>1</v>
      </c>
      <c r="CF13" s="3">
        <f t="shared" si="69"/>
        <v>1</v>
      </c>
      <c r="CG13" s="3">
        <f t="shared" si="69"/>
        <v>1</v>
      </c>
      <c r="CH13" s="3">
        <f t="shared" si="69"/>
        <v>1</v>
      </c>
      <c r="CI13" s="3">
        <f t="shared" si="69"/>
        <v>1</v>
      </c>
      <c r="CJ13" s="3">
        <f t="shared" si="69"/>
        <v>1</v>
      </c>
      <c r="CK13" s="3">
        <f t="shared" si="69"/>
        <v>1</v>
      </c>
      <c r="CL13" s="3">
        <f t="shared" si="69"/>
        <v>1</v>
      </c>
      <c r="CM13" s="3">
        <f t="shared" si="69"/>
        <v>1</v>
      </c>
      <c r="CO13" s="3">
        <f t="shared" ref="CO13:DK13" si="70">(MAX($CO$75:$DK$105)-CO86)/(MAX($CO$75:$DK$105)-MIN($CO$75:$DK$105))*$B$4</f>
        <v>1</v>
      </c>
      <c r="CP13" s="3">
        <f t="shared" si="70"/>
        <v>1</v>
      </c>
      <c r="CQ13" s="3">
        <f t="shared" si="70"/>
        <v>1</v>
      </c>
      <c r="CR13" s="3">
        <f t="shared" si="70"/>
        <v>1</v>
      </c>
      <c r="CS13" s="3">
        <f t="shared" si="70"/>
        <v>1</v>
      </c>
      <c r="CT13" s="3">
        <f t="shared" si="70"/>
        <v>1</v>
      </c>
      <c r="CU13" s="3">
        <f t="shared" si="70"/>
        <v>1</v>
      </c>
      <c r="CV13" s="3">
        <f t="shared" si="70"/>
        <v>1</v>
      </c>
      <c r="CW13" s="3">
        <f t="shared" si="70"/>
        <v>1</v>
      </c>
      <c r="CX13" s="3">
        <f t="shared" si="70"/>
        <v>1</v>
      </c>
      <c r="CY13" s="3">
        <f t="shared" si="70"/>
        <v>1</v>
      </c>
      <c r="CZ13" s="3">
        <f t="shared" si="70"/>
        <v>1</v>
      </c>
      <c r="DA13" s="3">
        <f t="shared" si="70"/>
        <v>1</v>
      </c>
      <c r="DB13" s="3">
        <f t="shared" si="70"/>
        <v>1</v>
      </c>
      <c r="DC13" s="3">
        <f t="shared" si="70"/>
        <v>1</v>
      </c>
      <c r="DD13" s="3">
        <f t="shared" si="70"/>
        <v>1</v>
      </c>
      <c r="DE13" s="3">
        <f t="shared" si="70"/>
        <v>1</v>
      </c>
      <c r="DF13" s="3">
        <f t="shared" si="70"/>
        <v>1</v>
      </c>
      <c r="DG13" s="3">
        <f t="shared" si="70"/>
        <v>1</v>
      </c>
      <c r="DH13" s="3">
        <f t="shared" si="70"/>
        <v>1</v>
      </c>
      <c r="DI13" s="3">
        <f t="shared" si="70"/>
        <v>1</v>
      </c>
      <c r="DJ13" s="3">
        <f t="shared" si="70"/>
        <v>1</v>
      </c>
      <c r="DK13" s="3">
        <f t="shared" si="70"/>
        <v>1</v>
      </c>
      <c r="DM13" s="3">
        <f t="shared" ref="DM13:EI13" si="71">(MAX($DM$75:$EI$105)-DM86)/(MAX($DM$75:$EI$105)-MIN($DM$75:$EI$105))*$B$5</f>
        <v>1</v>
      </c>
      <c r="DN13" s="3">
        <f t="shared" si="71"/>
        <v>1</v>
      </c>
      <c r="DO13" s="3">
        <f t="shared" si="71"/>
        <v>1</v>
      </c>
      <c r="DP13" s="3">
        <f t="shared" si="71"/>
        <v>1</v>
      </c>
      <c r="DQ13" s="3">
        <f t="shared" si="71"/>
        <v>1</v>
      </c>
      <c r="DR13" s="3">
        <f t="shared" si="71"/>
        <v>1</v>
      </c>
      <c r="DS13" s="3">
        <f t="shared" si="71"/>
        <v>1</v>
      </c>
      <c r="DT13" s="3">
        <f t="shared" si="71"/>
        <v>1</v>
      </c>
      <c r="DU13" s="3">
        <f t="shared" si="71"/>
        <v>1</v>
      </c>
      <c r="DV13" s="3">
        <f t="shared" si="71"/>
        <v>1</v>
      </c>
      <c r="DW13" s="3">
        <f t="shared" si="71"/>
        <v>1</v>
      </c>
      <c r="DX13" s="3">
        <f t="shared" si="71"/>
        <v>1</v>
      </c>
      <c r="DY13" s="3">
        <f t="shared" si="71"/>
        <v>1</v>
      </c>
      <c r="DZ13" s="3">
        <f t="shared" si="71"/>
        <v>1</v>
      </c>
      <c r="EA13" s="3">
        <f t="shared" si="71"/>
        <v>1</v>
      </c>
      <c r="EB13" s="3">
        <f t="shared" si="71"/>
        <v>1</v>
      </c>
      <c r="EC13" s="3">
        <f t="shared" si="71"/>
        <v>1</v>
      </c>
      <c r="ED13" s="3">
        <f t="shared" si="71"/>
        <v>1</v>
      </c>
      <c r="EE13" s="3">
        <f t="shared" si="71"/>
        <v>1</v>
      </c>
      <c r="EF13" s="3">
        <f t="shared" si="71"/>
        <v>1</v>
      </c>
      <c r="EG13" s="3">
        <f t="shared" si="71"/>
        <v>1</v>
      </c>
      <c r="EH13" s="3">
        <f t="shared" si="71"/>
        <v>1</v>
      </c>
      <c r="EI13" s="3">
        <f t="shared" si="71"/>
        <v>1</v>
      </c>
      <c r="EK13" s="3">
        <f t="shared" ref="EK13:FG13" si="72">(MAX($EK$75:$FG$105)-EK86)/(MAX($EK$75:$FG$105)-MIN($EK$75:$FG$105))*$B$6</f>
        <v>1</v>
      </c>
      <c r="EL13" s="3">
        <f t="shared" si="72"/>
        <v>1</v>
      </c>
      <c r="EM13" s="3">
        <f t="shared" si="72"/>
        <v>1</v>
      </c>
      <c r="EN13" s="3">
        <f t="shared" si="72"/>
        <v>1</v>
      </c>
      <c r="EO13" s="3">
        <f t="shared" si="72"/>
        <v>1</v>
      </c>
      <c r="EP13" s="3">
        <f t="shared" si="72"/>
        <v>1</v>
      </c>
      <c r="EQ13" s="3">
        <f t="shared" si="72"/>
        <v>1</v>
      </c>
      <c r="ER13" s="3">
        <f t="shared" si="72"/>
        <v>1</v>
      </c>
      <c r="ES13" s="3">
        <f t="shared" si="72"/>
        <v>1</v>
      </c>
      <c r="ET13" s="3">
        <f t="shared" si="72"/>
        <v>1</v>
      </c>
      <c r="EU13" s="3">
        <f t="shared" si="72"/>
        <v>1</v>
      </c>
      <c r="EV13" s="3">
        <f t="shared" si="72"/>
        <v>1</v>
      </c>
      <c r="EW13" s="3">
        <f t="shared" si="72"/>
        <v>1</v>
      </c>
      <c r="EX13" s="3">
        <f t="shared" si="72"/>
        <v>1</v>
      </c>
      <c r="EY13" s="3">
        <f t="shared" si="72"/>
        <v>1</v>
      </c>
      <c r="EZ13" s="3">
        <f t="shared" si="72"/>
        <v>1</v>
      </c>
      <c r="FA13" s="3">
        <f t="shared" si="72"/>
        <v>1</v>
      </c>
      <c r="FB13" s="3">
        <f t="shared" si="72"/>
        <v>1</v>
      </c>
      <c r="FC13" s="3">
        <f t="shared" si="72"/>
        <v>1</v>
      </c>
      <c r="FD13" s="3">
        <f t="shared" si="72"/>
        <v>1</v>
      </c>
      <c r="FE13" s="3">
        <f t="shared" si="72"/>
        <v>1</v>
      </c>
      <c r="FF13" s="3">
        <f t="shared" si="72"/>
        <v>1</v>
      </c>
      <c r="FG13" s="3">
        <f t="shared" si="72"/>
        <v>1</v>
      </c>
      <c r="FI13" s="3">
        <f t="shared" ref="FI13:GE13" si="73">(MAX($FI$75:$GE$105)-FI86)/(MAX($FI$75:$GE$105)-MIN($FI$75:$GE$105))*$B$7</f>
        <v>1</v>
      </c>
      <c r="FJ13" s="3">
        <f t="shared" si="73"/>
        <v>1</v>
      </c>
      <c r="FK13" s="3">
        <f t="shared" si="73"/>
        <v>1</v>
      </c>
      <c r="FL13" s="3">
        <f t="shared" si="73"/>
        <v>1</v>
      </c>
      <c r="FM13" s="3">
        <f t="shared" si="73"/>
        <v>1</v>
      </c>
      <c r="FN13" s="3">
        <f t="shared" si="73"/>
        <v>1</v>
      </c>
      <c r="FO13" s="3">
        <f t="shared" si="73"/>
        <v>1</v>
      </c>
      <c r="FP13" s="3">
        <f t="shared" si="73"/>
        <v>1</v>
      </c>
      <c r="FQ13" s="3">
        <f t="shared" si="73"/>
        <v>1</v>
      </c>
      <c r="FR13" s="3">
        <f t="shared" si="73"/>
        <v>1</v>
      </c>
      <c r="FS13" s="3">
        <f t="shared" si="73"/>
        <v>1</v>
      </c>
      <c r="FT13" s="3">
        <f t="shared" si="73"/>
        <v>1</v>
      </c>
      <c r="FU13" s="3">
        <f t="shared" si="73"/>
        <v>1</v>
      </c>
      <c r="FV13" s="3">
        <f t="shared" si="73"/>
        <v>1</v>
      </c>
      <c r="FW13" s="3">
        <f t="shared" si="73"/>
        <v>1</v>
      </c>
      <c r="FX13" s="3">
        <f t="shared" si="73"/>
        <v>1</v>
      </c>
      <c r="FY13" s="3">
        <f t="shared" si="73"/>
        <v>1</v>
      </c>
      <c r="FZ13" s="3">
        <f t="shared" si="73"/>
        <v>1</v>
      </c>
      <c r="GA13" s="3">
        <f t="shared" si="73"/>
        <v>1</v>
      </c>
      <c r="GB13" s="3">
        <f t="shared" si="73"/>
        <v>1</v>
      </c>
      <c r="GC13" s="3">
        <f t="shared" si="73"/>
        <v>1</v>
      </c>
      <c r="GD13" s="3">
        <f t="shared" si="73"/>
        <v>1</v>
      </c>
      <c r="GE13" s="3">
        <f t="shared" si="73"/>
        <v>1</v>
      </c>
    </row>
    <row r="14" spans="1:187" x14ac:dyDescent="0.2">
      <c r="C14">
        <v>11</v>
      </c>
      <c r="D14" s="2" t="s">
        <v>23</v>
      </c>
      <c r="E14" s="2" t="s">
        <v>23</v>
      </c>
      <c r="F14" s="2" t="s">
        <v>23</v>
      </c>
      <c r="G14" s="2" t="s">
        <v>23</v>
      </c>
      <c r="H14" s="2" t="s">
        <v>18</v>
      </c>
      <c r="I14" s="2" t="s">
        <v>21</v>
      </c>
      <c r="J14" s="2" t="s">
        <v>18</v>
      </c>
      <c r="K14" s="2" t="s">
        <v>21</v>
      </c>
      <c r="L14" s="2" t="s">
        <v>21</v>
      </c>
      <c r="M14" s="2" t="s">
        <v>18</v>
      </c>
      <c r="N14" s="2" t="s">
        <v>21</v>
      </c>
      <c r="O14" s="2" t="s">
        <v>18</v>
      </c>
      <c r="P14" s="2" t="s">
        <v>18</v>
      </c>
      <c r="Q14" s="2" t="s">
        <v>18</v>
      </c>
      <c r="R14" s="2" t="s">
        <v>18</v>
      </c>
      <c r="S14" s="2" t="s">
        <v>22</v>
      </c>
      <c r="T14" s="2" t="s">
        <v>22</v>
      </c>
      <c r="U14" s="2" t="s">
        <v>22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25</v>
      </c>
      <c r="AB14">
        <v>14</v>
      </c>
      <c r="AC14">
        <v>10</v>
      </c>
      <c r="AD14" s="3">
        <f>BC16</f>
        <v>2.6500493658388393</v>
      </c>
      <c r="AE14" s="3">
        <f ca="1">IF(MTD_front_end!$BA$21="Salt &amp; Pepper",(RAND()),IF(MTD_front_end!$BA$20="Private Residents",AD14,MAX($AD$3:$AD$137)-AD14))</f>
        <v>2.6500493658388393</v>
      </c>
      <c r="AF14">
        <f t="shared" ca="1" si="12"/>
        <v>124</v>
      </c>
      <c r="AG14">
        <f t="shared" ca="1" si="13"/>
        <v>1</v>
      </c>
      <c r="AJ14" s="3"/>
      <c r="AS14" s="3" t="e">
        <f t="shared" ref="AS14:BO14" si="74">IF(AS53=1,SUM(BQ14,CO14,DM14,EK14,FI14),NA())</f>
        <v>#N/A</v>
      </c>
      <c r="AT14" s="3" t="e">
        <f t="shared" si="74"/>
        <v>#N/A</v>
      </c>
      <c r="AU14" s="3" t="e">
        <f t="shared" si="74"/>
        <v>#N/A</v>
      </c>
      <c r="AV14" s="3" t="e">
        <f t="shared" si="74"/>
        <v>#N/A</v>
      </c>
      <c r="AW14" s="3" t="e">
        <f t="shared" si="74"/>
        <v>#N/A</v>
      </c>
      <c r="AX14" s="3" t="e">
        <f t="shared" si="74"/>
        <v>#N/A</v>
      </c>
      <c r="AY14" s="3" t="e">
        <f t="shared" si="74"/>
        <v>#N/A</v>
      </c>
      <c r="AZ14" s="3" t="e">
        <f t="shared" si="74"/>
        <v>#N/A</v>
      </c>
      <c r="BA14" s="3" t="e">
        <f t="shared" si="74"/>
        <v>#N/A</v>
      </c>
      <c r="BB14" s="3" t="e">
        <f t="shared" si="74"/>
        <v>#N/A</v>
      </c>
      <c r="BC14" s="3" t="e">
        <f t="shared" si="74"/>
        <v>#N/A</v>
      </c>
      <c r="BD14" s="3">
        <f t="shared" si="74"/>
        <v>2.7720361509835194</v>
      </c>
      <c r="BE14" s="3">
        <f t="shared" si="74"/>
        <v>2.7776106934001672</v>
      </c>
      <c r="BF14" s="3">
        <f t="shared" si="74"/>
        <v>3.616518569150148</v>
      </c>
      <c r="BG14" s="3" t="e">
        <f t="shared" si="74"/>
        <v>#N/A</v>
      </c>
      <c r="BH14" s="3" t="e">
        <f t="shared" si="74"/>
        <v>#N/A</v>
      </c>
      <c r="BI14" s="3" t="e">
        <f t="shared" si="74"/>
        <v>#N/A</v>
      </c>
      <c r="BJ14" s="3" t="e">
        <f t="shared" si="74"/>
        <v>#N/A</v>
      </c>
      <c r="BK14" s="3" t="e">
        <f t="shared" si="74"/>
        <v>#N/A</v>
      </c>
      <c r="BL14" s="3" t="e">
        <f t="shared" si="74"/>
        <v>#N/A</v>
      </c>
      <c r="BM14" s="3" t="e">
        <f t="shared" si="74"/>
        <v>#N/A</v>
      </c>
      <c r="BN14" s="3" t="e">
        <f t="shared" si="74"/>
        <v>#N/A</v>
      </c>
      <c r="BO14" s="3" t="e">
        <f t="shared" si="74"/>
        <v>#N/A</v>
      </c>
      <c r="BQ14" s="3">
        <f t="shared" ref="BQ14:CM14" si="75">(MAX($BQ$75:$CM$105)-BQ87)/(MAX($BQ$75:$CM$105)-MIN($BQ$75:$CM$105))*$B$3</f>
        <v>1</v>
      </c>
      <c r="BR14" s="3">
        <f t="shared" si="75"/>
        <v>1</v>
      </c>
      <c r="BS14" s="3">
        <f t="shared" si="75"/>
        <v>1</v>
      </c>
      <c r="BT14" s="3">
        <f t="shared" si="75"/>
        <v>1</v>
      </c>
      <c r="BU14" s="3">
        <f t="shared" si="75"/>
        <v>1</v>
      </c>
      <c r="BV14" s="3">
        <f t="shared" si="75"/>
        <v>1</v>
      </c>
      <c r="BW14" s="3">
        <f t="shared" si="75"/>
        <v>1</v>
      </c>
      <c r="BX14" s="3">
        <f t="shared" si="75"/>
        <v>1</v>
      </c>
      <c r="BY14" s="3">
        <f t="shared" si="75"/>
        <v>1</v>
      </c>
      <c r="BZ14" s="3">
        <f t="shared" si="75"/>
        <v>1</v>
      </c>
      <c r="CA14" s="3">
        <f t="shared" si="75"/>
        <v>1</v>
      </c>
      <c r="CB14" s="3">
        <f t="shared" si="75"/>
        <v>0.63636363636363635</v>
      </c>
      <c r="CC14" s="3">
        <f t="shared" si="75"/>
        <v>0.66666666666666663</v>
      </c>
      <c r="CD14" s="3">
        <f t="shared" si="75"/>
        <v>0.69696969696969702</v>
      </c>
      <c r="CE14" s="3">
        <f t="shared" si="75"/>
        <v>1</v>
      </c>
      <c r="CF14" s="3">
        <f t="shared" si="75"/>
        <v>1</v>
      </c>
      <c r="CG14" s="3">
        <f t="shared" si="75"/>
        <v>1</v>
      </c>
      <c r="CH14" s="3">
        <f t="shared" si="75"/>
        <v>1</v>
      </c>
      <c r="CI14" s="3">
        <f t="shared" si="75"/>
        <v>1</v>
      </c>
      <c r="CJ14" s="3">
        <f t="shared" si="75"/>
        <v>1</v>
      </c>
      <c r="CK14" s="3">
        <f t="shared" si="75"/>
        <v>1</v>
      </c>
      <c r="CL14" s="3">
        <f t="shared" si="75"/>
        <v>1</v>
      </c>
      <c r="CM14" s="3">
        <f t="shared" si="75"/>
        <v>1</v>
      </c>
      <c r="CO14" s="3">
        <f t="shared" ref="CO14:DK14" si="76">(MAX($CO$75:$DK$105)-CO87)/(MAX($CO$75:$DK$105)-MIN($CO$75:$DK$105))*$B$4</f>
        <v>1</v>
      </c>
      <c r="CP14" s="3">
        <f t="shared" si="76"/>
        <v>1</v>
      </c>
      <c r="CQ14" s="3">
        <f t="shared" si="76"/>
        <v>1</v>
      </c>
      <c r="CR14" s="3">
        <f t="shared" si="76"/>
        <v>1</v>
      </c>
      <c r="CS14" s="3">
        <f t="shared" si="76"/>
        <v>1</v>
      </c>
      <c r="CT14" s="3">
        <f t="shared" si="76"/>
        <v>1</v>
      </c>
      <c r="CU14" s="3">
        <f t="shared" si="76"/>
        <v>1</v>
      </c>
      <c r="CV14" s="3">
        <f t="shared" si="76"/>
        <v>1</v>
      </c>
      <c r="CW14" s="3">
        <f t="shared" si="76"/>
        <v>1</v>
      </c>
      <c r="CX14" s="3">
        <f t="shared" si="76"/>
        <v>1</v>
      </c>
      <c r="CY14" s="3">
        <f t="shared" si="76"/>
        <v>1</v>
      </c>
      <c r="CZ14" s="3">
        <f t="shared" si="76"/>
        <v>0.65789473684210531</v>
      </c>
      <c r="DA14" s="3">
        <f t="shared" si="76"/>
        <v>0.63157894736842102</v>
      </c>
      <c r="DB14" s="3">
        <f t="shared" si="76"/>
        <v>0.60526315789473684</v>
      </c>
      <c r="DC14" s="3">
        <f t="shared" si="76"/>
        <v>1</v>
      </c>
      <c r="DD14" s="3">
        <f t="shared" si="76"/>
        <v>1</v>
      </c>
      <c r="DE14" s="3">
        <f t="shared" si="76"/>
        <v>1</v>
      </c>
      <c r="DF14" s="3">
        <f t="shared" si="76"/>
        <v>1</v>
      </c>
      <c r="DG14" s="3">
        <f t="shared" si="76"/>
        <v>1</v>
      </c>
      <c r="DH14" s="3">
        <f t="shared" si="76"/>
        <v>1</v>
      </c>
      <c r="DI14" s="3">
        <f t="shared" si="76"/>
        <v>1</v>
      </c>
      <c r="DJ14" s="3">
        <f t="shared" si="76"/>
        <v>1</v>
      </c>
      <c r="DK14" s="3">
        <f t="shared" si="76"/>
        <v>1</v>
      </c>
      <c r="DM14" s="3">
        <f t="shared" ref="DM14:EI14" si="77">(MAX($DM$75:$EI$105)-DM87)/(MAX($DM$75:$EI$105)-MIN($DM$75:$EI$105))*$B$5</f>
        <v>1</v>
      </c>
      <c r="DN14" s="3">
        <f t="shared" si="77"/>
        <v>1</v>
      </c>
      <c r="DO14" s="3">
        <f t="shared" si="77"/>
        <v>1</v>
      </c>
      <c r="DP14" s="3">
        <f t="shared" si="77"/>
        <v>1</v>
      </c>
      <c r="DQ14" s="3">
        <f t="shared" si="77"/>
        <v>1</v>
      </c>
      <c r="DR14" s="3">
        <f t="shared" si="77"/>
        <v>1</v>
      </c>
      <c r="DS14" s="3">
        <f t="shared" si="77"/>
        <v>1</v>
      </c>
      <c r="DT14" s="3">
        <f t="shared" si="77"/>
        <v>1</v>
      </c>
      <c r="DU14" s="3">
        <f t="shared" si="77"/>
        <v>1</v>
      </c>
      <c r="DV14" s="3">
        <f t="shared" si="77"/>
        <v>1</v>
      </c>
      <c r="DW14" s="3">
        <f t="shared" si="77"/>
        <v>1</v>
      </c>
      <c r="DX14" s="3">
        <f t="shared" si="77"/>
        <v>0.6</v>
      </c>
      <c r="DY14" s="3">
        <f t="shared" si="77"/>
        <v>0.62857142857142856</v>
      </c>
      <c r="DZ14" s="3">
        <f t="shared" si="77"/>
        <v>0.65714285714285714</v>
      </c>
      <c r="EA14" s="3">
        <f t="shared" si="77"/>
        <v>1</v>
      </c>
      <c r="EB14" s="3">
        <f t="shared" si="77"/>
        <v>1</v>
      </c>
      <c r="EC14" s="3">
        <f t="shared" si="77"/>
        <v>1</v>
      </c>
      <c r="ED14" s="3">
        <f t="shared" si="77"/>
        <v>1</v>
      </c>
      <c r="EE14" s="3">
        <f t="shared" si="77"/>
        <v>1</v>
      </c>
      <c r="EF14" s="3">
        <f t="shared" si="77"/>
        <v>1</v>
      </c>
      <c r="EG14" s="3">
        <f t="shared" si="77"/>
        <v>1</v>
      </c>
      <c r="EH14" s="3">
        <f t="shared" si="77"/>
        <v>1</v>
      </c>
      <c r="EI14" s="3">
        <f t="shared" si="77"/>
        <v>1</v>
      </c>
      <c r="EK14" s="3">
        <f t="shared" ref="EK14:FG14" si="78">(MAX($EK$75:$FG$105)-EK87)/(MAX($EK$75:$FG$105)-MIN($EK$75:$FG$105))*$B$6</f>
        <v>1</v>
      </c>
      <c r="EL14" s="3">
        <f t="shared" si="78"/>
        <v>1</v>
      </c>
      <c r="EM14" s="3">
        <f t="shared" si="78"/>
        <v>1</v>
      </c>
      <c r="EN14" s="3">
        <f t="shared" si="78"/>
        <v>1</v>
      </c>
      <c r="EO14" s="3">
        <f t="shared" si="78"/>
        <v>1</v>
      </c>
      <c r="EP14" s="3">
        <f t="shared" si="78"/>
        <v>1</v>
      </c>
      <c r="EQ14" s="3">
        <f t="shared" si="78"/>
        <v>1</v>
      </c>
      <c r="ER14" s="3">
        <f t="shared" si="78"/>
        <v>1</v>
      </c>
      <c r="ES14" s="3">
        <f t="shared" si="78"/>
        <v>1</v>
      </c>
      <c r="ET14" s="3">
        <f t="shared" si="78"/>
        <v>1</v>
      </c>
      <c r="EU14" s="3">
        <f t="shared" si="78"/>
        <v>1</v>
      </c>
      <c r="EV14" s="3">
        <f t="shared" si="78"/>
        <v>0.6</v>
      </c>
      <c r="EW14" s="3">
        <f t="shared" si="78"/>
        <v>0.62857142857142856</v>
      </c>
      <c r="EX14" s="3">
        <f t="shared" si="78"/>
        <v>0.65714285714285714</v>
      </c>
      <c r="EY14" s="3">
        <f t="shared" si="78"/>
        <v>1</v>
      </c>
      <c r="EZ14" s="3">
        <f t="shared" si="78"/>
        <v>1</v>
      </c>
      <c r="FA14" s="3">
        <f t="shared" si="78"/>
        <v>1</v>
      </c>
      <c r="FB14" s="3">
        <f t="shared" si="78"/>
        <v>1</v>
      </c>
      <c r="FC14" s="3">
        <f t="shared" si="78"/>
        <v>1</v>
      </c>
      <c r="FD14" s="3">
        <f t="shared" si="78"/>
        <v>1</v>
      </c>
      <c r="FE14" s="3">
        <f t="shared" si="78"/>
        <v>1</v>
      </c>
      <c r="FF14" s="3">
        <f t="shared" si="78"/>
        <v>1</v>
      </c>
      <c r="FG14" s="3">
        <f t="shared" si="78"/>
        <v>1</v>
      </c>
      <c r="FI14" s="3">
        <f t="shared" ref="FI14:GE14" si="79">(MAX($FI$75:$GE$105)-FI87)/(MAX($FI$75:$GE$105)-MIN($FI$75:$GE$105))*$B$7</f>
        <v>1</v>
      </c>
      <c r="FJ14" s="3">
        <f t="shared" si="79"/>
        <v>1</v>
      </c>
      <c r="FK14" s="3">
        <f t="shared" si="79"/>
        <v>1</v>
      </c>
      <c r="FL14" s="3">
        <f t="shared" si="79"/>
        <v>1</v>
      </c>
      <c r="FM14" s="3">
        <f t="shared" si="79"/>
        <v>1</v>
      </c>
      <c r="FN14" s="3">
        <f t="shared" si="79"/>
        <v>1</v>
      </c>
      <c r="FO14" s="3">
        <f t="shared" si="79"/>
        <v>1</v>
      </c>
      <c r="FP14" s="3">
        <f t="shared" si="79"/>
        <v>1</v>
      </c>
      <c r="FQ14" s="3">
        <f t="shared" si="79"/>
        <v>1</v>
      </c>
      <c r="FR14" s="3">
        <f t="shared" si="79"/>
        <v>1</v>
      </c>
      <c r="FS14" s="3">
        <f t="shared" si="79"/>
        <v>1</v>
      </c>
      <c r="FT14" s="3">
        <f t="shared" si="79"/>
        <v>0.27777777777777779</v>
      </c>
      <c r="FU14" s="3">
        <f t="shared" si="79"/>
        <v>0.22222222222222221</v>
      </c>
      <c r="FV14" s="3">
        <f t="shared" si="79"/>
        <v>1</v>
      </c>
      <c r="FW14" s="3">
        <f t="shared" si="79"/>
        <v>1</v>
      </c>
      <c r="FX14" s="3">
        <f t="shared" si="79"/>
        <v>1</v>
      </c>
      <c r="FY14" s="3">
        <f t="shared" si="79"/>
        <v>1</v>
      </c>
      <c r="FZ14" s="3">
        <f t="shared" si="79"/>
        <v>1</v>
      </c>
      <c r="GA14" s="3">
        <f t="shared" si="79"/>
        <v>1</v>
      </c>
      <c r="GB14" s="3">
        <f t="shared" si="79"/>
        <v>1</v>
      </c>
      <c r="GC14" s="3">
        <f t="shared" si="79"/>
        <v>1</v>
      </c>
      <c r="GD14" s="3">
        <f t="shared" si="79"/>
        <v>1</v>
      </c>
      <c r="GE14" s="3">
        <f t="shared" si="79"/>
        <v>1</v>
      </c>
    </row>
    <row r="15" spans="1:187" x14ac:dyDescent="0.2">
      <c r="C15">
        <v>12</v>
      </c>
      <c r="D15" s="2" t="s">
        <v>23</v>
      </c>
      <c r="E15" s="2" t="s">
        <v>23</v>
      </c>
      <c r="F15" s="2" t="s">
        <v>23</v>
      </c>
      <c r="G15" s="2" t="s">
        <v>23</v>
      </c>
      <c r="H15" s="2" t="s">
        <v>18</v>
      </c>
      <c r="I15" s="2" t="s">
        <v>18</v>
      </c>
      <c r="J15" s="2" t="s">
        <v>18</v>
      </c>
      <c r="K15" s="2" t="s">
        <v>18</v>
      </c>
      <c r="L15" s="2" t="s">
        <v>18</v>
      </c>
      <c r="M15" s="2" t="s">
        <v>18</v>
      </c>
      <c r="N15" s="2" t="s">
        <v>18</v>
      </c>
      <c r="O15" s="2" t="str">
        <f ca="1">IF(AG3=1,"R","AH")</f>
        <v>R</v>
      </c>
      <c r="P15" s="2" t="str">
        <f ca="1">IF(AG4=1,"R","AH")</f>
        <v>R</v>
      </c>
      <c r="Q15" s="2" t="str">
        <f ca="1">IF(AG5=1,"R","AH")</f>
        <v>R</v>
      </c>
      <c r="R15" s="2" t="s">
        <v>18</v>
      </c>
      <c r="S15" s="2" t="s">
        <v>22</v>
      </c>
      <c r="T15" s="2" t="s">
        <v>22</v>
      </c>
      <c r="U15" s="2" t="s">
        <v>22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B15">
        <v>14</v>
      </c>
      <c r="AC15">
        <v>11</v>
      </c>
      <c r="AD15" s="3">
        <f>BD16</f>
        <v>2.6556239082554871</v>
      </c>
      <c r="AE15" s="3">
        <f ca="1">IF(MTD_front_end!$BA$21="Salt &amp; Pepper",(RAND()),IF(MTD_front_end!$BA$20="Private Residents",AD15,MAX($AD$3:$AD$137)-AD15))</f>
        <v>2.6556239082554871</v>
      </c>
      <c r="AF15">
        <f t="shared" ca="1" si="12"/>
        <v>125</v>
      </c>
      <c r="AG15">
        <f t="shared" ca="1" si="13"/>
        <v>1</v>
      </c>
      <c r="AJ15" s="3"/>
      <c r="AS15" s="3" t="e">
        <f t="shared" ref="AS15:BO15" si="80">IF(AS54=1,SUM(BQ15,CO15,DM15,EK15,FI15),NA())</f>
        <v>#N/A</v>
      </c>
      <c r="AT15" s="3" t="e">
        <f t="shared" si="80"/>
        <v>#N/A</v>
      </c>
      <c r="AU15" s="3" t="e">
        <f t="shared" si="80"/>
        <v>#N/A</v>
      </c>
      <c r="AV15" s="3" t="e">
        <f t="shared" si="80"/>
        <v>#N/A</v>
      </c>
      <c r="AW15" s="3" t="e">
        <f t="shared" si="80"/>
        <v>#N/A</v>
      </c>
      <c r="AX15" s="3" t="e">
        <f t="shared" si="80"/>
        <v>#N/A</v>
      </c>
      <c r="AY15" s="3" t="e">
        <f t="shared" si="80"/>
        <v>#N/A</v>
      </c>
      <c r="AZ15" s="3" t="e">
        <f t="shared" si="80"/>
        <v>#N/A</v>
      </c>
      <c r="BA15" s="3" t="e">
        <f t="shared" si="80"/>
        <v>#N/A</v>
      </c>
      <c r="BB15" s="3" t="e">
        <f t="shared" si="80"/>
        <v>#N/A</v>
      </c>
      <c r="BC15" s="3">
        <f t="shared" si="80"/>
        <v>2.7082554872028552</v>
      </c>
      <c r="BD15" s="3">
        <f t="shared" si="80"/>
        <v>2.7138300296195035</v>
      </c>
      <c r="BE15" s="3">
        <f t="shared" si="80"/>
        <v>2.7194045720361508</v>
      </c>
      <c r="BF15" s="3">
        <f t="shared" si="80"/>
        <v>3.5027568922305763</v>
      </c>
      <c r="BG15" s="3" t="e">
        <f t="shared" si="80"/>
        <v>#N/A</v>
      </c>
      <c r="BH15" s="3" t="e">
        <f t="shared" si="80"/>
        <v>#N/A</v>
      </c>
      <c r="BI15" s="3" t="e">
        <f t="shared" si="80"/>
        <v>#N/A</v>
      </c>
      <c r="BJ15" s="3" t="e">
        <f t="shared" si="80"/>
        <v>#N/A</v>
      </c>
      <c r="BK15" s="3" t="e">
        <f t="shared" si="80"/>
        <v>#N/A</v>
      </c>
      <c r="BL15" s="3" t="e">
        <f t="shared" si="80"/>
        <v>#N/A</v>
      </c>
      <c r="BM15" s="3" t="e">
        <f t="shared" si="80"/>
        <v>#N/A</v>
      </c>
      <c r="BN15" s="3" t="e">
        <f t="shared" si="80"/>
        <v>#N/A</v>
      </c>
      <c r="BO15" s="3" t="e">
        <f t="shared" si="80"/>
        <v>#N/A</v>
      </c>
      <c r="BQ15" s="3">
        <f t="shared" ref="BQ15:CM15" si="81">(MAX($BQ$75:$CM$105)-BQ88)/(MAX($BQ$75:$CM$105)-MIN($BQ$75:$CM$105))*$B$3</f>
        <v>1</v>
      </c>
      <c r="BR15" s="3">
        <f t="shared" si="81"/>
        <v>1</v>
      </c>
      <c r="BS15" s="3">
        <f t="shared" si="81"/>
        <v>1</v>
      </c>
      <c r="BT15" s="3">
        <f t="shared" si="81"/>
        <v>1</v>
      </c>
      <c r="BU15" s="3">
        <f t="shared" si="81"/>
        <v>1</v>
      </c>
      <c r="BV15" s="3">
        <f t="shared" si="81"/>
        <v>1</v>
      </c>
      <c r="BW15" s="3">
        <f t="shared" si="81"/>
        <v>1</v>
      </c>
      <c r="BX15" s="3">
        <f t="shared" si="81"/>
        <v>1</v>
      </c>
      <c r="BY15" s="3">
        <f t="shared" si="81"/>
        <v>1</v>
      </c>
      <c r="BZ15" s="3">
        <f t="shared" si="81"/>
        <v>1</v>
      </c>
      <c r="CA15" s="3">
        <f t="shared" si="81"/>
        <v>0.5757575757575758</v>
      </c>
      <c r="CB15" s="3">
        <f t="shared" si="81"/>
        <v>0.60606060606060608</v>
      </c>
      <c r="CC15" s="3">
        <f t="shared" si="81"/>
        <v>0.63636363636363635</v>
      </c>
      <c r="CD15" s="3">
        <f t="shared" si="81"/>
        <v>0.66666666666666663</v>
      </c>
      <c r="CE15" s="3">
        <f t="shared" si="81"/>
        <v>1</v>
      </c>
      <c r="CF15" s="3">
        <f t="shared" si="81"/>
        <v>1</v>
      </c>
      <c r="CG15" s="3">
        <f t="shared" si="81"/>
        <v>1</v>
      </c>
      <c r="CH15" s="3">
        <f t="shared" si="81"/>
        <v>1</v>
      </c>
      <c r="CI15" s="3">
        <f t="shared" si="81"/>
        <v>1</v>
      </c>
      <c r="CJ15" s="3">
        <f t="shared" si="81"/>
        <v>1</v>
      </c>
      <c r="CK15" s="3">
        <f t="shared" si="81"/>
        <v>1</v>
      </c>
      <c r="CL15" s="3">
        <f t="shared" si="81"/>
        <v>1</v>
      </c>
      <c r="CM15" s="3">
        <f t="shared" si="81"/>
        <v>1</v>
      </c>
      <c r="CO15" s="3">
        <f t="shared" ref="CO15:DK15" si="82">(MAX($CO$75:$DK$105)-CO88)/(MAX($CO$75:$DK$105)-MIN($CO$75:$DK$105))*$B$4</f>
        <v>1</v>
      </c>
      <c r="CP15" s="3">
        <f t="shared" si="82"/>
        <v>1</v>
      </c>
      <c r="CQ15" s="3">
        <f t="shared" si="82"/>
        <v>1</v>
      </c>
      <c r="CR15" s="3">
        <f t="shared" si="82"/>
        <v>1</v>
      </c>
      <c r="CS15" s="3">
        <f t="shared" si="82"/>
        <v>1</v>
      </c>
      <c r="CT15" s="3">
        <f t="shared" si="82"/>
        <v>1</v>
      </c>
      <c r="CU15" s="3">
        <f t="shared" si="82"/>
        <v>1</v>
      </c>
      <c r="CV15" s="3">
        <f t="shared" si="82"/>
        <v>1</v>
      </c>
      <c r="CW15" s="3">
        <f t="shared" si="82"/>
        <v>1</v>
      </c>
      <c r="CX15" s="3">
        <f t="shared" si="82"/>
        <v>1</v>
      </c>
      <c r="CY15" s="3">
        <f t="shared" si="82"/>
        <v>0.65789473684210531</v>
      </c>
      <c r="CZ15" s="3">
        <f t="shared" si="82"/>
        <v>0.63157894736842102</v>
      </c>
      <c r="DA15" s="3">
        <f t="shared" si="82"/>
        <v>0.60526315789473684</v>
      </c>
      <c r="DB15" s="3">
        <f t="shared" si="82"/>
        <v>0.57894736842105265</v>
      </c>
      <c r="DC15" s="3">
        <f t="shared" si="82"/>
        <v>1</v>
      </c>
      <c r="DD15" s="3">
        <f t="shared" si="82"/>
        <v>1</v>
      </c>
      <c r="DE15" s="3">
        <f t="shared" si="82"/>
        <v>1</v>
      </c>
      <c r="DF15" s="3">
        <f t="shared" si="82"/>
        <v>1</v>
      </c>
      <c r="DG15" s="3">
        <f t="shared" si="82"/>
        <v>1</v>
      </c>
      <c r="DH15" s="3">
        <f t="shared" si="82"/>
        <v>1</v>
      </c>
      <c r="DI15" s="3">
        <f t="shared" si="82"/>
        <v>1</v>
      </c>
      <c r="DJ15" s="3">
        <f t="shared" si="82"/>
        <v>1</v>
      </c>
      <c r="DK15" s="3">
        <f t="shared" si="82"/>
        <v>1</v>
      </c>
      <c r="DM15" s="3">
        <f t="shared" ref="DM15:EI15" si="83">(MAX($DM$75:$EI$105)-DM88)/(MAX($DM$75:$EI$105)-MIN($DM$75:$EI$105))*$B$5</f>
        <v>1</v>
      </c>
      <c r="DN15" s="3">
        <f t="shared" si="83"/>
        <v>1</v>
      </c>
      <c r="DO15" s="3">
        <f t="shared" si="83"/>
        <v>1</v>
      </c>
      <c r="DP15" s="3">
        <f t="shared" si="83"/>
        <v>1</v>
      </c>
      <c r="DQ15" s="3">
        <f t="shared" si="83"/>
        <v>1</v>
      </c>
      <c r="DR15" s="3">
        <f t="shared" si="83"/>
        <v>1</v>
      </c>
      <c r="DS15" s="3">
        <f t="shared" si="83"/>
        <v>1</v>
      </c>
      <c r="DT15" s="3">
        <f t="shared" si="83"/>
        <v>1</v>
      </c>
      <c r="DU15" s="3">
        <f t="shared" si="83"/>
        <v>1</v>
      </c>
      <c r="DV15" s="3">
        <f t="shared" si="83"/>
        <v>1</v>
      </c>
      <c r="DW15" s="3">
        <f t="shared" si="83"/>
        <v>0.54285714285714282</v>
      </c>
      <c r="DX15" s="3">
        <f t="shared" si="83"/>
        <v>0.5714285714285714</v>
      </c>
      <c r="DY15" s="3">
        <f t="shared" si="83"/>
        <v>0.6</v>
      </c>
      <c r="DZ15" s="3">
        <f t="shared" si="83"/>
        <v>0.62857142857142856</v>
      </c>
      <c r="EA15" s="3">
        <f t="shared" si="83"/>
        <v>1</v>
      </c>
      <c r="EB15" s="3">
        <f t="shared" si="83"/>
        <v>1</v>
      </c>
      <c r="EC15" s="3">
        <f t="shared" si="83"/>
        <v>1</v>
      </c>
      <c r="ED15" s="3">
        <f t="shared" si="83"/>
        <v>1</v>
      </c>
      <c r="EE15" s="3">
        <f t="shared" si="83"/>
        <v>1</v>
      </c>
      <c r="EF15" s="3">
        <f t="shared" si="83"/>
        <v>1</v>
      </c>
      <c r="EG15" s="3">
        <f t="shared" si="83"/>
        <v>1</v>
      </c>
      <c r="EH15" s="3">
        <f t="shared" si="83"/>
        <v>1</v>
      </c>
      <c r="EI15" s="3">
        <f t="shared" si="83"/>
        <v>1</v>
      </c>
      <c r="EK15" s="3">
        <f t="shared" ref="EK15:FG15" si="84">(MAX($EK$75:$FG$105)-EK88)/(MAX($EK$75:$FG$105)-MIN($EK$75:$FG$105))*$B$6</f>
        <v>1</v>
      </c>
      <c r="EL15" s="3">
        <f t="shared" si="84"/>
        <v>1</v>
      </c>
      <c r="EM15" s="3">
        <f t="shared" si="84"/>
        <v>1</v>
      </c>
      <c r="EN15" s="3">
        <f t="shared" si="84"/>
        <v>1</v>
      </c>
      <c r="EO15" s="3">
        <f t="shared" si="84"/>
        <v>1</v>
      </c>
      <c r="EP15" s="3">
        <f t="shared" si="84"/>
        <v>1</v>
      </c>
      <c r="EQ15" s="3">
        <f t="shared" si="84"/>
        <v>1</v>
      </c>
      <c r="ER15" s="3">
        <f t="shared" si="84"/>
        <v>1</v>
      </c>
      <c r="ES15" s="3">
        <f t="shared" si="84"/>
        <v>1</v>
      </c>
      <c r="ET15" s="3">
        <f t="shared" si="84"/>
        <v>1</v>
      </c>
      <c r="EU15" s="3">
        <f t="shared" si="84"/>
        <v>0.54285714285714282</v>
      </c>
      <c r="EV15" s="3">
        <f t="shared" si="84"/>
        <v>0.5714285714285714</v>
      </c>
      <c r="EW15" s="3">
        <f t="shared" si="84"/>
        <v>0.6</v>
      </c>
      <c r="EX15" s="3">
        <f t="shared" si="84"/>
        <v>0.62857142857142856</v>
      </c>
      <c r="EY15" s="3">
        <f t="shared" si="84"/>
        <v>1</v>
      </c>
      <c r="EZ15" s="3">
        <f t="shared" si="84"/>
        <v>1</v>
      </c>
      <c r="FA15" s="3">
        <f t="shared" si="84"/>
        <v>1</v>
      </c>
      <c r="FB15" s="3">
        <f t="shared" si="84"/>
        <v>1</v>
      </c>
      <c r="FC15" s="3">
        <f t="shared" si="84"/>
        <v>1</v>
      </c>
      <c r="FD15" s="3">
        <f t="shared" si="84"/>
        <v>1</v>
      </c>
      <c r="FE15" s="3">
        <f t="shared" si="84"/>
        <v>1</v>
      </c>
      <c r="FF15" s="3">
        <f t="shared" si="84"/>
        <v>1</v>
      </c>
      <c r="FG15" s="3">
        <f t="shared" si="84"/>
        <v>1</v>
      </c>
      <c r="FI15" s="3">
        <f t="shared" ref="FI15:GE15" si="85">(MAX($FI$75:$GE$105)-FI88)/(MAX($FI$75:$GE$105)-MIN($FI$75:$GE$105))*$B$7</f>
        <v>1</v>
      </c>
      <c r="FJ15" s="3">
        <f t="shared" si="85"/>
        <v>1</v>
      </c>
      <c r="FK15" s="3">
        <f t="shared" si="85"/>
        <v>1</v>
      </c>
      <c r="FL15" s="3">
        <f t="shared" si="85"/>
        <v>1</v>
      </c>
      <c r="FM15" s="3">
        <f t="shared" si="85"/>
        <v>1</v>
      </c>
      <c r="FN15" s="3">
        <f t="shared" si="85"/>
        <v>1</v>
      </c>
      <c r="FO15" s="3">
        <f t="shared" si="85"/>
        <v>1</v>
      </c>
      <c r="FP15" s="3">
        <f t="shared" si="85"/>
        <v>1</v>
      </c>
      <c r="FQ15" s="3">
        <f t="shared" si="85"/>
        <v>1</v>
      </c>
      <c r="FR15" s="3">
        <f t="shared" si="85"/>
        <v>1</v>
      </c>
      <c r="FS15" s="3">
        <f t="shared" si="85"/>
        <v>0.3888888888888889</v>
      </c>
      <c r="FT15" s="3">
        <f t="shared" si="85"/>
        <v>0.33333333333333331</v>
      </c>
      <c r="FU15" s="3">
        <f t="shared" si="85"/>
        <v>0.27777777777777779</v>
      </c>
      <c r="FV15" s="3">
        <f t="shared" si="85"/>
        <v>1</v>
      </c>
      <c r="FW15" s="3">
        <f t="shared" si="85"/>
        <v>1</v>
      </c>
      <c r="FX15" s="3">
        <f t="shared" si="85"/>
        <v>1</v>
      </c>
      <c r="FY15" s="3">
        <f t="shared" si="85"/>
        <v>1</v>
      </c>
      <c r="FZ15" s="3">
        <f t="shared" si="85"/>
        <v>1</v>
      </c>
      <c r="GA15" s="3">
        <f t="shared" si="85"/>
        <v>1</v>
      </c>
      <c r="GB15" s="3">
        <f t="shared" si="85"/>
        <v>1</v>
      </c>
      <c r="GC15" s="3">
        <f t="shared" si="85"/>
        <v>1</v>
      </c>
      <c r="GD15" s="3">
        <f t="shared" si="85"/>
        <v>1</v>
      </c>
      <c r="GE15" s="3">
        <f t="shared" si="85"/>
        <v>1</v>
      </c>
    </row>
    <row r="16" spans="1:187" x14ac:dyDescent="0.2">
      <c r="C16">
        <v>13</v>
      </c>
      <c r="D16" s="2" t="s">
        <v>23</v>
      </c>
      <c r="E16" s="2" t="s">
        <v>23</v>
      </c>
      <c r="F16" s="2" t="s">
        <v>23</v>
      </c>
      <c r="G16" s="2" t="s">
        <v>23</v>
      </c>
      <c r="H16" s="2" t="s">
        <v>18</v>
      </c>
      <c r="I16" s="2" t="s">
        <v>18</v>
      </c>
      <c r="J16" s="2" t="s">
        <v>18</v>
      </c>
      <c r="K16" s="2" t="s">
        <v>18</v>
      </c>
      <c r="L16" s="2" t="s">
        <v>18</v>
      </c>
      <c r="M16" s="2" t="s">
        <v>18</v>
      </c>
      <c r="N16" s="2" t="str">
        <f ca="1">IF(AG6=1,"R","AH")</f>
        <v>R</v>
      </c>
      <c r="O16" s="2" t="str">
        <f ca="1">IF(AG7=1,"R","AH")</f>
        <v>R</v>
      </c>
      <c r="P16" s="2" t="str">
        <f ca="1">IF(AG8=1,"R","AH")</f>
        <v>R</v>
      </c>
      <c r="Q16" s="2" t="str">
        <f ca="1">IF(AG9=1,"R","AH")</f>
        <v>R</v>
      </c>
      <c r="R16" s="2" t="s">
        <v>18</v>
      </c>
      <c r="S16" s="2" t="s">
        <v>22</v>
      </c>
      <c r="T16" s="2" t="s">
        <v>22</v>
      </c>
      <c r="U16" s="2" t="s">
        <v>22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25</v>
      </c>
      <c r="AB16">
        <v>14</v>
      </c>
      <c r="AC16">
        <v>12</v>
      </c>
      <c r="AD16" s="3">
        <f>BE16</f>
        <v>2.6611984506721349</v>
      </c>
      <c r="AE16" s="3">
        <f ca="1">IF(MTD_front_end!$BA$21="Salt &amp; Pepper",(RAND()),IF(MTD_front_end!$BA$20="Private Residents",AD16,MAX($AD$3:$AD$137)-AD16))</f>
        <v>2.6611984506721349</v>
      </c>
      <c r="AF16">
        <f t="shared" ca="1" si="12"/>
        <v>126</v>
      </c>
      <c r="AG16">
        <f t="shared" ca="1" si="13"/>
        <v>1</v>
      </c>
      <c r="AJ16" s="3"/>
      <c r="AS16" s="3" t="e">
        <f t="shared" ref="AS16:BO16" si="86">IF(AS55=1,SUM(BQ16,CO16,DM16,EK16,FI16),NA())</f>
        <v>#N/A</v>
      </c>
      <c r="AT16" s="3" t="e">
        <f t="shared" si="86"/>
        <v>#N/A</v>
      </c>
      <c r="AU16" s="3" t="e">
        <f t="shared" si="86"/>
        <v>#N/A</v>
      </c>
      <c r="AV16" s="3" t="e">
        <f t="shared" si="86"/>
        <v>#N/A</v>
      </c>
      <c r="AW16" s="3" t="e">
        <f t="shared" si="86"/>
        <v>#N/A</v>
      </c>
      <c r="AX16" s="3">
        <f t="shared" si="86"/>
        <v>2.4563074352548036</v>
      </c>
      <c r="AY16" s="3">
        <f t="shared" si="86"/>
        <v>2.5145135566188195</v>
      </c>
      <c r="AZ16" s="3">
        <f t="shared" si="86"/>
        <v>2.6030227082858666</v>
      </c>
      <c r="BA16" s="3">
        <f t="shared" si="86"/>
        <v>2.6389002810055437</v>
      </c>
      <c r="BB16" s="3" t="e">
        <f t="shared" si="86"/>
        <v>#N/A</v>
      </c>
      <c r="BC16" s="3">
        <f t="shared" si="86"/>
        <v>2.6500493658388393</v>
      </c>
      <c r="BD16" s="3">
        <f t="shared" si="86"/>
        <v>2.6556239082554871</v>
      </c>
      <c r="BE16" s="3">
        <f t="shared" si="86"/>
        <v>2.6611984506721349</v>
      </c>
      <c r="BF16" s="3">
        <f t="shared" si="86"/>
        <v>3.388995215311005</v>
      </c>
      <c r="BG16" s="3" t="e">
        <f t="shared" si="86"/>
        <v>#N/A</v>
      </c>
      <c r="BH16" s="3" t="e">
        <f t="shared" si="86"/>
        <v>#N/A</v>
      </c>
      <c r="BI16" s="3" t="e">
        <f t="shared" si="86"/>
        <v>#N/A</v>
      </c>
      <c r="BJ16" s="3" t="e">
        <f t="shared" si="86"/>
        <v>#N/A</v>
      </c>
      <c r="BK16" s="3" t="e">
        <f t="shared" si="86"/>
        <v>#N/A</v>
      </c>
      <c r="BL16" s="3" t="e">
        <f t="shared" si="86"/>
        <v>#N/A</v>
      </c>
      <c r="BM16" s="3" t="e">
        <f t="shared" si="86"/>
        <v>#N/A</v>
      </c>
      <c r="BN16" s="3" t="e">
        <f t="shared" si="86"/>
        <v>#N/A</v>
      </c>
      <c r="BO16" s="3" t="e">
        <f t="shared" si="86"/>
        <v>#N/A</v>
      </c>
      <c r="BQ16" s="3">
        <f t="shared" ref="BQ16:CM16" si="87">(MAX($BQ$75:$CM$105)-BQ89)/(MAX($BQ$75:$CM$105)-MIN($BQ$75:$CM$105))*$B$3</f>
        <v>1</v>
      </c>
      <c r="BR16" s="3">
        <f t="shared" si="87"/>
        <v>1</v>
      </c>
      <c r="BS16" s="3">
        <f t="shared" si="87"/>
        <v>1</v>
      </c>
      <c r="BT16" s="3">
        <f t="shared" si="87"/>
        <v>1</v>
      </c>
      <c r="BU16" s="3">
        <f t="shared" si="87"/>
        <v>1</v>
      </c>
      <c r="BV16" s="3">
        <f t="shared" si="87"/>
        <v>0.33333333333333331</v>
      </c>
      <c r="BW16" s="3">
        <f t="shared" si="87"/>
        <v>0.36363636363636365</v>
      </c>
      <c r="BX16" s="3">
        <f t="shared" si="87"/>
        <v>0.42424242424242425</v>
      </c>
      <c r="BY16" s="3">
        <f t="shared" si="87"/>
        <v>0.48484848484848486</v>
      </c>
      <c r="BZ16" s="3">
        <f t="shared" si="87"/>
        <v>1</v>
      </c>
      <c r="CA16" s="3">
        <f t="shared" si="87"/>
        <v>0.54545454545454541</v>
      </c>
      <c r="CB16" s="3">
        <f t="shared" si="87"/>
        <v>0.5757575757575758</v>
      </c>
      <c r="CC16" s="3">
        <f t="shared" si="87"/>
        <v>0.60606060606060608</v>
      </c>
      <c r="CD16" s="3">
        <f t="shared" si="87"/>
        <v>0.63636363636363635</v>
      </c>
      <c r="CE16" s="3">
        <f t="shared" si="87"/>
        <v>1</v>
      </c>
      <c r="CF16" s="3">
        <f t="shared" si="87"/>
        <v>1</v>
      </c>
      <c r="CG16" s="3">
        <f t="shared" si="87"/>
        <v>1</v>
      </c>
      <c r="CH16" s="3">
        <f t="shared" si="87"/>
        <v>1</v>
      </c>
      <c r="CI16" s="3">
        <f t="shared" si="87"/>
        <v>1</v>
      </c>
      <c r="CJ16" s="3">
        <f t="shared" si="87"/>
        <v>1</v>
      </c>
      <c r="CK16" s="3">
        <f t="shared" si="87"/>
        <v>1</v>
      </c>
      <c r="CL16" s="3">
        <f t="shared" si="87"/>
        <v>1</v>
      </c>
      <c r="CM16" s="3">
        <f t="shared" si="87"/>
        <v>1</v>
      </c>
      <c r="CO16" s="3">
        <f t="shared" ref="CO16:DK16" si="88">(MAX($CO$75:$DK$105)-CO89)/(MAX($CO$75:$DK$105)-MIN($CO$75:$DK$105))*$B$4</f>
        <v>1</v>
      </c>
      <c r="CP16" s="3">
        <f t="shared" si="88"/>
        <v>1</v>
      </c>
      <c r="CQ16" s="3">
        <f t="shared" si="88"/>
        <v>1</v>
      </c>
      <c r="CR16" s="3">
        <f t="shared" si="88"/>
        <v>1</v>
      </c>
      <c r="CS16" s="3">
        <f t="shared" si="88"/>
        <v>1</v>
      </c>
      <c r="CT16" s="3">
        <f t="shared" si="88"/>
        <v>0.65789473684210531</v>
      </c>
      <c r="CU16" s="3">
        <f t="shared" si="88"/>
        <v>0.68421052631578949</v>
      </c>
      <c r="CV16" s="3">
        <f t="shared" si="88"/>
        <v>0.71052631578947367</v>
      </c>
      <c r="CW16" s="3">
        <f t="shared" si="88"/>
        <v>0.68421052631578949</v>
      </c>
      <c r="CX16" s="3">
        <f t="shared" si="88"/>
        <v>1</v>
      </c>
      <c r="CY16" s="3">
        <f t="shared" si="88"/>
        <v>0.63157894736842102</v>
      </c>
      <c r="CZ16" s="3">
        <f t="shared" si="88"/>
        <v>0.60526315789473684</v>
      </c>
      <c r="DA16" s="3">
        <f t="shared" si="88"/>
        <v>0.57894736842105265</v>
      </c>
      <c r="DB16" s="3">
        <f t="shared" si="88"/>
        <v>0.55263157894736847</v>
      </c>
      <c r="DC16" s="3">
        <f t="shared" si="88"/>
        <v>1</v>
      </c>
      <c r="DD16" s="3">
        <f t="shared" si="88"/>
        <v>1</v>
      </c>
      <c r="DE16" s="3">
        <f t="shared" si="88"/>
        <v>1</v>
      </c>
      <c r="DF16" s="3">
        <f t="shared" si="88"/>
        <v>1</v>
      </c>
      <c r="DG16" s="3">
        <f t="shared" si="88"/>
        <v>1</v>
      </c>
      <c r="DH16" s="3">
        <f t="shared" si="88"/>
        <v>1</v>
      </c>
      <c r="DI16" s="3">
        <f t="shared" si="88"/>
        <v>1</v>
      </c>
      <c r="DJ16" s="3">
        <f t="shared" si="88"/>
        <v>1</v>
      </c>
      <c r="DK16" s="3">
        <f t="shared" si="88"/>
        <v>1</v>
      </c>
      <c r="DM16" s="3">
        <f t="shared" ref="DM16:EI16" si="89">(MAX($DM$75:$EI$105)-DM89)/(MAX($DM$75:$EI$105)-MIN($DM$75:$EI$105))*$B$5</f>
        <v>1</v>
      </c>
      <c r="DN16" s="3">
        <f t="shared" si="89"/>
        <v>1</v>
      </c>
      <c r="DO16" s="3">
        <f t="shared" si="89"/>
        <v>1</v>
      </c>
      <c r="DP16" s="3">
        <f t="shared" si="89"/>
        <v>1</v>
      </c>
      <c r="DQ16" s="3">
        <f t="shared" si="89"/>
        <v>1</v>
      </c>
      <c r="DR16" s="3">
        <f t="shared" si="89"/>
        <v>0.37142857142857144</v>
      </c>
      <c r="DS16" s="3">
        <f t="shared" si="89"/>
        <v>0.4</v>
      </c>
      <c r="DT16" s="3">
        <f t="shared" si="89"/>
        <v>0.42857142857142855</v>
      </c>
      <c r="DU16" s="3">
        <f t="shared" si="89"/>
        <v>0.45714285714285713</v>
      </c>
      <c r="DV16" s="3">
        <f t="shared" si="89"/>
        <v>1</v>
      </c>
      <c r="DW16" s="3">
        <f t="shared" si="89"/>
        <v>0.51428571428571423</v>
      </c>
      <c r="DX16" s="3">
        <f t="shared" si="89"/>
        <v>0.54285714285714282</v>
      </c>
      <c r="DY16" s="3">
        <f t="shared" si="89"/>
        <v>0.5714285714285714</v>
      </c>
      <c r="DZ16" s="3">
        <f t="shared" si="89"/>
        <v>0.6</v>
      </c>
      <c r="EA16" s="3">
        <f t="shared" si="89"/>
        <v>1</v>
      </c>
      <c r="EB16" s="3">
        <f t="shared" si="89"/>
        <v>1</v>
      </c>
      <c r="EC16" s="3">
        <f t="shared" si="89"/>
        <v>1</v>
      </c>
      <c r="ED16" s="3">
        <f t="shared" si="89"/>
        <v>1</v>
      </c>
      <c r="EE16" s="3">
        <f t="shared" si="89"/>
        <v>1</v>
      </c>
      <c r="EF16" s="3">
        <f t="shared" si="89"/>
        <v>1</v>
      </c>
      <c r="EG16" s="3">
        <f t="shared" si="89"/>
        <v>1</v>
      </c>
      <c r="EH16" s="3">
        <f t="shared" si="89"/>
        <v>1</v>
      </c>
      <c r="EI16" s="3">
        <f t="shared" si="89"/>
        <v>1</v>
      </c>
      <c r="EK16" s="3">
        <f t="shared" ref="EK16:FG16" si="90">(MAX($EK$75:$FG$105)-EK89)/(MAX($EK$75:$FG$105)-MIN($EK$75:$FG$105))*$B$6</f>
        <v>1</v>
      </c>
      <c r="EL16" s="3">
        <f t="shared" si="90"/>
        <v>1</v>
      </c>
      <c r="EM16" s="3">
        <f t="shared" si="90"/>
        <v>1</v>
      </c>
      <c r="EN16" s="3">
        <f t="shared" si="90"/>
        <v>1</v>
      </c>
      <c r="EO16" s="3">
        <f t="shared" si="90"/>
        <v>1</v>
      </c>
      <c r="EP16" s="3">
        <f t="shared" si="90"/>
        <v>0.37142857142857144</v>
      </c>
      <c r="EQ16" s="3">
        <f t="shared" si="90"/>
        <v>0.4</v>
      </c>
      <c r="ER16" s="3">
        <f t="shared" si="90"/>
        <v>0.42857142857142855</v>
      </c>
      <c r="ES16" s="3">
        <f t="shared" si="90"/>
        <v>0.45714285714285713</v>
      </c>
      <c r="ET16" s="3">
        <f t="shared" si="90"/>
        <v>1</v>
      </c>
      <c r="EU16" s="3">
        <f t="shared" si="90"/>
        <v>0.51428571428571423</v>
      </c>
      <c r="EV16" s="3">
        <f t="shared" si="90"/>
        <v>0.54285714285714282</v>
      </c>
      <c r="EW16" s="3">
        <f t="shared" si="90"/>
        <v>0.5714285714285714</v>
      </c>
      <c r="EX16" s="3">
        <f t="shared" si="90"/>
        <v>0.6</v>
      </c>
      <c r="EY16" s="3">
        <f t="shared" si="90"/>
        <v>1</v>
      </c>
      <c r="EZ16" s="3">
        <f t="shared" si="90"/>
        <v>1</v>
      </c>
      <c r="FA16" s="3">
        <f t="shared" si="90"/>
        <v>1</v>
      </c>
      <c r="FB16" s="3">
        <f t="shared" si="90"/>
        <v>1</v>
      </c>
      <c r="FC16" s="3">
        <f t="shared" si="90"/>
        <v>1</v>
      </c>
      <c r="FD16" s="3">
        <f t="shared" si="90"/>
        <v>1</v>
      </c>
      <c r="FE16" s="3">
        <f t="shared" si="90"/>
        <v>1</v>
      </c>
      <c r="FF16" s="3">
        <f t="shared" si="90"/>
        <v>1</v>
      </c>
      <c r="FG16" s="3">
        <f t="shared" si="90"/>
        <v>1</v>
      </c>
      <c r="FI16" s="3">
        <f t="shared" ref="FI16:GE16" si="91">(MAX($FI$75:$GE$105)-FI89)/(MAX($FI$75:$GE$105)-MIN($FI$75:$GE$105))*$B$7</f>
        <v>1</v>
      </c>
      <c r="FJ16" s="3">
        <f t="shared" si="91"/>
        <v>1</v>
      </c>
      <c r="FK16" s="3">
        <f t="shared" si="91"/>
        <v>1</v>
      </c>
      <c r="FL16" s="3">
        <f t="shared" si="91"/>
        <v>1</v>
      </c>
      <c r="FM16" s="3">
        <f t="shared" si="91"/>
        <v>1</v>
      </c>
      <c r="FN16" s="3">
        <f t="shared" si="91"/>
        <v>0.72222222222222221</v>
      </c>
      <c r="FO16" s="3">
        <f t="shared" si="91"/>
        <v>0.66666666666666663</v>
      </c>
      <c r="FP16" s="3">
        <f t="shared" si="91"/>
        <v>0.61111111111111116</v>
      </c>
      <c r="FQ16" s="3">
        <f t="shared" si="91"/>
        <v>0.55555555555555558</v>
      </c>
      <c r="FR16" s="3">
        <f t="shared" si="91"/>
        <v>1</v>
      </c>
      <c r="FS16" s="3">
        <f t="shared" si="91"/>
        <v>0.44444444444444442</v>
      </c>
      <c r="FT16" s="3">
        <f t="shared" si="91"/>
        <v>0.3888888888888889</v>
      </c>
      <c r="FU16" s="3">
        <f t="shared" si="91"/>
        <v>0.33333333333333331</v>
      </c>
      <c r="FV16" s="3">
        <f t="shared" si="91"/>
        <v>1</v>
      </c>
      <c r="FW16" s="3">
        <f t="shared" si="91"/>
        <v>1</v>
      </c>
      <c r="FX16" s="3">
        <f t="shared" si="91"/>
        <v>1</v>
      </c>
      <c r="FY16" s="3">
        <f t="shared" si="91"/>
        <v>1</v>
      </c>
      <c r="FZ16" s="3">
        <f t="shared" si="91"/>
        <v>1</v>
      </c>
      <c r="GA16" s="3">
        <f t="shared" si="91"/>
        <v>1</v>
      </c>
      <c r="GB16" s="3">
        <f t="shared" si="91"/>
        <v>1</v>
      </c>
      <c r="GC16" s="3">
        <f t="shared" si="91"/>
        <v>1</v>
      </c>
      <c r="GD16" s="3">
        <f t="shared" si="91"/>
        <v>1</v>
      </c>
      <c r="GE16" s="3">
        <f t="shared" si="91"/>
        <v>1</v>
      </c>
    </row>
    <row r="17" spans="3:187" x14ac:dyDescent="0.2">
      <c r="C17">
        <v>14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18</v>
      </c>
      <c r="I17" s="2" t="str">
        <f ca="1">IF(AG10=1,"R","AH")</f>
        <v>R</v>
      </c>
      <c r="J17" s="2" t="str">
        <f ca="1">IF(AG11=1,"R","AH")</f>
        <v>R</v>
      </c>
      <c r="K17" s="2" t="str">
        <f ca="1">IF(AG12=1,"R","AH")</f>
        <v>R</v>
      </c>
      <c r="L17" s="2" t="str">
        <f ca="1">IF(AG13=1,"R","AH")</f>
        <v>R</v>
      </c>
      <c r="M17" s="2" t="s">
        <v>18</v>
      </c>
      <c r="N17" s="2" t="str">
        <f ca="1">IF(AG14=1,"R","AH")</f>
        <v>R</v>
      </c>
      <c r="O17" s="2" t="str">
        <f ca="1">IF(AG15=1,"R","AH")</f>
        <v>R</v>
      </c>
      <c r="P17" s="2" t="str">
        <f ca="1">IF(AG16=1,"R","AH")</f>
        <v>R</v>
      </c>
      <c r="Q17" s="2" t="str">
        <f ca="1">IF(AG17=1,"R","AH")</f>
        <v>R</v>
      </c>
      <c r="R17" s="2" t="s">
        <v>18</v>
      </c>
      <c r="S17" s="2" t="s">
        <v>22</v>
      </c>
      <c r="T17" s="2" t="s">
        <v>22</v>
      </c>
      <c r="U17" s="2" t="s">
        <v>22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B17">
        <v>14</v>
      </c>
      <c r="AC17">
        <v>13</v>
      </c>
      <c r="AD17" s="3">
        <f>BF16</f>
        <v>3.388995215311005</v>
      </c>
      <c r="AE17" s="3">
        <f ca="1">IF(MTD_front_end!$BA$21="Salt &amp; Pepper",(RAND()),IF(MTD_front_end!$BA$20="Private Residents",AD17,MAX($AD$3:$AD$137)-AD17))</f>
        <v>3.388995215311005</v>
      </c>
      <c r="AF17">
        <f t="shared" ca="1" si="12"/>
        <v>133</v>
      </c>
      <c r="AG17">
        <f t="shared" ca="1" si="13"/>
        <v>1</v>
      </c>
      <c r="AJ17" s="3"/>
      <c r="AS17" s="3" t="e">
        <f t="shared" ref="AS17:BO17" si="92">IF(AS56=1,SUM(BQ17,CO17,DM17,EK17,FI17),NA())</f>
        <v>#N/A</v>
      </c>
      <c r="AT17" s="3" t="e">
        <f t="shared" si="92"/>
        <v>#N/A</v>
      </c>
      <c r="AU17" s="3" t="e">
        <f t="shared" si="92"/>
        <v>#N/A</v>
      </c>
      <c r="AV17" s="3" t="e">
        <f t="shared" si="92"/>
        <v>#N/A</v>
      </c>
      <c r="AW17" s="3" t="e">
        <f t="shared" si="92"/>
        <v>#N/A</v>
      </c>
      <c r="AX17" s="3">
        <f t="shared" si="92"/>
        <v>1.6203235361130099</v>
      </c>
      <c r="AY17" s="3">
        <f t="shared" si="92"/>
        <v>1.8199437988911675</v>
      </c>
      <c r="AZ17" s="3">
        <f t="shared" si="92"/>
        <v>2.0195640616693247</v>
      </c>
      <c r="BA17" s="3">
        <f t="shared" si="92"/>
        <v>2.1362497151970836</v>
      </c>
      <c r="BB17" s="3" t="e">
        <f t="shared" si="92"/>
        <v>#N/A</v>
      </c>
      <c r="BC17" s="3">
        <f t="shared" si="92"/>
        <v>2.3696210222526011</v>
      </c>
      <c r="BD17" s="3">
        <f t="shared" si="92"/>
        <v>2.48630667578036</v>
      </c>
      <c r="BE17" s="3">
        <f t="shared" si="92"/>
        <v>2.6029923293081185</v>
      </c>
      <c r="BF17" s="3">
        <f t="shared" si="92"/>
        <v>2.7196779828358775</v>
      </c>
      <c r="BG17" s="3" t="e">
        <f t="shared" si="92"/>
        <v>#N/A</v>
      </c>
      <c r="BH17" s="3" t="e">
        <f t="shared" si="92"/>
        <v>#N/A</v>
      </c>
      <c r="BI17" s="3" t="e">
        <f t="shared" si="92"/>
        <v>#N/A</v>
      </c>
      <c r="BJ17" s="3" t="e">
        <f t="shared" si="92"/>
        <v>#N/A</v>
      </c>
      <c r="BK17" s="3" t="e">
        <f t="shared" si="92"/>
        <v>#N/A</v>
      </c>
      <c r="BL17" s="3" t="e">
        <f t="shared" si="92"/>
        <v>#N/A</v>
      </c>
      <c r="BM17" s="3" t="e">
        <f t="shared" si="92"/>
        <v>#N/A</v>
      </c>
      <c r="BN17" s="3" t="e">
        <f t="shared" si="92"/>
        <v>#N/A</v>
      </c>
      <c r="BO17" s="3" t="e">
        <f t="shared" si="92"/>
        <v>#N/A</v>
      </c>
      <c r="BQ17" s="3">
        <f t="shared" ref="BQ17:CM17" si="93">(MAX($BQ$75:$CM$105)-BQ90)/(MAX($BQ$75:$CM$105)-MIN($BQ$75:$CM$105))*$B$3</f>
        <v>1</v>
      </c>
      <c r="BR17" s="3">
        <f t="shared" si="93"/>
        <v>1</v>
      </c>
      <c r="BS17" s="3">
        <f t="shared" si="93"/>
        <v>1</v>
      </c>
      <c r="BT17" s="3">
        <f t="shared" si="93"/>
        <v>1</v>
      </c>
      <c r="BU17" s="3">
        <f t="shared" si="93"/>
        <v>1</v>
      </c>
      <c r="BV17" s="3">
        <f t="shared" si="93"/>
        <v>0.30303030303030304</v>
      </c>
      <c r="BW17" s="3">
        <f t="shared" si="93"/>
        <v>0.36363636363636365</v>
      </c>
      <c r="BX17" s="3">
        <f t="shared" si="93"/>
        <v>0.42424242424242425</v>
      </c>
      <c r="BY17" s="3">
        <f t="shared" si="93"/>
        <v>0.45454545454545453</v>
      </c>
      <c r="BZ17" s="3">
        <f t="shared" si="93"/>
        <v>1</v>
      </c>
      <c r="CA17" s="3">
        <f t="shared" si="93"/>
        <v>0.51515151515151514</v>
      </c>
      <c r="CB17" s="3">
        <f t="shared" si="93"/>
        <v>0.54545454545454541</v>
      </c>
      <c r="CC17" s="3">
        <f t="shared" si="93"/>
        <v>0.5757575757575758</v>
      </c>
      <c r="CD17" s="3">
        <f t="shared" si="93"/>
        <v>0.60606060606060608</v>
      </c>
      <c r="CE17" s="3">
        <f t="shared" si="93"/>
        <v>1</v>
      </c>
      <c r="CF17" s="3">
        <f t="shared" si="93"/>
        <v>1</v>
      </c>
      <c r="CG17" s="3">
        <f t="shared" si="93"/>
        <v>1</v>
      </c>
      <c r="CH17" s="3">
        <f t="shared" si="93"/>
        <v>1</v>
      </c>
      <c r="CI17" s="3">
        <f t="shared" si="93"/>
        <v>1</v>
      </c>
      <c r="CJ17" s="3">
        <f t="shared" si="93"/>
        <v>1</v>
      </c>
      <c r="CK17" s="3">
        <f t="shared" si="93"/>
        <v>1</v>
      </c>
      <c r="CL17" s="3">
        <f t="shared" si="93"/>
        <v>1</v>
      </c>
      <c r="CM17" s="3">
        <f t="shared" si="93"/>
        <v>1</v>
      </c>
      <c r="CO17" s="3">
        <f t="shared" ref="CO17:DK17" si="94">(MAX($CO$75:$DK$105)-CO90)/(MAX($CO$75:$DK$105)-MIN($CO$75:$DK$105))*$B$4</f>
        <v>1</v>
      </c>
      <c r="CP17" s="3">
        <f t="shared" si="94"/>
        <v>1</v>
      </c>
      <c r="CQ17" s="3">
        <f t="shared" si="94"/>
        <v>1</v>
      </c>
      <c r="CR17" s="3">
        <f t="shared" si="94"/>
        <v>1</v>
      </c>
      <c r="CS17" s="3">
        <f t="shared" si="94"/>
        <v>1</v>
      </c>
      <c r="CT17" s="3">
        <f t="shared" si="94"/>
        <v>0.63157894736842102</v>
      </c>
      <c r="CU17" s="3">
        <f t="shared" si="94"/>
        <v>0.65789473684210531</v>
      </c>
      <c r="CV17" s="3">
        <f t="shared" si="94"/>
        <v>0.68421052631578949</v>
      </c>
      <c r="CW17" s="3">
        <f t="shared" si="94"/>
        <v>0.65789473684210531</v>
      </c>
      <c r="CX17" s="3">
        <f t="shared" si="94"/>
        <v>1</v>
      </c>
      <c r="CY17" s="3">
        <f t="shared" si="94"/>
        <v>0.60526315789473684</v>
      </c>
      <c r="CZ17" s="3">
        <f t="shared" si="94"/>
        <v>0.57894736842105265</v>
      </c>
      <c r="DA17" s="3">
        <f t="shared" si="94"/>
        <v>0.55263157894736847</v>
      </c>
      <c r="DB17" s="3">
        <f t="shared" si="94"/>
        <v>0.52631578947368418</v>
      </c>
      <c r="DC17" s="3">
        <f t="shared" si="94"/>
        <v>1</v>
      </c>
      <c r="DD17" s="3">
        <f t="shared" si="94"/>
        <v>1</v>
      </c>
      <c r="DE17" s="3">
        <f t="shared" si="94"/>
        <v>1</v>
      </c>
      <c r="DF17" s="3">
        <f t="shared" si="94"/>
        <v>1</v>
      </c>
      <c r="DG17" s="3">
        <f t="shared" si="94"/>
        <v>1</v>
      </c>
      <c r="DH17" s="3">
        <f t="shared" si="94"/>
        <v>1</v>
      </c>
      <c r="DI17" s="3">
        <f t="shared" si="94"/>
        <v>1</v>
      </c>
      <c r="DJ17" s="3">
        <f t="shared" si="94"/>
        <v>1</v>
      </c>
      <c r="DK17" s="3">
        <f t="shared" si="94"/>
        <v>1</v>
      </c>
      <c r="DM17" s="3">
        <f t="shared" ref="DM17:EI17" si="95">(MAX($DM$75:$EI$105)-DM90)/(MAX($DM$75:$EI$105)-MIN($DM$75:$EI$105))*$B$5</f>
        <v>1</v>
      </c>
      <c r="DN17" s="3">
        <f t="shared" si="95"/>
        <v>1</v>
      </c>
      <c r="DO17" s="3">
        <f t="shared" si="95"/>
        <v>1</v>
      </c>
      <c r="DP17" s="3">
        <f t="shared" si="95"/>
        <v>1</v>
      </c>
      <c r="DQ17" s="3">
        <f t="shared" si="95"/>
        <v>1</v>
      </c>
      <c r="DR17" s="3">
        <f t="shared" si="95"/>
        <v>0.34285714285714286</v>
      </c>
      <c r="DS17" s="3">
        <f t="shared" si="95"/>
        <v>0.37142857142857144</v>
      </c>
      <c r="DT17" s="3">
        <f t="shared" si="95"/>
        <v>0.4</v>
      </c>
      <c r="DU17" s="3">
        <f t="shared" si="95"/>
        <v>0.42857142857142855</v>
      </c>
      <c r="DV17" s="3">
        <f t="shared" si="95"/>
        <v>1</v>
      </c>
      <c r="DW17" s="3">
        <f t="shared" si="95"/>
        <v>0.48571428571428571</v>
      </c>
      <c r="DX17" s="3">
        <f t="shared" si="95"/>
        <v>0.51428571428571423</v>
      </c>
      <c r="DY17" s="3">
        <f t="shared" si="95"/>
        <v>0.54285714285714282</v>
      </c>
      <c r="DZ17" s="3">
        <f t="shared" si="95"/>
        <v>0.5714285714285714</v>
      </c>
      <c r="EA17" s="3">
        <f t="shared" si="95"/>
        <v>1</v>
      </c>
      <c r="EB17" s="3">
        <f t="shared" si="95"/>
        <v>1</v>
      </c>
      <c r="EC17" s="3">
        <f t="shared" si="95"/>
        <v>1</v>
      </c>
      <c r="ED17" s="3">
        <f t="shared" si="95"/>
        <v>1</v>
      </c>
      <c r="EE17" s="3">
        <f t="shared" si="95"/>
        <v>1</v>
      </c>
      <c r="EF17" s="3">
        <f t="shared" si="95"/>
        <v>1</v>
      </c>
      <c r="EG17" s="3">
        <f t="shared" si="95"/>
        <v>1</v>
      </c>
      <c r="EH17" s="3">
        <f t="shared" si="95"/>
        <v>1</v>
      </c>
      <c r="EI17" s="3">
        <f t="shared" si="95"/>
        <v>1</v>
      </c>
      <c r="EK17" s="3">
        <f t="shared" ref="EK17:FG17" si="96">(MAX($EK$75:$FG$105)-EK90)/(MAX($EK$75:$FG$105)-MIN($EK$75:$FG$105))*$B$6</f>
        <v>1</v>
      </c>
      <c r="EL17" s="3">
        <f t="shared" si="96"/>
        <v>1</v>
      </c>
      <c r="EM17" s="3">
        <f t="shared" si="96"/>
        <v>1</v>
      </c>
      <c r="EN17" s="3">
        <f t="shared" si="96"/>
        <v>1</v>
      </c>
      <c r="EO17" s="3">
        <f t="shared" si="96"/>
        <v>1</v>
      </c>
      <c r="EP17" s="3">
        <f t="shared" si="96"/>
        <v>0.34285714285714286</v>
      </c>
      <c r="EQ17" s="3">
        <f t="shared" si="96"/>
        <v>0.37142857142857144</v>
      </c>
      <c r="ER17" s="3">
        <f t="shared" si="96"/>
        <v>0.4</v>
      </c>
      <c r="ES17" s="3">
        <f t="shared" si="96"/>
        <v>0.42857142857142855</v>
      </c>
      <c r="ET17" s="3">
        <f t="shared" si="96"/>
        <v>1</v>
      </c>
      <c r="EU17" s="3">
        <f t="shared" si="96"/>
        <v>0.48571428571428571</v>
      </c>
      <c r="EV17" s="3">
        <f t="shared" si="96"/>
        <v>0.51428571428571423</v>
      </c>
      <c r="EW17" s="3">
        <f t="shared" si="96"/>
        <v>0.54285714285714282</v>
      </c>
      <c r="EX17" s="3">
        <f t="shared" si="96"/>
        <v>0.5714285714285714</v>
      </c>
      <c r="EY17" s="3">
        <f t="shared" si="96"/>
        <v>1</v>
      </c>
      <c r="EZ17" s="3">
        <f t="shared" si="96"/>
        <v>1</v>
      </c>
      <c r="FA17" s="3">
        <f t="shared" si="96"/>
        <v>1</v>
      </c>
      <c r="FB17" s="3">
        <f t="shared" si="96"/>
        <v>1</v>
      </c>
      <c r="FC17" s="3">
        <f t="shared" si="96"/>
        <v>1</v>
      </c>
      <c r="FD17" s="3">
        <f t="shared" si="96"/>
        <v>1</v>
      </c>
      <c r="FE17" s="3">
        <f t="shared" si="96"/>
        <v>1</v>
      </c>
      <c r="FF17" s="3">
        <f t="shared" si="96"/>
        <v>1</v>
      </c>
      <c r="FG17" s="3">
        <f t="shared" si="96"/>
        <v>1</v>
      </c>
      <c r="FI17" s="3">
        <f t="shared" ref="FI17:GE17" si="97">(MAX($FI$75:$GE$105)-FI90)/(MAX($FI$75:$GE$105)-MIN($FI$75:$GE$105))*$B$7</f>
        <v>1</v>
      </c>
      <c r="FJ17" s="3">
        <f t="shared" si="97"/>
        <v>1</v>
      </c>
      <c r="FK17" s="3">
        <f t="shared" si="97"/>
        <v>1</v>
      </c>
      <c r="FL17" s="3">
        <f t="shared" si="97"/>
        <v>1</v>
      </c>
      <c r="FM17" s="3">
        <f t="shared" si="97"/>
        <v>1</v>
      </c>
      <c r="FN17" s="3">
        <f t="shared" si="97"/>
        <v>0</v>
      </c>
      <c r="FO17" s="3">
        <f t="shared" si="97"/>
        <v>5.5555555555555552E-2</v>
      </c>
      <c r="FP17" s="3">
        <f t="shared" si="97"/>
        <v>0.1111111111111111</v>
      </c>
      <c r="FQ17" s="3">
        <f t="shared" si="97"/>
        <v>0.16666666666666666</v>
      </c>
      <c r="FR17" s="3">
        <f t="shared" si="97"/>
        <v>1</v>
      </c>
      <c r="FS17" s="3">
        <f t="shared" si="97"/>
        <v>0.27777777777777779</v>
      </c>
      <c r="FT17" s="3">
        <f t="shared" si="97"/>
        <v>0.33333333333333331</v>
      </c>
      <c r="FU17" s="3">
        <f t="shared" si="97"/>
        <v>0.3888888888888889</v>
      </c>
      <c r="FV17" s="3">
        <f t="shared" si="97"/>
        <v>0.44444444444444442</v>
      </c>
      <c r="FW17" s="3">
        <f t="shared" si="97"/>
        <v>1</v>
      </c>
      <c r="FX17" s="3">
        <f t="shared" si="97"/>
        <v>1</v>
      </c>
      <c r="FY17" s="3">
        <f t="shared" si="97"/>
        <v>1</v>
      </c>
      <c r="FZ17" s="3">
        <f t="shared" si="97"/>
        <v>1</v>
      </c>
      <c r="GA17" s="3">
        <f t="shared" si="97"/>
        <v>1</v>
      </c>
      <c r="GB17" s="3">
        <f t="shared" si="97"/>
        <v>1</v>
      </c>
      <c r="GC17" s="3">
        <f t="shared" si="97"/>
        <v>1</v>
      </c>
      <c r="GD17" s="3">
        <f t="shared" si="97"/>
        <v>1</v>
      </c>
      <c r="GE17" s="3">
        <f t="shared" si="97"/>
        <v>1</v>
      </c>
    </row>
    <row r="18" spans="3:187" x14ac:dyDescent="0.2">
      <c r="C18">
        <v>15</v>
      </c>
      <c r="D18" s="2" t="s">
        <v>23</v>
      </c>
      <c r="E18" s="2" t="s">
        <v>23</v>
      </c>
      <c r="F18" s="2" t="s">
        <v>23</v>
      </c>
      <c r="G18" s="2" t="s">
        <v>23</v>
      </c>
      <c r="H18" s="2" t="s">
        <v>18</v>
      </c>
      <c r="I18" s="2" t="str">
        <f ca="1">IF(AG18=1,"R","AH")</f>
        <v>R</v>
      </c>
      <c r="J18" s="2" t="str">
        <f ca="1">IF(AG19=1,"R","AH")</f>
        <v>R</v>
      </c>
      <c r="K18" s="2" t="str">
        <f ca="1">IF(AG20=1,"R","AH")</f>
        <v>R</v>
      </c>
      <c r="L18" s="2" t="str">
        <f ca="1">IF(AG21=1,"R","AH")</f>
        <v>R</v>
      </c>
      <c r="M18" s="2" t="s">
        <v>18</v>
      </c>
      <c r="N18" s="2" t="str">
        <f ca="1">IF(AG22=1,"R","AH")</f>
        <v>R</v>
      </c>
      <c r="O18" s="2" t="str">
        <f ca="1">IF(AG23=1,"R","AH")</f>
        <v>R</v>
      </c>
      <c r="P18" s="2" t="str">
        <f ca="1">IF(AG24=1,"R","AH")</f>
        <v>R</v>
      </c>
      <c r="Q18" s="2" t="str">
        <f ca="1">IF(AG25=1,"R","AH")</f>
        <v>R</v>
      </c>
      <c r="R18" s="2" t="s">
        <v>18</v>
      </c>
      <c r="S18" s="2" t="s">
        <v>18</v>
      </c>
      <c r="T18" s="2" t="s">
        <v>18</v>
      </c>
      <c r="U18" s="2" t="s">
        <v>18</v>
      </c>
      <c r="V18" s="2" t="s">
        <v>18</v>
      </c>
      <c r="W18" s="2" t="s">
        <v>18</v>
      </c>
      <c r="X18" s="2" t="s">
        <v>23</v>
      </c>
      <c r="Y18" s="2" t="s">
        <v>23</v>
      </c>
      <c r="Z18" s="2" t="s">
        <v>23</v>
      </c>
      <c r="AB18">
        <v>15</v>
      </c>
      <c r="AC18">
        <v>5</v>
      </c>
      <c r="AD18" s="3">
        <f>AX17</f>
        <v>1.6203235361130099</v>
      </c>
      <c r="AE18" s="3">
        <f ca="1">IF(MTD_front_end!$BA$21="Salt &amp; Pepper",(RAND()),IF(MTD_front_end!$BA$20="Private Residents",AD18,MAX($AD$3:$AD$137)-AD18))</f>
        <v>1.6203235361130099</v>
      </c>
      <c r="AF18">
        <f t="shared" ca="1" si="12"/>
        <v>57</v>
      </c>
      <c r="AG18">
        <f t="shared" ca="1" si="13"/>
        <v>1</v>
      </c>
      <c r="AJ18" s="3"/>
      <c r="AS18" s="3" t="e">
        <f t="shared" ref="AS18:BO18" si="98">IF(AS57=1,SUM(BQ18,CO18,DM18,EK18,FI18),NA())</f>
        <v>#N/A</v>
      </c>
      <c r="AT18" s="3" t="e">
        <f t="shared" si="98"/>
        <v>#N/A</v>
      </c>
      <c r="AU18" s="3" t="e">
        <f t="shared" si="98"/>
        <v>#N/A</v>
      </c>
      <c r="AV18" s="3" t="e">
        <f t="shared" si="98"/>
        <v>#N/A</v>
      </c>
      <c r="AW18" s="3" t="e">
        <f t="shared" si="98"/>
        <v>#N/A</v>
      </c>
      <c r="AX18" s="3">
        <f t="shared" si="98"/>
        <v>1.5924204450520241</v>
      </c>
      <c r="AY18" s="3">
        <f t="shared" si="98"/>
        <v>2.1253740411635151</v>
      </c>
      <c r="AZ18" s="3">
        <f t="shared" si="98"/>
        <v>2.1835801625275311</v>
      </c>
      <c r="BA18" s="3">
        <f t="shared" si="98"/>
        <v>2.1891547049441789</v>
      </c>
      <c r="BB18" s="3" t="e">
        <f t="shared" si="98"/>
        <v>#N/A</v>
      </c>
      <c r="BC18" s="3">
        <f t="shared" si="98"/>
        <v>2.200303789777474</v>
      </c>
      <c r="BD18" s="3">
        <f t="shared" si="98"/>
        <v>2.2058783321941218</v>
      </c>
      <c r="BE18" s="3">
        <f t="shared" si="98"/>
        <v>2.5447862079441022</v>
      </c>
      <c r="BF18" s="3">
        <f t="shared" si="98"/>
        <v>2.2170274170274165</v>
      </c>
      <c r="BG18" s="3" t="e">
        <f t="shared" si="98"/>
        <v>#N/A</v>
      </c>
      <c r="BH18" s="3" t="e">
        <f t="shared" si="98"/>
        <v>#N/A</v>
      </c>
      <c r="BI18" s="3" t="e">
        <f t="shared" si="98"/>
        <v>#N/A</v>
      </c>
      <c r="BJ18" s="3">
        <f t="shared" si="98"/>
        <v>2.216526163894585</v>
      </c>
      <c r="BK18" s="3">
        <f t="shared" si="98"/>
        <v>2.073524720893142</v>
      </c>
      <c r="BL18" s="3" t="e">
        <f t="shared" si="98"/>
        <v>#N/A</v>
      </c>
      <c r="BM18" s="3" t="e">
        <f t="shared" si="98"/>
        <v>#N/A</v>
      </c>
      <c r="BN18" s="3" t="e">
        <f t="shared" si="98"/>
        <v>#N/A</v>
      </c>
      <c r="BO18" s="3" t="e">
        <f t="shared" si="98"/>
        <v>#N/A</v>
      </c>
      <c r="BQ18" s="3">
        <f t="shared" ref="BQ18:CM18" si="99">(MAX($BQ$75:$CM$105)-BQ91)/(MAX($BQ$75:$CM$105)-MIN($BQ$75:$CM$105))*$B$3</f>
        <v>1</v>
      </c>
      <c r="BR18" s="3">
        <f t="shared" si="99"/>
        <v>1</v>
      </c>
      <c r="BS18" s="3">
        <f t="shared" si="99"/>
        <v>1</v>
      </c>
      <c r="BT18" s="3">
        <f t="shared" si="99"/>
        <v>1</v>
      </c>
      <c r="BU18" s="3">
        <f t="shared" si="99"/>
        <v>1</v>
      </c>
      <c r="BV18" s="3">
        <f t="shared" si="99"/>
        <v>0.30303030303030304</v>
      </c>
      <c r="BW18" s="3">
        <f t="shared" si="99"/>
        <v>0.36363636363636365</v>
      </c>
      <c r="BX18" s="3">
        <f t="shared" si="99"/>
        <v>0.39393939393939392</v>
      </c>
      <c r="BY18" s="3">
        <f t="shared" si="99"/>
        <v>0.42424242424242425</v>
      </c>
      <c r="BZ18" s="3">
        <f t="shared" si="99"/>
        <v>1</v>
      </c>
      <c r="CA18" s="3">
        <f t="shared" si="99"/>
        <v>0.48484848484848486</v>
      </c>
      <c r="CB18" s="3">
        <f t="shared" si="99"/>
        <v>0.51515151515151514</v>
      </c>
      <c r="CC18" s="3">
        <f t="shared" si="99"/>
        <v>0.54545454545454541</v>
      </c>
      <c r="CD18" s="3">
        <f t="shared" si="99"/>
        <v>0.5757575757575758</v>
      </c>
      <c r="CE18" s="3">
        <f t="shared" si="99"/>
        <v>1</v>
      </c>
      <c r="CF18" s="3">
        <f t="shared" si="99"/>
        <v>1</v>
      </c>
      <c r="CG18" s="3">
        <f t="shared" si="99"/>
        <v>1</v>
      </c>
      <c r="CH18" s="3">
        <f t="shared" si="99"/>
        <v>0.5757575757575758</v>
      </c>
      <c r="CI18" s="3">
        <f t="shared" si="99"/>
        <v>0.54545454545454541</v>
      </c>
      <c r="CJ18" s="3">
        <f t="shared" si="99"/>
        <v>1</v>
      </c>
      <c r="CK18" s="3">
        <f t="shared" si="99"/>
        <v>1</v>
      </c>
      <c r="CL18" s="3">
        <f t="shared" si="99"/>
        <v>1</v>
      </c>
      <c r="CM18" s="3">
        <f t="shared" si="99"/>
        <v>1</v>
      </c>
      <c r="CO18" s="3">
        <f t="shared" ref="CO18:DK18" si="100">(MAX($CO$75:$DK$105)-CO91)/(MAX($CO$75:$DK$105)-MIN($CO$75:$DK$105))*$B$4</f>
        <v>1</v>
      </c>
      <c r="CP18" s="3">
        <f t="shared" si="100"/>
        <v>1</v>
      </c>
      <c r="CQ18" s="3">
        <f t="shared" si="100"/>
        <v>1</v>
      </c>
      <c r="CR18" s="3">
        <f t="shared" si="100"/>
        <v>1</v>
      </c>
      <c r="CS18" s="3">
        <f t="shared" si="100"/>
        <v>1</v>
      </c>
      <c r="CT18" s="3">
        <f t="shared" si="100"/>
        <v>0.60526315789473684</v>
      </c>
      <c r="CU18" s="3">
        <f t="shared" si="100"/>
        <v>0.63157894736842102</v>
      </c>
      <c r="CV18" s="3">
        <f t="shared" si="100"/>
        <v>0.65789473684210531</v>
      </c>
      <c r="CW18" s="3">
        <f t="shared" si="100"/>
        <v>0.63157894736842102</v>
      </c>
      <c r="CX18" s="3">
        <f t="shared" si="100"/>
        <v>1</v>
      </c>
      <c r="CY18" s="3">
        <f t="shared" si="100"/>
        <v>0.57894736842105265</v>
      </c>
      <c r="CZ18" s="3">
        <f t="shared" si="100"/>
        <v>0.55263157894736847</v>
      </c>
      <c r="DA18" s="3">
        <f t="shared" si="100"/>
        <v>0.52631578947368418</v>
      </c>
      <c r="DB18" s="3">
        <f t="shared" si="100"/>
        <v>0.5</v>
      </c>
      <c r="DC18" s="3">
        <f t="shared" si="100"/>
        <v>1</v>
      </c>
      <c r="DD18" s="3">
        <f t="shared" si="100"/>
        <v>1</v>
      </c>
      <c r="DE18" s="3">
        <f t="shared" si="100"/>
        <v>1</v>
      </c>
      <c r="DF18" s="3">
        <f t="shared" si="100"/>
        <v>0.39473684210526316</v>
      </c>
      <c r="DG18" s="3">
        <f t="shared" si="100"/>
        <v>0.39473684210526316</v>
      </c>
      <c r="DH18" s="3">
        <f t="shared" si="100"/>
        <v>1</v>
      </c>
      <c r="DI18" s="3">
        <f t="shared" si="100"/>
        <v>1</v>
      </c>
      <c r="DJ18" s="3">
        <f t="shared" si="100"/>
        <v>1</v>
      </c>
      <c r="DK18" s="3">
        <f t="shared" si="100"/>
        <v>1</v>
      </c>
      <c r="DM18" s="3">
        <f t="shared" ref="DM18:EI18" si="101">(MAX($DM$75:$EI$105)-DM91)/(MAX($DM$75:$EI$105)-MIN($DM$75:$EI$105))*$B$5</f>
        <v>1</v>
      </c>
      <c r="DN18" s="3">
        <f t="shared" si="101"/>
        <v>1</v>
      </c>
      <c r="DO18" s="3">
        <f t="shared" si="101"/>
        <v>1</v>
      </c>
      <c r="DP18" s="3">
        <f t="shared" si="101"/>
        <v>1</v>
      </c>
      <c r="DQ18" s="3">
        <f t="shared" si="101"/>
        <v>1</v>
      </c>
      <c r="DR18" s="3">
        <f t="shared" si="101"/>
        <v>0.31428571428571428</v>
      </c>
      <c r="DS18" s="3">
        <f t="shared" si="101"/>
        <v>0.34285714285714286</v>
      </c>
      <c r="DT18" s="3">
        <f t="shared" si="101"/>
        <v>0.37142857142857144</v>
      </c>
      <c r="DU18" s="3">
        <f t="shared" si="101"/>
        <v>0.4</v>
      </c>
      <c r="DV18" s="3">
        <f t="shared" si="101"/>
        <v>1</v>
      </c>
      <c r="DW18" s="3">
        <f t="shared" si="101"/>
        <v>0.45714285714285713</v>
      </c>
      <c r="DX18" s="3">
        <f t="shared" si="101"/>
        <v>0.48571428571428571</v>
      </c>
      <c r="DY18" s="3">
        <f t="shared" si="101"/>
        <v>0.51428571428571423</v>
      </c>
      <c r="DZ18" s="3">
        <f t="shared" si="101"/>
        <v>0.54285714285714282</v>
      </c>
      <c r="EA18" s="3">
        <f t="shared" si="101"/>
        <v>1</v>
      </c>
      <c r="EB18" s="3">
        <f t="shared" si="101"/>
        <v>1</v>
      </c>
      <c r="EC18" s="3">
        <f t="shared" si="101"/>
        <v>1</v>
      </c>
      <c r="ED18" s="3">
        <f t="shared" si="101"/>
        <v>0.42857142857142855</v>
      </c>
      <c r="EE18" s="3">
        <f t="shared" si="101"/>
        <v>0.4</v>
      </c>
      <c r="EF18" s="3">
        <f t="shared" si="101"/>
        <v>1</v>
      </c>
      <c r="EG18" s="3">
        <f t="shared" si="101"/>
        <v>1</v>
      </c>
      <c r="EH18" s="3">
        <f t="shared" si="101"/>
        <v>1</v>
      </c>
      <c r="EI18" s="3">
        <f t="shared" si="101"/>
        <v>1</v>
      </c>
      <c r="EK18" s="3">
        <f t="shared" ref="EK18:FG18" si="102">(MAX($EK$75:$FG$105)-EK91)/(MAX($EK$75:$FG$105)-MIN($EK$75:$FG$105))*$B$6</f>
        <v>1</v>
      </c>
      <c r="EL18" s="3">
        <f t="shared" si="102"/>
        <v>1</v>
      </c>
      <c r="EM18" s="3">
        <f t="shared" si="102"/>
        <v>1</v>
      </c>
      <c r="EN18" s="3">
        <f t="shared" si="102"/>
        <v>1</v>
      </c>
      <c r="EO18" s="3">
        <f t="shared" si="102"/>
        <v>1</v>
      </c>
      <c r="EP18" s="3">
        <f t="shared" si="102"/>
        <v>0.31428571428571428</v>
      </c>
      <c r="EQ18" s="3">
        <f t="shared" si="102"/>
        <v>0.34285714285714286</v>
      </c>
      <c r="ER18" s="3">
        <f t="shared" si="102"/>
        <v>0.37142857142857144</v>
      </c>
      <c r="ES18" s="3">
        <f t="shared" si="102"/>
        <v>0.4</v>
      </c>
      <c r="ET18" s="3">
        <f t="shared" si="102"/>
        <v>1</v>
      </c>
      <c r="EU18" s="3">
        <f t="shared" si="102"/>
        <v>0.45714285714285713</v>
      </c>
      <c r="EV18" s="3">
        <f t="shared" si="102"/>
        <v>0.48571428571428571</v>
      </c>
      <c r="EW18" s="3">
        <f t="shared" si="102"/>
        <v>0.51428571428571423</v>
      </c>
      <c r="EX18" s="3">
        <f t="shared" si="102"/>
        <v>0.54285714285714282</v>
      </c>
      <c r="EY18" s="3">
        <f t="shared" si="102"/>
        <v>1</v>
      </c>
      <c r="EZ18" s="3">
        <f t="shared" si="102"/>
        <v>1</v>
      </c>
      <c r="FA18" s="3">
        <f t="shared" si="102"/>
        <v>1</v>
      </c>
      <c r="FB18" s="3">
        <f t="shared" si="102"/>
        <v>0.42857142857142855</v>
      </c>
      <c r="FC18" s="3">
        <f t="shared" si="102"/>
        <v>0.4</v>
      </c>
      <c r="FD18" s="3">
        <f t="shared" si="102"/>
        <v>1</v>
      </c>
      <c r="FE18" s="3">
        <f t="shared" si="102"/>
        <v>1</v>
      </c>
      <c r="FF18" s="3">
        <f t="shared" si="102"/>
        <v>1</v>
      </c>
      <c r="FG18" s="3">
        <f t="shared" si="102"/>
        <v>1</v>
      </c>
      <c r="FI18" s="3">
        <f t="shared" ref="FI18:GE18" si="103">(MAX($FI$75:$GE$105)-FI91)/(MAX($FI$75:$GE$105)-MIN($FI$75:$GE$105))*$B$7</f>
        <v>1</v>
      </c>
      <c r="FJ18" s="3">
        <f t="shared" si="103"/>
        <v>1</v>
      </c>
      <c r="FK18" s="3">
        <f t="shared" si="103"/>
        <v>1</v>
      </c>
      <c r="FL18" s="3">
        <f t="shared" si="103"/>
        <v>1</v>
      </c>
      <c r="FM18" s="3">
        <f t="shared" si="103"/>
        <v>1</v>
      </c>
      <c r="FN18" s="3">
        <f t="shared" si="103"/>
        <v>5.5555555555555552E-2</v>
      </c>
      <c r="FO18" s="3">
        <f t="shared" si="103"/>
        <v>0.44444444444444442</v>
      </c>
      <c r="FP18" s="3">
        <f t="shared" si="103"/>
        <v>0.3888888888888889</v>
      </c>
      <c r="FQ18" s="3">
        <f t="shared" si="103"/>
        <v>0.33333333333333331</v>
      </c>
      <c r="FR18" s="3">
        <f t="shared" si="103"/>
        <v>1</v>
      </c>
      <c r="FS18" s="3">
        <f t="shared" si="103"/>
        <v>0.22222222222222221</v>
      </c>
      <c r="FT18" s="3">
        <f t="shared" si="103"/>
        <v>0.16666666666666666</v>
      </c>
      <c r="FU18" s="3">
        <f t="shared" si="103"/>
        <v>0.44444444444444442</v>
      </c>
      <c r="FV18" s="3">
        <f t="shared" si="103"/>
        <v>5.5555555555555552E-2</v>
      </c>
      <c r="FW18" s="3">
        <f t="shared" si="103"/>
        <v>1</v>
      </c>
      <c r="FX18" s="3">
        <f t="shared" si="103"/>
        <v>1</v>
      </c>
      <c r="FY18" s="3">
        <f t="shared" si="103"/>
        <v>1</v>
      </c>
      <c r="FZ18" s="3">
        <f t="shared" si="103"/>
        <v>0.3888888888888889</v>
      </c>
      <c r="GA18" s="3">
        <f t="shared" si="103"/>
        <v>0.33333333333333331</v>
      </c>
      <c r="GB18" s="3">
        <f t="shared" si="103"/>
        <v>1</v>
      </c>
      <c r="GC18" s="3">
        <f t="shared" si="103"/>
        <v>1</v>
      </c>
      <c r="GD18" s="3">
        <f t="shared" si="103"/>
        <v>1</v>
      </c>
      <c r="GE18" s="3">
        <f t="shared" si="103"/>
        <v>1</v>
      </c>
    </row>
    <row r="19" spans="3:187" x14ac:dyDescent="0.2">
      <c r="C19">
        <v>16</v>
      </c>
      <c r="D19" s="2" t="s">
        <v>23</v>
      </c>
      <c r="E19" s="2" t="s">
        <v>23</v>
      </c>
      <c r="F19" s="2" t="s">
        <v>23</v>
      </c>
      <c r="G19" s="2" t="s">
        <v>23</v>
      </c>
      <c r="H19" s="2" t="s">
        <v>18</v>
      </c>
      <c r="I19" s="2" t="str">
        <f ca="1">IF(AG26=1,"R","AH")</f>
        <v>R</v>
      </c>
      <c r="J19" s="2" t="str">
        <f ca="1">IF(AG27=1,"R","AH")</f>
        <v>R</v>
      </c>
      <c r="K19" s="2" t="str">
        <f ca="1">IF(AG28=1,"R","AH")</f>
        <v>R</v>
      </c>
      <c r="L19" s="2" t="str">
        <f ca="1">IF(AG29=1,"R","AH")</f>
        <v>R</v>
      </c>
      <c r="M19" s="2" t="s">
        <v>18</v>
      </c>
      <c r="N19" s="2" t="str">
        <f ca="1">IF(AG30=1,"R","AH")</f>
        <v>R</v>
      </c>
      <c r="O19" s="2" t="str">
        <f ca="1">IF(AG31=1,"R","AH")</f>
        <v>R</v>
      </c>
      <c r="P19" s="2" t="str">
        <f ca="1">IF(AG32=1,"R","AH")</f>
        <v>R</v>
      </c>
      <c r="Q19" s="2" t="str">
        <f ca="1">IF(AG33=1,"R","AH")</f>
        <v>R</v>
      </c>
      <c r="R19" s="2" t="s">
        <v>18</v>
      </c>
      <c r="S19" s="2" t="s">
        <v>18</v>
      </c>
      <c r="T19" s="2" t="s">
        <v>18</v>
      </c>
      <c r="U19" s="2" t="str">
        <f ca="1">IF(AG34=1,"R","AH")</f>
        <v>R</v>
      </c>
      <c r="V19" s="2" t="str">
        <f ca="1">IF(AG35=1,"R","AH")</f>
        <v>R</v>
      </c>
      <c r="W19" s="2" t="s">
        <v>18</v>
      </c>
      <c r="X19" s="2" t="s">
        <v>23</v>
      </c>
      <c r="Y19" s="2" t="s">
        <v>23</v>
      </c>
      <c r="Z19" s="2" t="s">
        <v>23</v>
      </c>
      <c r="AB19">
        <v>15</v>
      </c>
      <c r="AC19">
        <v>6</v>
      </c>
      <c r="AD19" s="3">
        <f>AY17</f>
        <v>1.8199437988911675</v>
      </c>
      <c r="AE19" s="3">
        <f ca="1">IF(MTD_front_end!$BA$21="Salt &amp; Pepper",(RAND()),IF(MTD_front_end!$BA$20="Private Residents",AD19,MAX($AD$3:$AD$137)-AD19))</f>
        <v>1.8199437988911675</v>
      </c>
      <c r="AF19">
        <f t="shared" ca="1" si="12"/>
        <v>74</v>
      </c>
      <c r="AG19">
        <f t="shared" ca="1" si="13"/>
        <v>1</v>
      </c>
      <c r="AJ19" s="3"/>
      <c r="AS19" s="3" t="e">
        <f t="shared" ref="AS19:BO19" si="104">IF(AS58=1,SUM(BQ19,CO19,DM19,EK19,FI19),NA())</f>
        <v>#N/A</v>
      </c>
      <c r="AT19" s="3" t="e">
        <f t="shared" si="104"/>
        <v>#N/A</v>
      </c>
      <c r="AU19" s="3" t="e">
        <f t="shared" si="104"/>
        <v>#N/A</v>
      </c>
      <c r="AV19" s="3" t="e">
        <f t="shared" si="104"/>
        <v>#N/A</v>
      </c>
      <c r="AW19" s="3" t="e">
        <f t="shared" si="104"/>
        <v>#N/A</v>
      </c>
      <c r="AX19" s="3" t="e">
        <f t="shared" si="104"/>
        <v>#N/A</v>
      </c>
      <c r="AY19" s="3" t="e">
        <f t="shared" si="104"/>
        <v>#N/A</v>
      </c>
      <c r="AZ19" s="3" t="e">
        <f t="shared" si="104"/>
        <v>#N/A</v>
      </c>
      <c r="BA19" s="3" t="e">
        <f t="shared" si="104"/>
        <v>#N/A</v>
      </c>
      <c r="BB19" s="3" t="e">
        <f t="shared" si="104"/>
        <v>#N/A</v>
      </c>
      <c r="BC19" s="3" t="e">
        <f t="shared" si="104"/>
        <v>#N/A</v>
      </c>
      <c r="BD19" s="3" t="e">
        <f t="shared" si="104"/>
        <v>#N/A</v>
      </c>
      <c r="BE19" s="3" t="e">
        <f t="shared" si="104"/>
        <v>#N/A</v>
      </c>
      <c r="BF19" s="3" t="e">
        <f t="shared" si="104"/>
        <v>#N/A</v>
      </c>
      <c r="BG19" s="3" t="e">
        <f t="shared" si="104"/>
        <v>#N/A</v>
      </c>
      <c r="BH19" s="3">
        <f t="shared" si="104"/>
        <v>2.4969545074808233</v>
      </c>
      <c r="BI19" s="3" t="e">
        <f t="shared" si="104"/>
        <v>#N/A</v>
      </c>
      <c r="BJ19" s="3">
        <f t="shared" si="104"/>
        <v>2.1583200425305691</v>
      </c>
      <c r="BK19" s="3">
        <f t="shared" si="104"/>
        <v>1.9890028100554416</v>
      </c>
      <c r="BL19" s="3" t="e">
        <f t="shared" si="104"/>
        <v>#N/A</v>
      </c>
      <c r="BM19" s="3" t="e">
        <f t="shared" si="104"/>
        <v>#N/A</v>
      </c>
      <c r="BN19" s="3" t="e">
        <f t="shared" si="104"/>
        <v>#N/A</v>
      </c>
      <c r="BO19" s="3" t="e">
        <f t="shared" si="104"/>
        <v>#N/A</v>
      </c>
      <c r="BQ19" s="3">
        <f t="shared" ref="BQ19:CM19" si="105">(MAX($BQ$75:$CM$105)-BQ92)/(MAX($BQ$75:$CM$105)-MIN($BQ$75:$CM$105))*$B$3</f>
        <v>1</v>
      </c>
      <c r="BR19" s="3">
        <f t="shared" si="105"/>
        <v>1</v>
      </c>
      <c r="BS19" s="3">
        <f t="shared" si="105"/>
        <v>1</v>
      </c>
      <c r="BT19" s="3">
        <f t="shared" si="105"/>
        <v>1</v>
      </c>
      <c r="BU19" s="3">
        <f t="shared" si="105"/>
        <v>1</v>
      </c>
      <c r="BV19" s="3">
        <f t="shared" si="105"/>
        <v>1</v>
      </c>
      <c r="BW19" s="3">
        <f t="shared" si="105"/>
        <v>1</v>
      </c>
      <c r="BX19" s="3">
        <f t="shared" si="105"/>
        <v>1</v>
      </c>
      <c r="BY19" s="3">
        <f t="shared" si="105"/>
        <v>1</v>
      </c>
      <c r="BZ19" s="3">
        <f t="shared" si="105"/>
        <v>1</v>
      </c>
      <c r="CA19" s="3">
        <f t="shared" si="105"/>
        <v>1</v>
      </c>
      <c r="CB19" s="3">
        <f t="shared" si="105"/>
        <v>1</v>
      </c>
      <c r="CC19" s="3">
        <f t="shared" si="105"/>
        <v>1</v>
      </c>
      <c r="CD19" s="3">
        <f t="shared" si="105"/>
        <v>1</v>
      </c>
      <c r="CE19" s="3">
        <f t="shared" si="105"/>
        <v>1</v>
      </c>
      <c r="CF19" s="3">
        <f t="shared" si="105"/>
        <v>0.60606060606060608</v>
      </c>
      <c r="CG19" s="3">
        <f t="shared" si="105"/>
        <v>1</v>
      </c>
      <c r="CH19" s="3">
        <f t="shared" si="105"/>
        <v>0.54545454545454541</v>
      </c>
      <c r="CI19" s="3">
        <f t="shared" si="105"/>
        <v>0.51515151515151514</v>
      </c>
      <c r="CJ19" s="3">
        <f t="shared" si="105"/>
        <v>1</v>
      </c>
      <c r="CK19" s="3">
        <f t="shared" si="105"/>
        <v>1</v>
      </c>
      <c r="CL19" s="3">
        <f t="shared" si="105"/>
        <v>1</v>
      </c>
      <c r="CM19" s="3">
        <f t="shared" si="105"/>
        <v>1</v>
      </c>
      <c r="CO19" s="3">
        <f t="shared" ref="CO19:DK19" si="106">(MAX($CO$75:$DK$105)-CO92)/(MAX($CO$75:$DK$105)-MIN($CO$75:$DK$105))*$B$4</f>
        <v>1</v>
      </c>
      <c r="CP19" s="3">
        <f t="shared" si="106"/>
        <v>1</v>
      </c>
      <c r="CQ19" s="3">
        <f t="shared" si="106"/>
        <v>1</v>
      </c>
      <c r="CR19" s="3">
        <f t="shared" si="106"/>
        <v>1</v>
      </c>
      <c r="CS19" s="3">
        <f t="shared" si="106"/>
        <v>1</v>
      </c>
      <c r="CT19" s="3">
        <f t="shared" si="106"/>
        <v>1</v>
      </c>
      <c r="CU19" s="3">
        <f t="shared" si="106"/>
        <v>1</v>
      </c>
      <c r="CV19" s="3">
        <f t="shared" si="106"/>
        <v>1</v>
      </c>
      <c r="CW19" s="3">
        <f t="shared" si="106"/>
        <v>1</v>
      </c>
      <c r="CX19" s="3">
        <f t="shared" si="106"/>
        <v>1</v>
      </c>
      <c r="CY19" s="3">
        <f t="shared" si="106"/>
        <v>1</v>
      </c>
      <c r="CZ19" s="3">
        <f t="shared" si="106"/>
        <v>1</v>
      </c>
      <c r="DA19" s="3">
        <f t="shared" si="106"/>
        <v>1</v>
      </c>
      <c r="DB19" s="3">
        <f t="shared" si="106"/>
        <v>1</v>
      </c>
      <c r="DC19" s="3">
        <f t="shared" si="106"/>
        <v>1</v>
      </c>
      <c r="DD19" s="3">
        <f t="shared" si="106"/>
        <v>0.42105263157894735</v>
      </c>
      <c r="DE19" s="3">
        <f t="shared" si="106"/>
        <v>1</v>
      </c>
      <c r="DF19" s="3">
        <f t="shared" si="106"/>
        <v>0.36842105263157893</v>
      </c>
      <c r="DG19" s="3">
        <f t="shared" si="106"/>
        <v>0.34210526315789475</v>
      </c>
      <c r="DH19" s="3">
        <f t="shared" si="106"/>
        <v>1</v>
      </c>
      <c r="DI19" s="3">
        <f t="shared" si="106"/>
        <v>1</v>
      </c>
      <c r="DJ19" s="3">
        <f t="shared" si="106"/>
        <v>1</v>
      </c>
      <c r="DK19" s="3">
        <f t="shared" si="106"/>
        <v>1</v>
      </c>
      <c r="DM19" s="3">
        <f t="shared" ref="DM19:EI19" si="107">(MAX($DM$75:$EI$105)-DM92)/(MAX($DM$75:$EI$105)-MIN($DM$75:$EI$105))*$B$5</f>
        <v>1</v>
      </c>
      <c r="DN19" s="3">
        <f t="shared" si="107"/>
        <v>1</v>
      </c>
      <c r="DO19" s="3">
        <f t="shared" si="107"/>
        <v>1</v>
      </c>
      <c r="DP19" s="3">
        <f t="shared" si="107"/>
        <v>1</v>
      </c>
      <c r="DQ19" s="3">
        <f t="shared" si="107"/>
        <v>1</v>
      </c>
      <c r="DR19" s="3">
        <f t="shared" si="107"/>
        <v>1</v>
      </c>
      <c r="DS19" s="3">
        <f t="shared" si="107"/>
        <v>1</v>
      </c>
      <c r="DT19" s="3">
        <f t="shared" si="107"/>
        <v>1</v>
      </c>
      <c r="DU19" s="3">
        <f t="shared" si="107"/>
        <v>1</v>
      </c>
      <c r="DV19" s="3">
        <f t="shared" si="107"/>
        <v>1</v>
      </c>
      <c r="DW19" s="3">
        <f t="shared" si="107"/>
        <v>1</v>
      </c>
      <c r="DX19" s="3">
        <f t="shared" si="107"/>
        <v>1</v>
      </c>
      <c r="DY19" s="3">
        <f t="shared" si="107"/>
        <v>1</v>
      </c>
      <c r="DZ19" s="3">
        <f t="shared" si="107"/>
        <v>1</v>
      </c>
      <c r="EA19" s="3">
        <f t="shared" si="107"/>
        <v>1</v>
      </c>
      <c r="EB19" s="3">
        <f t="shared" si="107"/>
        <v>0.45714285714285713</v>
      </c>
      <c r="EC19" s="3">
        <f t="shared" si="107"/>
        <v>1</v>
      </c>
      <c r="ED19" s="3">
        <f t="shared" si="107"/>
        <v>0.4</v>
      </c>
      <c r="EE19" s="3">
        <f t="shared" si="107"/>
        <v>0.37142857142857144</v>
      </c>
      <c r="EF19" s="3">
        <f t="shared" si="107"/>
        <v>1</v>
      </c>
      <c r="EG19" s="3">
        <f t="shared" si="107"/>
        <v>1</v>
      </c>
      <c r="EH19" s="3">
        <f t="shared" si="107"/>
        <v>1</v>
      </c>
      <c r="EI19" s="3">
        <f t="shared" si="107"/>
        <v>1</v>
      </c>
      <c r="EK19" s="3">
        <f t="shared" ref="EK19:FG19" si="108">(MAX($EK$75:$FG$105)-EK92)/(MAX($EK$75:$FG$105)-MIN($EK$75:$FG$105))*$B$6</f>
        <v>1</v>
      </c>
      <c r="EL19" s="3">
        <f t="shared" si="108"/>
        <v>1</v>
      </c>
      <c r="EM19" s="3">
        <f t="shared" si="108"/>
        <v>1</v>
      </c>
      <c r="EN19" s="3">
        <f t="shared" si="108"/>
        <v>1</v>
      </c>
      <c r="EO19" s="3">
        <f t="shared" si="108"/>
        <v>1</v>
      </c>
      <c r="EP19" s="3">
        <f t="shared" si="108"/>
        <v>1</v>
      </c>
      <c r="EQ19" s="3">
        <f t="shared" si="108"/>
        <v>1</v>
      </c>
      <c r="ER19" s="3">
        <f t="shared" si="108"/>
        <v>1</v>
      </c>
      <c r="ES19" s="3">
        <f t="shared" si="108"/>
        <v>1</v>
      </c>
      <c r="ET19" s="3">
        <f t="shared" si="108"/>
        <v>1</v>
      </c>
      <c r="EU19" s="3">
        <f t="shared" si="108"/>
        <v>1</v>
      </c>
      <c r="EV19" s="3">
        <f t="shared" si="108"/>
        <v>1</v>
      </c>
      <c r="EW19" s="3">
        <f t="shared" si="108"/>
        <v>1</v>
      </c>
      <c r="EX19" s="3">
        <f t="shared" si="108"/>
        <v>1</v>
      </c>
      <c r="EY19" s="3">
        <f t="shared" si="108"/>
        <v>1</v>
      </c>
      <c r="EZ19" s="3">
        <f t="shared" si="108"/>
        <v>0.45714285714285713</v>
      </c>
      <c r="FA19" s="3">
        <f t="shared" si="108"/>
        <v>1</v>
      </c>
      <c r="FB19" s="3">
        <f t="shared" si="108"/>
        <v>0.4</v>
      </c>
      <c r="FC19" s="3">
        <f t="shared" si="108"/>
        <v>0.37142857142857144</v>
      </c>
      <c r="FD19" s="3">
        <f t="shared" si="108"/>
        <v>1</v>
      </c>
      <c r="FE19" s="3">
        <f t="shared" si="108"/>
        <v>1</v>
      </c>
      <c r="FF19" s="3">
        <f t="shared" si="108"/>
        <v>1</v>
      </c>
      <c r="FG19" s="3">
        <f t="shared" si="108"/>
        <v>1</v>
      </c>
      <c r="FI19" s="3">
        <f t="shared" ref="FI19:GE19" si="109">(MAX($FI$75:$GE$105)-FI92)/(MAX($FI$75:$GE$105)-MIN($FI$75:$GE$105))*$B$7</f>
        <v>1</v>
      </c>
      <c r="FJ19" s="3">
        <f t="shared" si="109"/>
        <v>1</v>
      </c>
      <c r="FK19" s="3">
        <f t="shared" si="109"/>
        <v>1</v>
      </c>
      <c r="FL19" s="3">
        <f t="shared" si="109"/>
        <v>1</v>
      </c>
      <c r="FM19" s="3">
        <f t="shared" si="109"/>
        <v>1</v>
      </c>
      <c r="FN19" s="3">
        <f t="shared" si="109"/>
        <v>1</v>
      </c>
      <c r="FO19" s="3">
        <f t="shared" si="109"/>
        <v>1</v>
      </c>
      <c r="FP19" s="3">
        <f t="shared" si="109"/>
        <v>1</v>
      </c>
      <c r="FQ19" s="3">
        <f t="shared" si="109"/>
        <v>1</v>
      </c>
      <c r="FR19" s="3">
        <f t="shared" si="109"/>
        <v>1</v>
      </c>
      <c r="FS19" s="3">
        <f t="shared" si="109"/>
        <v>1</v>
      </c>
      <c r="FT19" s="3">
        <f t="shared" si="109"/>
        <v>1</v>
      </c>
      <c r="FU19" s="3">
        <f t="shared" si="109"/>
        <v>1</v>
      </c>
      <c r="FV19" s="3">
        <f t="shared" si="109"/>
        <v>1</v>
      </c>
      <c r="FW19" s="3">
        <f t="shared" si="109"/>
        <v>1</v>
      </c>
      <c r="FX19" s="3">
        <f t="shared" si="109"/>
        <v>0.55555555555555558</v>
      </c>
      <c r="FY19" s="3">
        <f t="shared" si="109"/>
        <v>1</v>
      </c>
      <c r="FZ19" s="3">
        <f t="shared" si="109"/>
        <v>0.44444444444444442</v>
      </c>
      <c r="GA19" s="3">
        <f t="shared" si="109"/>
        <v>0.3888888888888889</v>
      </c>
      <c r="GB19" s="3">
        <f t="shared" si="109"/>
        <v>1</v>
      </c>
      <c r="GC19" s="3">
        <f t="shared" si="109"/>
        <v>1</v>
      </c>
      <c r="GD19" s="3">
        <f t="shared" si="109"/>
        <v>1</v>
      </c>
      <c r="GE19" s="3">
        <f t="shared" si="109"/>
        <v>1</v>
      </c>
    </row>
    <row r="20" spans="3:187" x14ac:dyDescent="0.2">
      <c r="C20">
        <v>17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18</v>
      </c>
      <c r="I20" s="2" t="s">
        <v>18</v>
      </c>
      <c r="J20" s="2" t="s">
        <v>18</v>
      </c>
      <c r="K20" s="2" t="s">
        <v>18</v>
      </c>
      <c r="L20" s="2" t="s">
        <v>18</v>
      </c>
      <c r="M20" s="2" t="s">
        <v>18</v>
      </c>
      <c r="N20" s="2" t="s">
        <v>18</v>
      </c>
      <c r="O20" s="2" t="s">
        <v>18</v>
      </c>
      <c r="P20" s="2" t="s">
        <v>18</v>
      </c>
      <c r="Q20" s="2" t="s">
        <v>18</v>
      </c>
      <c r="R20" s="2" t="s">
        <v>18</v>
      </c>
      <c r="S20" s="2" t="str">
        <f ca="1">IF(AG36=1,"R","AH")</f>
        <v>R</v>
      </c>
      <c r="T20" s="2" t="s">
        <v>18</v>
      </c>
      <c r="U20" s="2" t="str">
        <f ca="1">IF(AG37=1,"R","AH")</f>
        <v>R</v>
      </c>
      <c r="V20" s="2" t="str">
        <f ca="1">IF(AG38=1,"R","AH")</f>
        <v>R</v>
      </c>
      <c r="W20" s="2" t="s">
        <v>18</v>
      </c>
      <c r="X20" s="2" t="s">
        <v>23</v>
      </c>
      <c r="Y20" s="2" t="s">
        <v>23</v>
      </c>
      <c r="Z20" s="2" t="s">
        <v>23</v>
      </c>
      <c r="AB20">
        <v>15</v>
      </c>
      <c r="AC20">
        <v>7</v>
      </c>
      <c r="AD20" s="3">
        <f>AZ17</f>
        <v>2.0195640616693247</v>
      </c>
      <c r="AE20" s="3">
        <f ca="1">IF(MTD_front_end!$BA$21="Salt &amp; Pepper",(RAND()),IF(MTD_front_end!$BA$20="Private Residents",AD20,MAX($AD$3:$AD$137)-AD20))</f>
        <v>2.0195640616693247</v>
      </c>
      <c r="AF20">
        <f t="shared" ca="1" si="12"/>
        <v>87</v>
      </c>
      <c r="AG20">
        <f t="shared" ca="1" si="13"/>
        <v>1</v>
      </c>
      <c r="AJ20" s="3"/>
      <c r="AS20" s="3" t="e">
        <f t="shared" ref="AS20:BO20" si="110">IF(AS59=1,SUM(BQ20,CO20,DM20,EK20,FI20),NA())</f>
        <v>#N/A</v>
      </c>
      <c r="AT20" s="3" t="e">
        <f t="shared" si="110"/>
        <v>#N/A</v>
      </c>
      <c r="AU20" s="3" t="e">
        <f t="shared" si="110"/>
        <v>#N/A</v>
      </c>
      <c r="AV20" s="3" t="e">
        <f t="shared" si="110"/>
        <v>#N/A</v>
      </c>
      <c r="AW20" s="3" t="e">
        <f t="shared" si="110"/>
        <v>#N/A</v>
      </c>
      <c r="AX20" s="3">
        <f t="shared" si="110"/>
        <v>1.506311232627022</v>
      </c>
      <c r="AY20" s="3">
        <f t="shared" si="110"/>
        <v>1.5645173539910382</v>
      </c>
      <c r="AZ20" s="3">
        <f t="shared" si="110"/>
        <v>1.7338345864661655</v>
      </c>
      <c r="BA20" s="3">
        <f t="shared" si="110"/>
        <v>2.0727424622161461</v>
      </c>
      <c r="BB20" s="3" t="e">
        <f t="shared" si="110"/>
        <v>#N/A</v>
      </c>
      <c r="BC20" s="3">
        <f t="shared" si="110"/>
        <v>2.306113769271664</v>
      </c>
      <c r="BD20" s="3">
        <f t="shared" si="110"/>
        <v>2.3116883116883118</v>
      </c>
      <c r="BE20" s="3">
        <f t="shared" si="110"/>
        <v>2.3172628541049591</v>
      </c>
      <c r="BF20" s="3">
        <f t="shared" si="110"/>
        <v>2.100615174299385</v>
      </c>
      <c r="BG20" s="3" t="e">
        <f t="shared" si="110"/>
        <v>#N/A</v>
      </c>
      <c r="BH20" s="3">
        <f t="shared" si="110"/>
        <v>2.4387483861168073</v>
      </c>
      <c r="BI20" s="3" t="e">
        <f t="shared" si="110"/>
        <v>#N/A</v>
      </c>
      <c r="BJ20" s="3">
        <f t="shared" si="110"/>
        <v>2.1001139211665527</v>
      </c>
      <c r="BK20" s="3">
        <f t="shared" si="110"/>
        <v>1.9307966886914254</v>
      </c>
      <c r="BL20" s="3" t="e">
        <f t="shared" si="110"/>
        <v>#N/A</v>
      </c>
      <c r="BM20" s="3" t="e">
        <f t="shared" si="110"/>
        <v>#N/A</v>
      </c>
      <c r="BN20" s="3" t="e">
        <f t="shared" si="110"/>
        <v>#N/A</v>
      </c>
      <c r="BO20" s="3" t="e">
        <f t="shared" si="110"/>
        <v>#N/A</v>
      </c>
      <c r="BQ20" s="3">
        <f t="shared" ref="BQ20:CM20" si="111">(MAX($BQ$75:$CM$105)-BQ93)/(MAX($BQ$75:$CM$105)-MIN($BQ$75:$CM$105))*$B$3</f>
        <v>1</v>
      </c>
      <c r="BR20" s="3">
        <f t="shared" si="111"/>
        <v>1</v>
      </c>
      <c r="BS20" s="3">
        <f t="shared" si="111"/>
        <v>1</v>
      </c>
      <c r="BT20" s="3">
        <f t="shared" si="111"/>
        <v>1</v>
      </c>
      <c r="BU20" s="3">
        <f t="shared" si="111"/>
        <v>1</v>
      </c>
      <c r="BV20" s="3">
        <f t="shared" si="111"/>
        <v>0.27272727272727271</v>
      </c>
      <c r="BW20" s="3">
        <f t="shared" si="111"/>
        <v>0.30303030303030304</v>
      </c>
      <c r="BX20" s="3">
        <f t="shared" si="111"/>
        <v>0.33333333333333331</v>
      </c>
      <c r="BY20" s="3">
        <f t="shared" si="111"/>
        <v>0.36363636363636365</v>
      </c>
      <c r="BZ20" s="3">
        <f t="shared" si="111"/>
        <v>1</v>
      </c>
      <c r="CA20" s="3">
        <f t="shared" si="111"/>
        <v>0.42424242424242425</v>
      </c>
      <c r="CB20" s="3">
        <f t="shared" si="111"/>
        <v>0.45454545454545453</v>
      </c>
      <c r="CC20" s="3">
        <f t="shared" si="111"/>
        <v>0.48484848484848486</v>
      </c>
      <c r="CD20" s="3">
        <f t="shared" si="111"/>
        <v>0.51515151515151514</v>
      </c>
      <c r="CE20" s="3">
        <f t="shared" si="111"/>
        <v>1</v>
      </c>
      <c r="CF20" s="3">
        <f t="shared" si="111"/>
        <v>0.5757575757575758</v>
      </c>
      <c r="CG20" s="3">
        <f t="shared" si="111"/>
        <v>1</v>
      </c>
      <c r="CH20" s="3">
        <f t="shared" si="111"/>
        <v>0.51515151515151514</v>
      </c>
      <c r="CI20" s="3">
        <f t="shared" si="111"/>
        <v>0.48484848484848486</v>
      </c>
      <c r="CJ20" s="3">
        <f t="shared" si="111"/>
        <v>1</v>
      </c>
      <c r="CK20" s="3">
        <f t="shared" si="111"/>
        <v>1</v>
      </c>
      <c r="CL20" s="3">
        <f t="shared" si="111"/>
        <v>1</v>
      </c>
      <c r="CM20" s="3">
        <f t="shared" si="111"/>
        <v>1</v>
      </c>
      <c r="CO20" s="3">
        <f t="shared" ref="CO20:DK20" si="112">(MAX($CO$75:$DK$105)-CO93)/(MAX($CO$75:$DK$105)-MIN($CO$75:$DK$105))*$B$4</f>
        <v>1</v>
      </c>
      <c r="CP20" s="3">
        <f t="shared" si="112"/>
        <v>1</v>
      </c>
      <c r="CQ20" s="3">
        <f t="shared" si="112"/>
        <v>1</v>
      </c>
      <c r="CR20" s="3">
        <f t="shared" si="112"/>
        <v>1</v>
      </c>
      <c r="CS20" s="3">
        <f t="shared" si="112"/>
        <v>1</v>
      </c>
      <c r="CT20" s="3">
        <f t="shared" si="112"/>
        <v>0.55263157894736847</v>
      </c>
      <c r="CU20" s="3">
        <f t="shared" si="112"/>
        <v>0.57894736842105265</v>
      </c>
      <c r="CV20" s="3">
        <f t="shared" si="112"/>
        <v>0.60526315789473684</v>
      </c>
      <c r="CW20" s="3">
        <f t="shared" si="112"/>
        <v>0.57894736842105265</v>
      </c>
      <c r="CX20" s="3">
        <f t="shared" si="112"/>
        <v>1</v>
      </c>
      <c r="CY20" s="3">
        <f t="shared" si="112"/>
        <v>0.52631578947368418</v>
      </c>
      <c r="CZ20" s="3">
        <f t="shared" si="112"/>
        <v>0.5</v>
      </c>
      <c r="DA20" s="3">
        <f t="shared" si="112"/>
        <v>0.47368421052631576</v>
      </c>
      <c r="DB20" s="3">
        <f t="shared" si="112"/>
        <v>0.44736842105263158</v>
      </c>
      <c r="DC20" s="3">
        <f t="shared" si="112"/>
        <v>1</v>
      </c>
      <c r="DD20" s="3">
        <f t="shared" si="112"/>
        <v>0.39473684210526316</v>
      </c>
      <c r="DE20" s="3">
        <f t="shared" si="112"/>
        <v>1</v>
      </c>
      <c r="DF20" s="3">
        <f t="shared" si="112"/>
        <v>0.34210526315789475</v>
      </c>
      <c r="DG20" s="3">
        <f t="shared" si="112"/>
        <v>0.31578947368421051</v>
      </c>
      <c r="DH20" s="3">
        <f t="shared" si="112"/>
        <v>1</v>
      </c>
      <c r="DI20" s="3">
        <f t="shared" si="112"/>
        <v>1</v>
      </c>
      <c r="DJ20" s="3">
        <f t="shared" si="112"/>
        <v>1</v>
      </c>
      <c r="DK20" s="3">
        <f t="shared" si="112"/>
        <v>1</v>
      </c>
      <c r="DM20" s="3">
        <f t="shared" ref="DM20:EI20" si="113">(MAX($DM$75:$EI$105)-DM93)/(MAX($DM$75:$EI$105)-MIN($DM$75:$EI$105))*$B$5</f>
        <v>1</v>
      </c>
      <c r="DN20" s="3">
        <f t="shared" si="113"/>
        <v>1</v>
      </c>
      <c r="DO20" s="3">
        <f t="shared" si="113"/>
        <v>1</v>
      </c>
      <c r="DP20" s="3">
        <f t="shared" si="113"/>
        <v>1</v>
      </c>
      <c r="DQ20" s="3">
        <f t="shared" si="113"/>
        <v>1</v>
      </c>
      <c r="DR20" s="3">
        <f t="shared" si="113"/>
        <v>0.25714285714285712</v>
      </c>
      <c r="DS20" s="3">
        <f t="shared" si="113"/>
        <v>0.2857142857142857</v>
      </c>
      <c r="DT20" s="3">
        <f t="shared" si="113"/>
        <v>0.31428571428571428</v>
      </c>
      <c r="DU20" s="3">
        <f t="shared" si="113"/>
        <v>0.34285714285714286</v>
      </c>
      <c r="DV20" s="3">
        <f t="shared" si="113"/>
        <v>1</v>
      </c>
      <c r="DW20" s="3">
        <f t="shared" si="113"/>
        <v>0.4</v>
      </c>
      <c r="DX20" s="3">
        <f t="shared" si="113"/>
        <v>0.42857142857142855</v>
      </c>
      <c r="DY20" s="3">
        <f t="shared" si="113"/>
        <v>0.45714285714285713</v>
      </c>
      <c r="DZ20" s="3">
        <f t="shared" si="113"/>
        <v>0.48571428571428571</v>
      </c>
      <c r="EA20" s="3">
        <f t="shared" si="113"/>
        <v>1</v>
      </c>
      <c r="EB20" s="3">
        <f t="shared" si="113"/>
        <v>0.42857142857142855</v>
      </c>
      <c r="EC20" s="3">
        <f t="shared" si="113"/>
        <v>1</v>
      </c>
      <c r="ED20" s="3">
        <f t="shared" si="113"/>
        <v>0.37142857142857144</v>
      </c>
      <c r="EE20" s="3">
        <f t="shared" si="113"/>
        <v>0.34285714285714286</v>
      </c>
      <c r="EF20" s="3">
        <f t="shared" si="113"/>
        <v>1</v>
      </c>
      <c r="EG20" s="3">
        <f t="shared" si="113"/>
        <v>1</v>
      </c>
      <c r="EH20" s="3">
        <f t="shared" si="113"/>
        <v>1</v>
      </c>
      <c r="EI20" s="3">
        <f t="shared" si="113"/>
        <v>1</v>
      </c>
      <c r="EK20" s="3">
        <f t="shared" ref="EK20:FG20" si="114">(MAX($EK$75:$FG$105)-EK93)/(MAX($EK$75:$FG$105)-MIN($EK$75:$FG$105))*$B$6</f>
        <v>1</v>
      </c>
      <c r="EL20" s="3">
        <f t="shared" si="114"/>
        <v>1</v>
      </c>
      <c r="EM20" s="3">
        <f t="shared" si="114"/>
        <v>1</v>
      </c>
      <c r="EN20" s="3">
        <f t="shared" si="114"/>
        <v>1</v>
      </c>
      <c r="EO20" s="3">
        <f t="shared" si="114"/>
        <v>1</v>
      </c>
      <c r="EP20" s="3">
        <f t="shared" si="114"/>
        <v>0.25714285714285712</v>
      </c>
      <c r="EQ20" s="3">
        <f t="shared" si="114"/>
        <v>0.2857142857142857</v>
      </c>
      <c r="ER20" s="3">
        <f t="shared" si="114"/>
        <v>0.31428571428571428</v>
      </c>
      <c r="ES20" s="3">
        <f t="shared" si="114"/>
        <v>0.34285714285714286</v>
      </c>
      <c r="ET20" s="3">
        <f t="shared" si="114"/>
        <v>1</v>
      </c>
      <c r="EU20" s="3">
        <f t="shared" si="114"/>
        <v>0.4</v>
      </c>
      <c r="EV20" s="3">
        <f t="shared" si="114"/>
        <v>0.42857142857142855</v>
      </c>
      <c r="EW20" s="3">
        <f t="shared" si="114"/>
        <v>0.45714285714285713</v>
      </c>
      <c r="EX20" s="3">
        <f t="shared" si="114"/>
        <v>0.48571428571428571</v>
      </c>
      <c r="EY20" s="3">
        <f t="shared" si="114"/>
        <v>1</v>
      </c>
      <c r="EZ20" s="3">
        <f t="shared" si="114"/>
        <v>0.42857142857142855</v>
      </c>
      <c r="FA20" s="3">
        <f t="shared" si="114"/>
        <v>1</v>
      </c>
      <c r="FB20" s="3">
        <f t="shared" si="114"/>
        <v>0.37142857142857144</v>
      </c>
      <c r="FC20" s="3">
        <f t="shared" si="114"/>
        <v>0.34285714285714286</v>
      </c>
      <c r="FD20" s="3">
        <f t="shared" si="114"/>
        <v>1</v>
      </c>
      <c r="FE20" s="3">
        <f t="shared" si="114"/>
        <v>1</v>
      </c>
      <c r="FF20" s="3">
        <f t="shared" si="114"/>
        <v>1</v>
      </c>
      <c r="FG20" s="3">
        <f t="shared" si="114"/>
        <v>1</v>
      </c>
      <c r="FI20" s="3">
        <f t="shared" ref="FI20:GE20" si="115">(MAX($FI$75:$GE$105)-FI93)/(MAX($FI$75:$GE$105)-MIN($FI$75:$GE$105))*$B$7</f>
        <v>1</v>
      </c>
      <c r="FJ20" s="3">
        <f t="shared" si="115"/>
        <v>1</v>
      </c>
      <c r="FK20" s="3">
        <f t="shared" si="115"/>
        <v>1</v>
      </c>
      <c r="FL20" s="3">
        <f t="shared" si="115"/>
        <v>1</v>
      </c>
      <c r="FM20" s="3">
        <f t="shared" si="115"/>
        <v>1</v>
      </c>
      <c r="FN20" s="3">
        <f t="shared" si="115"/>
        <v>0.16666666666666666</v>
      </c>
      <c r="FO20" s="3">
        <f t="shared" si="115"/>
        <v>0.1111111111111111</v>
      </c>
      <c r="FP20" s="3">
        <f t="shared" si="115"/>
        <v>0.16666666666666666</v>
      </c>
      <c r="FQ20" s="3">
        <f t="shared" si="115"/>
        <v>0.44444444444444442</v>
      </c>
      <c r="FR20" s="3">
        <f t="shared" si="115"/>
        <v>1</v>
      </c>
      <c r="FS20" s="3">
        <f t="shared" si="115"/>
        <v>0.55555555555555558</v>
      </c>
      <c r="FT20" s="3">
        <f t="shared" si="115"/>
        <v>0.5</v>
      </c>
      <c r="FU20" s="3">
        <f t="shared" si="115"/>
        <v>0.44444444444444442</v>
      </c>
      <c r="FV20" s="3">
        <f t="shared" si="115"/>
        <v>0.16666666666666666</v>
      </c>
      <c r="FW20" s="3">
        <f t="shared" si="115"/>
        <v>1</v>
      </c>
      <c r="FX20" s="3">
        <f t="shared" si="115"/>
        <v>0.61111111111111116</v>
      </c>
      <c r="FY20" s="3">
        <f t="shared" si="115"/>
        <v>1</v>
      </c>
      <c r="FZ20" s="3">
        <f t="shared" si="115"/>
        <v>0.5</v>
      </c>
      <c r="GA20" s="3">
        <f t="shared" si="115"/>
        <v>0.44444444444444442</v>
      </c>
      <c r="GB20" s="3">
        <f t="shared" si="115"/>
        <v>1</v>
      </c>
      <c r="GC20" s="3">
        <f t="shared" si="115"/>
        <v>1</v>
      </c>
      <c r="GD20" s="3">
        <f t="shared" si="115"/>
        <v>1</v>
      </c>
      <c r="GE20" s="3">
        <f t="shared" si="115"/>
        <v>1</v>
      </c>
    </row>
    <row r="21" spans="3:187" x14ac:dyDescent="0.2">
      <c r="C21">
        <v>18</v>
      </c>
      <c r="D21" s="2" t="s">
        <v>23</v>
      </c>
      <c r="E21" s="2" t="s">
        <v>23</v>
      </c>
      <c r="F21" s="2" t="s">
        <v>23</v>
      </c>
      <c r="G21" s="2" t="s">
        <v>23</v>
      </c>
      <c r="H21" s="2" t="s">
        <v>18</v>
      </c>
      <c r="I21" s="2" t="str">
        <f ca="1">IF(AG39=1,"R","AH")</f>
        <v>AH</v>
      </c>
      <c r="J21" s="2" t="str">
        <f ca="1">IF(AG40=1,"R","AH")</f>
        <v>AH</v>
      </c>
      <c r="K21" s="2" t="str">
        <f ca="1">IF(AG41=1,"R","AH")</f>
        <v>R</v>
      </c>
      <c r="L21" s="2" t="str">
        <f ca="1">IF(AG42=1,"R","AH")</f>
        <v>R</v>
      </c>
      <c r="M21" s="2" t="s">
        <v>18</v>
      </c>
      <c r="N21" s="2" t="str">
        <f ca="1">IF(AG43=1,"R","AH")</f>
        <v>R</v>
      </c>
      <c r="O21" s="2" t="str">
        <f ca="1">IF(AG44=1,"R","AH")</f>
        <v>R</v>
      </c>
      <c r="P21" s="2" t="str">
        <f ca="1">IF(AG45=1,"R","AH")</f>
        <v>R</v>
      </c>
      <c r="Q21" s="2" t="str">
        <f ca="1">IF(AG46=1,"R","AH")</f>
        <v>R</v>
      </c>
      <c r="R21" s="2" t="s">
        <v>18</v>
      </c>
      <c r="S21" s="2" t="str">
        <f ca="1">IF(AG47=1,"R","AH")</f>
        <v>R</v>
      </c>
      <c r="T21" s="2" t="s">
        <v>18</v>
      </c>
      <c r="U21" s="2" t="str">
        <f ca="1">IF(AG48=1,"R","AH")</f>
        <v>R</v>
      </c>
      <c r="V21" s="2" t="str">
        <f ca="1">IF(AG49=1,"R","AH")</f>
        <v>R</v>
      </c>
      <c r="W21" s="2" t="s">
        <v>18</v>
      </c>
      <c r="X21" s="2" t="s">
        <v>23</v>
      </c>
      <c r="Y21" s="2" t="s">
        <v>23</v>
      </c>
      <c r="Z21" s="2" t="s">
        <v>23</v>
      </c>
      <c r="AB21">
        <v>15</v>
      </c>
      <c r="AC21">
        <v>8</v>
      </c>
      <c r="AD21" s="3">
        <f>BA17</f>
        <v>2.1362497151970836</v>
      </c>
      <c r="AE21" s="3">
        <f ca="1">IF(MTD_front_end!$BA$21="Salt &amp; Pepper",(RAND()),IF(MTD_front_end!$BA$20="Private Residents",AD21,MAX($AD$3:$AD$137)-AD21))</f>
        <v>2.1362497151970836</v>
      </c>
      <c r="AF21">
        <f t="shared" ca="1" si="12"/>
        <v>96</v>
      </c>
      <c r="AG21">
        <f t="shared" ca="1" si="13"/>
        <v>1</v>
      </c>
      <c r="AJ21" s="3"/>
      <c r="AS21" s="3" t="e">
        <f t="shared" ref="AS21:BO21" si="116">IF(AS60=1,SUM(BQ21,CO21,DM21,EK21,FI21),NA())</f>
        <v>#N/A</v>
      </c>
      <c r="AT21" s="3" t="e">
        <f t="shared" si="116"/>
        <v>#N/A</v>
      </c>
      <c r="AU21" s="3" t="e">
        <f t="shared" si="116"/>
        <v>#N/A</v>
      </c>
      <c r="AV21" s="3" t="e">
        <f t="shared" si="116"/>
        <v>#N/A</v>
      </c>
      <c r="AW21" s="3" t="e">
        <f t="shared" si="116"/>
        <v>#N/A</v>
      </c>
      <c r="AX21" s="3">
        <f t="shared" si="116"/>
        <v>1.4481051112630059</v>
      </c>
      <c r="AY21" s="3">
        <f t="shared" si="116"/>
        <v>1.506311232627022</v>
      </c>
      <c r="AZ21" s="3">
        <f t="shared" si="116"/>
        <v>1.6756284651021494</v>
      </c>
      <c r="BA21" s="3">
        <f t="shared" si="116"/>
        <v>1.7923141186299083</v>
      </c>
      <c r="BB21" s="3" t="e">
        <f t="shared" si="116"/>
        <v>#N/A</v>
      </c>
      <c r="BC21" s="3">
        <f t="shared" si="116"/>
        <v>2.1367965367965369</v>
      </c>
      <c r="BD21" s="3">
        <f t="shared" si="116"/>
        <v>2.1423710792131843</v>
      </c>
      <c r="BE21" s="3">
        <f t="shared" si="116"/>
        <v>2.147945621629832</v>
      </c>
      <c r="BF21" s="3">
        <f t="shared" si="116"/>
        <v>2.0424090529353687</v>
      </c>
      <c r="BG21" s="3" t="e">
        <f t="shared" si="116"/>
        <v>#N/A</v>
      </c>
      <c r="BH21" s="3">
        <f t="shared" si="116"/>
        <v>2.380542264752791</v>
      </c>
      <c r="BI21" s="3" t="e">
        <f t="shared" si="116"/>
        <v>#N/A</v>
      </c>
      <c r="BJ21" s="3">
        <f t="shared" si="116"/>
        <v>2.0419077998025363</v>
      </c>
      <c r="BK21" s="3">
        <f t="shared" si="116"/>
        <v>1.8725905673274095</v>
      </c>
      <c r="BL21" s="3" t="e">
        <f t="shared" si="116"/>
        <v>#N/A</v>
      </c>
      <c r="BM21" s="3" t="e">
        <f t="shared" si="116"/>
        <v>#N/A</v>
      </c>
      <c r="BN21" s="3" t="e">
        <f t="shared" si="116"/>
        <v>#N/A</v>
      </c>
      <c r="BO21" s="3" t="e">
        <f t="shared" si="116"/>
        <v>#N/A</v>
      </c>
      <c r="BQ21" s="3">
        <f t="shared" ref="BQ21:CM21" si="117">(MAX($BQ$75:$CM$105)-BQ94)/(MAX($BQ$75:$CM$105)-MIN($BQ$75:$CM$105))*$B$3</f>
        <v>1</v>
      </c>
      <c r="BR21" s="3">
        <f t="shared" si="117"/>
        <v>1</v>
      </c>
      <c r="BS21" s="3">
        <f t="shared" si="117"/>
        <v>1</v>
      </c>
      <c r="BT21" s="3">
        <f t="shared" si="117"/>
        <v>1</v>
      </c>
      <c r="BU21" s="3">
        <f t="shared" si="117"/>
        <v>1</v>
      </c>
      <c r="BV21" s="3">
        <f t="shared" si="117"/>
        <v>0.24242424242424243</v>
      </c>
      <c r="BW21" s="3">
        <f t="shared" si="117"/>
        <v>0.27272727272727271</v>
      </c>
      <c r="BX21" s="3">
        <f t="shared" si="117"/>
        <v>0.30303030303030304</v>
      </c>
      <c r="BY21" s="3">
        <f t="shared" si="117"/>
        <v>0.33333333333333331</v>
      </c>
      <c r="BZ21" s="3">
        <f t="shared" si="117"/>
        <v>1</v>
      </c>
      <c r="CA21" s="3">
        <f t="shared" si="117"/>
        <v>0.39393939393939392</v>
      </c>
      <c r="CB21" s="3">
        <f t="shared" si="117"/>
        <v>0.42424242424242425</v>
      </c>
      <c r="CC21" s="3">
        <f t="shared" si="117"/>
        <v>0.45454545454545453</v>
      </c>
      <c r="CD21" s="3">
        <f t="shared" si="117"/>
        <v>0.48484848484848486</v>
      </c>
      <c r="CE21" s="3">
        <f t="shared" si="117"/>
        <v>1</v>
      </c>
      <c r="CF21" s="3">
        <f t="shared" si="117"/>
        <v>0.54545454545454541</v>
      </c>
      <c r="CG21" s="3">
        <f t="shared" si="117"/>
        <v>1</v>
      </c>
      <c r="CH21" s="3">
        <f t="shared" si="117"/>
        <v>0.48484848484848486</v>
      </c>
      <c r="CI21" s="3">
        <f t="shared" si="117"/>
        <v>0.45454545454545453</v>
      </c>
      <c r="CJ21" s="3">
        <f t="shared" si="117"/>
        <v>1</v>
      </c>
      <c r="CK21" s="3">
        <f t="shared" si="117"/>
        <v>1</v>
      </c>
      <c r="CL21" s="3">
        <f t="shared" si="117"/>
        <v>1</v>
      </c>
      <c r="CM21" s="3">
        <f t="shared" si="117"/>
        <v>1</v>
      </c>
      <c r="CO21" s="3">
        <f t="shared" ref="CO21:DK21" si="118">(MAX($CO$75:$DK$105)-CO94)/(MAX($CO$75:$DK$105)-MIN($CO$75:$DK$105))*$B$4</f>
        <v>1</v>
      </c>
      <c r="CP21" s="3">
        <f t="shared" si="118"/>
        <v>1</v>
      </c>
      <c r="CQ21" s="3">
        <f t="shared" si="118"/>
        <v>1</v>
      </c>
      <c r="CR21" s="3">
        <f t="shared" si="118"/>
        <v>1</v>
      </c>
      <c r="CS21" s="3">
        <f t="shared" si="118"/>
        <v>1</v>
      </c>
      <c r="CT21" s="3">
        <f t="shared" si="118"/>
        <v>0.52631578947368418</v>
      </c>
      <c r="CU21" s="3">
        <f t="shared" si="118"/>
        <v>0.55263157894736847</v>
      </c>
      <c r="CV21" s="3">
        <f t="shared" si="118"/>
        <v>0.57894736842105265</v>
      </c>
      <c r="CW21" s="3">
        <f t="shared" si="118"/>
        <v>0.55263157894736847</v>
      </c>
      <c r="CX21" s="3">
        <f t="shared" si="118"/>
        <v>1</v>
      </c>
      <c r="CY21" s="3">
        <f t="shared" si="118"/>
        <v>0.5</v>
      </c>
      <c r="CZ21" s="3">
        <f t="shared" si="118"/>
        <v>0.47368421052631576</v>
      </c>
      <c r="DA21" s="3">
        <f t="shared" si="118"/>
        <v>0.44736842105263158</v>
      </c>
      <c r="DB21" s="3">
        <f t="shared" si="118"/>
        <v>0.42105263157894735</v>
      </c>
      <c r="DC21" s="3">
        <f t="shared" si="118"/>
        <v>1</v>
      </c>
      <c r="DD21" s="3">
        <f t="shared" si="118"/>
        <v>0.36842105263157893</v>
      </c>
      <c r="DE21" s="3">
        <f t="shared" si="118"/>
        <v>1</v>
      </c>
      <c r="DF21" s="3">
        <f t="shared" si="118"/>
        <v>0.31578947368421051</v>
      </c>
      <c r="DG21" s="3">
        <f t="shared" si="118"/>
        <v>0.28947368421052633</v>
      </c>
      <c r="DH21" s="3">
        <f t="shared" si="118"/>
        <v>1</v>
      </c>
      <c r="DI21" s="3">
        <f t="shared" si="118"/>
        <v>1</v>
      </c>
      <c r="DJ21" s="3">
        <f t="shared" si="118"/>
        <v>1</v>
      </c>
      <c r="DK21" s="3">
        <f t="shared" si="118"/>
        <v>1</v>
      </c>
      <c r="DM21" s="3">
        <f t="shared" ref="DM21:EI21" si="119">(MAX($DM$75:$EI$105)-DM94)/(MAX($DM$75:$EI$105)-MIN($DM$75:$EI$105))*$B$5</f>
        <v>1</v>
      </c>
      <c r="DN21" s="3">
        <f t="shared" si="119"/>
        <v>1</v>
      </c>
      <c r="DO21" s="3">
        <f t="shared" si="119"/>
        <v>1</v>
      </c>
      <c r="DP21" s="3">
        <f t="shared" si="119"/>
        <v>1</v>
      </c>
      <c r="DQ21" s="3">
        <f t="shared" si="119"/>
        <v>1</v>
      </c>
      <c r="DR21" s="3">
        <f t="shared" si="119"/>
        <v>0.22857142857142856</v>
      </c>
      <c r="DS21" s="3">
        <f t="shared" si="119"/>
        <v>0.25714285714285712</v>
      </c>
      <c r="DT21" s="3">
        <f t="shared" si="119"/>
        <v>0.2857142857142857</v>
      </c>
      <c r="DU21" s="3">
        <f t="shared" si="119"/>
        <v>0.31428571428571428</v>
      </c>
      <c r="DV21" s="3">
        <f t="shared" si="119"/>
        <v>1</v>
      </c>
      <c r="DW21" s="3">
        <f t="shared" si="119"/>
        <v>0.37142857142857144</v>
      </c>
      <c r="DX21" s="3">
        <f t="shared" si="119"/>
        <v>0.4</v>
      </c>
      <c r="DY21" s="3">
        <f t="shared" si="119"/>
        <v>0.42857142857142855</v>
      </c>
      <c r="DZ21" s="3">
        <f t="shared" si="119"/>
        <v>0.45714285714285713</v>
      </c>
      <c r="EA21" s="3">
        <f t="shared" si="119"/>
        <v>1</v>
      </c>
      <c r="EB21" s="3">
        <f t="shared" si="119"/>
        <v>0.4</v>
      </c>
      <c r="EC21" s="3">
        <f t="shared" si="119"/>
        <v>1</v>
      </c>
      <c r="ED21" s="3">
        <f t="shared" si="119"/>
        <v>0.34285714285714286</v>
      </c>
      <c r="EE21" s="3">
        <f t="shared" si="119"/>
        <v>0.31428571428571428</v>
      </c>
      <c r="EF21" s="3">
        <f t="shared" si="119"/>
        <v>1</v>
      </c>
      <c r="EG21" s="3">
        <f t="shared" si="119"/>
        <v>1</v>
      </c>
      <c r="EH21" s="3">
        <f t="shared" si="119"/>
        <v>1</v>
      </c>
      <c r="EI21" s="3">
        <f t="shared" si="119"/>
        <v>1</v>
      </c>
      <c r="EK21" s="3">
        <f t="shared" ref="EK21:FG21" si="120">(MAX($EK$75:$FG$105)-EK94)/(MAX($EK$75:$FG$105)-MIN($EK$75:$FG$105))*$B$6</f>
        <v>1</v>
      </c>
      <c r="EL21" s="3">
        <f t="shared" si="120"/>
        <v>1</v>
      </c>
      <c r="EM21" s="3">
        <f t="shared" si="120"/>
        <v>1</v>
      </c>
      <c r="EN21" s="3">
        <f t="shared" si="120"/>
        <v>1</v>
      </c>
      <c r="EO21" s="3">
        <f t="shared" si="120"/>
        <v>1</v>
      </c>
      <c r="EP21" s="3">
        <f t="shared" si="120"/>
        <v>0.22857142857142856</v>
      </c>
      <c r="EQ21" s="3">
        <f t="shared" si="120"/>
        <v>0.25714285714285712</v>
      </c>
      <c r="ER21" s="3">
        <f t="shared" si="120"/>
        <v>0.2857142857142857</v>
      </c>
      <c r="ES21" s="3">
        <f t="shared" si="120"/>
        <v>0.31428571428571428</v>
      </c>
      <c r="ET21" s="3">
        <f t="shared" si="120"/>
        <v>1</v>
      </c>
      <c r="EU21" s="3">
        <f t="shared" si="120"/>
        <v>0.37142857142857144</v>
      </c>
      <c r="EV21" s="3">
        <f t="shared" si="120"/>
        <v>0.4</v>
      </c>
      <c r="EW21" s="3">
        <f t="shared" si="120"/>
        <v>0.42857142857142855</v>
      </c>
      <c r="EX21" s="3">
        <f t="shared" si="120"/>
        <v>0.45714285714285713</v>
      </c>
      <c r="EY21" s="3">
        <f t="shared" si="120"/>
        <v>1</v>
      </c>
      <c r="EZ21" s="3">
        <f t="shared" si="120"/>
        <v>0.4</v>
      </c>
      <c r="FA21" s="3">
        <f t="shared" si="120"/>
        <v>1</v>
      </c>
      <c r="FB21" s="3">
        <f t="shared" si="120"/>
        <v>0.34285714285714286</v>
      </c>
      <c r="FC21" s="3">
        <f t="shared" si="120"/>
        <v>0.31428571428571428</v>
      </c>
      <c r="FD21" s="3">
        <f t="shared" si="120"/>
        <v>1</v>
      </c>
      <c r="FE21" s="3">
        <f t="shared" si="120"/>
        <v>1</v>
      </c>
      <c r="FF21" s="3">
        <f t="shared" si="120"/>
        <v>1</v>
      </c>
      <c r="FG21" s="3">
        <f t="shared" si="120"/>
        <v>1</v>
      </c>
      <c r="FI21" s="3">
        <f t="shared" ref="FI21:GE21" si="121">(MAX($FI$75:$GE$105)-FI94)/(MAX($FI$75:$GE$105)-MIN($FI$75:$GE$105))*$B$7</f>
        <v>1</v>
      </c>
      <c r="FJ21" s="3">
        <f t="shared" si="121"/>
        <v>1</v>
      </c>
      <c r="FK21" s="3">
        <f t="shared" si="121"/>
        <v>1</v>
      </c>
      <c r="FL21" s="3">
        <f t="shared" si="121"/>
        <v>1</v>
      </c>
      <c r="FM21" s="3">
        <f t="shared" si="121"/>
        <v>1</v>
      </c>
      <c r="FN21" s="3">
        <f t="shared" si="121"/>
        <v>0.22222222222222221</v>
      </c>
      <c r="FO21" s="3">
        <f t="shared" si="121"/>
        <v>0.16666666666666666</v>
      </c>
      <c r="FP21" s="3">
        <f t="shared" si="121"/>
        <v>0.22222222222222221</v>
      </c>
      <c r="FQ21" s="3">
        <f t="shared" si="121"/>
        <v>0.27777777777777779</v>
      </c>
      <c r="FR21" s="3">
        <f t="shared" si="121"/>
        <v>1</v>
      </c>
      <c r="FS21" s="3">
        <f t="shared" si="121"/>
        <v>0.5</v>
      </c>
      <c r="FT21" s="3">
        <f t="shared" si="121"/>
        <v>0.44444444444444442</v>
      </c>
      <c r="FU21" s="3">
        <f t="shared" si="121"/>
        <v>0.3888888888888889</v>
      </c>
      <c r="FV21" s="3">
        <f t="shared" si="121"/>
        <v>0.22222222222222221</v>
      </c>
      <c r="FW21" s="3">
        <f t="shared" si="121"/>
        <v>1</v>
      </c>
      <c r="FX21" s="3">
        <f t="shared" si="121"/>
        <v>0.66666666666666663</v>
      </c>
      <c r="FY21" s="3">
        <f t="shared" si="121"/>
        <v>1</v>
      </c>
      <c r="FZ21" s="3">
        <f t="shared" si="121"/>
        <v>0.55555555555555558</v>
      </c>
      <c r="GA21" s="3">
        <f t="shared" si="121"/>
        <v>0.5</v>
      </c>
      <c r="GB21" s="3">
        <f t="shared" si="121"/>
        <v>1</v>
      </c>
      <c r="GC21" s="3">
        <f t="shared" si="121"/>
        <v>1</v>
      </c>
      <c r="GD21" s="3">
        <f t="shared" si="121"/>
        <v>1</v>
      </c>
      <c r="GE21" s="3">
        <f t="shared" si="121"/>
        <v>1</v>
      </c>
    </row>
    <row r="22" spans="3:187" x14ac:dyDescent="0.2">
      <c r="C22">
        <v>19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18</v>
      </c>
      <c r="I22" s="2" t="str">
        <f ca="1">IF(AG50=1,"R","AH")</f>
        <v>AH</v>
      </c>
      <c r="J22" s="2" t="str">
        <f ca="1">IF(AG51=1,"R","AH")</f>
        <v>AH</v>
      </c>
      <c r="K22" s="2" t="str">
        <f ca="1">IF(AG52=1,"R","AH")</f>
        <v>R</v>
      </c>
      <c r="L22" s="2" t="str">
        <f ca="1">IF(AG53=1,"R","AH")</f>
        <v>R</v>
      </c>
      <c r="M22" s="2" t="s">
        <v>18</v>
      </c>
      <c r="N22" s="2" t="str">
        <f ca="1">IF(AG54=1,"R","AH")</f>
        <v>R</v>
      </c>
      <c r="O22" s="2" t="str">
        <f ca="1">IF(AG55=1,"R","AH")</f>
        <v>R</v>
      </c>
      <c r="P22" s="2" t="str">
        <f ca="1">IF(AG56=1,"R","AH")</f>
        <v>R</v>
      </c>
      <c r="Q22" s="2" t="str">
        <f ca="1">IF(AG57=1,"R","AH")</f>
        <v>R</v>
      </c>
      <c r="R22" s="2" t="s">
        <v>18</v>
      </c>
      <c r="S22" s="2" t="str">
        <f ca="1">IF(AG58=1,"R","AH")</f>
        <v>R</v>
      </c>
      <c r="T22" s="2" t="s">
        <v>18</v>
      </c>
      <c r="U22" s="2" t="str">
        <f ca="1">IF(AG59=1,"R","AH")</f>
        <v>R</v>
      </c>
      <c r="V22" s="2" t="str">
        <f ca="1">IF(AG60=1,"R","AH")</f>
        <v>R</v>
      </c>
      <c r="W22" s="2" t="s">
        <v>18</v>
      </c>
      <c r="X22" s="2" t="s">
        <v>23</v>
      </c>
      <c r="Y22" s="2" t="s">
        <v>23</v>
      </c>
      <c r="Z22" s="2" t="s">
        <v>23</v>
      </c>
      <c r="AB22">
        <v>15</v>
      </c>
      <c r="AC22">
        <v>10</v>
      </c>
      <c r="AD22" s="3">
        <f>BC17</f>
        <v>2.3696210222526011</v>
      </c>
      <c r="AE22" s="3">
        <f ca="1">IF(MTD_front_end!$BA$21="Salt &amp; Pepper",(RAND()),IF(MTD_front_end!$BA$20="Private Residents",AD22,MAX($AD$3:$AD$137)-AD22))</f>
        <v>2.3696210222526011</v>
      </c>
      <c r="AF22">
        <f t="shared" ca="1" si="12"/>
        <v>113</v>
      </c>
      <c r="AG22">
        <f t="shared" ca="1" si="13"/>
        <v>1</v>
      </c>
      <c r="AJ22" s="3"/>
      <c r="AS22" s="3" t="e">
        <f t="shared" ref="AS22:BO22" si="122">IF(AS61=1,SUM(BQ22,CO22,DM22,EK22,FI22),NA())</f>
        <v>#N/A</v>
      </c>
      <c r="AT22" s="3" t="e">
        <f t="shared" si="122"/>
        <v>#N/A</v>
      </c>
      <c r="AU22" s="3" t="e">
        <f t="shared" si="122"/>
        <v>#N/A</v>
      </c>
      <c r="AV22" s="3" t="e">
        <f t="shared" si="122"/>
        <v>#N/A</v>
      </c>
      <c r="AW22" s="3" t="e">
        <f t="shared" si="122"/>
        <v>#N/A</v>
      </c>
      <c r="AX22" s="3">
        <f t="shared" si="122"/>
        <v>1.38989898989899</v>
      </c>
      <c r="AY22" s="3">
        <f t="shared" si="122"/>
        <v>1.4481051112630059</v>
      </c>
      <c r="AZ22" s="3">
        <f t="shared" si="122"/>
        <v>1.617422343738133</v>
      </c>
      <c r="BA22" s="3">
        <f t="shared" si="122"/>
        <v>1.7341079972658917</v>
      </c>
      <c r="BB22" s="3" t="e">
        <f t="shared" si="122"/>
        <v>#N/A</v>
      </c>
      <c r="BC22" s="3">
        <f t="shared" si="122"/>
        <v>1.9674793043214096</v>
      </c>
      <c r="BD22" s="3">
        <f t="shared" si="122"/>
        <v>1.9730538467380572</v>
      </c>
      <c r="BE22" s="3">
        <f t="shared" si="122"/>
        <v>1.9786283891547047</v>
      </c>
      <c r="BF22" s="3">
        <f t="shared" si="122"/>
        <v>1.9842029315713527</v>
      </c>
      <c r="BG22" s="3" t="e">
        <f t="shared" si="122"/>
        <v>#N/A</v>
      </c>
      <c r="BH22" s="3">
        <f t="shared" si="122"/>
        <v>2.322336143388775</v>
      </c>
      <c r="BI22" s="3" t="e">
        <f t="shared" si="122"/>
        <v>#N/A</v>
      </c>
      <c r="BJ22" s="3">
        <f t="shared" si="122"/>
        <v>1.9837016784385206</v>
      </c>
      <c r="BK22" s="3">
        <f t="shared" si="122"/>
        <v>1.8143844459633933</v>
      </c>
      <c r="BL22" s="3" t="e">
        <f t="shared" si="122"/>
        <v>#N/A</v>
      </c>
      <c r="BM22" s="3" t="e">
        <f t="shared" si="122"/>
        <v>#N/A</v>
      </c>
      <c r="BN22" s="3" t="e">
        <f t="shared" si="122"/>
        <v>#N/A</v>
      </c>
      <c r="BO22" s="3" t="e">
        <f t="shared" si="122"/>
        <v>#N/A</v>
      </c>
      <c r="BQ22" s="3">
        <f t="shared" ref="BQ22:CM22" si="123">(MAX($BQ$75:$CM$105)-BQ95)/(MAX($BQ$75:$CM$105)-MIN($BQ$75:$CM$105))*$B$3</f>
        <v>1</v>
      </c>
      <c r="BR22" s="3">
        <f t="shared" si="123"/>
        <v>1</v>
      </c>
      <c r="BS22" s="3">
        <f t="shared" si="123"/>
        <v>1</v>
      </c>
      <c r="BT22" s="3">
        <f t="shared" si="123"/>
        <v>1</v>
      </c>
      <c r="BU22" s="3">
        <f t="shared" si="123"/>
        <v>1</v>
      </c>
      <c r="BV22" s="3">
        <f t="shared" si="123"/>
        <v>0.21212121212121213</v>
      </c>
      <c r="BW22" s="3">
        <f t="shared" si="123"/>
        <v>0.24242424242424243</v>
      </c>
      <c r="BX22" s="3">
        <f t="shared" si="123"/>
        <v>0.27272727272727271</v>
      </c>
      <c r="BY22" s="3">
        <f t="shared" si="123"/>
        <v>0.30303030303030304</v>
      </c>
      <c r="BZ22" s="3">
        <f t="shared" si="123"/>
        <v>1</v>
      </c>
      <c r="CA22" s="3">
        <f t="shared" si="123"/>
        <v>0.36363636363636365</v>
      </c>
      <c r="CB22" s="3">
        <f t="shared" si="123"/>
        <v>0.39393939393939392</v>
      </c>
      <c r="CC22" s="3">
        <f t="shared" si="123"/>
        <v>0.42424242424242425</v>
      </c>
      <c r="CD22" s="3">
        <f t="shared" si="123"/>
        <v>0.45454545454545453</v>
      </c>
      <c r="CE22" s="3">
        <f t="shared" si="123"/>
        <v>1</v>
      </c>
      <c r="CF22" s="3">
        <f t="shared" si="123"/>
        <v>0.51515151515151514</v>
      </c>
      <c r="CG22" s="3">
        <f t="shared" si="123"/>
        <v>1</v>
      </c>
      <c r="CH22" s="3">
        <f t="shared" si="123"/>
        <v>0.45454545454545453</v>
      </c>
      <c r="CI22" s="3">
        <f t="shared" si="123"/>
        <v>0.42424242424242425</v>
      </c>
      <c r="CJ22" s="3">
        <f t="shared" si="123"/>
        <v>1</v>
      </c>
      <c r="CK22" s="3">
        <f t="shared" si="123"/>
        <v>1</v>
      </c>
      <c r="CL22" s="3">
        <f t="shared" si="123"/>
        <v>1</v>
      </c>
      <c r="CM22" s="3">
        <f t="shared" si="123"/>
        <v>1</v>
      </c>
      <c r="CO22" s="3">
        <f t="shared" ref="CO22:DK22" si="124">(MAX($CO$75:$DK$105)-CO95)/(MAX($CO$75:$DK$105)-MIN($CO$75:$DK$105))*$B$4</f>
        <v>1</v>
      </c>
      <c r="CP22" s="3">
        <f t="shared" si="124"/>
        <v>1</v>
      </c>
      <c r="CQ22" s="3">
        <f t="shared" si="124"/>
        <v>1</v>
      </c>
      <c r="CR22" s="3">
        <f t="shared" si="124"/>
        <v>1</v>
      </c>
      <c r="CS22" s="3">
        <f t="shared" si="124"/>
        <v>1</v>
      </c>
      <c r="CT22" s="3">
        <f t="shared" si="124"/>
        <v>0.5</v>
      </c>
      <c r="CU22" s="3">
        <f t="shared" si="124"/>
        <v>0.52631578947368418</v>
      </c>
      <c r="CV22" s="3">
        <f t="shared" si="124"/>
        <v>0.55263157894736847</v>
      </c>
      <c r="CW22" s="3">
        <f t="shared" si="124"/>
        <v>0.52631578947368418</v>
      </c>
      <c r="CX22" s="3">
        <f t="shared" si="124"/>
        <v>1</v>
      </c>
      <c r="CY22" s="3">
        <f t="shared" si="124"/>
        <v>0.47368421052631576</v>
      </c>
      <c r="CZ22" s="3">
        <f t="shared" si="124"/>
        <v>0.44736842105263158</v>
      </c>
      <c r="DA22" s="3">
        <f t="shared" si="124"/>
        <v>0.42105263157894735</v>
      </c>
      <c r="DB22" s="3">
        <f t="shared" si="124"/>
        <v>0.39473684210526316</v>
      </c>
      <c r="DC22" s="3">
        <f t="shared" si="124"/>
        <v>1</v>
      </c>
      <c r="DD22" s="3">
        <f t="shared" si="124"/>
        <v>0.34210526315789475</v>
      </c>
      <c r="DE22" s="3">
        <f t="shared" si="124"/>
        <v>1</v>
      </c>
      <c r="DF22" s="3">
        <f t="shared" si="124"/>
        <v>0.28947368421052633</v>
      </c>
      <c r="DG22" s="3">
        <f t="shared" si="124"/>
        <v>0.26315789473684209</v>
      </c>
      <c r="DH22" s="3">
        <f t="shared" si="124"/>
        <v>1</v>
      </c>
      <c r="DI22" s="3">
        <f t="shared" si="124"/>
        <v>1</v>
      </c>
      <c r="DJ22" s="3">
        <f t="shared" si="124"/>
        <v>1</v>
      </c>
      <c r="DK22" s="3">
        <f t="shared" si="124"/>
        <v>1</v>
      </c>
      <c r="DM22" s="3">
        <f t="shared" ref="DM22:EI22" si="125">(MAX($DM$75:$EI$105)-DM95)/(MAX($DM$75:$EI$105)-MIN($DM$75:$EI$105))*$B$5</f>
        <v>1</v>
      </c>
      <c r="DN22" s="3">
        <f t="shared" si="125"/>
        <v>1</v>
      </c>
      <c r="DO22" s="3">
        <f t="shared" si="125"/>
        <v>1</v>
      </c>
      <c r="DP22" s="3">
        <f t="shared" si="125"/>
        <v>1</v>
      </c>
      <c r="DQ22" s="3">
        <f t="shared" si="125"/>
        <v>1</v>
      </c>
      <c r="DR22" s="3">
        <f t="shared" si="125"/>
        <v>0.2</v>
      </c>
      <c r="DS22" s="3">
        <f t="shared" si="125"/>
        <v>0.22857142857142856</v>
      </c>
      <c r="DT22" s="3">
        <f t="shared" si="125"/>
        <v>0.25714285714285712</v>
      </c>
      <c r="DU22" s="3">
        <f t="shared" si="125"/>
        <v>0.2857142857142857</v>
      </c>
      <c r="DV22" s="3">
        <f t="shared" si="125"/>
        <v>1</v>
      </c>
      <c r="DW22" s="3">
        <f t="shared" si="125"/>
        <v>0.34285714285714286</v>
      </c>
      <c r="DX22" s="3">
        <f t="shared" si="125"/>
        <v>0.37142857142857144</v>
      </c>
      <c r="DY22" s="3">
        <f t="shared" si="125"/>
        <v>0.4</v>
      </c>
      <c r="DZ22" s="3">
        <f t="shared" si="125"/>
        <v>0.42857142857142855</v>
      </c>
      <c r="EA22" s="3">
        <f t="shared" si="125"/>
        <v>1</v>
      </c>
      <c r="EB22" s="3">
        <f t="shared" si="125"/>
        <v>0.37142857142857144</v>
      </c>
      <c r="EC22" s="3">
        <f t="shared" si="125"/>
        <v>1</v>
      </c>
      <c r="ED22" s="3">
        <f t="shared" si="125"/>
        <v>0.31428571428571428</v>
      </c>
      <c r="EE22" s="3">
        <f t="shared" si="125"/>
        <v>0.2857142857142857</v>
      </c>
      <c r="EF22" s="3">
        <f t="shared" si="125"/>
        <v>1</v>
      </c>
      <c r="EG22" s="3">
        <f t="shared" si="125"/>
        <v>1</v>
      </c>
      <c r="EH22" s="3">
        <f t="shared" si="125"/>
        <v>1</v>
      </c>
      <c r="EI22" s="3">
        <f t="shared" si="125"/>
        <v>1</v>
      </c>
      <c r="EK22" s="3">
        <f t="shared" ref="EK22:FG22" si="126">(MAX($EK$75:$FG$105)-EK95)/(MAX($EK$75:$FG$105)-MIN($EK$75:$FG$105))*$B$6</f>
        <v>1</v>
      </c>
      <c r="EL22" s="3">
        <f t="shared" si="126"/>
        <v>1</v>
      </c>
      <c r="EM22" s="3">
        <f t="shared" si="126"/>
        <v>1</v>
      </c>
      <c r="EN22" s="3">
        <f t="shared" si="126"/>
        <v>1</v>
      </c>
      <c r="EO22" s="3">
        <f t="shared" si="126"/>
        <v>1</v>
      </c>
      <c r="EP22" s="3">
        <f t="shared" si="126"/>
        <v>0.2</v>
      </c>
      <c r="EQ22" s="3">
        <f t="shared" si="126"/>
        <v>0.22857142857142856</v>
      </c>
      <c r="ER22" s="3">
        <f t="shared" si="126"/>
        <v>0.25714285714285712</v>
      </c>
      <c r="ES22" s="3">
        <f t="shared" si="126"/>
        <v>0.2857142857142857</v>
      </c>
      <c r="ET22" s="3">
        <f t="shared" si="126"/>
        <v>1</v>
      </c>
      <c r="EU22" s="3">
        <f t="shared" si="126"/>
        <v>0.34285714285714286</v>
      </c>
      <c r="EV22" s="3">
        <f t="shared" si="126"/>
        <v>0.37142857142857144</v>
      </c>
      <c r="EW22" s="3">
        <f t="shared" si="126"/>
        <v>0.4</v>
      </c>
      <c r="EX22" s="3">
        <f t="shared" si="126"/>
        <v>0.42857142857142855</v>
      </c>
      <c r="EY22" s="3">
        <f t="shared" si="126"/>
        <v>1</v>
      </c>
      <c r="EZ22" s="3">
        <f t="shared" si="126"/>
        <v>0.37142857142857144</v>
      </c>
      <c r="FA22" s="3">
        <f t="shared" si="126"/>
        <v>1</v>
      </c>
      <c r="FB22" s="3">
        <f t="shared" si="126"/>
        <v>0.31428571428571428</v>
      </c>
      <c r="FC22" s="3">
        <f t="shared" si="126"/>
        <v>0.2857142857142857</v>
      </c>
      <c r="FD22" s="3">
        <f t="shared" si="126"/>
        <v>1</v>
      </c>
      <c r="FE22" s="3">
        <f t="shared" si="126"/>
        <v>1</v>
      </c>
      <c r="FF22" s="3">
        <f t="shared" si="126"/>
        <v>1</v>
      </c>
      <c r="FG22" s="3">
        <f t="shared" si="126"/>
        <v>1</v>
      </c>
      <c r="FI22" s="3">
        <f t="shared" ref="FI22:GE22" si="127">(MAX($FI$75:$GE$105)-FI95)/(MAX($FI$75:$GE$105)-MIN($FI$75:$GE$105))*$B$7</f>
        <v>1</v>
      </c>
      <c r="FJ22" s="3">
        <f t="shared" si="127"/>
        <v>1</v>
      </c>
      <c r="FK22" s="3">
        <f t="shared" si="127"/>
        <v>1</v>
      </c>
      <c r="FL22" s="3">
        <f t="shared" si="127"/>
        <v>1</v>
      </c>
      <c r="FM22" s="3">
        <f t="shared" si="127"/>
        <v>1</v>
      </c>
      <c r="FN22" s="3">
        <f t="shared" si="127"/>
        <v>0.27777777777777779</v>
      </c>
      <c r="FO22" s="3">
        <f t="shared" si="127"/>
        <v>0.22222222222222221</v>
      </c>
      <c r="FP22" s="3">
        <f t="shared" si="127"/>
        <v>0.27777777777777779</v>
      </c>
      <c r="FQ22" s="3">
        <f t="shared" si="127"/>
        <v>0.33333333333333331</v>
      </c>
      <c r="FR22" s="3">
        <f t="shared" si="127"/>
        <v>1</v>
      </c>
      <c r="FS22" s="3">
        <f t="shared" si="127"/>
        <v>0.44444444444444442</v>
      </c>
      <c r="FT22" s="3">
        <f t="shared" si="127"/>
        <v>0.3888888888888889</v>
      </c>
      <c r="FU22" s="3">
        <f t="shared" si="127"/>
        <v>0.33333333333333331</v>
      </c>
      <c r="FV22" s="3">
        <f t="shared" si="127"/>
        <v>0.27777777777777779</v>
      </c>
      <c r="FW22" s="3">
        <f t="shared" si="127"/>
        <v>1</v>
      </c>
      <c r="FX22" s="3">
        <f t="shared" si="127"/>
        <v>0.72222222222222221</v>
      </c>
      <c r="FY22" s="3">
        <f t="shared" si="127"/>
        <v>1</v>
      </c>
      <c r="FZ22" s="3">
        <f t="shared" si="127"/>
        <v>0.61111111111111116</v>
      </c>
      <c r="GA22" s="3">
        <f t="shared" si="127"/>
        <v>0.55555555555555558</v>
      </c>
      <c r="GB22" s="3">
        <f t="shared" si="127"/>
        <v>1</v>
      </c>
      <c r="GC22" s="3">
        <f t="shared" si="127"/>
        <v>1</v>
      </c>
      <c r="GD22" s="3">
        <f t="shared" si="127"/>
        <v>1</v>
      </c>
      <c r="GE22" s="3">
        <f t="shared" si="127"/>
        <v>1</v>
      </c>
    </row>
    <row r="23" spans="3:187" x14ac:dyDescent="0.2">
      <c r="C23">
        <v>20</v>
      </c>
      <c r="D23" s="2" t="s">
        <v>23</v>
      </c>
      <c r="E23" s="2" t="s">
        <v>23</v>
      </c>
      <c r="F23" s="2" t="s">
        <v>23</v>
      </c>
      <c r="G23" s="2" t="s">
        <v>23</v>
      </c>
      <c r="H23" s="2" t="s">
        <v>18</v>
      </c>
      <c r="I23" s="2" t="str">
        <f ca="1">IF(AG61=1,"R","AH")</f>
        <v>AH</v>
      </c>
      <c r="J23" s="2" t="str">
        <f ca="1">IF(AG62=1,"R","AH")</f>
        <v>AH</v>
      </c>
      <c r="K23" s="2" t="str">
        <f ca="1">IF(AG63=1,"R","AH")</f>
        <v>R</v>
      </c>
      <c r="L23" s="2" t="str">
        <f ca="1">IF(AG64=1,"R","AH")</f>
        <v>R</v>
      </c>
      <c r="M23" s="2" t="s">
        <v>18</v>
      </c>
      <c r="N23" s="2" t="str">
        <f ca="1">IF(AG65=1,"R","AH")</f>
        <v>R</v>
      </c>
      <c r="O23" s="2" t="str">
        <f ca="1">IF(AG66=1,"R","AH")</f>
        <v>R</v>
      </c>
      <c r="P23" s="2" t="str">
        <f ca="1">IF(AG67=1,"R","AH")</f>
        <v>R</v>
      </c>
      <c r="Q23" s="2" t="str">
        <f ca="1">IF(AG68=1,"R","AH")</f>
        <v>R</v>
      </c>
      <c r="R23" s="2" t="s">
        <v>18</v>
      </c>
      <c r="S23" s="2" t="str">
        <f ca="1">IF(AG69=1,"R","AH")</f>
        <v>R</v>
      </c>
      <c r="T23" s="2" t="s">
        <v>18</v>
      </c>
      <c r="U23" s="2" t="str">
        <f ca="1">IF(AG70=1,"R","AH")</f>
        <v>R</v>
      </c>
      <c r="V23" s="2" t="str">
        <f ca="1">IF(AG71=1,"R","AH")</f>
        <v>R</v>
      </c>
      <c r="W23" s="2" t="s">
        <v>18</v>
      </c>
      <c r="X23" s="2" t="s">
        <v>23</v>
      </c>
      <c r="Y23" s="2" t="s">
        <v>23</v>
      </c>
      <c r="Z23" s="2" t="s">
        <v>23</v>
      </c>
      <c r="AB23">
        <v>15</v>
      </c>
      <c r="AC23">
        <v>11</v>
      </c>
      <c r="AD23" s="3">
        <f>BD17</f>
        <v>2.48630667578036</v>
      </c>
      <c r="AE23" s="3">
        <f ca="1">IF(MTD_front_end!$BA$21="Salt &amp; Pepper",(RAND()),IF(MTD_front_end!$BA$20="Private Residents",AD23,MAX($AD$3:$AD$137)-AD23))</f>
        <v>2.48630667578036</v>
      </c>
      <c r="AF23">
        <f t="shared" ca="1" si="12"/>
        <v>117</v>
      </c>
      <c r="AG23">
        <f t="shared" ca="1" si="13"/>
        <v>1</v>
      </c>
      <c r="AJ23" s="3"/>
      <c r="AS23" s="3" t="e">
        <f t="shared" ref="AS23:BO23" si="128">IF(AS62=1,SUM(BQ23,CO23,DM23,EK23,FI23),NA())</f>
        <v>#N/A</v>
      </c>
      <c r="AT23" s="3" t="e">
        <f t="shared" si="128"/>
        <v>#N/A</v>
      </c>
      <c r="AU23" s="3" t="e">
        <f t="shared" si="128"/>
        <v>#N/A</v>
      </c>
      <c r="AV23" s="3" t="e">
        <f t="shared" si="128"/>
        <v>#N/A</v>
      </c>
      <c r="AW23" s="3" t="e">
        <f t="shared" si="128"/>
        <v>#N/A</v>
      </c>
      <c r="AX23" s="3" t="e">
        <f t="shared" si="128"/>
        <v>#N/A</v>
      </c>
      <c r="AY23" s="3" t="e">
        <f t="shared" si="128"/>
        <v>#N/A</v>
      </c>
      <c r="AZ23" s="3" t="e">
        <f t="shared" si="128"/>
        <v>#N/A</v>
      </c>
      <c r="BA23" s="3" t="e">
        <f t="shared" si="128"/>
        <v>#N/A</v>
      </c>
      <c r="BB23" s="3" t="e">
        <f t="shared" si="128"/>
        <v>#N/A</v>
      </c>
      <c r="BC23" s="3" t="e">
        <f t="shared" si="128"/>
        <v>#N/A</v>
      </c>
      <c r="BD23" s="3" t="e">
        <f t="shared" si="128"/>
        <v>#N/A</v>
      </c>
      <c r="BE23" s="3" t="e">
        <f t="shared" si="128"/>
        <v>#N/A</v>
      </c>
      <c r="BF23" s="3" t="e">
        <f t="shared" si="128"/>
        <v>#N/A</v>
      </c>
      <c r="BG23" s="3" t="e">
        <f t="shared" si="128"/>
        <v>#N/A</v>
      </c>
      <c r="BH23" s="3" t="e">
        <f t="shared" si="128"/>
        <v>#N/A</v>
      </c>
      <c r="BI23" s="3" t="e">
        <f t="shared" si="128"/>
        <v>#N/A</v>
      </c>
      <c r="BJ23" s="3">
        <f t="shared" si="128"/>
        <v>1.9254955570745045</v>
      </c>
      <c r="BK23" s="3">
        <f t="shared" si="128"/>
        <v>1.7561783245993772</v>
      </c>
      <c r="BL23" s="3" t="e">
        <f t="shared" si="128"/>
        <v>#N/A</v>
      </c>
      <c r="BM23" s="3" t="e">
        <f t="shared" si="128"/>
        <v>#N/A</v>
      </c>
      <c r="BN23" s="3" t="e">
        <f t="shared" si="128"/>
        <v>#N/A</v>
      </c>
      <c r="BO23" s="3" t="e">
        <f t="shared" si="128"/>
        <v>#N/A</v>
      </c>
      <c r="BQ23" s="3">
        <f t="shared" ref="BQ23:CM23" si="129">(MAX($BQ$75:$CM$105)-BQ96)/(MAX($BQ$75:$CM$105)-MIN($BQ$75:$CM$105))*$B$3</f>
        <v>1</v>
      </c>
      <c r="BR23" s="3">
        <f t="shared" si="129"/>
        <v>1</v>
      </c>
      <c r="BS23" s="3">
        <f t="shared" si="129"/>
        <v>1</v>
      </c>
      <c r="BT23" s="3">
        <f t="shared" si="129"/>
        <v>1</v>
      </c>
      <c r="BU23" s="3">
        <f t="shared" si="129"/>
        <v>1</v>
      </c>
      <c r="BV23" s="3">
        <f t="shared" si="129"/>
        <v>1</v>
      </c>
      <c r="BW23" s="3">
        <f t="shared" si="129"/>
        <v>1</v>
      </c>
      <c r="BX23" s="3">
        <f t="shared" si="129"/>
        <v>1</v>
      </c>
      <c r="BY23" s="3">
        <f t="shared" si="129"/>
        <v>1</v>
      </c>
      <c r="BZ23" s="3">
        <f t="shared" si="129"/>
        <v>1</v>
      </c>
      <c r="CA23" s="3">
        <f t="shared" si="129"/>
        <v>1</v>
      </c>
      <c r="CB23" s="3">
        <f t="shared" si="129"/>
        <v>1</v>
      </c>
      <c r="CC23" s="3">
        <f t="shared" si="129"/>
        <v>1</v>
      </c>
      <c r="CD23" s="3">
        <f t="shared" si="129"/>
        <v>1</v>
      </c>
      <c r="CE23" s="3">
        <f t="shared" si="129"/>
        <v>1</v>
      </c>
      <c r="CF23" s="3">
        <f t="shared" si="129"/>
        <v>1</v>
      </c>
      <c r="CG23" s="3">
        <f t="shared" si="129"/>
        <v>1</v>
      </c>
      <c r="CH23" s="3">
        <f t="shared" si="129"/>
        <v>0.42424242424242425</v>
      </c>
      <c r="CI23" s="3">
        <f t="shared" si="129"/>
        <v>0.39393939393939392</v>
      </c>
      <c r="CJ23" s="3">
        <f t="shared" si="129"/>
        <v>1</v>
      </c>
      <c r="CK23" s="3">
        <f t="shared" si="129"/>
        <v>1</v>
      </c>
      <c r="CL23" s="3">
        <f t="shared" si="129"/>
        <v>1</v>
      </c>
      <c r="CM23" s="3">
        <f t="shared" si="129"/>
        <v>1</v>
      </c>
      <c r="CO23" s="3">
        <f t="shared" ref="CO23:DK23" si="130">(MAX($CO$75:$DK$105)-CO96)/(MAX($CO$75:$DK$105)-MIN($CO$75:$DK$105))*$B$4</f>
        <v>1</v>
      </c>
      <c r="CP23" s="3">
        <f t="shared" si="130"/>
        <v>1</v>
      </c>
      <c r="CQ23" s="3">
        <f t="shared" si="130"/>
        <v>1</v>
      </c>
      <c r="CR23" s="3">
        <f t="shared" si="130"/>
        <v>1</v>
      </c>
      <c r="CS23" s="3">
        <f t="shared" si="130"/>
        <v>1</v>
      </c>
      <c r="CT23" s="3">
        <f t="shared" si="130"/>
        <v>1</v>
      </c>
      <c r="CU23" s="3">
        <f t="shared" si="130"/>
        <v>1</v>
      </c>
      <c r="CV23" s="3">
        <f t="shared" si="130"/>
        <v>1</v>
      </c>
      <c r="CW23" s="3">
        <f t="shared" si="130"/>
        <v>1</v>
      </c>
      <c r="CX23" s="3">
        <f t="shared" si="130"/>
        <v>1</v>
      </c>
      <c r="CY23" s="3">
        <f t="shared" si="130"/>
        <v>1</v>
      </c>
      <c r="CZ23" s="3">
        <f t="shared" si="130"/>
        <v>1</v>
      </c>
      <c r="DA23" s="3">
        <f t="shared" si="130"/>
        <v>1</v>
      </c>
      <c r="DB23" s="3">
        <f t="shared" si="130"/>
        <v>1</v>
      </c>
      <c r="DC23" s="3">
        <f t="shared" si="130"/>
        <v>1</v>
      </c>
      <c r="DD23" s="3">
        <f t="shared" si="130"/>
        <v>1</v>
      </c>
      <c r="DE23" s="3">
        <f t="shared" si="130"/>
        <v>1</v>
      </c>
      <c r="DF23" s="3">
        <f t="shared" si="130"/>
        <v>0.26315789473684209</v>
      </c>
      <c r="DG23" s="3">
        <f t="shared" si="130"/>
        <v>0.23684210526315788</v>
      </c>
      <c r="DH23" s="3">
        <f t="shared" si="130"/>
        <v>1</v>
      </c>
      <c r="DI23" s="3">
        <f t="shared" si="130"/>
        <v>1</v>
      </c>
      <c r="DJ23" s="3">
        <f t="shared" si="130"/>
        <v>1</v>
      </c>
      <c r="DK23" s="3">
        <f t="shared" si="130"/>
        <v>1</v>
      </c>
      <c r="DM23" s="3">
        <f t="shared" ref="DM23:EI23" si="131">(MAX($DM$75:$EI$105)-DM96)/(MAX($DM$75:$EI$105)-MIN($DM$75:$EI$105))*$B$5</f>
        <v>1</v>
      </c>
      <c r="DN23" s="3">
        <f t="shared" si="131"/>
        <v>1</v>
      </c>
      <c r="DO23" s="3">
        <f t="shared" si="131"/>
        <v>1</v>
      </c>
      <c r="DP23" s="3">
        <f t="shared" si="131"/>
        <v>1</v>
      </c>
      <c r="DQ23" s="3">
        <f t="shared" si="131"/>
        <v>1</v>
      </c>
      <c r="DR23" s="3">
        <f t="shared" si="131"/>
        <v>1</v>
      </c>
      <c r="DS23" s="3">
        <f t="shared" si="131"/>
        <v>1</v>
      </c>
      <c r="DT23" s="3">
        <f t="shared" si="131"/>
        <v>1</v>
      </c>
      <c r="DU23" s="3">
        <f t="shared" si="131"/>
        <v>1</v>
      </c>
      <c r="DV23" s="3">
        <f t="shared" si="131"/>
        <v>1</v>
      </c>
      <c r="DW23" s="3">
        <f t="shared" si="131"/>
        <v>1</v>
      </c>
      <c r="DX23" s="3">
        <f t="shared" si="131"/>
        <v>1</v>
      </c>
      <c r="DY23" s="3">
        <f t="shared" si="131"/>
        <v>1</v>
      </c>
      <c r="DZ23" s="3">
        <f t="shared" si="131"/>
        <v>1</v>
      </c>
      <c r="EA23" s="3">
        <f t="shared" si="131"/>
        <v>1</v>
      </c>
      <c r="EB23" s="3">
        <f t="shared" si="131"/>
        <v>1</v>
      </c>
      <c r="EC23" s="3">
        <f t="shared" si="131"/>
        <v>1</v>
      </c>
      <c r="ED23" s="3">
        <f t="shared" si="131"/>
        <v>0.2857142857142857</v>
      </c>
      <c r="EE23" s="3">
        <f t="shared" si="131"/>
        <v>0.25714285714285712</v>
      </c>
      <c r="EF23" s="3">
        <f t="shared" si="131"/>
        <v>1</v>
      </c>
      <c r="EG23" s="3">
        <f t="shared" si="131"/>
        <v>1</v>
      </c>
      <c r="EH23" s="3">
        <f t="shared" si="131"/>
        <v>1</v>
      </c>
      <c r="EI23" s="3">
        <f t="shared" si="131"/>
        <v>1</v>
      </c>
      <c r="EK23" s="3">
        <f t="shared" ref="EK23:FG23" si="132">(MAX($EK$75:$FG$105)-EK96)/(MAX($EK$75:$FG$105)-MIN($EK$75:$FG$105))*$B$6</f>
        <v>1</v>
      </c>
      <c r="EL23" s="3">
        <f t="shared" si="132"/>
        <v>1</v>
      </c>
      <c r="EM23" s="3">
        <f t="shared" si="132"/>
        <v>1</v>
      </c>
      <c r="EN23" s="3">
        <f t="shared" si="132"/>
        <v>1</v>
      </c>
      <c r="EO23" s="3">
        <f t="shared" si="132"/>
        <v>1</v>
      </c>
      <c r="EP23" s="3">
        <f t="shared" si="132"/>
        <v>1</v>
      </c>
      <c r="EQ23" s="3">
        <f t="shared" si="132"/>
        <v>1</v>
      </c>
      <c r="ER23" s="3">
        <f t="shared" si="132"/>
        <v>1</v>
      </c>
      <c r="ES23" s="3">
        <f t="shared" si="132"/>
        <v>1</v>
      </c>
      <c r="ET23" s="3">
        <f t="shared" si="132"/>
        <v>1</v>
      </c>
      <c r="EU23" s="3">
        <f t="shared" si="132"/>
        <v>1</v>
      </c>
      <c r="EV23" s="3">
        <f t="shared" si="132"/>
        <v>1</v>
      </c>
      <c r="EW23" s="3">
        <f t="shared" si="132"/>
        <v>1</v>
      </c>
      <c r="EX23" s="3">
        <f t="shared" si="132"/>
        <v>1</v>
      </c>
      <c r="EY23" s="3">
        <f t="shared" si="132"/>
        <v>1</v>
      </c>
      <c r="EZ23" s="3">
        <f t="shared" si="132"/>
        <v>1</v>
      </c>
      <c r="FA23" s="3">
        <f t="shared" si="132"/>
        <v>1</v>
      </c>
      <c r="FB23" s="3">
        <f t="shared" si="132"/>
        <v>0.2857142857142857</v>
      </c>
      <c r="FC23" s="3">
        <f t="shared" si="132"/>
        <v>0.25714285714285712</v>
      </c>
      <c r="FD23" s="3">
        <f t="shared" si="132"/>
        <v>1</v>
      </c>
      <c r="FE23" s="3">
        <f t="shared" si="132"/>
        <v>1</v>
      </c>
      <c r="FF23" s="3">
        <f t="shared" si="132"/>
        <v>1</v>
      </c>
      <c r="FG23" s="3">
        <f t="shared" si="132"/>
        <v>1</v>
      </c>
      <c r="FI23" s="3">
        <f t="shared" ref="FI23:GE23" si="133">(MAX($FI$75:$GE$105)-FI96)/(MAX($FI$75:$GE$105)-MIN($FI$75:$GE$105))*$B$7</f>
        <v>1</v>
      </c>
      <c r="FJ23" s="3">
        <f t="shared" si="133"/>
        <v>1</v>
      </c>
      <c r="FK23" s="3">
        <f t="shared" si="133"/>
        <v>1</v>
      </c>
      <c r="FL23" s="3">
        <f t="shared" si="133"/>
        <v>1</v>
      </c>
      <c r="FM23" s="3">
        <f t="shared" si="133"/>
        <v>1</v>
      </c>
      <c r="FN23" s="3">
        <f t="shared" si="133"/>
        <v>1</v>
      </c>
      <c r="FO23" s="3">
        <f t="shared" si="133"/>
        <v>1</v>
      </c>
      <c r="FP23" s="3">
        <f t="shared" si="133"/>
        <v>1</v>
      </c>
      <c r="FQ23" s="3">
        <f t="shared" si="133"/>
        <v>1</v>
      </c>
      <c r="FR23" s="3">
        <f t="shared" si="133"/>
        <v>1</v>
      </c>
      <c r="FS23" s="3">
        <f t="shared" si="133"/>
        <v>1</v>
      </c>
      <c r="FT23" s="3">
        <f t="shared" si="133"/>
        <v>1</v>
      </c>
      <c r="FU23" s="3">
        <f t="shared" si="133"/>
        <v>1</v>
      </c>
      <c r="FV23" s="3">
        <f t="shared" si="133"/>
        <v>1</v>
      </c>
      <c r="FW23" s="3">
        <f t="shared" si="133"/>
        <v>1</v>
      </c>
      <c r="FX23" s="3">
        <f t="shared" si="133"/>
        <v>1</v>
      </c>
      <c r="FY23" s="3">
        <f t="shared" si="133"/>
        <v>1</v>
      </c>
      <c r="FZ23" s="3">
        <f t="shared" si="133"/>
        <v>0.66666666666666663</v>
      </c>
      <c r="GA23" s="3">
        <f t="shared" si="133"/>
        <v>0.61111111111111116</v>
      </c>
      <c r="GB23" s="3">
        <f t="shared" si="133"/>
        <v>1</v>
      </c>
      <c r="GC23" s="3">
        <f t="shared" si="133"/>
        <v>1</v>
      </c>
      <c r="GD23" s="3">
        <f t="shared" si="133"/>
        <v>1</v>
      </c>
      <c r="GE23" s="3">
        <f t="shared" si="133"/>
        <v>1</v>
      </c>
    </row>
    <row r="24" spans="3:187" x14ac:dyDescent="0.2">
      <c r="C24">
        <v>21</v>
      </c>
      <c r="D24" s="2" t="s">
        <v>23</v>
      </c>
      <c r="E24" s="2" t="s">
        <v>23</v>
      </c>
      <c r="F24" s="2" t="s">
        <v>23</v>
      </c>
      <c r="G24" s="2" t="s">
        <v>23</v>
      </c>
      <c r="H24" s="2" t="s">
        <v>18</v>
      </c>
      <c r="I24" s="2" t="s">
        <v>18</v>
      </c>
      <c r="J24" s="2" t="s">
        <v>18</v>
      </c>
      <c r="K24" s="2" t="s">
        <v>18</v>
      </c>
      <c r="L24" s="2" t="s">
        <v>18</v>
      </c>
      <c r="M24" s="2" t="s">
        <v>18</v>
      </c>
      <c r="N24" s="2" t="s">
        <v>18</v>
      </c>
      <c r="O24" s="2" t="s">
        <v>18</v>
      </c>
      <c r="P24" s="2" t="s">
        <v>18</v>
      </c>
      <c r="Q24" s="2" t="s">
        <v>18</v>
      </c>
      <c r="R24" s="2" t="s">
        <v>18</v>
      </c>
      <c r="S24" s="2" t="s">
        <v>18</v>
      </c>
      <c r="T24" s="2" t="s">
        <v>18</v>
      </c>
      <c r="U24" s="2" t="str">
        <f ca="1">IF(AG72=1,"R","AH")</f>
        <v>R</v>
      </c>
      <c r="V24" s="2" t="str">
        <f ca="1">IF(AG73=1,"R","AH")</f>
        <v>R</v>
      </c>
      <c r="W24" s="2" t="s">
        <v>18</v>
      </c>
      <c r="X24" s="2" t="s">
        <v>23</v>
      </c>
      <c r="Y24" s="2" t="s">
        <v>23</v>
      </c>
      <c r="Z24" s="2" t="s">
        <v>23</v>
      </c>
      <c r="AB24">
        <v>15</v>
      </c>
      <c r="AC24">
        <v>12</v>
      </c>
      <c r="AD24" s="3">
        <f>BE17</f>
        <v>2.6029923293081185</v>
      </c>
      <c r="AE24" s="3">
        <f ca="1">IF(MTD_front_end!$BA$21="Salt &amp; Pepper",(RAND()),IF(MTD_front_end!$BA$20="Private Residents",AD24,MAX($AD$3:$AD$137)-AD24))</f>
        <v>2.6029923293081185</v>
      </c>
      <c r="AF24">
        <f t="shared" ca="1" si="12"/>
        <v>121</v>
      </c>
      <c r="AG24">
        <f t="shared" ca="1" si="13"/>
        <v>1</v>
      </c>
      <c r="AJ24" s="3"/>
      <c r="AS24" s="3" t="e">
        <f t="shared" ref="AS24:BO24" si="134">IF(AS63=1,SUM(BQ24,CO24,DM24,EK24,FI24),NA())</f>
        <v>#N/A</v>
      </c>
      <c r="AT24" s="3" t="e">
        <f t="shared" si="134"/>
        <v>#N/A</v>
      </c>
      <c r="AU24" s="3" t="e">
        <f t="shared" si="134"/>
        <v>#N/A</v>
      </c>
      <c r="AV24" s="3" t="e">
        <f t="shared" si="134"/>
        <v>#N/A</v>
      </c>
      <c r="AW24" s="3" t="e">
        <f t="shared" si="134"/>
        <v>#N/A</v>
      </c>
      <c r="AX24" s="3" t="e">
        <f t="shared" si="134"/>
        <v>#N/A</v>
      </c>
      <c r="AY24" s="3" t="e">
        <f t="shared" si="134"/>
        <v>#N/A</v>
      </c>
      <c r="AZ24" s="3">
        <f t="shared" si="134"/>
        <v>1.5010101010101009</v>
      </c>
      <c r="BA24" s="3">
        <f t="shared" si="134"/>
        <v>1.6176957545378596</v>
      </c>
      <c r="BB24" s="3" t="e">
        <f t="shared" si="134"/>
        <v>#N/A</v>
      </c>
      <c r="BC24" s="3">
        <f t="shared" si="134"/>
        <v>1.628844839371155</v>
      </c>
      <c r="BD24" s="3">
        <f t="shared" si="134"/>
        <v>1.634419381787803</v>
      </c>
      <c r="BE24" s="3">
        <f t="shared" si="134"/>
        <v>1.6399939242044508</v>
      </c>
      <c r="BF24" s="3">
        <f t="shared" si="134"/>
        <v>1.8677906888433204</v>
      </c>
      <c r="BG24" s="3" t="e">
        <f t="shared" si="134"/>
        <v>#N/A</v>
      </c>
      <c r="BH24" s="3">
        <f t="shared" si="134"/>
        <v>2.2059239006607427</v>
      </c>
      <c r="BI24" s="3" t="e">
        <f t="shared" si="134"/>
        <v>#N/A</v>
      </c>
      <c r="BJ24" s="3">
        <f t="shared" si="134"/>
        <v>1.8672894357104881</v>
      </c>
      <c r="BK24" s="3">
        <f t="shared" si="134"/>
        <v>1.697972203235361</v>
      </c>
      <c r="BL24" s="3" t="e">
        <f t="shared" si="134"/>
        <v>#N/A</v>
      </c>
      <c r="BM24" s="3" t="e">
        <f t="shared" si="134"/>
        <v>#N/A</v>
      </c>
      <c r="BN24" s="3" t="e">
        <f t="shared" si="134"/>
        <v>#N/A</v>
      </c>
      <c r="BO24" s="3" t="e">
        <f t="shared" si="134"/>
        <v>#N/A</v>
      </c>
      <c r="BQ24" s="3">
        <f t="shared" ref="BQ24:CM24" si="135">(MAX($BQ$75:$CM$105)-BQ97)/(MAX($BQ$75:$CM$105)-MIN($BQ$75:$CM$105))*$B$3</f>
        <v>1</v>
      </c>
      <c r="BR24" s="3">
        <f t="shared" si="135"/>
        <v>1</v>
      </c>
      <c r="BS24" s="3">
        <f t="shared" si="135"/>
        <v>1</v>
      </c>
      <c r="BT24" s="3">
        <f t="shared" si="135"/>
        <v>1</v>
      </c>
      <c r="BU24" s="3">
        <f t="shared" si="135"/>
        <v>1</v>
      </c>
      <c r="BV24" s="3">
        <f t="shared" si="135"/>
        <v>1</v>
      </c>
      <c r="BW24" s="3">
        <f t="shared" si="135"/>
        <v>1</v>
      </c>
      <c r="BX24" s="3">
        <f t="shared" si="135"/>
        <v>0.21212121212121213</v>
      </c>
      <c r="BY24" s="3">
        <f t="shared" si="135"/>
        <v>0.24242424242424243</v>
      </c>
      <c r="BZ24" s="3">
        <f t="shared" si="135"/>
        <v>1</v>
      </c>
      <c r="CA24" s="3">
        <f t="shared" si="135"/>
        <v>0.30303030303030304</v>
      </c>
      <c r="CB24" s="3">
        <f t="shared" si="135"/>
        <v>0.33333333333333331</v>
      </c>
      <c r="CC24" s="3">
        <f t="shared" si="135"/>
        <v>0.36363636363636365</v>
      </c>
      <c r="CD24" s="3">
        <f t="shared" si="135"/>
        <v>0.39393939393939392</v>
      </c>
      <c r="CE24" s="3">
        <f t="shared" si="135"/>
        <v>1</v>
      </c>
      <c r="CF24" s="3">
        <f t="shared" si="135"/>
        <v>0.45454545454545453</v>
      </c>
      <c r="CG24" s="3">
        <f t="shared" si="135"/>
        <v>1</v>
      </c>
      <c r="CH24" s="3">
        <f t="shared" si="135"/>
        <v>0.39393939393939392</v>
      </c>
      <c r="CI24" s="3">
        <f t="shared" si="135"/>
        <v>0.36363636363636365</v>
      </c>
      <c r="CJ24" s="3">
        <f t="shared" si="135"/>
        <v>1</v>
      </c>
      <c r="CK24" s="3">
        <f t="shared" si="135"/>
        <v>1</v>
      </c>
      <c r="CL24" s="3">
        <f t="shared" si="135"/>
        <v>1</v>
      </c>
      <c r="CM24" s="3">
        <f t="shared" si="135"/>
        <v>1</v>
      </c>
      <c r="CO24" s="3">
        <f t="shared" ref="CO24:DK24" si="136">(MAX($CO$75:$DK$105)-CO97)/(MAX($CO$75:$DK$105)-MIN($CO$75:$DK$105))*$B$4</f>
        <v>1</v>
      </c>
      <c r="CP24" s="3">
        <f t="shared" si="136"/>
        <v>1</v>
      </c>
      <c r="CQ24" s="3">
        <f t="shared" si="136"/>
        <v>1</v>
      </c>
      <c r="CR24" s="3">
        <f t="shared" si="136"/>
        <v>1</v>
      </c>
      <c r="CS24" s="3">
        <f t="shared" si="136"/>
        <v>1</v>
      </c>
      <c r="CT24" s="3">
        <f t="shared" si="136"/>
        <v>1</v>
      </c>
      <c r="CU24" s="3">
        <f t="shared" si="136"/>
        <v>1</v>
      </c>
      <c r="CV24" s="3">
        <f t="shared" si="136"/>
        <v>0.5</v>
      </c>
      <c r="CW24" s="3">
        <f t="shared" si="136"/>
        <v>0.47368421052631576</v>
      </c>
      <c r="CX24" s="3">
        <f t="shared" si="136"/>
        <v>1</v>
      </c>
      <c r="CY24" s="3">
        <f t="shared" si="136"/>
        <v>0.42105263157894735</v>
      </c>
      <c r="CZ24" s="3">
        <f t="shared" si="136"/>
        <v>0.39473684210526316</v>
      </c>
      <c r="DA24" s="3">
        <f t="shared" si="136"/>
        <v>0.36842105263157893</v>
      </c>
      <c r="DB24" s="3">
        <f t="shared" si="136"/>
        <v>0.34210526315789475</v>
      </c>
      <c r="DC24" s="3">
        <f t="shared" si="136"/>
        <v>1</v>
      </c>
      <c r="DD24" s="3">
        <f t="shared" si="136"/>
        <v>0.28947368421052633</v>
      </c>
      <c r="DE24" s="3">
        <f t="shared" si="136"/>
        <v>1</v>
      </c>
      <c r="DF24" s="3">
        <f t="shared" si="136"/>
        <v>0.23684210526315788</v>
      </c>
      <c r="DG24" s="3">
        <f t="shared" si="136"/>
        <v>0.21052631578947367</v>
      </c>
      <c r="DH24" s="3">
        <f t="shared" si="136"/>
        <v>1</v>
      </c>
      <c r="DI24" s="3">
        <f t="shared" si="136"/>
        <v>1</v>
      </c>
      <c r="DJ24" s="3">
        <f t="shared" si="136"/>
        <v>1</v>
      </c>
      <c r="DK24" s="3">
        <f t="shared" si="136"/>
        <v>1</v>
      </c>
      <c r="DM24" s="3">
        <f t="shared" ref="DM24:EI24" si="137">(MAX($DM$75:$EI$105)-DM97)/(MAX($DM$75:$EI$105)-MIN($DM$75:$EI$105))*$B$5</f>
        <v>1</v>
      </c>
      <c r="DN24" s="3">
        <f t="shared" si="137"/>
        <v>1</v>
      </c>
      <c r="DO24" s="3">
        <f t="shared" si="137"/>
        <v>1</v>
      </c>
      <c r="DP24" s="3">
        <f t="shared" si="137"/>
        <v>1</v>
      </c>
      <c r="DQ24" s="3">
        <f t="shared" si="137"/>
        <v>1</v>
      </c>
      <c r="DR24" s="3">
        <f t="shared" si="137"/>
        <v>1</v>
      </c>
      <c r="DS24" s="3">
        <f t="shared" si="137"/>
        <v>1</v>
      </c>
      <c r="DT24" s="3">
        <f t="shared" si="137"/>
        <v>0.2</v>
      </c>
      <c r="DU24" s="3">
        <f t="shared" si="137"/>
        <v>0.22857142857142856</v>
      </c>
      <c r="DV24" s="3">
        <f t="shared" si="137"/>
        <v>1</v>
      </c>
      <c r="DW24" s="3">
        <f t="shared" si="137"/>
        <v>0.2857142857142857</v>
      </c>
      <c r="DX24" s="3">
        <f t="shared" si="137"/>
        <v>0.31428571428571428</v>
      </c>
      <c r="DY24" s="3">
        <f t="shared" si="137"/>
        <v>0.34285714285714286</v>
      </c>
      <c r="DZ24" s="3">
        <f t="shared" si="137"/>
        <v>0.37142857142857144</v>
      </c>
      <c r="EA24" s="3">
        <f t="shared" si="137"/>
        <v>1</v>
      </c>
      <c r="EB24" s="3">
        <f t="shared" si="137"/>
        <v>0.31428571428571428</v>
      </c>
      <c r="EC24" s="3">
        <f t="shared" si="137"/>
        <v>1</v>
      </c>
      <c r="ED24" s="3">
        <f t="shared" si="137"/>
        <v>0.25714285714285712</v>
      </c>
      <c r="EE24" s="3">
        <f t="shared" si="137"/>
        <v>0.22857142857142856</v>
      </c>
      <c r="EF24" s="3">
        <f t="shared" si="137"/>
        <v>1</v>
      </c>
      <c r="EG24" s="3">
        <f t="shared" si="137"/>
        <v>1</v>
      </c>
      <c r="EH24" s="3">
        <f t="shared" si="137"/>
        <v>1</v>
      </c>
      <c r="EI24" s="3">
        <f t="shared" si="137"/>
        <v>1</v>
      </c>
      <c r="EK24" s="3">
        <f t="shared" ref="EK24:FG24" si="138">(MAX($EK$75:$FG$105)-EK97)/(MAX($EK$75:$FG$105)-MIN($EK$75:$FG$105))*$B$6</f>
        <v>1</v>
      </c>
      <c r="EL24" s="3">
        <f t="shared" si="138"/>
        <v>1</v>
      </c>
      <c r="EM24" s="3">
        <f t="shared" si="138"/>
        <v>1</v>
      </c>
      <c r="EN24" s="3">
        <f t="shared" si="138"/>
        <v>1</v>
      </c>
      <c r="EO24" s="3">
        <f t="shared" si="138"/>
        <v>1</v>
      </c>
      <c r="EP24" s="3">
        <f t="shared" si="138"/>
        <v>1</v>
      </c>
      <c r="EQ24" s="3">
        <f t="shared" si="138"/>
        <v>1</v>
      </c>
      <c r="ER24" s="3">
        <f t="shared" si="138"/>
        <v>0.2</v>
      </c>
      <c r="ES24" s="3">
        <f t="shared" si="138"/>
        <v>0.22857142857142856</v>
      </c>
      <c r="ET24" s="3">
        <f t="shared" si="138"/>
        <v>1</v>
      </c>
      <c r="EU24" s="3">
        <f t="shared" si="138"/>
        <v>0.2857142857142857</v>
      </c>
      <c r="EV24" s="3">
        <f t="shared" si="138"/>
        <v>0.31428571428571428</v>
      </c>
      <c r="EW24" s="3">
        <f t="shared" si="138"/>
        <v>0.34285714285714286</v>
      </c>
      <c r="EX24" s="3">
        <f t="shared" si="138"/>
        <v>0.37142857142857144</v>
      </c>
      <c r="EY24" s="3">
        <f t="shared" si="138"/>
        <v>1</v>
      </c>
      <c r="EZ24" s="3">
        <f t="shared" si="138"/>
        <v>0.31428571428571428</v>
      </c>
      <c r="FA24" s="3">
        <f t="shared" si="138"/>
        <v>1</v>
      </c>
      <c r="FB24" s="3">
        <f t="shared" si="138"/>
        <v>0.25714285714285712</v>
      </c>
      <c r="FC24" s="3">
        <f t="shared" si="138"/>
        <v>0.22857142857142856</v>
      </c>
      <c r="FD24" s="3">
        <f t="shared" si="138"/>
        <v>1</v>
      </c>
      <c r="FE24" s="3">
        <f t="shared" si="138"/>
        <v>1</v>
      </c>
      <c r="FF24" s="3">
        <f t="shared" si="138"/>
        <v>1</v>
      </c>
      <c r="FG24" s="3">
        <f t="shared" si="138"/>
        <v>1</v>
      </c>
      <c r="FI24" s="3">
        <f t="shared" ref="FI24:GE24" si="139">(MAX($FI$75:$GE$105)-FI97)/(MAX($FI$75:$GE$105)-MIN($FI$75:$GE$105))*$B$7</f>
        <v>1</v>
      </c>
      <c r="FJ24" s="3">
        <f t="shared" si="139"/>
        <v>1</v>
      </c>
      <c r="FK24" s="3">
        <f t="shared" si="139"/>
        <v>1</v>
      </c>
      <c r="FL24" s="3">
        <f t="shared" si="139"/>
        <v>1</v>
      </c>
      <c r="FM24" s="3">
        <f t="shared" si="139"/>
        <v>1</v>
      </c>
      <c r="FN24" s="3">
        <f t="shared" si="139"/>
        <v>1</v>
      </c>
      <c r="FO24" s="3">
        <f t="shared" si="139"/>
        <v>1</v>
      </c>
      <c r="FP24" s="3">
        <f t="shared" si="139"/>
        <v>0.3888888888888889</v>
      </c>
      <c r="FQ24" s="3">
        <f t="shared" si="139"/>
        <v>0.44444444444444442</v>
      </c>
      <c r="FR24" s="3">
        <f t="shared" si="139"/>
        <v>1</v>
      </c>
      <c r="FS24" s="3">
        <f t="shared" si="139"/>
        <v>0.33333333333333331</v>
      </c>
      <c r="FT24" s="3">
        <f t="shared" si="139"/>
        <v>0.27777777777777779</v>
      </c>
      <c r="FU24" s="3">
        <f t="shared" si="139"/>
        <v>0.22222222222222221</v>
      </c>
      <c r="FV24" s="3">
        <f t="shared" si="139"/>
        <v>0.3888888888888889</v>
      </c>
      <c r="FW24" s="3">
        <f t="shared" si="139"/>
        <v>1</v>
      </c>
      <c r="FX24" s="3">
        <f t="shared" si="139"/>
        <v>0.83333333333333337</v>
      </c>
      <c r="FY24" s="3">
        <f t="shared" si="139"/>
        <v>1</v>
      </c>
      <c r="FZ24" s="3">
        <f t="shared" si="139"/>
        <v>0.72222222222222221</v>
      </c>
      <c r="GA24" s="3">
        <f t="shared" si="139"/>
        <v>0.66666666666666663</v>
      </c>
      <c r="GB24" s="3">
        <f t="shared" si="139"/>
        <v>1</v>
      </c>
      <c r="GC24" s="3">
        <f t="shared" si="139"/>
        <v>1</v>
      </c>
      <c r="GD24" s="3">
        <f t="shared" si="139"/>
        <v>1</v>
      </c>
      <c r="GE24" s="3">
        <f t="shared" si="139"/>
        <v>1</v>
      </c>
    </row>
    <row r="25" spans="3:187" x14ac:dyDescent="0.2">
      <c r="C25">
        <v>22</v>
      </c>
      <c r="D25" s="2" t="s">
        <v>23</v>
      </c>
      <c r="E25" s="2" t="s">
        <v>23</v>
      </c>
      <c r="F25" s="2" t="s">
        <v>23</v>
      </c>
      <c r="G25" s="2" t="s">
        <v>23</v>
      </c>
      <c r="H25" s="2" t="s">
        <v>18</v>
      </c>
      <c r="I25" s="2" t="s">
        <v>23</v>
      </c>
      <c r="J25" s="2" t="s">
        <v>18</v>
      </c>
      <c r="K25" s="2" t="str">
        <f ca="1">IF(AG74=1,"R","AH")</f>
        <v>AH</v>
      </c>
      <c r="L25" s="2" t="str">
        <f ca="1">IF(AG75=1,"R","AH")</f>
        <v>R</v>
      </c>
      <c r="M25" s="2" t="s">
        <v>18</v>
      </c>
      <c r="N25" s="2" t="str">
        <f ca="1">IF(AG76=1,"R","AH")</f>
        <v>R</v>
      </c>
      <c r="O25" s="2" t="str">
        <f ca="1">IF(AG77=1,"R","AH")</f>
        <v>R</v>
      </c>
      <c r="P25" s="2" t="str">
        <f ca="1">IF(AG78=1,"R","AH")</f>
        <v>R</v>
      </c>
      <c r="Q25" s="2" t="str">
        <f ca="1">IF(AG79=1,"R","AH")</f>
        <v>R</v>
      </c>
      <c r="R25" s="2" t="s">
        <v>18</v>
      </c>
      <c r="S25" s="2" t="str">
        <f ca="1">IF(AG80=1,"R","AH")</f>
        <v>R</v>
      </c>
      <c r="T25" s="2" t="s">
        <v>18</v>
      </c>
      <c r="U25" s="2" t="str">
        <f ca="1">IF(AG81=1,"R","AH")</f>
        <v>R</v>
      </c>
      <c r="V25" s="2" t="str">
        <f ca="1">IF(AG82=1,"R","AH")</f>
        <v>R</v>
      </c>
      <c r="W25" s="2" t="s">
        <v>18</v>
      </c>
      <c r="X25" s="2" t="s">
        <v>23</v>
      </c>
      <c r="Y25" s="2" t="s">
        <v>23</v>
      </c>
      <c r="Z25" s="2" t="s">
        <v>23</v>
      </c>
      <c r="AB25">
        <v>15</v>
      </c>
      <c r="AC25">
        <v>13</v>
      </c>
      <c r="AD25" s="3">
        <f>BF17</f>
        <v>2.7196779828358775</v>
      </c>
      <c r="AE25" s="3">
        <f ca="1">IF(MTD_front_end!$BA$21="Salt &amp; Pepper",(RAND()),IF(MTD_front_end!$BA$20="Private Residents",AD25,MAX($AD$3:$AD$137)-AD25))</f>
        <v>2.7196779828358775</v>
      </c>
      <c r="AF25">
        <f t="shared" ca="1" si="12"/>
        <v>130</v>
      </c>
      <c r="AG25">
        <f t="shared" ca="1" si="13"/>
        <v>1</v>
      </c>
      <c r="AJ25" s="3"/>
      <c r="AS25" s="3" t="e">
        <f t="shared" ref="AS25:BO25" si="140">IF(AS64=1,SUM(BQ25,CO25,DM25,EK25,FI25),NA())</f>
        <v>#N/A</v>
      </c>
      <c r="AT25" s="3" t="e">
        <f t="shared" si="140"/>
        <v>#N/A</v>
      </c>
      <c r="AU25" s="3" t="e">
        <f t="shared" si="140"/>
        <v>#N/A</v>
      </c>
      <c r="AV25" s="3" t="e">
        <f t="shared" si="140"/>
        <v>#N/A</v>
      </c>
      <c r="AW25" s="3" t="e">
        <f t="shared" si="140"/>
        <v>#N/A</v>
      </c>
      <c r="AX25" s="3" t="e">
        <f t="shared" si="140"/>
        <v>#N/A</v>
      </c>
      <c r="AY25" s="3" t="e">
        <f t="shared" si="140"/>
        <v>#N/A</v>
      </c>
      <c r="AZ25" s="3">
        <f t="shared" si="140"/>
        <v>1.442803979646085</v>
      </c>
      <c r="BA25" s="3">
        <f t="shared" si="140"/>
        <v>1.5594896331738437</v>
      </c>
      <c r="BB25" s="3" t="e">
        <f t="shared" si="140"/>
        <v>#N/A</v>
      </c>
      <c r="BC25" s="3">
        <f t="shared" si="140"/>
        <v>1.4595276068960277</v>
      </c>
      <c r="BD25" s="3">
        <f t="shared" si="140"/>
        <v>1.4651021493126755</v>
      </c>
      <c r="BE25" s="3">
        <f t="shared" si="140"/>
        <v>1.4706766917293235</v>
      </c>
      <c r="BF25" s="3">
        <f t="shared" si="140"/>
        <v>1.8095845674793043</v>
      </c>
      <c r="BG25" s="3" t="e">
        <f t="shared" si="140"/>
        <v>#N/A</v>
      </c>
      <c r="BH25" s="3">
        <f t="shared" si="140"/>
        <v>2.1477177792967268</v>
      </c>
      <c r="BI25" s="3" t="e">
        <f t="shared" si="140"/>
        <v>#N/A</v>
      </c>
      <c r="BJ25" s="3">
        <f t="shared" si="140"/>
        <v>1.8090833143464722</v>
      </c>
      <c r="BK25" s="3">
        <f t="shared" si="140"/>
        <v>1.6397660818713451</v>
      </c>
      <c r="BL25" s="3" t="e">
        <f t="shared" si="140"/>
        <v>#N/A</v>
      </c>
      <c r="BM25" s="3" t="e">
        <f t="shared" si="140"/>
        <v>#N/A</v>
      </c>
      <c r="BN25" s="3" t="e">
        <f t="shared" si="140"/>
        <v>#N/A</v>
      </c>
      <c r="BO25" s="3" t="e">
        <f t="shared" si="140"/>
        <v>#N/A</v>
      </c>
      <c r="BQ25" s="3">
        <f t="shared" ref="BQ25:CM25" si="141">(MAX($BQ$75:$CM$105)-BQ98)/(MAX($BQ$75:$CM$105)-MIN($BQ$75:$CM$105))*$B$3</f>
        <v>1</v>
      </c>
      <c r="BR25" s="3">
        <f t="shared" si="141"/>
        <v>1</v>
      </c>
      <c r="BS25" s="3">
        <f t="shared" si="141"/>
        <v>1</v>
      </c>
      <c r="BT25" s="3">
        <f t="shared" si="141"/>
        <v>1</v>
      </c>
      <c r="BU25" s="3">
        <f t="shared" si="141"/>
        <v>1</v>
      </c>
      <c r="BV25" s="3">
        <f t="shared" si="141"/>
        <v>1</v>
      </c>
      <c r="BW25" s="3">
        <f t="shared" si="141"/>
        <v>1</v>
      </c>
      <c r="BX25" s="3">
        <f t="shared" si="141"/>
        <v>0.18181818181818182</v>
      </c>
      <c r="BY25" s="3">
        <f t="shared" si="141"/>
        <v>0.21212121212121213</v>
      </c>
      <c r="BZ25" s="3">
        <f t="shared" si="141"/>
        <v>1</v>
      </c>
      <c r="CA25" s="3">
        <f t="shared" si="141"/>
        <v>0.27272727272727271</v>
      </c>
      <c r="CB25" s="3">
        <f t="shared" si="141"/>
        <v>0.30303030303030304</v>
      </c>
      <c r="CC25" s="3">
        <f t="shared" si="141"/>
        <v>0.33333333333333331</v>
      </c>
      <c r="CD25" s="3">
        <f t="shared" si="141"/>
        <v>0.36363636363636365</v>
      </c>
      <c r="CE25" s="3">
        <f t="shared" si="141"/>
        <v>1</v>
      </c>
      <c r="CF25" s="3">
        <f t="shared" si="141"/>
        <v>0.42424242424242425</v>
      </c>
      <c r="CG25" s="3">
        <f t="shared" si="141"/>
        <v>1</v>
      </c>
      <c r="CH25" s="3">
        <f t="shared" si="141"/>
        <v>0.36363636363636365</v>
      </c>
      <c r="CI25" s="3">
        <f t="shared" si="141"/>
        <v>0.33333333333333331</v>
      </c>
      <c r="CJ25" s="3">
        <f t="shared" si="141"/>
        <v>1</v>
      </c>
      <c r="CK25" s="3">
        <f t="shared" si="141"/>
        <v>1</v>
      </c>
      <c r="CL25" s="3">
        <f t="shared" si="141"/>
        <v>1</v>
      </c>
      <c r="CM25" s="3">
        <f t="shared" si="141"/>
        <v>1</v>
      </c>
      <c r="CO25" s="3">
        <f t="shared" ref="CO25:DK25" si="142">(MAX($CO$75:$DK$105)-CO98)/(MAX($CO$75:$DK$105)-MIN($CO$75:$DK$105))*$B$4</f>
        <v>1</v>
      </c>
      <c r="CP25" s="3">
        <f t="shared" si="142"/>
        <v>1</v>
      </c>
      <c r="CQ25" s="3">
        <f t="shared" si="142"/>
        <v>1</v>
      </c>
      <c r="CR25" s="3">
        <f t="shared" si="142"/>
        <v>1</v>
      </c>
      <c r="CS25" s="3">
        <f t="shared" si="142"/>
        <v>1</v>
      </c>
      <c r="CT25" s="3">
        <f t="shared" si="142"/>
        <v>1</v>
      </c>
      <c r="CU25" s="3">
        <f t="shared" si="142"/>
        <v>1</v>
      </c>
      <c r="CV25" s="3">
        <f t="shared" si="142"/>
        <v>0.47368421052631576</v>
      </c>
      <c r="CW25" s="3">
        <f t="shared" si="142"/>
        <v>0.44736842105263158</v>
      </c>
      <c r="CX25" s="3">
        <f t="shared" si="142"/>
        <v>1</v>
      </c>
      <c r="CY25" s="3">
        <f t="shared" si="142"/>
        <v>0.39473684210526316</v>
      </c>
      <c r="CZ25" s="3">
        <f t="shared" si="142"/>
        <v>0.36842105263157893</v>
      </c>
      <c r="DA25" s="3">
        <f t="shared" si="142"/>
        <v>0.34210526315789475</v>
      </c>
      <c r="DB25" s="3">
        <f t="shared" si="142"/>
        <v>0.31578947368421051</v>
      </c>
      <c r="DC25" s="3">
        <f t="shared" si="142"/>
        <v>1</v>
      </c>
      <c r="DD25" s="3">
        <f t="shared" si="142"/>
        <v>0.26315789473684209</v>
      </c>
      <c r="DE25" s="3">
        <f t="shared" si="142"/>
        <v>1</v>
      </c>
      <c r="DF25" s="3">
        <f t="shared" si="142"/>
        <v>0.21052631578947367</v>
      </c>
      <c r="DG25" s="3">
        <f t="shared" si="142"/>
        <v>0.18421052631578946</v>
      </c>
      <c r="DH25" s="3">
        <f t="shared" si="142"/>
        <v>1</v>
      </c>
      <c r="DI25" s="3">
        <f t="shared" si="142"/>
        <v>1</v>
      </c>
      <c r="DJ25" s="3">
        <f t="shared" si="142"/>
        <v>1</v>
      </c>
      <c r="DK25" s="3">
        <f t="shared" si="142"/>
        <v>1</v>
      </c>
      <c r="DM25" s="3">
        <f t="shared" ref="DM25:EI25" si="143">(MAX($DM$75:$EI$105)-DM98)/(MAX($DM$75:$EI$105)-MIN($DM$75:$EI$105))*$B$5</f>
        <v>1</v>
      </c>
      <c r="DN25" s="3">
        <f t="shared" si="143"/>
        <v>1</v>
      </c>
      <c r="DO25" s="3">
        <f t="shared" si="143"/>
        <v>1</v>
      </c>
      <c r="DP25" s="3">
        <f t="shared" si="143"/>
        <v>1</v>
      </c>
      <c r="DQ25" s="3">
        <f t="shared" si="143"/>
        <v>1</v>
      </c>
      <c r="DR25" s="3">
        <f t="shared" si="143"/>
        <v>1</v>
      </c>
      <c r="DS25" s="3">
        <f t="shared" si="143"/>
        <v>1</v>
      </c>
      <c r="DT25" s="3">
        <f t="shared" si="143"/>
        <v>0.17142857142857143</v>
      </c>
      <c r="DU25" s="3">
        <f t="shared" si="143"/>
        <v>0.2</v>
      </c>
      <c r="DV25" s="3">
        <f t="shared" si="143"/>
        <v>1</v>
      </c>
      <c r="DW25" s="3">
        <f t="shared" si="143"/>
        <v>0.25714285714285712</v>
      </c>
      <c r="DX25" s="3">
        <f t="shared" si="143"/>
        <v>0.2857142857142857</v>
      </c>
      <c r="DY25" s="3">
        <f t="shared" si="143"/>
        <v>0.31428571428571428</v>
      </c>
      <c r="DZ25" s="3">
        <f t="shared" si="143"/>
        <v>0.34285714285714286</v>
      </c>
      <c r="EA25" s="3">
        <f t="shared" si="143"/>
        <v>1</v>
      </c>
      <c r="EB25" s="3">
        <f t="shared" si="143"/>
        <v>0.2857142857142857</v>
      </c>
      <c r="EC25" s="3">
        <f t="shared" si="143"/>
        <v>1</v>
      </c>
      <c r="ED25" s="3">
        <f t="shared" si="143"/>
        <v>0.22857142857142856</v>
      </c>
      <c r="EE25" s="3">
        <f t="shared" si="143"/>
        <v>0.2</v>
      </c>
      <c r="EF25" s="3">
        <f t="shared" si="143"/>
        <v>1</v>
      </c>
      <c r="EG25" s="3">
        <f t="shared" si="143"/>
        <v>1</v>
      </c>
      <c r="EH25" s="3">
        <f t="shared" si="143"/>
        <v>1</v>
      </c>
      <c r="EI25" s="3">
        <f t="shared" si="143"/>
        <v>1</v>
      </c>
      <c r="EK25" s="3">
        <f t="shared" ref="EK25:FG25" si="144">(MAX($EK$75:$FG$105)-EK98)/(MAX($EK$75:$FG$105)-MIN($EK$75:$FG$105))*$B$6</f>
        <v>1</v>
      </c>
      <c r="EL25" s="3">
        <f t="shared" si="144"/>
        <v>1</v>
      </c>
      <c r="EM25" s="3">
        <f t="shared" si="144"/>
        <v>1</v>
      </c>
      <c r="EN25" s="3">
        <f t="shared" si="144"/>
        <v>1</v>
      </c>
      <c r="EO25" s="3">
        <f t="shared" si="144"/>
        <v>1</v>
      </c>
      <c r="EP25" s="3">
        <f t="shared" si="144"/>
        <v>1</v>
      </c>
      <c r="EQ25" s="3">
        <f t="shared" si="144"/>
        <v>1</v>
      </c>
      <c r="ER25" s="3">
        <f t="shared" si="144"/>
        <v>0.17142857142857143</v>
      </c>
      <c r="ES25" s="3">
        <f t="shared" si="144"/>
        <v>0.2</v>
      </c>
      <c r="ET25" s="3">
        <f t="shared" si="144"/>
        <v>1</v>
      </c>
      <c r="EU25" s="3">
        <f t="shared" si="144"/>
        <v>0.25714285714285712</v>
      </c>
      <c r="EV25" s="3">
        <f t="shared" si="144"/>
        <v>0.2857142857142857</v>
      </c>
      <c r="EW25" s="3">
        <f t="shared" si="144"/>
        <v>0.31428571428571428</v>
      </c>
      <c r="EX25" s="3">
        <f t="shared" si="144"/>
        <v>0.34285714285714286</v>
      </c>
      <c r="EY25" s="3">
        <f t="shared" si="144"/>
        <v>1</v>
      </c>
      <c r="EZ25" s="3">
        <f t="shared" si="144"/>
        <v>0.2857142857142857</v>
      </c>
      <c r="FA25" s="3">
        <f t="shared" si="144"/>
        <v>1</v>
      </c>
      <c r="FB25" s="3">
        <f t="shared" si="144"/>
        <v>0.22857142857142856</v>
      </c>
      <c r="FC25" s="3">
        <f t="shared" si="144"/>
        <v>0.2</v>
      </c>
      <c r="FD25" s="3">
        <f t="shared" si="144"/>
        <v>1</v>
      </c>
      <c r="FE25" s="3">
        <f t="shared" si="144"/>
        <v>1</v>
      </c>
      <c r="FF25" s="3">
        <f t="shared" si="144"/>
        <v>1</v>
      </c>
      <c r="FG25" s="3">
        <f t="shared" si="144"/>
        <v>1</v>
      </c>
      <c r="FI25" s="3">
        <f t="shared" ref="FI25:GE25" si="145">(MAX($FI$75:$GE$105)-FI98)/(MAX($FI$75:$GE$105)-MIN($FI$75:$GE$105))*$B$7</f>
        <v>1</v>
      </c>
      <c r="FJ25" s="3">
        <f t="shared" si="145"/>
        <v>1</v>
      </c>
      <c r="FK25" s="3">
        <f t="shared" si="145"/>
        <v>1</v>
      </c>
      <c r="FL25" s="3">
        <f t="shared" si="145"/>
        <v>1</v>
      </c>
      <c r="FM25" s="3">
        <f t="shared" si="145"/>
        <v>1</v>
      </c>
      <c r="FN25" s="3">
        <f t="shared" si="145"/>
        <v>1</v>
      </c>
      <c r="FO25" s="3">
        <f t="shared" si="145"/>
        <v>1</v>
      </c>
      <c r="FP25" s="3">
        <f t="shared" si="145"/>
        <v>0.44444444444444442</v>
      </c>
      <c r="FQ25" s="3">
        <f t="shared" si="145"/>
        <v>0.5</v>
      </c>
      <c r="FR25" s="3">
        <f t="shared" si="145"/>
        <v>1</v>
      </c>
      <c r="FS25" s="3">
        <f t="shared" si="145"/>
        <v>0.27777777777777779</v>
      </c>
      <c r="FT25" s="3">
        <f t="shared" si="145"/>
        <v>0.22222222222222221</v>
      </c>
      <c r="FU25" s="3">
        <f t="shared" si="145"/>
        <v>0.16666666666666666</v>
      </c>
      <c r="FV25" s="3">
        <f t="shared" si="145"/>
        <v>0.44444444444444442</v>
      </c>
      <c r="FW25" s="3">
        <f t="shared" si="145"/>
        <v>1</v>
      </c>
      <c r="FX25" s="3">
        <f t="shared" si="145"/>
        <v>0.88888888888888884</v>
      </c>
      <c r="FY25" s="3">
        <f t="shared" si="145"/>
        <v>1</v>
      </c>
      <c r="FZ25" s="3">
        <f t="shared" si="145"/>
        <v>0.77777777777777779</v>
      </c>
      <c r="GA25" s="3">
        <f t="shared" si="145"/>
        <v>0.72222222222222221</v>
      </c>
      <c r="GB25" s="3">
        <f t="shared" si="145"/>
        <v>1</v>
      </c>
      <c r="GC25" s="3">
        <f t="shared" si="145"/>
        <v>1</v>
      </c>
      <c r="GD25" s="3">
        <f t="shared" si="145"/>
        <v>1</v>
      </c>
      <c r="GE25" s="3">
        <f t="shared" si="145"/>
        <v>1</v>
      </c>
    </row>
    <row r="26" spans="3:187" x14ac:dyDescent="0.2">
      <c r="C26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2" t="s">
        <v>18</v>
      </c>
      <c r="I26" s="2" t="s">
        <v>23</v>
      </c>
      <c r="J26" s="2" t="s">
        <v>18</v>
      </c>
      <c r="K26" s="2" t="str">
        <f ca="1">IF(AG83=1,"R","AH")</f>
        <v>AH</v>
      </c>
      <c r="L26" s="2" t="str">
        <f ca="1">IF(AG84=1,"R","AH")</f>
        <v>AH</v>
      </c>
      <c r="M26" s="2" t="s">
        <v>18</v>
      </c>
      <c r="N26" s="2" t="str">
        <f ca="1">IF(AG85=1,"R","AH")</f>
        <v>AH</v>
      </c>
      <c r="O26" s="2" t="str">
        <f ca="1">IF(AG86=1,"R","AH")</f>
        <v>AH</v>
      </c>
      <c r="P26" s="2" t="str">
        <f ca="1">IF(AG87=1,"R","AH")</f>
        <v>AH</v>
      </c>
      <c r="Q26" s="2" t="str">
        <f ca="1">IF(AG88=1,"R","AH")</f>
        <v>R</v>
      </c>
      <c r="R26" s="2" t="s">
        <v>18</v>
      </c>
      <c r="S26" s="2" t="str">
        <f ca="1">IF(AG89=1,"R","AH")</f>
        <v>R</v>
      </c>
      <c r="T26" s="2" t="s">
        <v>18</v>
      </c>
      <c r="U26" s="2" t="str">
        <f ca="1">IF(AG90=1,"R","AH")</f>
        <v>R</v>
      </c>
      <c r="V26" s="2" t="str">
        <f ca="1">IF(AG91=1,"R","AH")</f>
        <v>R</v>
      </c>
      <c r="W26" s="2" t="s">
        <v>18</v>
      </c>
      <c r="X26" s="2" t="s">
        <v>23</v>
      </c>
      <c r="Y26" s="2" t="s">
        <v>23</v>
      </c>
      <c r="Z26" s="2" t="s">
        <v>23</v>
      </c>
      <c r="AB26">
        <v>16</v>
      </c>
      <c r="AC26">
        <v>5</v>
      </c>
      <c r="AD26" s="3">
        <f>AX18</f>
        <v>1.5924204450520241</v>
      </c>
      <c r="AE26" s="3">
        <f ca="1">IF(MTD_front_end!$BA$21="Salt &amp; Pepper",(RAND()),IF(MTD_front_end!$BA$20="Private Residents",AD26,MAX($AD$3:$AD$137)-AD26))</f>
        <v>1.5924204450520241</v>
      </c>
      <c r="AF26">
        <f t="shared" ca="1" si="12"/>
        <v>54</v>
      </c>
      <c r="AG26">
        <f t="shared" ca="1" si="13"/>
        <v>1</v>
      </c>
      <c r="AJ26" s="3"/>
      <c r="AS26" s="3" t="e">
        <f t="shared" ref="AS26:BO26" si="146">IF(AS65=1,SUM(BQ26,CO26,DM26,EK26,FI26),NA())</f>
        <v>#N/A</v>
      </c>
      <c r="AT26" s="3" t="e">
        <f t="shared" si="146"/>
        <v>#N/A</v>
      </c>
      <c r="AU26" s="3" t="e">
        <f t="shared" si="146"/>
        <v>#N/A</v>
      </c>
      <c r="AV26" s="3" t="e">
        <f t="shared" si="146"/>
        <v>#N/A</v>
      </c>
      <c r="AW26" s="3" t="e">
        <f t="shared" si="146"/>
        <v>#N/A</v>
      </c>
      <c r="AX26" s="3" t="e">
        <f t="shared" si="146"/>
        <v>#N/A</v>
      </c>
      <c r="AY26" s="3" t="e">
        <f t="shared" si="146"/>
        <v>#N/A</v>
      </c>
      <c r="AZ26" s="3">
        <f t="shared" si="146"/>
        <v>1.3845978582820688</v>
      </c>
      <c r="BA26" s="3">
        <f t="shared" si="146"/>
        <v>1.5012835118098278</v>
      </c>
      <c r="BB26" s="3" t="e">
        <f t="shared" si="146"/>
        <v>#N/A</v>
      </c>
      <c r="BC26" s="3">
        <f t="shared" si="146"/>
        <v>1.2902103744209006</v>
      </c>
      <c r="BD26" s="3">
        <f t="shared" si="146"/>
        <v>1.2957849168375484</v>
      </c>
      <c r="BE26" s="3">
        <f t="shared" si="146"/>
        <v>1.3013594592541962</v>
      </c>
      <c r="BF26" s="3">
        <f t="shared" si="146"/>
        <v>1.7513784461152881</v>
      </c>
      <c r="BG26" s="3" t="e">
        <f t="shared" si="146"/>
        <v>#N/A</v>
      </c>
      <c r="BH26" s="3">
        <f t="shared" si="146"/>
        <v>2.0895116579327104</v>
      </c>
      <c r="BI26" s="3" t="e">
        <f t="shared" si="146"/>
        <v>#N/A</v>
      </c>
      <c r="BJ26" s="3">
        <f t="shared" si="146"/>
        <v>1.7508771929824563</v>
      </c>
      <c r="BK26" s="3">
        <f t="shared" si="146"/>
        <v>1.5815599605073292</v>
      </c>
      <c r="BL26" s="3" t="e">
        <f t="shared" si="146"/>
        <v>#N/A</v>
      </c>
      <c r="BM26" s="3" t="e">
        <f t="shared" si="146"/>
        <v>#N/A</v>
      </c>
      <c r="BN26" s="3" t="e">
        <f t="shared" si="146"/>
        <v>#N/A</v>
      </c>
      <c r="BO26" s="3" t="e">
        <f t="shared" si="146"/>
        <v>#N/A</v>
      </c>
      <c r="BQ26" s="3">
        <f t="shared" ref="BQ26:CM26" si="147">(MAX($BQ$75:$CM$105)-BQ99)/(MAX($BQ$75:$CM$105)-MIN($BQ$75:$CM$105))*$B$3</f>
        <v>1</v>
      </c>
      <c r="BR26" s="3">
        <f t="shared" si="147"/>
        <v>1</v>
      </c>
      <c r="BS26" s="3">
        <f t="shared" si="147"/>
        <v>1</v>
      </c>
      <c r="BT26" s="3">
        <f t="shared" si="147"/>
        <v>1</v>
      </c>
      <c r="BU26" s="3">
        <f t="shared" si="147"/>
        <v>1</v>
      </c>
      <c r="BV26" s="3">
        <f t="shared" si="147"/>
        <v>1</v>
      </c>
      <c r="BW26" s="3">
        <f t="shared" si="147"/>
        <v>1</v>
      </c>
      <c r="BX26" s="3">
        <f t="shared" si="147"/>
        <v>0.15151515151515152</v>
      </c>
      <c r="BY26" s="3">
        <f t="shared" si="147"/>
        <v>0.18181818181818182</v>
      </c>
      <c r="BZ26" s="3">
        <f t="shared" si="147"/>
        <v>1</v>
      </c>
      <c r="CA26" s="3">
        <f t="shared" si="147"/>
        <v>0.24242424242424243</v>
      </c>
      <c r="CB26" s="3">
        <f t="shared" si="147"/>
        <v>0.27272727272727271</v>
      </c>
      <c r="CC26" s="3">
        <f t="shared" si="147"/>
        <v>0.30303030303030304</v>
      </c>
      <c r="CD26" s="3">
        <f t="shared" si="147"/>
        <v>0.33333333333333331</v>
      </c>
      <c r="CE26" s="3">
        <f t="shared" si="147"/>
        <v>1</v>
      </c>
      <c r="CF26" s="3">
        <f t="shared" si="147"/>
        <v>0.39393939393939392</v>
      </c>
      <c r="CG26" s="3">
        <f t="shared" si="147"/>
        <v>1</v>
      </c>
      <c r="CH26" s="3">
        <f t="shared" si="147"/>
        <v>0.33333333333333331</v>
      </c>
      <c r="CI26" s="3">
        <f t="shared" si="147"/>
        <v>0.30303030303030304</v>
      </c>
      <c r="CJ26" s="3">
        <f t="shared" si="147"/>
        <v>1</v>
      </c>
      <c r="CK26" s="3">
        <f t="shared" si="147"/>
        <v>1</v>
      </c>
      <c r="CL26" s="3">
        <f t="shared" si="147"/>
        <v>1</v>
      </c>
      <c r="CM26" s="3">
        <f t="shared" si="147"/>
        <v>1</v>
      </c>
      <c r="CO26" s="3">
        <f t="shared" ref="CO26:DK26" si="148">(MAX($CO$75:$DK$105)-CO99)/(MAX($CO$75:$DK$105)-MIN($CO$75:$DK$105))*$B$4</f>
        <v>1</v>
      </c>
      <c r="CP26" s="3">
        <f t="shared" si="148"/>
        <v>1</v>
      </c>
      <c r="CQ26" s="3">
        <f t="shared" si="148"/>
        <v>1</v>
      </c>
      <c r="CR26" s="3">
        <f t="shared" si="148"/>
        <v>1</v>
      </c>
      <c r="CS26" s="3">
        <f t="shared" si="148"/>
        <v>1</v>
      </c>
      <c r="CT26" s="3">
        <f t="shared" si="148"/>
        <v>1</v>
      </c>
      <c r="CU26" s="3">
        <f t="shared" si="148"/>
        <v>1</v>
      </c>
      <c r="CV26" s="3">
        <f t="shared" si="148"/>
        <v>0.44736842105263158</v>
      </c>
      <c r="CW26" s="3">
        <f t="shared" si="148"/>
        <v>0.42105263157894735</v>
      </c>
      <c r="CX26" s="3">
        <f t="shared" si="148"/>
        <v>1</v>
      </c>
      <c r="CY26" s="3">
        <f t="shared" si="148"/>
        <v>0.36842105263157893</v>
      </c>
      <c r="CZ26" s="3">
        <f t="shared" si="148"/>
        <v>0.34210526315789475</v>
      </c>
      <c r="DA26" s="3">
        <f t="shared" si="148"/>
        <v>0.31578947368421051</v>
      </c>
      <c r="DB26" s="3">
        <f t="shared" si="148"/>
        <v>0.28947368421052633</v>
      </c>
      <c r="DC26" s="3">
        <f t="shared" si="148"/>
        <v>1</v>
      </c>
      <c r="DD26" s="3">
        <f t="shared" si="148"/>
        <v>0.23684210526315788</v>
      </c>
      <c r="DE26" s="3">
        <f t="shared" si="148"/>
        <v>1</v>
      </c>
      <c r="DF26" s="3">
        <f t="shared" si="148"/>
        <v>0.18421052631578946</v>
      </c>
      <c r="DG26" s="3">
        <f t="shared" si="148"/>
        <v>0.15789473684210525</v>
      </c>
      <c r="DH26" s="3">
        <f t="shared" si="148"/>
        <v>1</v>
      </c>
      <c r="DI26" s="3">
        <f t="shared" si="148"/>
        <v>1</v>
      </c>
      <c r="DJ26" s="3">
        <f t="shared" si="148"/>
        <v>1</v>
      </c>
      <c r="DK26" s="3">
        <f t="shared" si="148"/>
        <v>1</v>
      </c>
      <c r="DM26" s="3">
        <f t="shared" ref="DM26:EI26" si="149">(MAX($DM$75:$EI$105)-DM99)/(MAX($DM$75:$EI$105)-MIN($DM$75:$EI$105))*$B$5</f>
        <v>1</v>
      </c>
      <c r="DN26" s="3">
        <f t="shared" si="149"/>
        <v>1</v>
      </c>
      <c r="DO26" s="3">
        <f t="shared" si="149"/>
        <v>1</v>
      </c>
      <c r="DP26" s="3">
        <f t="shared" si="149"/>
        <v>1</v>
      </c>
      <c r="DQ26" s="3">
        <f t="shared" si="149"/>
        <v>1</v>
      </c>
      <c r="DR26" s="3">
        <f t="shared" si="149"/>
        <v>1</v>
      </c>
      <c r="DS26" s="3">
        <f t="shared" si="149"/>
        <v>1</v>
      </c>
      <c r="DT26" s="3">
        <f t="shared" si="149"/>
        <v>0.14285714285714285</v>
      </c>
      <c r="DU26" s="3">
        <f t="shared" si="149"/>
        <v>0.17142857142857143</v>
      </c>
      <c r="DV26" s="3">
        <f t="shared" si="149"/>
        <v>1</v>
      </c>
      <c r="DW26" s="3">
        <f t="shared" si="149"/>
        <v>0.22857142857142856</v>
      </c>
      <c r="DX26" s="3">
        <f t="shared" si="149"/>
        <v>0.25714285714285712</v>
      </c>
      <c r="DY26" s="3">
        <f t="shared" si="149"/>
        <v>0.2857142857142857</v>
      </c>
      <c r="DZ26" s="3">
        <f t="shared" si="149"/>
        <v>0.31428571428571428</v>
      </c>
      <c r="EA26" s="3">
        <f t="shared" si="149"/>
        <v>1</v>
      </c>
      <c r="EB26" s="3">
        <f t="shared" si="149"/>
        <v>0.25714285714285712</v>
      </c>
      <c r="EC26" s="3">
        <f t="shared" si="149"/>
        <v>1</v>
      </c>
      <c r="ED26" s="3">
        <f t="shared" si="149"/>
        <v>0.2</v>
      </c>
      <c r="EE26" s="3">
        <f t="shared" si="149"/>
        <v>0.17142857142857143</v>
      </c>
      <c r="EF26" s="3">
        <f t="shared" si="149"/>
        <v>1</v>
      </c>
      <c r="EG26" s="3">
        <f t="shared" si="149"/>
        <v>1</v>
      </c>
      <c r="EH26" s="3">
        <f t="shared" si="149"/>
        <v>1</v>
      </c>
      <c r="EI26" s="3">
        <f t="shared" si="149"/>
        <v>1</v>
      </c>
      <c r="EK26" s="3">
        <f t="shared" ref="EK26:FG26" si="150">(MAX($EK$75:$FG$105)-EK99)/(MAX($EK$75:$FG$105)-MIN($EK$75:$FG$105))*$B$6</f>
        <v>1</v>
      </c>
      <c r="EL26" s="3">
        <f t="shared" si="150"/>
        <v>1</v>
      </c>
      <c r="EM26" s="3">
        <f t="shared" si="150"/>
        <v>1</v>
      </c>
      <c r="EN26" s="3">
        <f t="shared" si="150"/>
        <v>1</v>
      </c>
      <c r="EO26" s="3">
        <f t="shared" si="150"/>
        <v>1</v>
      </c>
      <c r="EP26" s="3">
        <f t="shared" si="150"/>
        <v>1</v>
      </c>
      <c r="EQ26" s="3">
        <f t="shared" si="150"/>
        <v>1</v>
      </c>
      <c r="ER26" s="3">
        <f t="shared" si="150"/>
        <v>0.14285714285714285</v>
      </c>
      <c r="ES26" s="3">
        <f t="shared" si="150"/>
        <v>0.17142857142857143</v>
      </c>
      <c r="ET26" s="3">
        <f t="shared" si="150"/>
        <v>1</v>
      </c>
      <c r="EU26" s="3">
        <f t="shared" si="150"/>
        <v>0.22857142857142856</v>
      </c>
      <c r="EV26" s="3">
        <f t="shared" si="150"/>
        <v>0.25714285714285712</v>
      </c>
      <c r="EW26" s="3">
        <f t="shared" si="150"/>
        <v>0.2857142857142857</v>
      </c>
      <c r="EX26" s="3">
        <f t="shared" si="150"/>
        <v>0.31428571428571428</v>
      </c>
      <c r="EY26" s="3">
        <f t="shared" si="150"/>
        <v>1</v>
      </c>
      <c r="EZ26" s="3">
        <f t="shared" si="150"/>
        <v>0.25714285714285712</v>
      </c>
      <c r="FA26" s="3">
        <f t="shared" si="150"/>
        <v>1</v>
      </c>
      <c r="FB26" s="3">
        <f t="shared" si="150"/>
        <v>0.2</v>
      </c>
      <c r="FC26" s="3">
        <f t="shared" si="150"/>
        <v>0.17142857142857143</v>
      </c>
      <c r="FD26" s="3">
        <f t="shared" si="150"/>
        <v>1</v>
      </c>
      <c r="FE26" s="3">
        <f t="shared" si="150"/>
        <v>1</v>
      </c>
      <c r="FF26" s="3">
        <f t="shared" si="150"/>
        <v>1</v>
      </c>
      <c r="FG26" s="3">
        <f t="shared" si="150"/>
        <v>1</v>
      </c>
      <c r="FI26" s="3">
        <f t="shared" ref="FI26:GE26" si="151">(MAX($FI$75:$GE$105)-FI99)/(MAX($FI$75:$GE$105)-MIN($FI$75:$GE$105))*$B$7</f>
        <v>1</v>
      </c>
      <c r="FJ26" s="3">
        <f t="shared" si="151"/>
        <v>1</v>
      </c>
      <c r="FK26" s="3">
        <f t="shared" si="151"/>
        <v>1</v>
      </c>
      <c r="FL26" s="3">
        <f t="shared" si="151"/>
        <v>1</v>
      </c>
      <c r="FM26" s="3">
        <f t="shared" si="151"/>
        <v>1</v>
      </c>
      <c r="FN26" s="3">
        <f t="shared" si="151"/>
        <v>1</v>
      </c>
      <c r="FO26" s="3">
        <f t="shared" si="151"/>
        <v>1</v>
      </c>
      <c r="FP26" s="3">
        <f t="shared" si="151"/>
        <v>0.5</v>
      </c>
      <c r="FQ26" s="3">
        <f t="shared" si="151"/>
        <v>0.55555555555555558</v>
      </c>
      <c r="FR26" s="3">
        <f t="shared" si="151"/>
        <v>1</v>
      </c>
      <c r="FS26" s="3">
        <f t="shared" si="151"/>
        <v>0.22222222222222221</v>
      </c>
      <c r="FT26" s="3">
        <f t="shared" si="151"/>
        <v>0.16666666666666666</v>
      </c>
      <c r="FU26" s="3">
        <f t="shared" si="151"/>
        <v>0.1111111111111111</v>
      </c>
      <c r="FV26" s="3">
        <f t="shared" si="151"/>
        <v>0.5</v>
      </c>
      <c r="FW26" s="3">
        <f t="shared" si="151"/>
        <v>1</v>
      </c>
      <c r="FX26" s="3">
        <f t="shared" si="151"/>
        <v>0.94444444444444442</v>
      </c>
      <c r="FY26" s="3">
        <f t="shared" si="151"/>
        <v>1</v>
      </c>
      <c r="FZ26" s="3">
        <f t="shared" si="151"/>
        <v>0.83333333333333337</v>
      </c>
      <c r="GA26" s="3">
        <f t="shared" si="151"/>
        <v>0.77777777777777779</v>
      </c>
      <c r="GB26" s="3">
        <f t="shared" si="151"/>
        <v>1</v>
      </c>
      <c r="GC26" s="3">
        <f t="shared" si="151"/>
        <v>1</v>
      </c>
      <c r="GD26" s="3">
        <f t="shared" si="151"/>
        <v>1</v>
      </c>
      <c r="GE26" s="3">
        <f t="shared" si="151"/>
        <v>1</v>
      </c>
    </row>
    <row r="27" spans="3:187" x14ac:dyDescent="0.2">
      <c r="C27">
        <v>24</v>
      </c>
      <c r="D27" s="2" t="s">
        <v>23</v>
      </c>
      <c r="E27" s="2" t="s">
        <v>23</v>
      </c>
      <c r="F27" s="2" t="s">
        <v>23</v>
      </c>
      <c r="G27" s="2" t="s">
        <v>23</v>
      </c>
      <c r="H27" s="2" t="s">
        <v>18</v>
      </c>
      <c r="I27" s="2" t="s">
        <v>23</v>
      </c>
      <c r="J27" s="2" t="s">
        <v>18</v>
      </c>
      <c r="K27" s="2" t="str">
        <f ca="1">IF(AG92=1,"R","AH")</f>
        <v>AH</v>
      </c>
      <c r="L27" s="2" t="str">
        <f ca="1">IF(AG93=1,"R","AH")</f>
        <v>AH</v>
      </c>
      <c r="M27" s="2" t="s">
        <v>18</v>
      </c>
      <c r="N27" s="2" t="str">
        <f ca="1">IF(AG94=1,"R","AH")</f>
        <v>AH</v>
      </c>
      <c r="O27" s="2" t="str">
        <f ca="1">IF(AG95=1,"R","AH")</f>
        <v>AH</v>
      </c>
      <c r="P27" s="2" t="str">
        <f ca="1">IF(AG96=1,"R","AH")</f>
        <v>AH</v>
      </c>
      <c r="Q27" s="2" t="str">
        <f ca="1">IF(AG97=1,"R","AH")</f>
        <v>R</v>
      </c>
      <c r="R27" s="2" t="s">
        <v>18</v>
      </c>
      <c r="S27" s="2" t="str">
        <f ca="1">IF(AG98=1,"R","AH")</f>
        <v>R</v>
      </c>
      <c r="T27" s="2" t="s">
        <v>18</v>
      </c>
      <c r="U27" s="2" t="str">
        <f ca="1">IF(AG99=1,"R","AH")</f>
        <v>R</v>
      </c>
      <c r="V27" s="2" t="str">
        <f ca="1">IF(AG100=1,"R","AH")</f>
        <v>AH</v>
      </c>
      <c r="W27" s="2" t="s">
        <v>18</v>
      </c>
      <c r="X27" s="2" t="s">
        <v>23</v>
      </c>
      <c r="Y27" s="2" t="s">
        <v>23</v>
      </c>
      <c r="Z27" s="2" t="s">
        <v>23</v>
      </c>
      <c r="AB27">
        <v>16</v>
      </c>
      <c r="AC27">
        <v>6</v>
      </c>
      <c r="AD27" s="3">
        <f>AY18</f>
        <v>2.1253740411635151</v>
      </c>
      <c r="AE27" s="3">
        <f ca="1">IF(MTD_front_end!$BA$21="Salt &amp; Pepper",(RAND()),IF(MTD_front_end!$BA$20="Private Residents",AD27,MAX($AD$3:$AD$137)-AD27))</f>
        <v>2.1253740411635151</v>
      </c>
      <c r="AF27">
        <f t="shared" ca="1" si="12"/>
        <v>95</v>
      </c>
      <c r="AG27">
        <f t="shared" ca="1" si="13"/>
        <v>1</v>
      </c>
      <c r="AJ27" s="3"/>
      <c r="AS27" s="3" t="e">
        <f t="shared" ref="AS27:BO27" si="152">IF(AS66=1,SUM(BQ27,CO27,DM27,EK27,FI27),NA())</f>
        <v>#N/A</v>
      </c>
      <c r="AT27" s="3" t="e">
        <f t="shared" si="152"/>
        <v>#N/A</v>
      </c>
      <c r="AU27" s="3" t="e">
        <f t="shared" si="152"/>
        <v>#N/A</v>
      </c>
      <c r="AV27" s="3" t="e">
        <f t="shared" si="152"/>
        <v>#N/A</v>
      </c>
      <c r="AW27" s="3" t="e">
        <f t="shared" si="152"/>
        <v>#N/A</v>
      </c>
      <c r="AX27" s="3" t="e">
        <f t="shared" si="152"/>
        <v>#N/A</v>
      </c>
      <c r="AY27" s="3" t="e">
        <f t="shared" si="152"/>
        <v>#N/A</v>
      </c>
      <c r="AZ27" s="3" t="e">
        <f t="shared" si="152"/>
        <v>#N/A</v>
      </c>
      <c r="BA27" s="3" t="e">
        <f t="shared" si="152"/>
        <v>#N/A</v>
      </c>
      <c r="BB27" s="3" t="e">
        <f t="shared" si="152"/>
        <v>#N/A</v>
      </c>
      <c r="BC27" s="3" t="e">
        <f t="shared" si="152"/>
        <v>#N/A</v>
      </c>
      <c r="BD27" s="3" t="e">
        <f t="shared" si="152"/>
        <v>#N/A</v>
      </c>
      <c r="BE27" s="3" t="e">
        <f t="shared" si="152"/>
        <v>#N/A</v>
      </c>
      <c r="BF27" s="3" t="e">
        <f t="shared" si="152"/>
        <v>#N/A</v>
      </c>
      <c r="BG27" s="3" t="e">
        <f t="shared" si="152"/>
        <v>#N/A</v>
      </c>
      <c r="BH27" s="3">
        <f t="shared" si="152"/>
        <v>1.9201944254575833</v>
      </c>
      <c r="BI27" s="3" t="e">
        <f t="shared" si="152"/>
        <v>#N/A</v>
      </c>
      <c r="BJ27" s="3" t="e">
        <f t="shared" si="152"/>
        <v>#N/A</v>
      </c>
      <c r="BK27" s="3" t="e">
        <f t="shared" si="152"/>
        <v>#N/A</v>
      </c>
      <c r="BL27" s="3" t="e">
        <f t="shared" si="152"/>
        <v>#N/A</v>
      </c>
      <c r="BM27" s="3" t="e">
        <f t="shared" si="152"/>
        <v>#N/A</v>
      </c>
      <c r="BN27" s="3" t="e">
        <f t="shared" si="152"/>
        <v>#N/A</v>
      </c>
      <c r="BO27" s="3" t="e">
        <f t="shared" si="152"/>
        <v>#N/A</v>
      </c>
      <c r="BQ27" s="3">
        <f t="shared" ref="BQ27:CM27" si="153">(MAX($BQ$75:$CM$105)-BQ100)/(MAX($BQ$75:$CM$105)-MIN($BQ$75:$CM$105))*$B$3</f>
        <v>1</v>
      </c>
      <c r="BR27" s="3">
        <f t="shared" si="153"/>
        <v>1</v>
      </c>
      <c r="BS27" s="3">
        <f t="shared" si="153"/>
        <v>1</v>
      </c>
      <c r="BT27" s="3">
        <f t="shared" si="153"/>
        <v>1</v>
      </c>
      <c r="BU27" s="3">
        <f t="shared" si="153"/>
        <v>1</v>
      </c>
      <c r="BV27" s="3">
        <f t="shared" si="153"/>
        <v>1</v>
      </c>
      <c r="BW27" s="3">
        <f t="shared" si="153"/>
        <v>1</v>
      </c>
      <c r="BX27" s="3">
        <f t="shared" si="153"/>
        <v>1</v>
      </c>
      <c r="BY27" s="3">
        <f t="shared" si="153"/>
        <v>1</v>
      </c>
      <c r="BZ27" s="3">
        <f t="shared" si="153"/>
        <v>1</v>
      </c>
      <c r="CA27" s="3">
        <f t="shared" si="153"/>
        <v>1</v>
      </c>
      <c r="CB27" s="3">
        <f t="shared" si="153"/>
        <v>1</v>
      </c>
      <c r="CC27" s="3">
        <f t="shared" si="153"/>
        <v>1</v>
      </c>
      <c r="CD27" s="3">
        <f t="shared" si="153"/>
        <v>1</v>
      </c>
      <c r="CE27" s="3">
        <f t="shared" si="153"/>
        <v>1</v>
      </c>
      <c r="CF27" s="3">
        <f t="shared" si="153"/>
        <v>0.36363636363636365</v>
      </c>
      <c r="CG27" s="3">
        <f t="shared" si="153"/>
        <v>1</v>
      </c>
      <c r="CH27" s="3">
        <f t="shared" si="153"/>
        <v>1</v>
      </c>
      <c r="CI27" s="3">
        <f t="shared" si="153"/>
        <v>1</v>
      </c>
      <c r="CJ27" s="3">
        <f t="shared" si="153"/>
        <v>1</v>
      </c>
      <c r="CK27" s="3">
        <f t="shared" si="153"/>
        <v>1</v>
      </c>
      <c r="CL27" s="3">
        <f t="shared" si="153"/>
        <v>1</v>
      </c>
      <c r="CM27" s="3">
        <f t="shared" si="153"/>
        <v>1</v>
      </c>
      <c r="CO27" s="3">
        <f t="shared" ref="CO27:DK27" si="154">(MAX($CO$75:$DK$105)-CO100)/(MAX($CO$75:$DK$105)-MIN($CO$75:$DK$105))*$B$4</f>
        <v>1</v>
      </c>
      <c r="CP27" s="3">
        <f t="shared" si="154"/>
        <v>1</v>
      </c>
      <c r="CQ27" s="3">
        <f t="shared" si="154"/>
        <v>1</v>
      </c>
      <c r="CR27" s="3">
        <f t="shared" si="154"/>
        <v>1</v>
      </c>
      <c r="CS27" s="3">
        <f t="shared" si="154"/>
        <v>1</v>
      </c>
      <c r="CT27" s="3">
        <f t="shared" si="154"/>
        <v>1</v>
      </c>
      <c r="CU27" s="3">
        <f t="shared" si="154"/>
        <v>1</v>
      </c>
      <c r="CV27" s="3">
        <f t="shared" si="154"/>
        <v>1</v>
      </c>
      <c r="CW27" s="3">
        <f t="shared" si="154"/>
        <v>1</v>
      </c>
      <c r="CX27" s="3">
        <f t="shared" si="154"/>
        <v>1</v>
      </c>
      <c r="CY27" s="3">
        <f t="shared" si="154"/>
        <v>1</v>
      </c>
      <c r="CZ27" s="3">
        <f t="shared" si="154"/>
        <v>1</v>
      </c>
      <c r="DA27" s="3">
        <f t="shared" si="154"/>
        <v>1</v>
      </c>
      <c r="DB27" s="3">
        <f t="shared" si="154"/>
        <v>1</v>
      </c>
      <c r="DC27" s="3">
        <f t="shared" si="154"/>
        <v>1</v>
      </c>
      <c r="DD27" s="3">
        <f t="shared" si="154"/>
        <v>0.21052631578947367</v>
      </c>
      <c r="DE27" s="3">
        <f t="shared" si="154"/>
        <v>1</v>
      </c>
      <c r="DF27" s="3">
        <f t="shared" si="154"/>
        <v>1</v>
      </c>
      <c r="DG27" s="3">
        <f t="shared" si="154"/>
        <v>1</v>
      </c>
      <c r="DH27" s="3">
        <f t="shared" si="154"/>
        <v>1</v>
      </c>
      <c r="DI27" s="3">
        <f t="shared" si="154"/>
        <v>1</v>
      </c>
      <c r="DJ27" s="3">
        <f t="shared" si="154"/>
        <v>1</v>
      </c>
      <c r="DK27" s="3">
        <f t="shared" si="154"/>
        <v>1</v>
      </c>
      <c r="DM27" s="3">
        <f t="shared" ref="DM27:EI27" si="155">(MAX($DM$75:$EI$105)-DM100)/(MAX($DM$75:$EI$105)-MIN($DM$75:$EI$105))*$B$5</f>
        <v>1</v>
      </c>
      <c r="DN27" s="3">
        <f t="shared" si="155"/>
        <v>1</v>
      </c>
      <c r="DO27" s="3">
        <f t="shared" si="155"/>
        <v>1</v>
      </c>
      <c r="DP27" s="3">
        <f t="shared" si="155"/>
        <v>1</v>
      </c>
      <c r="DQ27" s="3">
        <f t="shared" si="155"/>
        <v>1</v>
      </c>
      <c r="DR27" s="3">
        <f t="shared" si="155"/>
        <v>1</v>
      </c>
      <c r="DS27" s="3">
        <f t="shared" si="155"/>
        <v>1</v>
      </c>
      <c r="DT27" s="3">
        <f t="shared" si="155"/>
        <v>1</v>
      </c>
      <c r="DU27" s="3">
        <f t="shared" si="155"/>
        <v>1</v>
      </c>
      <c r="DV27" s="3">
        <f t="shared" si="155"/>
        <v>1</v>
      </c>
      <c r="DW27" s="3">
        <f t="shared" si="155"/>
        <v>1</v>
      </c>
      <c r="DX27" s="3">
        <f t="shared" si="155"/>
        <v>1</v>
      </c>
      <c r="DY27" s="3">
        <f t="shared" si="155"/>
        <v>1</v>
      </c>
      <c r="DZ27" s="3">
        <f t="shared" si="155"/>
        <v>1</v>
      </c>
      <c r="EA27" s="3">
        <f t="shared" si="155"/>
        <v>1</v>
      </c>
      <c r="EB27" s="3">
        <f t="shared" si="155"/>
        <v>0.22857142857142856</v>
      </c>
      <c r="EC27" s="3">
        <f t="shared" si="155"/>
        <v>1</v>
      </c>
      <c r="ED27" s="3">
        <f t="shared" si="155"/>
        <v>1</v>
      </c>
      <c r="EE27" s="3">
        <f t="shared" si="155"/>
        <v>1</v>
      </c>
      <c r="EF27" s="3">
        <f t="shared" si="155"/>
        <v>1</v>
      </c>
      <c r="EG27" s="3">
        <f t="shared" si="155"/>
        <v>1</v>
      </c>
      <c r="EH27" s="3">
        <f t="shared" si="155"/>
        <v>1</v>
      </c>
      <c r="EI27" s="3">
        <f t="shared" si="155"/>
        <v>1</v>
      </c>
      <c r="EK27" s="3">
        <f t="shared" ref="EK27:FG27" si="156">(MAX($EK$75:$FG$105)-EK100)/(MAX($EK$75:$FG$105)-MIN($EK$75:$FG$105))*$B$6</f>
        <v>1</v>
      </c>
      <c r="EL27" s="3">
        <f t="shared" si="156"/>
        <v>1</v>
      </c>
      <c r="EM27" s="3">
        <f t="shared" si="156"/>
        <v>1</v>
      </c>
      <c r="EN27" s="3">
        <f t="shared" si="156"/>
        <v>1</v>
      </c>
      <c r="EO27" s="3">
        <f t="shared" si="156"/>
        <v>1</v>
      </c>
      <c r="EP27" s="3">
        <f t="shared" si="156"/>
        <v>1</v>
      </c>
      <c r="EQ27" s="3">
        <f t="shared" si="156"/>
        <v>1</v>
      </c>
      <c r="ER27" s="3">
        <f t="shared" si="156"/>
        <v>1</v>
      </c>
      <c r="ES27" s="3">
        <f t="shared" si="156"/>
        <v>1</v>
      </c>
      <c r="ET27" s="3">
        <f t="shared" si="156"/>
        <v>1</v>
      </c>
      <c r="EU27" s="3">
        <f t="shared" si="156"/>
        <v>1</v>
      </c>
      <c r="EV27" s="3">
        <f t="shared" si="156"/>
        <v>1</v>
      </c>
      <c r="EW27" s="3">
        <f t="shared" si="156"/>
        <v>1</v>
      </c>
      <c r="EX27" s="3">
        <f t="shared" si="156"/>
        <v>1</v>
      </c>
      <c r="EY27" s="3">
        <f t="shared" si="156"/>
        <v>1</v>
      </c>
      <c r="EZ27" s="3">
        <f t="shared" si="156"/>
        <v>0.22857142857142856</v>
      </c>
      <c r="FA27" s="3">
        <f t="shared" si="156"/>
        <v>1</v>
      </c>
      <c r="FB27" s="3">
        <f t="shared" si="156"/>
        <v>1</v>
      </c>
      <c r="FC27" s="3">
        <f t="shared" si="156"/>
        <v>1</v>
      </c>
      <c r="FD27" s="3">
        <f t="shared" si="156"/>
        <v>1</v>
      </c>
      <c r="FE27" s="3">
        <f t="shared" si="156"/>
        <v>1</v>
      </c>
      <c r="FF27" s="3">
        <f t="shared" si="156"/>
        <v>1</v>
      </c>
      <c r="FG27" s="3">
        <f t="shared" si="156"/>
        <v>1</v>
      </c>
      <c r="FI27" s="3">
        <f t="shared" ref="FI27:GE27" si="157">(MAX($FI$75:$GE$105)-FI100)/(MAX($FI$75:$GE$105)-MIN($FI$75:$GE$105))*$B$7</f>
        <v>1</v>
      </c>
      <c r="FJ27" s="3">
        <f t="shared" si="157"/>
        <v>1</v>
      </c>
      <c r="FK27" s="3">
        <f t="shared" si="157"/>
        <v>1</v>
      </c>
      <c r="FL27" s="3">
        <f t="shared" si="157"/>
        <v>1</v>
      </c>
      <c r="FM27" s="3">
        <f t="shared" si="157"/>
        <v>1</v>
      </c>
      <c r="FN27" s="3">
        <f t="shared" si="157"/>
        <v>1</v>
      </c>
      <c r="FO27" s="3">
        <f t="shared" si="157"/>
        <v>1</v>
      </c>
      <c r="FP27" s="3">
        <f t="shared" si="157"/>
        <v>1</v>
      </c>
      <c r="FQ27" s="3">
        <f t="shared" si="157"/>
        <v>1</v>
      </c>
      <c r="FR27" s="3">
        <f t="shared" si="157"/>
        <v>1</v>
      </c>
      <c r="FS27" s="3">
        <f t="shared" si="157"/>
        <v>1</v>
      </c>
      <c r="FT27" s="3">
        <f t="shared" si="157"/>
        <v>1</v>
      </c>
      <c r="FU27" s="3">
        <f t="shared" si="157"/>
        <v>1</v>
      </c>
      <c r="FV27" s="3">
        <f t="shared" si="157"/>
        <v>1</v>
      </c>
      <c r="FW27" s="3">
        <f t="shared" si="157"/>
        <v>1</v>
      </c>
      <c r="FX27" s="3">
        <f t="shared" si="157"/>
        <v>0.88888888888888884</v>
      </c>
      <c r="FY27" s="3">
        <f t="shared" si="157"/>
        <v>1</v>
      </c>
      <c r="FZ27" s="3">
        <f t="shared" si="157"/>
        <v>1</v>
      </c>
      <c r="GA27" s="3">
        <f t="shared" si="157"/>
        <v>1</v>
      </c>
      <c r="GB27" s="3">
        <f t="shared" si="157"/>
        <v>1</v>
      </c>
      <c r="GC27" s="3">
        <f t="shared" si="157"/>
        <v>1</v>
      </c>
      <c r="GD27" s="3">
        <f t="shared" si="157"/>
        <v>1</v>
      </c>
      <c r="GE27" s="3">
        <f t="shared" si="157"/>
        <v>1</v>
      </c>
    </row>
    <row r="28" spans="3:187" x14ac:dyDescent="0.2">
      <c r="C28">
        <v>25</v>
      </c>
      <c r="D28" s="2" t="s">
        <v>23</v>
      </c>
      <c r="E28" s="2" t="s">
        <v>23</v>
      </c>
      <c r="F28" s="2" t="s">
        <v>23</v>
      </c>
      <c r="G28" s="2" t="s">
        <v>23</v>
      </c>
      <c r="H28" s="2" t="s">
        <v>18</v>
      </c>
      <c r="I28" s="2" t="s">
        <v>23</v>
      </c>
      <c r="J28" s="2" t="s">
        <v>18</v>
      </c>
      <c r="K28" s="2" t="s">
        <v>18</v>
      </c>
      <c r="L28" s="2" t="s">
        <v>18</v>
      </c>
      <c r="M28" s="2" t="s">
        <v>18</v>
      </c>
      <c r="N28" s="2" t="s">
        <v>18</v>
      </c>
      <c r="O28" s="2" t="s">
        <v>18</v>
      </c>
      <c r="P28" s="2" t="s">
        <v>18</v>
      </c>
      <c r="Q28" s="2" t="s">
        <v>18</v>
      </c>
      <c r="R28" s="2" t="s">
        <v>18</v>
      </c>
      <c r="S28" s="2" t="str">
        <f ca="1">IF(AG101=1,"R","AH")</f>
        <v>R</v>
      </c>
      <c r="T28" s="2" t="s">
        <v>18</v>
      </c>
      <c r="U28" s="2" t="s">
        <v>18</v>
      </c>
      <c r="V28" s="2" t="s">
        <v>18</v>
      </c>
      <c r="W28" s="2" t="s">
        <v>18</v>
      </c>
      <c r="X28" s="2" t="s">
        <v>23</v>
      </c>
      <c r="Y28" s="2" t="s">
        <v>23</v>
      </c>
      <c r="Z28" s="2" t="s">
        <v>23</v>
      </c>
      <c r="AB28">
        <v>16</v>
      </c>
      <c r="AC28">
        <v>7</v>
      </c>
      <c r="AD28" s="3">
        <f>AZ18</f>
        <v>2.1835801625275311</v>
      </c>
      <c r="AE28" s="3">
        <f ca="1">IF(MTD_front_end!$BA$21="Salt &amp; Pepper",(RAND()),IF(MTD_front_end!$BA$20="Private Residents",AD28,MAX($AD$3:$AD$137)-AD28))</f>
        <v>2.1835801625275311</v>
      </c>
      <c r="AF28">
        <f t="shared" ca="1" si="12"/>
        <v>102</v>
      </c>
      <c r="AG28">
        <f t="shared" ca="1" si="13"/>
        <v>1</v>
      </c>
      <c r="AJ28" s="3"/>
      <c r="AS28" s="3" t="e">
        <f t="shared" ref="AS28:BO28" si="158">IF(AS67=1,SUM(BQ28,CO28,DM28,EK28,FI28),NA())</f>
        <v>#N/A</v>
      </c>
      <c r="AT28" s="3" t="e">
        <f t="shared" si="158"/>
        <v>#N/A</v>
      </c>
      <c r="AU28" s="3" t="e">
        <f t="shared" si="158"/>
        <v>#N/A</v>
      </c>
      <c r="AV28" s="3" t="e">
        <f t="shared" si="158"/>
        <v>#N/A</v>
      </c>
      <c r="AW28" s="3" t="e">
        <f t="shared" si="158"/>
        <v>#N/A</v>
      </c>
      <c r="AX28" s="3" t="e">
        <f t="shared" si="158"/>
        <v>#N/A</v>
      </c>
      <c r="AY28" s="3" t="e">
        <f t="shared" si="158"/>
        <v>#N/A</v>
      </c>
      <c r="AZ28" s="3">
        <f t="shared" si="158"/>
        <v>0.93485228222070338</v>
      </c>
      <c r="BA28" s="3">
        <f t="shared" si="158"/>
        <v>0.94042682463735094</v>
      </c>
      <c r="BB28" s="3">
        <f t="shared" si="158"/>
        <v>0.94600136705399851</v>
      </c>
      <c r="BC28" s="3" t="e">
        <f t="shared" si="158"/>
        <v>#N/A</v>
      </c>
      <c r="BD28" s="3">
        <f t="shared" si="158"/>
        <v>0.95715045188729397</v>
      </c>
      <c r="BE28" s="3">
        <f t="shared" si="158"/>
        <v>0.96272499430394154</v>
      </c>
      <c r="BF28" s="3">
        <f t="shared" si="158"/>
        <v>1.5238550922761447</v>
      </c>
      <c r="BG28" s="3" t="e">
        <f t="shared" si="158"/>
        <v>#N/A</v>
      </c>
      <c r="BH28" s="3">
        <f t="shared" si="158"/>
        <v>1.7508771929824563</v>
      </c>
      <c r="BI28" s="3" t="e">
        <f t="shared" si="158"/>
        <v>#N/A</v>
      </c>
      <c r="BJ28" s="3">
        <f t="shared" si="158"/>
        <v>1.4122427280322016</v>
      </c>
      <c r="BK28" s="3">
        <f t="shared" si="158"/>
        <v>1.2429254955570745</v>
      </c>
      <c r="BL28" s="3" t="e">
        <f t="shared" si="158"/>
        <v>#N/A</v>
      </c>
      <c r="BM28" s="3" t="e">
        <f t="shared" si="158"/>
        <v>#N/A</v>
      </c>
      <c r="BN28" s="3" t="e">
        <f t="shared" si="158"/>
        <v>#N/A</v>
      </c>
      <c r="BO28" s="3" t="e">
        <f t="shared" si="158"/>
        <v>#N/A</v>
      </c>
      <c r="BQ28" s="3">
        <f t="shared" ref="BQ28:CM28" si="159">(MAX($BQ$75:$CM$105)-BQ101)/(MAX($BQ$75:$CM$105)-MIN($BQ$75:$CM$105))*$B$3</f>
        <v>1</v>
      </c>
      <c r="BR28" s="3">
        <f t="shared" si="159"/>
        <v>1</v>
      </c>
      <c r="BS28" s="3">
        <f t="shared" si="159"/>
        <v>1</v>
      </c>
      <c r="BT28" s="3">
        <f t="shared" si="159"/>
        <v>1</v>
      </c>
      <c r="BU28" s="3">
        <f t="shared" si="159"/>
        <v>1</v>
      </c>
      <c r="BV28" s="3">
        <f t="shared" si="159"/>
        <v>1</v>
      </c>
      <c r="BW28" s="3">
        <f t="shared" si="159"/>
        <v>1</v>
      </c>
      <c r="BX28" s="3">
        <f t="shared" si="159"/>
        <v>9.0909090909090912E-2</v>
      </c>
      <c r="BY28" s="3">
        <f t="shared" si="159"/>
        <v>0.12121212121212122</v>
      </c>
      <c r="BZ28" s="3">
        <f t="shared" si="159"/>
        <v>0.15151515151515152</v>
      </c>
      <c r="CA28" s="3">
        <f t="shared" si="159"/>
        <v>1</v>
      </c>
      <c r="CB28" s="3">
        <f t="shared" si="159"/>
        <v>0.21212121212121213</v>
      </c>
      <c r="CC28" s="3">
        <f t="shared" si="159"/>
        <v>0.24242424242424243</v>
      </c>
      <c r="CD28" s="3">
        <f t="shared" si="159"/>
        <v>0.27272727272727271</v>
      </c>
      <c r="CE28" s="3">
        <f t="shared" si="159"/>
        <v>1</v>
      </c>
      <c r="CF28" s="3">
        <f t="shared" si="159"/>
        <v>0.33333333333333331</v>
      </c>
      <c r="CG28" s="3">
        <f t="shared" si="159"/>
        <v>1</v>
      </c>
      <c r="CH28" s="3">
        <f t="shared" si="159"/>
        <v>0.27272727272727271</v>
      </c>
      <c r="CI28" s="3">
        <f t="shared" si="159"/>
        <v>0.24242424242424243</v>
      </c>
      <c r="CJ28" s="3">
        <f t="shared" si="159"/>
        <v>1</v>
      </c>
      <c r="CK28" s="3">
        <f t="shared" si="159"/>
        <v>1</v>
      </c>
      <c r="CL28" s="3">
        <f t="shared" si="159"/>
        <v>1</v>
      </c>
      <c r="CM28" s="3">
        <f t="shared" si="159"/>
        <v>1</v>
      </c>
      <c r="CO28" s="3">
        <f t="shared" ref="CO28:DK28" si="160">(MAX($CO$75:$DK$105)-CO101)/(MAX($CO$75:$DK$105)-MIN($CO$75:$DK$105))*$B$4</f>
        <v>1</v>
      </c>
      <c r="CP28" s="3">
        <f t="shared" si="160"/>
        <v>1</v>
      </c>
      <c r="CQ28" s="3">
        <f t="shared" si="160"/>
        <v>1</v>
      </c>
      <c r="CR28" s="3">
        <f t="shared" si="160"/>
        <v>1</v>
      </c>
      <c r="CS28" s="3">
        <f t="shared" si="160"/>
        <v>1</v>
      </c>
      <c r="CT28" s="3">
        <f t="shared" si="160"/>
        <v>1</v>
      </c>
      <c r="CU28" s="3">
        <f t="shared" si="160"/>
        <v>1</v>
      </c>
      <c r="CV28" s="3">
        <f t="shared" si="160"/>
        <v>0.39473684210526316</v>
      </c>
      <c r="CW28" s="3">
        <f t="shared" si="160"/>
        <v>0.36842105263157893</v>
      </c>
      <c r="CX28" s="3">
        <f t="shared" si="160"/>
        <v>0.34210526315789475</v>
      </c>
      <c r="CY28" s="3">
        <f t="shared" si="160"/>
        <v>1</v>
      </c>
      <c r="CZ28" s="3">
        <f t="shared" si="160"/>
        <v>0.28947368421052633</v>
      </c>
      <c r="DA28" s="3">
        <f t="shared" si="160"/>
        <v>0.26315789473684209</v>
      </c>
      <c r="DB28" s="3">
        <f t="shared" si="160"/>
        <v>0.23684210526315788</v>
      </c>
      <c r="DC28" s="3">
        <f t="shared" si="160"/>
        <v>1</v>
      </c>
      <c r="DD28" s="3">
        <f t="shared" si="160"/>
        <v>0.18421052631578946</v>
      </c>
      <c r="DE28" s="3">
        <f t="shared" si="160"/>
        <v>1</v>
      </c>
      <c r="DF28" s="3">
        <f t="shared" si="160"/>
        <v>0.13157894736842105</v>
      </c>
      <c r="DG28" s="3">
        <f t="shared" si="160"/>
        <v>0.10526315789473684</v>
      </c>
      <c r="DH28" s="3">
        <f t="shared" si="160"/>
        <v>1</v>
      </c>
      <c r="DI28" s="3">
        <f t="shared" si="160"/>
        <v>1</v>
      </c>
      <c r="DJ28" s="3">
        <f t="shared" si="160"/>
        <v>1</v>
      </c>
      <c r="DK28" s="3">
        <f t="shared" si="160"/>
        <v>1</v>
      </c>
      <c r="DM28" s="3">
        <f t="shared" ref="DM28:EI28" si="161">(MAX($DM$75:$EI$105)-DM101)/(MAX($DM$75:$EI$105)-MIN($DM$75:$EI$105))*$B$5</f>
        <v>1</v>
      </c>
      <c r="DN28" s="3">
        <f t="shared" si="161"/>
        <v>1</v>
      </c>
      <c r="DO28" s="3">
        <f t="shared" si="161"/>
        <v>1</v>
      </c>
      <c r="DP28" s="3">
        <f t="shared" si="161"/>
        <v>1</v>
      </c>
      <c r="DQ28" s="3">
        <f t="shared" si="161"/>
        <v>1</v>
      </c>
      <c r="DR28" s="3">
        <f t="shared" si="161"/>
        <v>1</v>
      </c>
      <c r="DS28" s="3">
        <f t="shared" si="161"/>
        <v>1</v>
      </c>
      <c r="DT28" s="3">
        <f t="shared" si="161"/>
        <v>8.5714285714285715E-2</v>
      </c>
      <c r="DU28" s="3">
        <f t="shared" si="161"/>
        <v>0.11428571428571428</v>
      </c>
      <c r="DV28" s="3">
        <f t="shared" si="161"/>
        <v>0.14285714285714285</v>
      </c>
      <c r="DW28" s="3">
        <f t="shared" si="161"/>
        <v>1</v>
      </c>
      <c r="DX28" s="3">
        <f t="shared" si="161"/>
        <v>0.2</v>
      </c>
      <c r="DY28" s="3">
        <f t="shared" si="161"/>
        <v>0.22857142857142856</v>
      </c>
      <c r="DZ28" s="3">
        <f t="shared" si="161"/>
        <v>0.25714285714285712</v>
      </c>
      <c r="EA28" s="3">
        <f t="shared" si="161"/>
        <v>1</v>
      </c>
      <c r="EB28" s="3">
        <f t="shared" si="161"/>
        <v>0.2</v>
      </c>
      <c r="EC28" s="3">
        <f t="shared" si="161"/>
        <v>1</v>
      </c>
      <c r="ED28" s="3">
        <f t="shared" si="161"/>
        <v>0.14285714285714285</v>
      </c>
      <c r="EE28" s="3">
        <f t="shared" si="161"/>
        <v>0.11428571428571428</v>
      </c>
      <c r="EF28" s="3">
        <f t="shared" si="161"/>
        <v>1</v>
      </c>
      <c r="EG28" s="3">
        <f t="shared" si="161"/>
        <v>1</v>
      </c>
      <c r="EH28" s="3">
        <f t="shared" si="161"/>
        <v>1</v>
      </c>
      <c r="EI28" s="3">
        <f t="shared" si="161"/>
        <v>1</v>
      </c>
      <c r="EK28" s="3">
        <f t="shared" ref="EK28:FG28" si="162">(MAX($EK$75:$FG$105)-EK101)/(MAX($EK$75:$FG$105)-MIN($EK$75:$FG$105))*$B$6</f>
        <v>1</v>
      </c>
      <c r="EL28" s="3">
        <f t="shared" si="162"/>
        <v>1</v>
      </c>
      <c r="EM28" s="3">
        <f t="shared" si="162"/>
        <v>1</v>
      </c>
      <c r="EN28" s="3">
        <f t="shared" si="162"/>
        <v>1</v>
      </c>
      <c r="EO28" s="3">
        <f t="shared" si="162"/>
        <v>1</v>
      </c>
      <c r="EP28" s="3">
        <f t="shared" si="162"/>
        <v>1</v>
      </c>
      <c r="EQ28" s="3">
        <f t="shared" si="162"/>
        <v>1</v>
      </c>
      <c r="ER28" s="3">
        <f t="shared" si="162"/>
        <v>8.5714285714285715E-2</v>
      </c>
      <c r="ES28" s="3">
        <f t="shared" si="162"/>
        <v>0.11428571428571428</v>
      </c>
      <c r="ET28" s="3">
        <f t="shared" si="162"/>
        <v>0.14285714285714285</v>
      </c>
      <c r="EU28" s="3">
        <f t="shared" si="162"/>
        <v>1</v>
      </c>
      <c r="EV28" s="3">
        <f t="shared" si="162"/>
        <v>0.2</v>
      </c>
      <c r="EW28" s="3">
        <f t="shared" si="162"/>
        <v>0.22857142857142856</v>
      </c>
      <c r="EX28" s="3">
        <f t="shared" si="162"/>
        <v>0.25714285714285712</v>
      </c>
      <c r="EY28" s="3">
        <f t="shared" si="162"/>
        <v>1</v>
      </c>
      <c r="EZ28" s="3">
        <f t="shared" si="162"/>
        <v>0.2</v>
      </c>
      <c r="FA28" s="3">
        <f t="shared" si="162"/>
        <v>1</v>
      </c>
      <c r="FB28" s="3">
        <f t="shared" si="162"/>
        <v>0.14285714285714285</v>
      </c>
      <c r="FC28" s="3">
        <f t="shared" si="162"/>
        <v>0.11428571428571428</v>
      </c>
      <c r="FD28" s="3">
        <f t="shared" si="162"/>
        <v>1</v>
      </c>
      <c r="FE28" s="3">
        <f t="shared" si="162"/>
        <v>1</v>
      </c>
      <c r="FF28" s="3">
        <f t="shared" si="162"/>
        <v>1</v>
      </c>
      <c r="FG28" s="3">
        <f t="shared" si="162"/>
        <v>1</v>
      </c>
      <c r="FI28" s="3">
        <f t="shared" ref="FI28:GE28" si="163">(MAX($FI$75:$GE$105)-FI101)/(MAX($FI$75:$GE$105)-MIN($FI$75:$GE$105))*$B$7</f>
        <v>1</v>
      </c>
      <c r="FJ28" s="3">
        <f t="shared" si="163"/>
        <v>1</v>
      </c>
      <c r="FK28" s="3">
        <f t="shared" si="163"/>
        <v>1</v>
      </c>
      <c r="FL28" s="3">
        <f t="shared" si="163"/>
        <v>1</v>
      </c>
      <c r="FM28" s="3">
        <f t="shared" si="163"/>
        <v>1</v>
      </c>
      <c r="FN28" s="3">
        <f t="shared" si="163"/>
        <v>1</v>
      </c>
      <c r="FO28" s="3">
        <f t="shared" si="163"/>
        <v>1</v>
      </c>
      <c r="FP28" s="3">
        <f t="shared" si="163"/>
        <v>0.27777777777777779</v>
      </c>
      <c r="FQ28" s="3">
        <f t="shared" si="163"/>
        <v>0.22222222222222221</v>
      </c>
      <c r="FR28" s="3">
        <f t="shared" si="163"/>
        <v>0.16666666666666666</v>
      </c>
      <c r="FS28" s="3">
        <f t="shared" si="163"/>
        <v>1</v>
      </c>
      <c r="FT28" s="3">
        <f t="shared" si="163"/>
        <v>5.5555555555555552E-2</v>
      </c>
      <c r="FU28" s="3">
        <f t="shared" si="163"/>
        <v>0</v>
      </c>
      <c r="FV28" s="3">
        <f t="shared" si="163"/>
        <v>0.5</v>
      </c>
      <c r="FW28" s="3">
        <f t="shared" si="163"/>
        <v>1</v>
      </c>
      <c r="FX28" s="3">
        <f t="shared" si="163"/>
        <v>0.83333333333333337</v>
      </c>
      <c r="FY28" s="3">
        <f t="shared" si="163"/>
        <v>1</v>
      </c>
      <c r="FZ28" s="3">
        <f t="shared" si="163"/>
        <v>0.72222222222222221</v>
      </c>
      <c r="GA28" s="3">
        <f t="shared" si="163"/>
        <v>0.66666666666666663</v>
      </c>
      <c r="GB28" s="3">
        <f t="shared" si="163"/>
        <v>1</v>
      </c>
      <c r="GC28" s="3">
        <f t="shared" si="163"/>
        <v>1</v>
      </c>
      <c r="GD28" s="3">
        <f t="shared" si="163"/>
        <v>1</v>
      </c>
      <c r="GE28" s="3">
        <f t="shared" si="163"/>
        <v>1</v>
      </c>
    </row>
    <row r="29" spans="3:187" x14ac:dyDescent="0.2">
      <c r="C29">
        <v>26</v>
      </c>
      <c r="D29" s="2" t="s">
        <v>23</v>
      </c>
      <c r="E29" s="2" t="s">
        <v>23</v>
      </c>
      <c r="F29" s="2" t="s">
        <v>23</v>
      </c>
      <c r="G29" s="2" t="s">
        <v>23</v>
      </c>
      <c r="H29" s="2" t="s">
        <v>18</v>
      </c>
      <c r="I29" s="2" t="s">
        <v>23</v>
      </c>
      <c r="J29" s="2" t="s">
        <v>18</v>
      </c>
      <c r="K29" s="2" t="str">
        <f ca="1">IF(AG102=1,"R","AH")</f>
        <v>AH</v>
      </c>
      <c r="L29" s="2" t="str">
        <f ca="1">IF(AG103=1,"R","AH")</f>
        <v>AH</v>
      </c>
      <c r="M29" s="2" t="str">
        <f ca="1">IF(AG104=1,"R","AH")</f>
        <v>AH</v>
      </c>
      <c r="N29" s="2" t="s">
        <v>18</v>
      </c>
      <c r="O29" s="2" t="str">
        <f ca="1">IF(AG105=1,"R","AH")</f>
        <v>AH</v>
      </c>
      <c r="P29" s="2" t="str">
        <f ca="1">IF(AG106=1,"R","AH")</f>
        <v>AH</v>
      </c>
      <c r="Q29" s="2" t="str">
        <f ca="1">IF(AG107=1,"R","AH")</f>
        <v>AH</v>
      </c>
      <c r="R29" s="2" t="s">
        <v>18</v>
      </c>
      <c r="S29" s="2" t="str">
        <f ca="1">IF(AG108=1,"R","AH")</f>
        <v>R</v>
      </c>
      <c r="T29" s="2" t="s">
        <v>18</v>
      </c>
      <c r="U29" s="2" t="str">
        <f ca="1">IF(AG109=1,"R","AH")</f>
        <v>AH</v>
      </c>
      <c r="V29" s="2" t="str">
        <f ca="1">IF(AG110=1,"R","AH")</f>
        <v>AH</v>
      </c>
      <c r="W29" s="2" t="s">
        <v>18</v>
      </c>
      <c r="X29" s="2" t="s">
        <v>23</v>
      </c>
      <c r="Y29" s="2" t="s">
        <v>23</v>
      </c>
      <c r="Z29" s="2" t="s">
        <v>23</v>
      </c>
      <c r="AB29">
        <v>16</v>
      </c>
      <c r="AC29">
        <v>8</v>
      </c>
      <c r="AD29" s="3">
        <f>BA18</f>
        <v>2.1891547049441789</v>
      </c>
      <c r="AE29" s="3">
        <f ca="1">IF(MTD_front_end!$BA$21="Salt &amp; Pepper",(RAND()),IF(MTD_front_end!$BA$20="Private Residents",AD29,MAX($AD$3:$AD$137)-AD29))</f>
        <v>2.1891547049441789</v>
      </c>
      <c r="AF29">
        <f t="shared" ca="1" si="12"/>
        <v>103</v>
      </c>
      <c r="AG29">
        <f t="shared" ca="1" si="13"/>
        <v>1</v>
      </c>
      <c r="AJ29" s="3"/>
      <c r="AS29" s="3" t="e">
        <f t="shared" ref="AS29:BO29" si="164">IF(AS68=1,SUM(BQ29,CO29,DM29,EK29,FI29),NA())</f>
        <v>#N/A</v>
      </c>
      <c r="AT29" s="3" t="e">
        <f t="shared" si="164"/>
        <v>#N/A</v>
      </c>
      <c r="AU29" s="3" t="e">
        <f t="shared" si="164"/>
        <v>#N/A</v>
      </c>
      <c r="AV29" s="3" t="e">
        <f t="shared" si="164"/>
        <v>#N/A</v>
      </c>
      <c r="AW29" s="3" t="e">
        <f t="shared" si="164"/>
        <v>#N/A</v>
      </c>
      <c r="AX29" s="3" t="e">
        <f t="shared" si="164"/>
        <v>#N/A</v>
      </c>
      <c r="AY29" s="3" t="e">
        <f t="shared" si="164"/>
        <v>#N/A</v>
      </c>
      <c r="AZ29" s="3">
        <f t="shared" si="164"/>
        <v>0.98775727196779828</v>
      </c>
      <c r="BA29" s="3">
        <f t="shared" si="164"/>
        <v>1.1044429254955572</v>
      </c>
      <c r="BB29" s="3">
        <f t="shared" si="164"/>
        <v>1.221128579023316</v>
      </c>
      <c r="BC29" s="3" t="e">
        <f t="shared" si="164"/>
        <v>#N/A</v>
      </c>
      <c r="BD29" s="3">
        <f t="shared" si="164"/>
        <v>1.3433887749677225</v>
      </c>
      <c r="BE29" s="3">
        <f t="shared" si="164"/>
        <v>1.34896331738437</v>
      </c>
      <c r="BF29" s="3">
        <f t="shared" si="164"/>
        <v>1.3545378598010176</v>
      </c>
      <c r="BG29" s="3" t="e">
        <f t="shared" si="164"/>
        <v>#N/A</v>
      </c>
      <c r="BH29" s="3">
        <f t="shared" si="164"/>
        <v>1.5815599605073292</v>
      </c>
      <c r="BI29" s="3" t="e">
        <f t="shared" si="164"/>
        <v>#N/A</v>
      </c>
      <c r="BJ29" s="3">
        <f t="shared" si="164"/>
        <v>1.2429254955570745</v>
      </c>
      <c r="BK29" s="3">
        <f t="shared" si="164"/>
        <v>1.0736082630819475</v>
      </c>
      <c r="BL29" s="3" t="e">
        <f t="shared" si="164"/>
        <v>#N/A</v>
      </c>
      <c r="BM29" s="3" t="e">
        <f t="shared" si="164"/>
        <v>#N/A</v>
      </c>
      <c r="BN29" s="3" t="e">
        <f t="shared" si="164"/>
        <v>#N/A</v>
      </c>
      <c r="BO29" s="3" t="e">
        <f t="shared" si="164"/>
        <v>#N/A</v>
      </c>
      <c r="BQ29" s="3">
        <f t="shared" ref="BQ29:CM29" si="165">(MAX($BQ$75:$CM$105)-BQ102)/(MAX($BQ$75:$CM$105)-MIN($BQ$75:$CM$105))*$B$3</f>
        <v>1</v>
      </c>
      <c r="BR29" s="3">
        <f t="shared" si="165"/>
        <v>1</v>
      </c>
      <c r="BS29" s="3">
        <f t="shared" si="165"/>
        <v>1</v>
      </c>
      <c r="BT29" s="3">
        <f t="shared" si="165"/>
        <v>1</v>
      </c>
      <c r="BU29" s="3">
        <f t="shared" si="165"/>
        <v>1</v>
      </c>
      <c r="BV29" s="3">
        <f t="shared" si="165"/>
        <v>1</v>
      </c>
      <c r="BW29" s="3">
        <f t="shared" si="165"/>
        <v>1</v>
      </c>
      <c r="BX29" s="3">
        <f t="shared" si="165"/>
        <v>6.0606060606060608E-2</v>
      </c>
      <c r="BY29" s="3">
        <f t="shared" si="165"/>
        <v>9.0909090909090912E-2</v>
      </c>
      <c r="BZ29" s="3">
        <f t="shared" si="165"/>
        <v>0.12121212121212122</v>
      </c>
      <c r="CA29" s="3">
        <f t="shared" si="165"/>
        <v>1</v>
      </c>
      <c r="CB29" s="3">
        <f t="shared" si="165"/>
        <v>0.18181818181818182</v>
      </c>
      <c r="CC29" s="3">
        <f t="shared" si="165"/>
        <v>0.21212121212121213</v>
      </c>
      <c r="CD29" s="3">
        <f t="shared" si="165"/>
        <v>0.24242424242424243</v>
      </c>
      <c r="CE29" s="3">
        <f t="shared" si="165"/>
        <v>1</v>
      </c>
      <c r="CF29" s="3">
        <f t="shared" si="165"/>
        <v>0.30303030303030304</v>
      </c>
      <c r="CG29" s="3">
        <f t="shared" si="165"/>
        <v>1</v>
      </c>
      <c r="CH29" s="3">
        <f t="shared" si="165"/>
        <v>0.24242424242424243</v>
      </c>
      <c r="CI29" s="3">
        <f t="shared" si="165"/>
        <v>0.21212121212121213</v>
      </c>
      <c r="CJ29" s="3">
        <f t="shared" si="165"/>
        <v>1</v>
      </c>
      <c r="CK29" s="3">
        <f t="shared" si="165"/>
        <v>1</v>
      </c>
      <c r="CL29" s="3">
        <f t="shared" si="165"/>
        <v>1</v>
      </c>
      <c r="CM29" s="3">
        <f t="shared" si="165"/>
        <v>1</v>
      </c>
      <c r="CO29" s="3">
        <f t="shared" ref="CO29:DK29" si="166">(MAX($CO$75:$DK$105)-CO102)/(MAX($CO$75:$DK$105)-MIN($CO$75:$DK$105))*$B$4</f>
        <v>1</v>
      </c>
      <c r="CP29" s="3">
        <f t="shared" si="166"/>
        <v>1</v>
      </c>
      <c r="CQ29" s="3">
        <f t="shared" si="166"/>
        <v>1</v>
      </c>
      <c r="CR29" s="3">
        <f t="shared" si="166"/>
        <v>1</v>
      </c>
      <c r="CS29" s="3">
        <f t="shared" si="166"/>
        <v>1</v>
      </c>
      <c r="CT29" s="3">
        <f t="shared" si="166"/>
        <v>1</v>
      </c>
      <c r="CU29" s="3">
        <f t="shared" si="166"/>
        <v>1</v>
      </c>
      <c r="CV29" s="3">
        <f t="shared" si="166"/>
        <v>0.36842105263157893</v>
      </c>
      <c r="CW29" s="3">
        <f t="shared" si="166"/>
        <v>0.34210526315789475</v>
      </c>
      <c r="CX29" s="3">
        <f t="shared" si="166"/>
        <v>0.31578947368421051</v>
      </c>
      <c r="CY29" s="3">
        <f t="shared" si="166"/>
        <v>1</v>
      </c>
      <c r="CZ29" s="3">
        <f t="shared" si="166"/>
        <v>0.26315789473684209</v>
      </c>
      <c r="DA29" s="3">
        <f t="shared" si="166"/>
        <v>0.23684210526315788</v>
      </c>
      <c r="DB29" s="3">
        <f t="shared" si="166"/>
        <v>0.21052631578947367</v>
      </c>
      <c r="DC29" s="3">
        <f t="shared" si="166"/>
        <v>1</v>
      </c>
      <c r="DD29" s="3">
        <f t="shared" si="166"/>
        <v>0.15789473684210525</v>
      </c>
      <c r="DE29" s="3">
        <f t="shared" si="166"/>
        <v>1</v>
      </c>
      <c r="DF29" s="3">
        <f t="shared" si="166"/>
        <v>0.10526315789473684</v>
      </c>
      <c r="DG29" s="3">
        <f t="shared" si="166"/>
        <v>7.8947368421052627E-2</v>
      </c>
      <c r="DH29" s="3">
        <f t="shared" si="166"/>
        <v>1</v>
      </c>
      <c r="DI29" s="3">
        <f t="shared" si="166"/>
        <v>1</v>
      </c>
      <c r="DJ29" s="3">
        <f t="shared" si="166"/>
        <v>1</v>
      </c>
      <c r="DK29" s="3">
        <f t="shared" si="166"/>
        <v>1</v>
      </c>
      <c r="DM29" s="3">
        <f t="shared" ref="DM29:EI29" si="167">(MAX($DM$75:$EI$105)-DM102)/(MAX($DM$75:$EI$105)-MIN($DM$75:$EI$105))*$B$5</f>
        <v>1</v>
      </c>
      <c r="DN29" s="3">
        <f t="shared" si="167"/>
        <v>1</v>
      </c>
      <c r="DO29" s="3">
        <f t="shared" si="167"/>
        <v>1</v>
      </c>
      <c r="DP29" s="3">
        <f t="shared" si="167"/>
        <v>1</v>
      </c>
      <c r="DQ29" s="3">
        <f t="shared" si="167"/>
        <v>1</v>
      </c>
      <c r="DR29" s="3">
        <f t="shared" si="167"/>
        <v>1</v>
      </c>
      <c r="DS29" s="3">
        <f t="shared" si="167"/>
        <v>1</v>
      </c>
      <c r="DT29" s="3">
        <f t="shared" si="167"/>
        <v>5.7142857142857141E-2</v>
      </c>
      <c r="DU29" s="3">
        <f t="shared" si="167"/>
        <v>8.5714285714285715E-2</v>
      </c>
      <c r="DV29" s="3">
        <f t="shared" si="167"/>
        <v>0.11428571428571428</v>
      </c>
      <c r="DW29" s="3">
        <f t="shared" si="167"/>
        <v>1</v>
      </c>
      <c r="DX29" s="3">
        <f t="shared" si="167"/>
        <v>0.17142857142857143</v>
      </c>
      <c r="DY29" s="3">
        <f t="shared" si="167"/>
        <v>0.2</v>
      </c>
      <c r="DZ29" s="3">
        <f t="shared" si="167"/>
        <v>0.22857142857142856</v>
      </c>
      <c r="EA29" s="3">
        <f t="shared" si="167"/>
        <v>1</v>
      </c>
      <c r="EB29" s="3">
        <f t="shared" si="167"/>
        <v>0.17142857142857143</v>
      </c>
      <c r="EC29" s="3">
        <f t="shared" si="167"/>
        <v>1</v>
      </c>
      <c r="ED29" s="3">
        <f t="shared" si="167"/>
        <v>0.11428571428571428</v>
      </c>
      <c r="EE29" s="3">
        <f t="shared" si="167"/>
        <v>8.5714285714285715E-2</v>
      </c>
      <c r="EF29" s="3">
        <f t="shared" si="167"/>
        <v>1</v>
      </c>
      <c r="EG29" s="3">
        <f t="shared" si="167"/>
        <v>1</v>
      </c>
      <c r="EH29" s="3">
        <f t="shared" si="167"/>
        <v>1</v>
      </c>
      <c r="EI29" s="3">
        <f t="shared" si="167"/>
        <v>1</v>
      </c>
      <c r="EK29" s="3">
        <f t="shared" ref="EK29:FG29" si="168">(MAX($EK$75:$FG$105)-EK102)/(MAX($EK$75:$FG$105)-MIN($EK$75:$FG$105))*$B$6</f>
        <v>1</v>
      </c>
      <c r="EL29" s="3">
        <f t="shared" si="168"/>
        <v>1</v>
      </c>
      <c r="EM29" s="3">
        <f t="shared" si="168"/>
        <v>1</v>
      </c>
      <c r="EN29" s="3">
        <f t="shared" si="168"/>
        <v>1</v>
      </c>
      <c r="EO29" s="3">
        <f t="shared" si="168"/>
        <v>1</v>
      </c>
      <c r="EP29" s="3">
        <f t="shared" si="168"/>
        <v>1</v>
      </c>
      <c r="EQ29" s="3">
        <f t="shared" si="168"/>
        <v>1</v>
      </c>
      <c r="ER29" s="3">
        <f t="shared" si="168"/>
        <v>5.7142857142857141E-2</v>
      </c>
      <c r="ES29" s="3">
        <f t="shared" si="168"/>
        <v>8.5714285714285715E-2</v>
      </c>
      <c r="ET29" s="3">
        <f t="shared" si="168"/>
        <v>0.11428571428571428</v>
      </c>
      <c r="EU29" s="3">
        <f t="shared" si="168"/>
        <v>1</v>
      </c>
      <c r="EV29" s="3">
        <f t="shared" si="168"/>
        <v>0.17142857142857143</v>
      </c>
      <c r="EW29" s="3">
        <f t="shared" si="168"/>
        <v>0.2</v>
      </c>
      <c r="EX29" s="3">
        <f t="shared" si="168"/>
        <v>0.22857142857142856</v>
      </c>
      <c r="EY29" s="3">
        <f t="shared" si="168"/>
        <v>1</v>
      </c>
      <c r="EZ29" s="3">
        <f t="shared" si="168"/>
        <v>0.17142857142857143</v>
      </c>
      <c r="FA29" s="3">
        <f t="shared" si="168"/>
        <v>1</v>
      </c>
      <c r="FB29" s="3">
        <f t="shared" si="168"/>
        <v>0.11428571428571428</v>
      </c>
      <c r="FC29" s="3">
        <f t="shared" si="168"/>
        <v>8.5714285714285715E-2</v>
      </c>
      <c r="FD29" s="3">
        <f t="shared" si="168"/>
        <v>1</v>
      </c>
      <c r="FE29" s="3">
        <f t="shared" si="168"/>
        <v>1</v>
      </c>
      <c r="FF29" s="3">
        <f t="shared" si="168"/>
        <v>1</v>
      </c>
      <c r="FG29" s="3">
        <f t="shared" si="168"/>
        <v>1</v>
      </c>
      <c r="FI29" s="3">
        <f t="shared" ref="FI29:GE29" si="169">(MAX($FI$75:$GE$105)-FI102)/(MAX($FI$75:$GE$105)-MIN($FI$75:$GE$105))*$B$7</f>
        <v>1</v>
      </c>
      <c r="FJ29" s="3">
        <f t="shared" si="169"/>
        <v>1</v>
      </c>
      <c r="FK29" s="3">
        <f t="shared" si="169"/>
        <v>1</v>
      </c>
      <c r="FL29" s="3">
        <f t="shared" si="169"/>
        <v>1</v>
      </c>
      <c r="FM29" s="3">
        <f t="shared" si="169"/>
        <v>1</v>
      </c>
      <c r="FN29" s="3">
        <f t="shared" si="169"/>
        <v>1</v>
      </c>
      <c r="FO29" s="3">
        <f t="shared" si="169"/>
        <v>1</v>
      </c>
      <c r="FP29" s="3">
        <f t="shared" si="169"/>
        <v>0.44444444444444442</v>
      </c>
      <c r="FQ29" s="3">
        <f t="shared" si="169"/>
        <v>0.5</v>
      </c>
      <c r="FR29" s="3">
        <f t="shared" si="169"/>
        <v>0.55555555555555558</v>
      </c>
      <c r="FS29" s="3">
        <f t="shared" si="169"/>
        <v>1</v>
      </c>
      <c r="FT29" s="3">
        <f t="shared" si="169"/>
        <v>0.55555555555555558</v>
      </c>
      <c r="FU29" s="3">
        <f t="shared" si="169"/>
        <v>0.5</v>
      </c>
      <c r="FV29" s="3">
        <f t="shared" si="169"/>
        <v>0.44444444444444442</v>
      </c>
      <c r="FW29" s="3">
        <f t="shared" si="169"/>
        <v>1</v>
      </c>
      <c r="FX29" s="3">
        <f t="shared" si="169"/>
        <v>0.77777777777777779</v>
      </c>
      <c r="FY29" s="3">
        <f t="shared" si="169"/>
        <v>1</v>
      </c>
      <c r="FZ29" s="3">
        <f t="shared" si="169"/>
        <v>0.66666666666666663</v>
      </c>
      <c r="GA29" s="3">
        <f t="shared" si="169"/>
        <v>0.61111111111111116</v>
      </c>
      <c r="GB29" s="3">
        <f t="shared" si="169"/>
        <v>1</v>
      </c>
      <c r="GC29" s="3">
        <f t="shared" si="169"/>
        <v>1</v>
      </c>
      <c r="GD29" s="3">
        <f t="shared" si="169"/>
        <v>1</v>
      </c>
      <c r="GE29" s="3">
        <f t="shared" si="169"/>
        <v>1</v>
      </c>
    </row>
    <row r="30" spans="3:187" x14ac:dyDescent="0.2">
      <c r="C30">
        <v>27</v>
      </c>
      <c r="D30" s="2" t="s">
        <v>23</v>
      </c>
      <c r="E30" s="2" t="s">
        <v>23</v>
      </c>
      <c r="F30" s="2" t="s">
        <v>23</v>
      </c>
      <c r="G30" s="2" t="s">
        <v>23</v>
      </c>
      <c r="H30" s="2" t="s">
        <v>18</v>
      </c>
      <c r="I30" s="2" t="s">
        <v>23</v>
      </c>
      <c r="J30" s="2" t="s">
        <v>18</v>
      </c>
      <c r="K30" s="2" t="str">
        <f ca="1">IF(AG111=1,"R","AH")</f>
        <v>AH</v>
      </c>
      <c r="L30" s="2" t="str">
        <f ca="1">IF(AG112=1,"R","AH")</f>
        <v>AH</v>
      </c>
      <c r="M30" s="2" t="str">
        <f ca="1">IF(AG113=1,"R","AH")</f>
        <v>AH</v>
      </c>
      <c r="N30" s="2" t="s">
        <v>18</v>
      </c>
      <c r="O30" s="2" t="str">
        <f ca="1">IF(AG114=1,"R","AH")</f>
        <v>AH</v>
      </c>
      <c r="P30" s="2" t="str">
        <f ca="1">IF(AG115=1,"R","AH")</f>
        <v>AH</v>
      </c>
      <c r="Q30" s="2" t="str">
        <f ca="1">IF(AG116=1,"R","AH")</f>
        <v>AH</v>
      </c>
      <c r="R30" s="2" t="s">
        <v>18</v>
      </c>
      <c r="S30" s="2" t="str">
        <f ca="1">IF(AG117=1,"R","AH")</f>
        <v>AH</v>
      </c>
      <c r="T30" s="2" t="s">
        <v>18</v>
      </c>
      <c r="U30" s="2" t="str">
        <f ca="1">IF(AG118=1,"R","AH")</f>
        <v>AH</v>
      </c>
      <c r="V30" s="2" t="str">
        <f ca="1">IF(AG119=1,"R","AH")</f>
        <v>AH</v>
      </c>
      <c r="W30" s="2" t="s">
        <v>18</v>
      </c>
      <c r="X30" s="2" t="s">
        <v>23</v>
      </c>
      <c r="Y30" s="2" t="s">
        <v>23</v>
      </c>
      <c r="Z30" s="2" t="s">
        <v>23</v>
      </c>
      <c r="AB30">
        <v>16</v>
      </c>
      <c r="AC30">
        <v>10</v>
      </c>
      <c r="AD30" s="3">
        <f>BC18</f>
        <v>2.200303789777474</v>
      </c>
      <c r="AE30" s="3">
        <f ca="1">IF(MTD_front_end!$BA$21="Salt &amp; Pepper",(RAND()),IF(MTD_front_end!$BA$20="Private Residents",AD30,MAX($AD$3:$AD$137)-AD30))</f>
        <v>2.200303789777474</v>
      </c>
      <c r="AF30">
        <f t="shared" ca="1" si="12"/>
        <v>104</v>
      </c>
      <c r="AG30">
        <f t="shared" ca="1" si="13"/>
        <v>1</v>
      </c>
      <c r="AJ30" s="3"/>
      <c r="AS30" s="3" t="e">
        <f t="shared" ref="AS30:BO30" si="170">IF(AS69=1,SUM(BQ30,CO30,DM30,EK30,FI30),NA())</f>
        <v>#N/A</v>
      </c>
      <c r="AT30" s="3" t="e">
        <f t="shared" si="170"/>
        <v>#N/A</v>
      </c>
      <c r="AU30" s="3" t="e">
        <f t="shared" si="170"/>
        <v>#N/A</v>
      </c>
      <c r="AV30" s="3" t="e">
        <f t="shared" si="170"/>
        <v>#N/A</v>
      </c>
      <c r="AW30" s="3" t="e">
        <f t="shared" si="170"/>
        <v>#N/A</v>
      </c>
      <c r="AX30" s="3" t="e">
        <f t="shared" si="170"/>
        <v>#N/A</v>
      </c>
      <c r="AY30" s="3" t="e">
        <f t="shared" si="170"/>
        <v>#N/A</v>
      </c>
      <c r="AZ30" s="3">
        <f t="shared" si="170"/>
        <v>0.81844003949267119</v>
      </c>
      <c r="BA30" s="3">
        <f t="shared" si="170"/>
        <v>0.93512569302042992</v>
      </c>
      <c r="BB30" s="3">
        <f t="shared" si="170"/>
        <v>1.0518113465481886</v>
      </c>
      <c r="BC30" s="3" t="e">
        <f t="shared" si="170"/>
        <v>#N/A</v>
      </c>
      <c r="BD30" s="3">
        <f t="shared" si="170"/>
        <v>1.1740715424925952</v>
      </c>
      <c r="BE30" s="3">
        <f t="shared" si="170"/>
        <v>1.1796460849092427</v>
      </c>
      <c r="BF30" s="3">
        <f t="shared" si="170"/>
        <v>1.1852206273258905</v>
      </c>
      <c r="BG30" s="3" t="e">
        <f t="shared" si="170"/>
        <v>#N/A</v>
      </c>
      <c r="BH30" s="3">
        <f t="shared" si="170"/>
        <v>1.4122427280322016</v>
      </c>
      <c r="BI30" s="3" t="e">
        <f t="shared" si="170"/>
        <v>#N/A</v>
      </c>
      <c r="BJ30" s="3">
        <f t="shared" si="170"/>
        <v>1.0736082630819475</v>
      </c>
      <c r="BK30" s="3">
        <f t="shared" si="170"/>
        <v>0.90429103060682015</v>
      </c>
      <c r="BL30" s="3" t="e">
        <f t="shared" si="170"/>
        <v>#N/A</v>
      </c>
      <c r="BM30" s="3" t="e">
        <f t="shared" si="170"/>
        <v>#N/A</v>
      </c>
      <c r="BN30" s="3" t="e">
        <f t="shared" si="170"/>
        <v>#N/A</v>
      </c>
      <c r="BO30" s="3" t="e">
        <f t="shared" si="170"/>
        <v>#N/A</v>
      </c>
      <c r="BQ30" s="3">
        <f t="shared" ref="BQ30:CM30" si="171">(MAX($BQ$75:$CM$105)-BQ103)/(MAX($BQ$75:$CM$105)-MIN($BQ$75:$CM$105))*$B$3</f>
        <v>1</v>
      </c>
      <c r="BR30" s="3">
        <f t="shared" si="171"/>
        <v>1</v>
      </c>
      <c r="BS30" s="3">
        <f t="shared" si="171"/>
        <v>1</v>
      </c>
      <c r="BT30" s="3">
        <f t="shared" si="171"/>
        <v>1</v>
      </c>
      <c r="BU30" s="3">
        <f t="shared" si="171"/>
        <v>1</v>
      </c>
      <c r="BV30" s="3">
        <f t="shared" si="171"/>
        <v>1</v>
      </c>
      <c r="BW30" s="3">
        <f t="shared" si="171"/>
        <v>1</v>
      </c>
      <c r="BX30" s="3">
        <f t="shared" si="171"/>
        <v>3.0303030303030304E-2</v>
      </c>
      <c r="BY30" s="3">
        <f t="shared" si="171"/>
        <v>6.0606060606060608E-2</v>
      </c>
      <c r="BZ30" s="3">
        <f t="shared" si="171"/>
        <v>9.0909090909090912E-2</v>
      </c>
      <c r="CA30" s="3">
        <f t="shared" si="171"/>
        <v>1</v>
      </c>
      <c r="CB30" s="3">
        <f t="shared" si="171"/>
        <v>0.15151515151515152</v>
      </c>
      <c r="CC30" s="3">
        <f t="shared" si="171"/>
        <v>0.18181818181818182</v>
      </c>
      <c r="CD30" s="3">
        <f t="shared" si="171"/>
        <v>0.21212121212121213</v>
      </c>
      <c r="CE30" s="3">
        <f t="shared" si="171"/>
        <v>1</v>
      </c>
      <c r="CF30" s="3">
        <f t="shared" si="171"/>
        <v>0.27272727272727271</v>
      </c>
      <c r="CG30" s="3">
        <f t="shared" si="171"/>
        <v>1</v>
      </c>
      <c r="CH30" s="3">
        <f t="shared" si="171"/>
        <v>0.21212121212121213</v>
      </c>
      <c r="CI30" s="3">
        <f t="shared" si="171"/>
        <v>0.18181818181818182</v>
      </c>
      <c r="CJ30" s="3">
        <f t="shared" si="171"/>
        <v>1</v>
      </c>
      <c r="CK30" s="3">
        <f t="shared" si="171"/>
        <v>1</v>
      </c>
      <c r="CL30" s="3">
        <f t="shared" si="171"/>
        <v>1</v>
      </c>
      <c r="CM30" s="3">
        <f t="shared" si="171"/>
        <v>1</v>
      </c>
      <c r="CO30" s="3">
        <f t="shared" ref="CO30:DK30" si="172">(MAX($CO$75:$DK$105)-CO103)/(MAX($CO$75:$DK$105)-MIN($CO$75:$DK$105))*$B$4</f>
        <v>1</v>
      </c>
      <c r="CP30" s="3">
        <f t="shared" si="172"/>
        <v>1</v>
      </c>
      <c r="CQ30" s="3">
        <f t="shared" si="172"/>
        <v>1</v>
      </c>
      <c r="CR30" s="3">
        <f t="shared" si="172"/>
        <v>1</v>
      </c>
      <c r="CS30" s="3">
        <f t="shared" si="172"/>
        <v>1</v>
      </c>
      <c r="CT30" s="3">
        <f t="shared" si="172"/>
        <v>1</v>
      </c>
      <c r="CU30" s="3">
        <f t="shared" si="172"/>
        <v>1</v>
      </c>
      <c r="CV30" s="3">
        <f t="shared" si="172"/>
        <v>0.34210526315789475</v>
      </c>
      <c r="CW30" s="3">
        <f t="shared" si="172"/>
        <v>0.31578947368421051</v>
      </c>
      <c r="CX30" s="3">
        <f t="shared" si="172"/>
        <v>0.28947368421052633</v>
      </c>
      <c r="CY30" s="3">
        <f t="shared" si="172"/>
        <v>1</v>
      </c>
      <c r="CZ30" s="3">
        <f t="shared" si="172"/>
        <v>0.23684210526315788</v>
      </c>
      <c r="DA30" s="3">
        <f t="shared" si="172"/>
        <v>0.21052631578947367</v>
      </c>
      <c r="DB30" s="3">
        <f t="shared" si="172"/>
        <v>0.18421052631578946</v>
      </c>
      <c r="DC30" s="3">
        <f t="shared" si="172"/>
        <v>1</v>
      </c>
      <c r="DD30" s="3">
        <f t="shared" si="172"/>
        <v>0.13157894736842105</v>
      </c>
      <c r="DE30" s="3">
        <f t="shared" si="172"/>
        <v>1</v>
      </c>
      <c r="DF30" s="3">
        <f t="shared" si="172"/>
        <v>7.8947368421052627E-2</v>
      </c>
      <c r="DG30" s="3">
        <f t="shared" si="172"/>
        <v>5.2631578947368418E-2</v>
      </c>
      <c r="DH30" s="3">
        <f t="shared" si="172"/>
        <v>1</v>
      </c>
      <c r="DI30" s="3">
        <f t="shared" si="172"/>
        <v>1</v>
      </c>
      <c r="DJ30" s="3">
        <f t="shared" si="172"/>
        <v>1</v>
      </c>
      <c r="DK30" s="3">
        <f t="shared" si="172"/>
        <v>1</v>
      </c>
      <c r="DM30" s="3">
        <f t="shared" ref="DM30:EI30" si="173">(MAX($DM$75:$EI$105)-DM103)/(MAX($DM$75:$EI$105)-MIN($DM$75:$EI$105))*$B$5</f>
        <v>1</v>
      </c>
      <c r="DN30" s="3">
        <f t="shared" si="173"/>
        <v>1</v>
      </c>
      <c r="DO30" s="3">
        <f t="shared" si="173"/>
        <v>1</v>
      </c>
      <c r="DP30" s="3">
        <f t="shared" si="173"/>
        <v>1</v>
      </c>
      <c r="DQ30" s="3">
        <f t="shared" si="173"/>
        <v>1</v>
      </c>
      <c r="DR30" s="3">
        <f t="shared" si="173"/>
        <v>1</v>
      </c>
      <c r="DS30" s="3">
        <f t="shared" si="173"/>
        <v>1</v>
      </c>
      <c r="DT30" s="3">
        <f t="shared" si="173"/>
        <v>2.8571428571428571E-2</v>
      </c>
      <c r="DU30" s="3">
        <f t="shared" si="173"/>
        <v>5.7142857142857141E-2</v>
      </c>
      <c r="DV30" s="3">
        <f t="shared" si="173"/>
        <v>8.5714285714285715E-2</v>
      </c>
      <c r="DW30" s="3">
        <f t="shared" si="173"/>
        <v>1</v>
      </c>
      <c r="DX30" s="3">
        <f t="shared" si="173"/>
        <v>0.14285714285714285</v>
      </c>
      <c r="DY30" s="3">
        <f t="shared" si="173"/>
        <v>0.17142857142857143</v>
      </c>
      <c r="DZ30" s="3">
        <f t="shared" si="173"/>
        <v>0.2</v>
      </c>
      <c r="EA30" s="3">
        <f t="shared" si="173"/>
        <v>1</v>
      </c>
      <c r="EB30" s="3">
        <f t="shared" si="173"/>
        <v>0.14285714285714285</v>
      </c>
      <c r="EC30" s="3">
        <f t="shared" si="173"/>
        <v>1</v>
      </c>
      <c r="ED30" s="3">
        <f t="shared" si="173"/>
        <v>8.5714285714285715E-2</v>
      </c>
      <c r="EE30" s="3">
        <f t="shared" si="173"/>
        <v>5.7142857142857141E-2</v>
      </c>
      <c r="EF30" s="3">
        <f t="shared" si="173"/>
        <v>1</v>
      </c>
      <c r="EG30" s="3">
        <f t="shared" si="173"/>
        <v>1</v>
      </c>
      <c r="EH30" s="3">
        <f t="shared" si="173"/>
        <v>1</v>
      </c>
      <c r="EI30" s="3">
        <f t="shared" si="173"/>
        <v>1</v>
      </c>
      <c r="EK30" s="3">
        <f t="shared" ref="EK30:FG30" si="174">(MAX($EK$75:$FG$105)-EK103)/(MAX($EK$75:$FG$105)-MIN($EK$75:$FG$105))*$B$6</f>
        <v>1</v>
      </c>
      <c r="EL30" s="3">
        <f t="shared" si="174"/>
        <v>1</v>
      </c>
      <c r="EM30" s="3">
        <f t="shared" si="174"/>
        <v>1</v>
      </c>
      <c r="EN30" s="3">
        <f t="shared" si="174"/>
        <v>1</v>
      </c>
      <c r="EO30" s="3">
        <f t="shared" si="174"/>
        <v>1</v>
      </c>
      <c r="EP30" s="3">
        <f t="shared" si="174"/>
        <v>1</v>
      </c>
      <c r="EQ30" s="3">
        <f t="shared" si="174"/>
        <v>1</v>
      </c>
      <c r="ER30" s="3">
        <f t="shared" si="174"/>
        <v>2.8571428571428571E-2</v>
      </c>
      <c r="ES30" s="3">
        <f t="shared" si="174"/>
        <v>5.7142857142857141E-2</v>
      </c>
      <c r="ET30" s="3">
        <f t="shared" si="174"/>
        <v>8.5714285714285715E-2</v>
      </c>
      <c r="EU30" s="3">
        <f t="shared" si="174"/>
        <v>1</v>
      </c>
      <c r="EV30" s="3">
        <f t="shared" si="174"/>
        <v>0.14285714285714285</v>
      </c>
      <c r="EW30" s="3">
        <f t="shared" si="174"/>
        <v>0.17142857142857143</v>
      </c>
      <c r="EX30" s="3">
        <f t="shared" si="174"/>
        <v>0.2</v>
      </c>
      <c r="EY30" s="3">
        <f t="shared" si="174"/>
        <v>1</v>
      </c>
      <c r="EZ30" s="3">
        <f t="shared" si="174"/>
        <v>0.14285714285714285</v>
      </c>
      <c r="FA30" s="3">
        <f t="shared" si="174"/>
        <v>1</v>
      </c>
      <c r="FB30" s="3">
        <f t="shared" si="174"/>
        <v>8.5714285714285715E-2</v>
      </c>
      <c r="FC30" s="3">
        <f t="shared" si="174"/>
        <v>5.7142857142857141E-2</v>
      </c>
      <c r="FD30" s="3">
        <f t="shared" si="174"/>
        <v>1</v>
      </c>
      <c r="FE30" s="3">
        <f t="shared" si="174"/>
        <v>1</v>
      </c>
      <c r="FF30" s="3">
        <f t="shared" si="174"/>
        <v>1</v>
      </c>
      <c r="FG30" s="3">
        <f t="shared" si="174"/>
        <v>1</v>
      </c>
      <c r="FI30" s="3">
        <f t="shared" ref="FI30:GE30" si="175">(MAX($FI$75:$GE$105)-FI103)/(MAX($FI$75:$GE$105)-MIN($FI$75:$GE$105))*$B$7</f>
        <v>1</v>
      </c>
      <c r="FJ30" s="3">
        <f t="shared" si="175"/>
        <v>1</v>
      </c>
      <c r="FK30" s="3">
        <f t="shared" si="175"/>
        <v>1</v>
      </c>
      <c r="FL30" s="3">
        <f t="shared" si="175"/>
        <v>1</v>
      </c>
      <c r="FM30" s="3">
        <f t="shared" si="175"/>
        <v>1</v>
      </c>
      <c r="FN30" s="3">
        <f t="shared" si="175"/>
        <v>1</v>
      </c>
      <c r="FO30" s="3">
        <f t="shared" si="175"/>
        <v>1</v>
      </c>
      <c r="FP30" s="3">
        <f t="shared" si="175"/>
        <v>0.3888888888888889</v>
      </c>
      <c r="FQ30" s="3">
        <f t="shared" si="175"/>
        <v>0.44444444444444442</v>
      </c>
      <c r="FR30" s="3">
        <f t="shared" si="175"/>
        <v>0.5</v>
      </c>
      <c r="FS30" s="3">
        <f t="shared" si="175"/>
        <v>1</v>
      </c>
      <c r="FT30" s="3">
        <f t="shared" si="175"/>
        <v>0.5</v>
      </c>
      <c r="FU30" s="3">
        <f t="shared" si="175"/>
        <v>0.44444444444444442</v>
      </c>
      <c r="FV30" s="3">
        <f t="shared" si="175"/>
        <v>0.3888888888888889</v>
      </c>
      <c r="FW30" s="3">
        <f t="shared" si="175"/>
        <v>1</v>
      </c>
      <c r="FX30" s="3">
        <f t="shared" si="175"/>
        <v>0.72222222222222221</v>
      </c>
      <c r="FY30" s="3">
        <f t="shared" si="175"/>
        <v>1</v>
      </c>
      <c r="FZ30" s="3">
        <f t="shared" si="175"/>
        <v>0.61111111111111116</v>
      </c>
      <c r="GA30" s="3">
        <f t="shared" si="175"/>
        <v>0.55555555555555558</v>
      </c>
      <c r="GB30" s="3">
        <f t="shared" si="175"/>
        <v>1</v>
      </c>
      <c r="GC30" s="3">
        <f t="shared" si="175"/>
        <v>1</v>
      </c>
      <c r="GD30" s="3">
        <f t="shared" si="175"/>
        <v>1</v>
      </c>
      <c r="GE30" s="3">
        <f t="shared" si="175"/>
        <v>1</v>
      </c>
    </row>
    <row r="31" spans="3:187" x14ac:dyDescent="0.2">
      <c r="C31">
        <v>28</v>
      </c>
      <c r="D31" s="2" t="s">
        <v>23</v>
      </c>
      <c r="E31" s="2" t="s">
        <v>23</v>
      </c>
      <c r="F31" s="2" t="s">
        <v>23</v>
      </c>
      <c r="G31" s="2" t="s">
        <v>23</v>
      </c>
      <c r="H31" s="2" t="s">
        <v>18</v>
      </c>
      <c r="I31" s="2" t="s">
        <v>23</v>
      </c>
      <c r="J31" s="2" t="s">
        <v>18</v>
      </c>
      <c r="K31" s="2" t="str">
        <f ca="1">IF(AG120=1,"R","AH")</f>
        <v>AH</v>
      </c>
      <c r="L31" s="2" t="str">
        <f ca="1">IF(AG121=1,"R","AH")</f>
        <v>AH</v>
      </c>
      <c r="M31" s="2" t="str">
        <f ca="1">IF(AG122=1,"R","AH")</f>
        <v>AH</v>
      </c>
      <c r="N31" s="2" t="s">
        <v>18</v>
      </c>
      <c r="O31" s="2" t="str">
        <f ca="1">IF(AG123=1,"R","AH")</f>
        <v>AH</v>
      </c>
      <c r="P31" s="2" t="str">
        <f ca="1">IF(AG124=1,"R","AH")</f>
        <v>AH</v>
      </c>
      <c r="Q31" s="2" t="str">
        <f ca="1">IF(AG125=1,"R","AH")</f>
        <v>AH</v>
      </c>
      <c r="R31" s="2" t="s">
        <v>18</v>
      </c>
      <c r="S31" s="2" t="str">
        <f ca="1">IF(AG126=1,"R","AH")</f>
        <v>AH</v>
      </c>
      <c r="T31" s="2" t="s">
        <v>18</v>
      </c>
      <c r="U31" s="2" t="str">
        <f ca="1">IF(AG127=1,"R","AH")</f>
        <v>AH</v>
      </c>
      <c r="V31" s="2" t="str">
        <f ca="1">IF(AG128=1,"R","AH")</f>
        <v>AH</v>
      </c>
      <c r="W31" s="2" t="s">
        <v>18</v>
      </c>
      <c r="X31" s="2" t="s">
        <v>23</v>
      </c>
      <c r="Y31" s="2" t="s">
        <v>23</v>
      </c>
      <c r="Z31" s="2" t="s">
        <v>23</v>
      </c>
      <c r="AB31">
        <v>16</v>
      </c>
      <c r="AC31">
        <v>11</v>
      </c>
      <c r="AD31" s="3">
        <f>BD18</f>
        <v>2.2058783321941218</v>
      </c>
      <c r="AE31" s="3">
        <f ca="1">IF(MTD_front_end!$BA$21="Salt &amp; Pepper",(RAND()),IF(MTD_front_end!$BA$20="Private Residents",AD31,MAX($AD$3:$AD$137)-AD31))</f>
        <v>2.2058783321941218</v>
      </c>
      <c r="AF31">
        <f t="shared" ca="1" si="12"/>
        <v>105</v>
      </c>
      <c r="AG31">
        <f t="shared" ca="1" si="13"/>
        <v>1</v>
      </c>
      <c r="AJ31" s="3"/>
      <c r="AS31" s="3" t="e">
        <f t="shared" ref="AS31:BO31" si="176">IF(AS70=1,SUM(BQ31,CO31,DM31,EK31,FI31),NA())</f>
        <v>#N/A</v>
      </c>
      <c r="AT31" s="3" t="e">
        <f t="shared" si="176"/>
        <v>#N/A</v>
      </c>
      <c r="AU31" s="3" t="e">
        <f t="shared" si="176"/>
        <v>#N/A</v>
      </c>
      <c r="AV31" s="3" t="e">
        <f t="shared" si="176"/>
        <v>#N/A</v>
      </c>
      <c r="AW31" s="3" t="e">
        <f t="shared" si="176"/>
        <v>#N/A</v>
      </c>
      <c r="AX31" s="3" t="e">
        <f t="shared" si="176"/>
        <v>#N/A</v>
      </c>
      <c r="AY31" s="3" t="e">
        <f t="shared" si="176"/>
        <v>#N/A</v>
      </c>
      <c r="AZ31" s="3">
        <f t="shared" si="176"/>
        <v>0.64912280701754388</v>
      </c>
      <c r="BA31" s="3">
        <f t="shared" si="176"/>
        <v>0.76580846054530261</v>
      </c>
      <c r="BB31" s="3">
        <f t="shared" si="176"/>
        <v>0.88249411407306144</v>
      </c>
      <c r="BC31" s="3" t="e">
        <f t="shared" si="176"/>
        <v>#N/A</v>
      </c>
      <c r="BD31" s="3" t="e">
        <f t="shared" si="176"/>
        <v>#N/A</v>
      </c>
      <c r="BE31" s="3">
        <f t="shared" si="176"/>
        <v>1.0103288524341156</v>
      </c>
      <c r="BF31" s="3">
        <f t="shared" si="176"/>
        <v>1.0159033948507632</v>
      </c>
      <c r="BG31" s="3" t="e">
        <f t="shared" si="176"/>
        <v>#N/A</v>
      </c>
      <c r="BH31" s="3" t="e">
        <f t="shared" si="176"/>
        <v>#N/A</v>
      </c>
      <c r="BI31" s="3" t="e">
        <f t="shared" si="176"/>
        <v>#N/A</v>
      </c>
      <c r="BJ31" s="3">
        <f t="shared" si="176"/>
        <v>0.90429103060682015</v>
      </c>
      <c r="BK31" s="3">
        <f t="shared" si="176"/>
        <v>0.73497379813169283</v>
      </c>
      <c r="BL31" s="3" t="e">
        <f t="shared" si="176"/>
        <v>#N/A</v>
      </c>
      <c r="BM31" s="3" t="e">
        <f t="shared" si="176"/>
        <v>#N/A</v>
      </c>
      <c r="BN31" s="3" t="e">
        <f t="shared" si="176"/>
        <v>#N/A</v>
      </c>
      <c r="BO31" s="3" t="e">
        <f t="shared" si="176"/>
        <v>#N/A</v>
      </c>
      <c r="BQ31" s="3">
        <f t="shared" ref="BQ31:CM31" si="177">(MAX($BQ$75:$CM$105)-BQ104)/(MAX($BQ$75:$CM$105)-MIN($BQ$75:$CM$105))*$B$3</f>
        <v>1</v>
      </c>
      <c r="BR31" s="3">
        <f t="shared" si="177"/>
        <v>1</v>
      </c>
      <c r="BS31" s="3">
        <f t="shared" si="177"/>
        <v>1</v>
      </c>
      <c r="BT31" s="3">
        <f t="shared" si="177"/>
        <v>1</v>
      </c>
      <c r="BU31" s="3">
        <f t="shared" si="177"/>
        <v>1</v>
      </c>
      <c r="BV31" s="3">
        <f t="shared" si="177"/>
        <v>1</v>
      </c>
      <c r="BW31" s="3">
        <f t="shared" si="177"/>
        <v>1</v>
      </c>
      <c r="BX31" s="3">
        <f t="shared" si="177"/>
        <v>0</v>
      </c>
      <c r="BY31" s="3">
        <f t="shared" si="177"/>
        <v>3.0303030303030304E-2</v>
      </c>
      <c r="BZ31" s="3">
        <f t="shared" si="177"/>
        <v>6.0606060606060608E-2</v>
      </c>
      <c r="CA31" s="3">
        <f t="shared" si="177"/>
        <v>1</v>
      </c>
      <c r="CB31" s="3">
        <f t="shared" si="177"/>
        <v>1</v>
      </c>
      <c r="CC31" s="3">
        <f t="shared" si="177"/>
        <v>0.15151515151515152</v>
      </c>
      <c r="CD31" s="3">
        <f t="shared" si="177"/>
        <v>0.18181818181818182</v>
      </c>
      <c r="CE31" s="3">
        <f t="shared" si="177"/>
        <v>1</v>
      </c>
      <c r="CF31" s="3">
        <f t="shared" si="177"/>
        <v>1</v>
      </c>
      <c r="CG31" s="3">
        <f t="shared" si="177"/>
        <v>1</v>
      </c>
      <c r="CH31" s="3">
        <f t="shared" si="177"/>
        <v>0.18181818181818182</v>
      </c>
      <c r="CI31" s="3">
        <f t="shared" si="177"/>
        <v>0.15151515151515152</v>
      </c>
      <c r="CJ31" s="3">
        <f t="shared" si="177"/>
        <v>1</v>
      </c>
      <c r="CK31" s="3">
        <f t="shared" si="177"/>
        <v>1</v>
      </c>
      <c r="CL31" s="3">
        <f t="shared" si="177"/>
        <v>1</v>
      </c>
      <c r="CM31" s="3">
        <f t="shared" si="177"/>
        <v>1</v>
      </c>
      <c r="CO31" s="3">
        <f t="shared" ref="CO31:DK31" si="178">(MAX($CO$75:$DK$105)-CO104)/(MAX($CO$75:$DK$105)-MIN($CO$75:$DK$105))*$B$4</f>
        <v>1</v>
      </c>
      <c r="CP31" s="3">
        <f t="shared" si="178"/>
        <v>1</v>
      </c>
      <c r="CQ31" s="3">
        <f t="shared" si="178"/>
        <v>1</v>
      </c>
      <c r="CR31" s="3">
        <f t="shared" si="178"/>
        <v>1</v>
      </c>
      <c r="CS31" s="3">
        <f t="shared" si="178"/>
        <v>1</v>
      </c>
      <c r="CT31" s="3">
        <f t="shared" si="178"/>
        <v>1</v>
      </c>
      <c r="CU31" s="3">
        <f t="shared" si="178"/>
        <v>1</v>
      </c>
      <c r="CV31" s="3">
        <f t="shared" si="178"/>
        <v>0.31578947368421051</v>
      </c>
      <c r="CW31" s="3">
        <f t="shared" si="178"/>
        <v>0.28947368421052633</v>
      </c>
      <c r="CX31" s="3">
        <f t="shared" si="178"/>
        <v>0.26315789473684209</v>
      </c>
      <c r="CY31" s="3">
        <f t="shared" si="178"/>
        <v>1</v>
      </c>
      <c r="CZ31" s="3">
        <f t="shared" si="178"/>
        <v>1</v>
      </c>
      <c r="DA31" s="3">
        <f t="shared" si="178"/>
        <v>0.18421052631578946</v>
      </c>
      <c r="DB31" s="3">
        <f t="shared" si="178"/>
        <v>0.15789473684210525</v>
      </c>
      <c r="DC31" s="3">
        <f t="shared" si="178"/>
        <v>1</v>
      </c>
      <c r="DD31" s="3">
        <f t="shared" si="178"/>
        <v>1</v>
      </c>
      <c r="DE31" s="3">
        <f t="shared" si="178"/>
        <v>1</v>
      </c>
      <c r="DF31" s="3">
        <f t="shared" si="178"/>
        <v>5.2631578947368418E-2</v>
      </c>
      <c r="DG31" s="3">
        <f t="shared" si="178"/>
        <v>2.6315789473684209E-2</v>
      </c>
      <c r="DH31" s="3">
        <f t="shared" si="178"/>
        <v>1</v>
      </c>
      <c r="DI31" s="3">
        <f t="shared" si="178"/>
        <v>1</v>
      </c>
      <c r="DJ31" s="3">
        <f t="shared" si="178"/>
        <v>1</v>
      </c>
      <c r="DK31" s="3">
        <f t="shared" si="178"/>
        <v>1</v>
      </c>
      <c r="DM31" s="3">
        <f t="shared" ref="DM31:EI31" si="179">(MAX($DM$75:$EI$105)-DM104)/(MAX($DM$75:$EI$105)-MIN($DM$75:$EI$105))*$B$5</f>
        <v>1</v>
      </c>
      <c r="DN31" s="3">
        <f t="shared" si="179"/>
        <v>1</v>
      </c>
      <c r="DO31" s="3">
        <f t="shared" si="179"/>
        <v>1</v>
      </c>
      <c r="DP31" s="3">
        <f t="shared" si="179"/>
        <v>1</v>
      </c>
      <c r="DQ31" s="3">
        <f t="shared" si="179"/>
        <v>1</v>
      </c>
      <c r="DR31" s="3">
        <f t="shared" si="179"/>
        <v>1</v>
      </c>
      <c r="DS31" s="3">
        <f t="shared" si="179"/>
        <v>1</v>
      </c>
      <c r="DT31" s="3">
        <f t="shared" si="179"/>
        <v>0</v>
      </c>
      <c r="DU31" s="3">
        <f t="shared" si="179"/>
        <v>2.8571428571428571E-2</v>
      </c>
      <c r="DV31" s="3">
        <f t="shared" si="179"/>
        <v>5.7142857142857141E-2</v>
      </c>
      <c r="DW31" s="3">
        <f t="shared" si="179"/>
        <v>1</v>
      </c>
      <c r="DX31" s="3">
        <f t="shared" si="179"/>
        <v>1</v>
      </c>
      <c r="DY31" s="3">
        <f t="shared" si="179"/>
        <v>0.14285714285714285</v>
      </c>
      <c r="DZ31" s="3">
        <f t="shared" si="179"/>
        <v>0.17142857142857143</v>
      </c>
      <c r="EA31" s="3">
        <f t="shared" si="179"/>
        <v>1</v>
      </c>
      <c r="EB31" s="3">
        <f t="shared" si="179"/>
        <v>1</v>
      </c>
      <c r="EC31" s="3">
        <f t="shared" si="179"/>
        <v>1</v>
      </c>
      <c r="ED31" s="3">
        <f t="shared" si="179"/>
        <v>5.7142857142857141E-2</v>
      </c>
      <c r="EE31" s="3">
        <f t="shared" si="179"/>
        <v>2.8571428571428571E-2</v>
      </c>
      <c r="EF31" s="3">
        <f t="shared" si="179"/>
        <v>1</v>
      </c>
      <c r="EG31" s="3">
        <f t="shared" si="179"/>
        <v>1</v>
      </c>
      <c r="EH31" s="3">
        <f t="shared" si="179"/>
        <v>1</v>
      </c>
      <c r="EI31" s="3">
        <f t="shared" si="179"/>
        <v>1</v>
      </c>
      <c r="EK31" s="3">
        <f t="shared" ref="EK31:FG31" si="180">(MAX($EK$75:$FG$105)-EK104)/(MAX($EK$75:$FG$105)-MIN($EK$75:$FG$105))*$B$6</f>
        <v>1</v>
      </c>
      <c r="EL31" s="3">
        <f t="shared" si="180"/>
        <v>1</v>
      </c>
      <c r="EM31" s="3">
        <f t="shared" si="180"/>
        <v>1</v>
      </c>
      <c r="EN31" s="3">
        <f t="shared" si="180"/>
        <v>1</v>
      </c>
      <c r="EO31" s="3">
        <f t="shared" si="180"/>
        <v>1</v>
      </c>
      <c r="EP31" s="3">
        <f t="shared" si="180"/>
        <v>1</v>
      </c>
      <c r="EQ31" s="3">
        <f t="shared" si="180"/>
        <v>1</v>
      </c>
      <c r="ER31" s="3">
        <f t="shared" si="180"/>
        <v>0</v>
      </c>
      <c r="ES31" s="3">
        <f t="shared" si="180"/>
        <v>2.8571428571428571E-2</v>
      </c>
      <c r="ET31" s="3">
        <f t="shared" si="180"/>
        <v>5.7142857142857141E-2</v>
      </c>
      <c r="EU31" s="3">
        <f t="shared" si="180"/>
        <v>1</v>
      </c>
      <c r="EV31" s="3">
        <f t="shared" si="180"/>
        <v>1</v>
      </c>
      <c r="EW31" s="3">
        <f t="shared" si="180"/>
        <v>0.14285714285714285</v>
      </c>
      <c r="EX31" s="3">
        <f t="shared" si="180"/>
        <v>0.17142857142857143</v>
      </c>
      <c r="EY31" s="3">
        <f t="shared" si="180"/>
        <v>1</v>
      </c>
      <c r="EZ31" s="3">
        <f t="shared" si="180"/>
        <v>1</v>
      </c>
      <c r="FA31" s="3">
        <f t="shared" si="180"/>
        <v>1</v>
      </c>
      <c r="FB31" s="3">
        <f t="shared" si="180"/>
        <v>5.7142857142857141E-2</v>
      </c>
      <c r="FC31" s="3">
        <f t="shared" si="180"/>
        <v>2.8571428571428571E-2</v>
      </c>
      <c r="FD31" s="3">
        <f t="shared" si="180"/>
        <v>1</v>
      </c>
      <c r="FE31" s="3">
        <f t="shared" si="180"/>
        <v>1</v>
      </c>
      <c r="FF31" s="3">
        <f t="shared" si="180"/>
        <v>1</v>
      </c>
      <c r="FG31" s="3">
        <f t="shared" si="180"/>
        <v>1</v>
      </c>
      <c r="FI31" s="3">
        <f t="shared" ref="FI31:GE31" si="181">(MAX($FI$75:$GE$105)-FI104)/(MAX($FI$75:$GE$105)-MIN($FI$75:$GE$105))*$B$7</f>
        <v>1</v>
      </c>
      <c r="FJ31" s="3">
        <f t="shared" si="181"/>
        <v>1</v>
      </c>
      <c r="FK31" s="3">
        <f t="shared" si="181"/>
        <v>1</v>
      </c>
      <c r="FL31" s="3">
        <f t="shared" si="181"/>
        <v>1</v>
      </c>
      <c r="FM31" s="3">
        <f t="shared" si="181"/>
        <v>1</v>
      </c>
      <c r="FN31" s="3">
        <f t="shared" si="181"/>
        <v>1</v>
      </c>
      <c r="FO31" s="3">
        <f t="shared" si="181"/>
        <v>1</v>
      </c>
      <c r="FP31" s="3">
        <f t="shared" si="181"/>
        <v>0.33333333333333331</v>
      </c>
      <c r="FQ31" s="3">
        <f t="shared" si="181"/>
        <v>0.3888888888888889</v>
      </c>
      <c r="FR31" s="3">
        <f t="shared" si="181"/>
        <v>0.44444444444444442</v>
      </c>
      <c r="FS31" s="3">
        <f t="shared" si="181"/>
        <v>1</v>
      </c>
      <c r="FT31" s="3">
        <f t="shared" si="181"/>
        <v>1</v>
      </c>
      <c r="FU31" s="3">
        <f t="shared" si="181"/>
        <v>0.3888888888888889</v>
      </c>
      <c r="FV31" s="3">
        <f t="shared" si="181"/>
        <v>0.33333333333333331</v>
      </c>
      <c r="FW31" s="3">
        <f t="shared" si="181"/>
        <v>1</v>
      </c>
      <c r="FX31" s="3">
        <f t="shared" si="181"/>
        <v>1</v>
      </c>
      <c r="FY31" s="3">
        <f t="shared" si="181"/>
        <v>1</v>
      </c>
      <c r="FZ31" s="3">
        <f t="shared" si="181"/>
        <v>0.55555555555555558</v>
      </c>
      <c r="GA31" s="3">
        <f t="shared" si="181"/>
        <v>0.5</v>
      </c>
      <c r="GB31" s="3">
        <f t="shared" si="181"/>
        <v>1</v>
      </c>
      <c r="GC31" s="3">
        <f t="shared" si="181"/>
        <v>1</v>
      </c>
      <c r="GD31" s="3">
        <f t="shared" si="181"/>
        <v>1</v>
      </c>
      <c r="GE31" s="3">
        <f t="shared" si="181"/>
        <v>1</v>
      </c>
    </row>
    <row r="32" spans="3:187" x14ac:dyDescent="0.2">
      <c r="C32">
        <v>29</v>
      </c>
      <c r="D32" s="2" t="s">
        <v>23</v>
      </c>
      <c r="E32" s="2" t="s">
        <v>23</v>
      </c>
      <c r="F32" s="2" t="s">
        <v>23</v>
      </c>
      <c r="G32" s="2" t="s">
        <v>23</v>
      </c>
      <c r="H32" s="2" t="s">
        <v>18</v>
      </c>
      <c r="I32" s="2" t="s">
        <v>23</v>
      </c>
      <c r="J32" s="2" t="s">
        <v>18</v>
      </c>
      <c r="K32" s="2" t="str">
        <f ca="1">IF(AG129=1,"R","AH")</f>
        <v>AH</v>
      </c>
      <c r="L32" s="2" t="str">
        <f ca="1">IF(AG130=1,"R","AH")</f>
        <v>AH</v>
      </c>
      <c r="M32" s="2" t="str">
        <f ca="1">IF(AG131=1,"R","AH")</f>
        <v>AH</v>
      </c>
      <c r="N32" s="2" t="s">
        <v>18</v>
      </c>
      <c r="O32" s="2" t="s">
        <v>18</v>
      </c>
      <c r="P32" s="2" t="str">
        <f ca="1">IF(AG132=1,"R","AH")</f>
        <v>AH</v>
      </c>
      <c r="Q32" s="2" t="str">
        <f ca="1">IF(AG133=1,"R","AH")</f>
        <v>AH</v>
      </c>
      <c r="R32" s="2" t="s">
        <v>18</v>
      </c>
      <c r="S32" s="2" t="s">
        <v>18</v>
      </c>
      <c r="T32" s="2" t="s">
        <v>18</v>
      </c>
      <c r="U32" s="2" t="str">
        <f ca="1">IF(AG134=1,"R","AH")</f>
        <v>AH</v>
      </c>
      <c r="V32" s="2" t="str">
        <f ca="1">IF(AG135=1,"R","AH")</f>
        <v>AH</v>
      </c>
      <c r="W32" s="2" t="s">
        <v>18</v>
      </c>
      <c r="X32" s="2" t="s">
        <v>23</v>
      </c>
      <c r="Y32" s="2" t="s">
        <v>23</v>
      </c>
      <c r="Z32" s="2" t="s">
        <v>23</v>
      </c>
      <c r="AB32">
        <v>16</v>
      </c>
      <c r="AC32">
        <v>12</v>
      </c>
      <c r="AD32" s="3">
        <f>BE18</f>
        <v>2.5447862079441022</v>
      </c>
      <c r="AE32" s="3">
        <f ca="1">IF(MTD_front_end!$BA$21="Salt &amp; Pepper",(RAND()),IF(MTD_front_end!$BA$20="Private Residents",AD32,MAX($AD$3:$AD$137)-AD32))</f>
        <v>2.5447862079441022</v>
      </c>
      <c r="AF32">
        <f t="shared" ca="1" si="12"/>
        <v>120</v>
      </c>
      <c r="AG32">
        <f t="shared" ca="1" si="13"/>
        <v>1</v>
      </c>
      <c r="AJ32" s="3"/>
      <c r="AS32" s="3" t="e">
        <f t="shared" ref="AS32:BO32" si="182">IF(AS71=1,SUM(BQ32,CO32,DM32,EK32,FI32),NA())</f>
        <v>#N/A</v>
      </c>
      <c r="AT32" s="3" t="e">
        <f t="shared" si="182"/>
        <v>#N/A</v>
      </c>
      <c r="AU32" s="3" t="e">
        <f t="shared" si="182"/>
        <v>#N/A</v>
      </c>
      <c r="AV32" s="3" t="e">
        <f t="shared" si="182"/>
        <v>#N/A</v>
      </c>
      <c r="AW32" s="3" t="e">
        <f t="shared" si="182"/>
        <v>#N/A</v>
      </c>
      <c r="AX32" s="3" t="e">
        <f t="shared" si="182"/>
        <v>#N/A</v>
      </c>
      <c r="AY32" s="3" t="e">
        <f t="shared" si="182"/>
        <v>#N/A</v>
      </c>
      <c r="AZ32" s="3" t="e">
        <f t="shared" si="182"/>
        <v>#N/A</v>
      </c>
      <c r="BA32" s="3" t="e">
        <f t="shared" si="182"/>
        <v>#N/A</v>
      </c>
      <c r="BB32" s="3" t="e">
        <f t="shared" si="182"/>
        <v>#N/A</v>
      </c>
      <c r="BC32" s="3" t="e">
        <f t="shared" si="182"/>
        <v>#N/A</v>
      </c>
      <c r="BD32" s="3" t="e">
        <f t="shared" si="182"/>
        <v>#N/A</v>
      </c>
      <c r="BE32" s="3" t="e">
        <f t="shared" si="182"/>
        <v>#N/A</v>
      </c>
      <c r="BF32" s="3" t="e">
        <f t="shared" si="182"/>
        <v>#N/A</v>
      </c>
      <c r="BG32" s="3" t="e">
        <f t="shared" si="182"/>
        <v>#N/A</v>
      </c>
      <c r="BH32" s="3" t="e">
        <f t="shared" si="182"/>
        <v>#N/A</v>
      </c>
      <c r="BI32" s="3" t="e">
        <f t="shared" si="182"/>
        <v>#N/A</v>
      </c>
      <c r="BJ32" s="3">
        <f t="shared" si="182"/>
        <v>0.79211665527455</v>
      </c>
      <c r="BK32" s="3">
        <f t="shared" si="182"/>
        <v>0.6227994227994228</v>
      </c>
      <c r="BL32" s="3" t="e">
        <f t="shared" si="182"/>
        <v>#N/A</v>
      </c>
      <c r="BM32" s="3" t="e">
        <f t="shared" si="182"/>
        <v>#N/A</v>
      </c>
      <c r="BN32" s="3" t="e">
        <f t="shared" si="182"/>
        <v>#N/A</v>
      </c>
      <c r="BO32" s="3" t="e">
        <f t="shared" si="182"/>
        <v>#N/A</v>
      </c>
      <c r="BQ32" s="3">
        <f t="shared" ref="BQ32:CM32" si="183">(MAX($BQ$75:$CM$105)-BQ105)/(MAX($BQ$75:$CM$105)-MIN($BQ$75:$CM$105))*$B$3</f>
        <v>1</v>
      </c>
      <c r="BR32" s="3">
        <f t="shared" si="183"/>
        <v>1</v>
      </c>
      <c r="BS32" s="3">
        <f t="shared" si="183"/>
        <v>1</v>
      </c>
      <c r="BT32" s="3">
        <f t="shared" si="183"/>
        <v>1</v>
      </c>
      <c r="BU32" s="3">
        <f t="shared" si="183"/>
        <v>1</v>
      </c>
      <c r="BV32" s="3">
        <f t="shared" si="183"/>
        <v>1</v>
      </c>
      <c r="BW32" s="3">
        <f t="shared" si="183"/>
        <v>1</v>
      </c>
      <c r="BX32" s="3">
        <f t="shared" si="183"/>
        <v>1</v>
      </c>
      <c r="BY32" s="3">
        <f t="shared" si="183"/>
        <v>1</v>
      </c>
      <c r="BZ32" s="3">
        <f t="shared" si="183"/>
        <v>1</v>
      </c>
      <c r="CA32" s="3">
        <f t="shared" si="183"/>
        <v>1</v>
      </c>
      <c r="CB32" s="3">
        <f t="shared" si="183"/>
        <v>1</v>
      </c>
      <c r="CC32" s="3">
        <f t="shared" si="183"/>
        <v>1</v>
      </c>
      <c r="CD32" s="3">
        <f t="shared" si="183"/>
        <v>1</v>
      </c>
      <c r="CE32" s="3">
        <f t="shared" si="183"/>
        <v>1</v>
      </c>
      <c r="CF32" s="3">
        <f t="shared" si="183"/>
        <v>1</v>
      </c>
      <c r="CG32" s="3">
        <f t="shared" si="183"/>
        <v>1</v>
      </c>
      <c r="CH32" s="3">
        <f t="shared" si="183"/>
        <v>0.15151515151515152</v>
      </c>
      <c r="CI32" s="3">
        <f t="shared" si="183"/>
        <v>0.12121212121212122</v>
      </c>
      <c r="CJ32" s="3">
        <f t="shared" si="183"/>
        <v>1</v>
      </c>
      <c r="CK32" s="3">
        <f t="shared" si="183"/>
        <v>1</v>
      </c>
      <c r="CL32" s="3">
        <f t="shared" si="183"/>
        <v>1</v>
      </c>
      <c r="CM32" s="3">
        <f t="shared" si="183"/>
        <v>1</v>
      </c>
      <c r="CO32" s="3">
        <f t="shared" ref="CO32:DK32" si="184">(MAX($CO$75:$DK$105)-CO105)/(MAX($CO$75:$DK$105)-MIN($CO$75:$DK$105))*$B$4</f>
        <v>1</v>
      </c>
      <c r="CP32" s="3">
        <f t="shared" si="184"/>
        <v>1</v>
      </c>
      <c r="CQ32" s="3">
        <f t="shared" si="184"/>
        <v>1</v>
      </c>
      <c r="CR32" s="3">
        <f t="shared" si="184"/>
        <v>1</v>
      </c>
      <c r="CS32" s="3">
        <f t="shared" si="184"/>
        <v>1</v>
      </c>
      <c r="CT32" s="3">
        <f t="shared" si="184"/>
        <v>1</v>
      </c>
      <c r="CU32" s="3">
        <f t="shared" si="184"/>
        <v>1</v>
      </c>
      <c r="CV32" s="3">
        <f t="shared" si="184"/>
        <v>1</v>
      </c>
      <c r="CW32" s="3">
        <f t="shared" si="184"/>
        <v>1</v>
      </c>
      <c r="CX32" s="3">
        <f t="shared" si="184"/>
        <v>1</v>
      </c>
      <c r="CY32" s="3">
        <f t="shared" si="184"/>
        <v>1</v>
      </c>
      <c r="CZ32" s="3">
        <f t="shared" si="184"/>
        <v>1</v>
      </c>
      <c r="DA32" s="3">
        <f t="shared" si="184"/>
        <v>1</v>
      </c>
      <c r="DB32" s="3">
        <f t="shared" si="184"/>
        <v>1</v>
      </c>
      <c r="DC32" s="3">
        <f t="shared" si="184"/>
        <v>1</v>
      </c>
      <c r="DD32" s="3">
        <f t="shared" si="184"/>
        <v>1</v>
      </c>
      <c r="DE32" s="3">
        <f t="shared" si="184"/>
        <v>1</v>
      </c>
      <c r="DF32" s="3">
        <f t="shared" si="184"/>
        <v>2.6315789473684209E-2</v>
      </c>
      <c r="DG32" s="3">
        <f t="shared" si="184"/>
        <v>0</v>
      </c>
      <c r="DH32" s="3">
        <f t="shared" si="184"/>
        <v>1</v>
      </c>
      <c r="DI32" s="3">
        <f t="shared" si="184"/>
        <v>1</v>
      </c>
      <c r="DJ32" s="3">
        <f t="shared" si="184"/>
        <v>1</v>
      </c>
      <c r="DK32" s="3">
        <f t="shared" si="184"/>
        <v>1</v>
      </c>
      <c r="DM32" s="3">
        <f t="shared" ref="DM32:EI32" si="185">(MAX($DM$75:$EI$105)-DM105)/(MAX($DM$75:$EI$105)-MIN($DM$75:$EI$105))*$B$5</f>
        <v>1</v>
      </c>
      <c r="DN32" s="3">
        <f t="shared" si="185"/>
        <v>1</v>
      </c>
      <c r="DO32" s="3">
        <f t="shared" si="185"/>
        <v>1</v>
      </c>
      <c r="DP32" s="3">
        <f t="shared" si="185"/>
        <v>1</v>
      </c>
      <c r="DQ32" s="3">
        <f t="shared" si="185"/>
        <v>1</v>
      </c>
      <c r="DR32" s="3">
        <f t="shared" si="185"/>
        <v>1</v>
      </c>
      <c r="DS32" s="3">
        <f t="shared" si="185"/>
        <v>1</v>
      </c>
      <c r="DT32" s="3">
        <f t="shared" si="185"/>
        <v>1</v>
      </c>
      <c r="DU32" s="3">
        <f t="shared" si="185"/>
        <v>1</v>
      </c>
      <c r="DV32" s="3">
        <f t="shared" si="185"/>
        <v>1</v>
      </c>
      <c r="DW32" s="3">
        <f t="shared" si="185"/>
        <v>1</v>
      </c>
      <c r="DX32" s="3">
        <f t="shared" si="185"/>
        <v>1</v>
      </c>
      <c r="DY32" s="3">
        <f t="shared" si="185"/>
        <v>1</v>
      </c>
      <c r="DZ32" s="3">
        <f t="shared" si="185"/>
        <v>1</v>
      </c>
      <c r="EA32" s="3">
        <f t="shared" si="185"/>
        <v>1</v>
      </c>
      <c r="EB32" s="3">
        <f t="shared" si="185"/>
        <v>1</v>
      </c>
      <c r="EC32" s="3">
        <f t="shared" si="185"/>
        <v>1</v>
      </c>
      <c r="ED32" s="3">
        <f t="shared" si="185"/>
        <v>5.7142857142857141E-2</v>
      </c>
      <c r="EE32" s="3">
        <f t="shared" si="185"/>
        <v>2.8571428571428571E-2</v>
      </c>
      <c r="EF32" s="3">
        <f t="shared" si="185"/>
        <v>1</v>
      </c>
      <c r="EG32" s="3">
        <f t="shared" si="185"/>
        <v>1</v>
      </c>
      <c r="EH32" s="3">
        <f t="shared" si="185"/>
        <v>1</v>
      </c>
      <c r="EI32" s="3">
        <f t="shared" si="185"/>
        <v>1</v>
      </c>
      <c r="EK32" s="3">
        <f t="shared" ref="EK32:FG32" si="186">(MAX($EK$75:$FG$105)-EK105)/(MAX($EK$75:$FG$105)-MIN($EK$75:$FG$105))*$B$6</f>
        <v>1</v>
      </c>
      <c r="EL32" s="3">
        <f t="shared" si="186"/>
        <v>1</v>
      </c>
      <c r="EM32" s="3">
        <f t="shared" si="186"/>
        <v>1</v>
      </c>
      <c r="EN32" s="3">
        <f t="shared" si="186"/>
        <v>1</v>
      </c>
      <c r="EO32" s="3">
        <f t="shared" si="186"/>
        <v>1</v>
      </c>
      <c r="EP32" s="3">
        <f t="shared" si="186"/>
        <v>1</v>
      </c>
      <c r="EQ32" s="3">
        <f t="shared" si="186"/>
        <v>1</v>
      </c>
      <c r="ER32" s="3">
        <f t="shared" si="186"/>
        <v>1</v>
      </c>
      <c r="ES32" s="3">
        <f t="shared" si="186"/>
        <v>1</v>
      </c>
      <c r="ET32" s="3">
        <f t="shared" si="186"/>
        <v>1</v>
      </c>
      <c r="EU32" s="3">
        <f t="shared" si="186"/>
        <v>1</v>
      </c>
      <c r="EV32" s="3">
        <f t="shared" si="186"/>
        <v>1</v>
      </c>
      <c r="EW32" s="3">
        <f t="shared" si="186"/>
        <v>1</v>
      </c>
      <c r="EX32" s="3">
        <f t="shared" si="186"/>
        <v>1</v>
      </c>
      <c r="EY32" s="3">
        <f t="shared" si="186"/>
        <v>1</v>
      </c>
      <c r="EZ32" s="3">
        <f t="shared" si="186"/>
        <v>1</v>
      </c>
      <c r="FA32" s="3">
        <f t="shared" si="186"/>
        <v>1</v>
      </c>
      <c r="FB32" s="3">
        <f t="shared" si="186"/>
        <v>5.7142857142857141E-2</v>
      </c>
      <c r="FC32" s="3">
        <f t="shared" si="186"/>
        <v>2.8571428571428571E-2</v>
      </c>
      <c r="FD32" s="3">
        <f t="shared" si="186"/>
        <v>1</v>
      </c>
      <c r="FE32" s="3">
        <f t="shared" si="186"/>
        <v>1</v>
      </c>
      <c r="FF32" s="3">
        <f t="shared" si="186"/>
        <v>1</v>
      </c>
      <c r="FG32" s="3">
        <f t="shared" si="186"/>
        <v>1</v>
      </c>
      <c r="FI32" s="3">
        <f t="shared" ref="FI32:GE32" si="187">(MAX($FI$75:$GE$105)-FI105)/(MAX($FI$75:$GE$105)-MIN($FI$75:$GE$105))*$B$7</f>
        <v>1</v>
      </c>
      <c r="FJ32" s="3">
        <f t="shared" si="187"/>
        <v>1</v>
      </c>
      <c r="FK32" s="3">
        <f t="shared" si="187"/>
        <v>1</v>
      </c>
      <c r="FL32" s="3">
        <f t="shared" si="187"/>
        <v>1</v>
      </c>
      <c r="FM32" s="3">
        <f t="shared" si="187"/>
        <v>1</v>
      </c>
      <c r="FN32" s="3">
        <f t="shared" si="187"/>
        <v>1</v>
      </c>
      <c r="FO32" s="3">
        <f t="shared" si="187"/>
        <v>1</v>
      </c>
      <c r="FP32" s="3">
        <f t="shared" si="187"/>
        <v>1</v>
      </c>
      <c r="FQ32" s="3">
        <f t="shared" si="187"/>
        <v>1</v>
      </c>
      <c r="FR32" s="3">
        <f t="shared" si="187"/>
        <v>1</v>
      </c>
      <c r="FS32" s="3">
        <f t="shared" si="187"/>
        <v>1</v>
      </c>
      <c r="FT32" s="3">
        <f t="shared" si="187"/>
        <v>1</v>
      </c>
      <c r="FU32" s="3">
        <f t="shared" si="187"/>
        <v>1</v>
      </c>
      <c r="FV32" s="3">
        <f t="shared" si="187"/>
        <v>1</v>
      </c>
      <c r="FW32" s="3">
        <f t="shared" si="187"/>
        <v>1</v>
      </c>
      <c r="FX32" s="3">
        <f t="shared" si="187"/>
        <v>1</v>
      </c>
      <c r="FY32" s="3">
        <f t="shared" si="187"/>
        <v>1</v>
      </c>
      <c r="FZ32" s="3">
        <f t="shared" si="187"/>
        <v>0.5</v>
      </c>
      <c r="GA32" s="3">
        <f t="shared" si="187"/>
        <v>0.44444444444444442</v>
      </c>
      <c r="GB32" s="3">
        <f t="shared" si="187"/>
        <v>1</v>
      </c>
      <c r="GC32" s="3">
        <f t="shared" si="187"/>
        <v>1</v>
      </c>
      <c r="GD32" s="3">
        <f t="shared" si="187"/>
        <v>1</v>
      </c>
      <c r="GE32" s="3">
        <f t="shared" si="187"/>
        <v>1</v>
      </c>
    </row>
    <row r="33" spans="1:114" x14ac:dyDescent="0.2">
      <c r="C33">
        <v>30</v>
      </c>
      <c r="D33" s="2" t="s">
        <v>23</v>
      </c>
      <c r="E33" s="2" t="s">
        <v>23</v>
      </c>
      <c r="F33" s="2" t="s">
        <v>23</v>
      </c>
      <c r="G33" s="2" t="s">
        <v>23</v>
      </c>
      <c r="H33" s="2" t="s">
        <v>18</v>
      </c>
      <c r="I33" s="2" t="s">
        <v>23</v>
      </c>
      <c r="J33" s="2" t="s">
        <v>18</v>
      </c>
      <c r="K33" s="2" t="s">
        <v>18</v>
      </c>
      <c r="L33" s="2" t="s">
        <v>18</v>
      </c>
      <c r="M33" s="2" t="s">
        <v>18</v>
      </c>
      <c r="N33" s="2" t="s">
        <v>18</v>
      </c>
      <c r="O33" s="2" t="s">
        <v>18</v>
      </c>
      <c r="P33" s="2" t="s">
        <v>18</v>
      </c>
      <c r="Q33" s="2" t="s">
        <v>18</v>
      </c>
      <c r="R33" s="2" t="s">
        <v>18</v>
      </c>
      <c r="S33" s="2" t="s">
        <v>18</v>
      </c>
      <c r="T33" s="2" t="s">
        <v>18</v>
      </c>
      <c r="U33" s="2" t="str">
        <f ca="1">IF(AG136=1,"R","AH")</f>
        <v>AH</v>
      </c>
      <c r="V33" s="2" t="str">
        <f ca="1">IF(AG137=1,"R","AH")</f>
        <v>AH</v>
      </c>
      <c r="W33" s="2" t="s">
        <v>18</v>
      </c>
      <c r="X33" s="2" t="s">
        <v>23</v>
      </c>
      <c r="Y33" s="2" t="s">
        <v>23</v>
      </c>
      <c r="Z33" s="2" t="s">
        <v>23</v>
      </c>
      <c r="AB33">
        <v>16</v>
      </c>
      <c r="AC33">
        <v>13</v>
      </c>
      <c r="AD33" s="3">
        <f>BF18</f>
        <v>2.2170274170274165</v>
      </c>
      <c r="AE33" s="3">
        <f ca="1">IF(MTD_front_end!$BA$21="Salt &amp; Pepper",(RAND()),IF(MTD_front_end!$BA$20="Private Residents",AD33,MAX($AD$3:$AD$137)-AD33))</f>
        <v>2.2170274170274165</v>
      </c>
      <c r="AF33">
        <f t="shared" ca="1" si="12"/>
        <v>108</v>
      </c>
      <c r="AG33">
        <f t="shared" ca="1" si="13"/>
        <v>1</v>
      </c>
      <c r="AJ33" s="3"/>
      <c r="AS33" s="18">
        <v>0</v>
      </c>
      <c r="AT33" s="18">
        <v>1</v>
      </c>
      <c r="AU33" s="18">
        <v>2</v>
      </c>
      <c r="AV33" s="18">
        <v>3</v>
      </c>
      <c r="AW33" s="18">
        <v>4</v>
      </c>
      <c r="AX33" s="18">
        <v>5</v>
      </c>
      <c r="AY33" s="18">
        <v>6</v>
      </c>
      <c r="AZ33" s="18">
        <v>7</v>
      </c>
      <c r="BA33" s="18">
        <v>8</v>
      </c>
      <c r="BB33" s="18">
        <v>9</v>
      </c>
      <c r="BC33" s="18">
        <v>10</v>
      </c>
      <c r="BD33" s="18">
        <v>11</v>
      </c>
      <c r="BE33" s="18">
        <v>12</v>
      </c>
      <c r="BF33" s="18">
        <v>13</v>
      </c>
      <c r="BG33" s="18">
        <v>14</v>
      </c>
      <c r="BH33" s="18">
        <v>15</v>
      </c>
      <c r="BI33" s="18">
        <v>16</v>
      </c>
      <c r="BJ33" s="18">
        <v>17</v>
      </c>
      <c r="BK33" s="18">
        <v>18</v>
      </c>
      <c r="BL33" s="18">
        <v>19</v>
      </c>
      <c r="BM33" s="18">
        <v>20</v>
      </c>
      <c r="BN33" s="18">
        <v>21</v>
      </c>
      <c r="BO33" s="18">
        <v>22</v>
      </c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4" x14ac:dyDescent="0.2">
      <c r="D34" s="18">
        <v>0</v>
      </c>
      <c r="E34" s="18">
        <v>1</v>
      </c>
      <c r="F34" s="18">
        <v>2</v>
      </c>
      <c r="G34" s="18">
        <v>3</v>
      </c>
      <c r="H34" s="18">
        <v>4</v>
      </c>
      <c r="I34" s="18">
        <v>5</v>
      </c>
      <c r="J34" s="18">
        <v>6</v>
      </c>
      <c r="K34" s="18">
        <v>7</v>
      </c>
      <c r="L34" s="18">
        <v>8</v>
      </c>
      <c r="M34" s="18">
        <v>9</v>
      </c>
      <c r="N34" s="18">
        <v>10</v>
      </c>
      <c r="O34" s="18">
        <v>11</v>
      </c>
      <c r="P34" s="18">
        <v>12</v>
      </c>
      <c r="Q34" s="18">
        <v>13</v>
      </c>
      <c r="R34" s="18">
        <v>14</v>
      </c>
      <c r="S34" s="18">
        <v>15</v>
      </c>
      <c r="T34" s="18">
        <v>16</v>
      </c>
      <c r="U34" s="18">
        <v>17</v>
      </c>
      <c r="V34" s="18">
        <v>18</v>
      </c>
      <c r="W34" s="18">
        <v>19</v>
      </c>
      <c r="X34" s="18">
        <v>20</v>
      </c>
      <c r="Y34" s="18">
        <v>21</v>
      </c>
      <c r="Z34" s="18">
        <v>22</v>
      </c>
      <c r="AB34">
        <v>16</v>
      </c>
      <c r="AC34">
        <v>17</v>
      </c>
      <c r="AD34" s="3">
        <f>BJ18</f>
        <v>2.216526163894585</v>
      </c>
      <c r="AE34" s="3">
        <f ca="1">IF(MTD_front_end!$BA$21="Salt &amp; Pepper",(RAND()),IF(MTD_front_end!$BA$20="Private Residents",AD34,MAX($AD$3:$AD$137)-AD34))</f>
        <v>2.216526163894585</v>
      </c>
      <c r="AF34">
        <f t="shared" ca="1" si="12"/>
        <v>107</v>
      </c>
      <c r="AG34">
        <f t="shared" ca="1" si="13"/>
        <v>1</v>
      </c>
      <c r="AJ34" s="3"/>
    </row>
    <row r="35" spans="1:114" x14ac:dyDescent="0.2">
      <c r="AB35">
        <v>16</v>
      </c>
      <c r="AC35">
        <v>18</v>
      </c>
      <c r="AD35" s="3">
        <f>BK18</f>
        <v>2.073524720893142</v>
      </c>
      <c r="AE35" s="3">
        <f ca="1">IF(MTD_front_end!$BA$21="Salt &amp; Pepper",(RAND()),IF(MTD_front_end!$BA$20="Private Residents",AD35,MAX($AD$3:$AD$137)-AD35))</f>
        <v>2.073524720893142</v>
      </c>
      <c r="AF35">
        <f t="shared" ca="1" si="12"/>
        <v>91</v>
      </c>
      <c r="AG35">
        <f t="shared" ca="1" si="13"/>
        <v>1</v>
      </c>
      <c r="AJ35" s="3"/>
    </row>
    <row r="36" spans="1:114" x14ac:dyDescent="0.2">
      <c r="AB36">
        <v>17</v>
      </c>
      <c r="AC36">
        <v>15</v>
      </c>
      <c r="AD36" s="3">
        <f>BH19</f>
        <v>2.4969545074808233</v>
      </c>
      <c r="AE36" s="3">
        <f ca="1">IF(MTD_front_end!$BA$21="Salt &amp; Pepper",(RAND()),IF(MTD_front_end!$BA$20="Private Residents",AD36,MAX($AD$3:$AD$137)-AD36))</f>
        <v>2.4969545074808233</v>
      </c>
      <c r="AF36">
        <f t="shared" ca="1" si="12"/>
        <v>118</v>
      </c>
      <c r="AG36">
        <f t="shared" ca="1" si="13"/>
        <v>1</v>
      </c>
      <c r="AJ36" s="3"/>
    </row>
    <row r="37" spans="1:114" x14ac:dyDescent="0.2">
      <c r="AB37">
        <v>17</v>
      </c>
      <c r="AC37">
        <v>17</v>
      </c>
      <c r="AD37" s="3">
        <f>BJ19</f>
        <v>2.1583200425305691</v>
      </c>
      <c r="AE37" s="3">
        <f ca="1">IF(MTD_front_end!$BA$21="Salt &amp; Pepper",(RAND()),IF(MTD_front_end!$BA$20="Private Residents",AD37,MAX($AD$3:$AD$137)-AD37))</f>
        <v>2.1583200425305691</v>
      </c>
      <c r="AF37">
        <f t="shared" ca="1" si="12"/>
        <v>101</v>
      </c>
      <c r="AG37">
        <f t="shared" ca="1" si="13"/>
        <v>1</v>
      </c>
      <c r="AJ37" s="3"/>
    </row>
    <row r="38" spans="1:114" x14ac:dyDescent="0.2">
      <c r="AB38">
        <v>17</v>
      </c>
      <c r="AC38">
        <v>18</v>
      </c>
      <c r="AD38" s="3">
        <f>BK19</f>
        <v>1.9890028100554416</v>
      </c>
      <c r="AE38" s="3">
        <f ca="1">IF(MTD_front_end!$BA$21="Salt &amp; Pepper",(RAND()),IF(MTD_front_end!$BA$20="Private Residents",AD38,MAX($AD$3:$AD$137)-AD38))</f>
        <v>1.9890028100554416</v>
      </c>
      <c r="AF38">
        <f t="shared" ca="1" si="12"/>
        <v>86</v>
      </c>
      <c r="AG38">
        <f t="shared" ca="1" si="13"/>
        <v>1</v>
      </c>
      <c r="AJ38" s="3"/>
    </row>
    <row r="39" spans="1:114" x14ac:dyDescent="0.2">
      <c r="A39" s="1" t="s">
        <v>51</v>
      </c>
      <c r="AB39">
        <v>18</v>
      </c>
      <c r="AC39">
        <v>5</v>
      </c>
      <c r="AD39" s="3">
        <f>AX20</f>
        <v>1.506311232627022</v>
      </c>
      <c r="AE39" s="3">
        <f ca="1">IF(MTD_front_end!$BA$21="Salt &amp; Pepper",(RAND()),IF(MTD_front_end!$BA$20="Private Residents",AD39,MAX($AD$3:$AD$137)-AD39))</f>
        <v>1.506311232627022</v>
      </c>
      <c r="AF39">
        <f t="shared" ca="1" si="12"/>
        <v>47</v>
      </c>
      <c r="AG39">
        <f t="shared" ca="1" si="13"/>
        <v>2</v>
      </c>
      <c r="AJ39" s="3"/>
      <c r="AK39" s="3"/>
      <c r="AL39" s="3"/>
      <c r="AM39" s="3"/>
    </row>
    <row r="40" spans="1:114" x14ac:dyDescent="0.2">
      <c r="AB40">
        <v>18</v>
      </c>
      <c r="AC40">
        <v>6</v>
      </c>
      <c r="AD40" s="3">
        <f>AY20</f>
        <v>1.5645173539910382</v>
      </c>
      <c r="AE40" s="3">
        <f ca="1">IF(MTD_front_end!$BA$21="Salt &amp; Pepper",(RAND()),IF(MTD_front_end!$BA$20="Private Residents",AD40,MAX($AD$3:$AD$137)-AD40))</f>
        <v>1.5645173539910382</v>
      </c>
      <c r="AF40">
        <f t="shared" ca="1" si="12"/>
        <v>51</v>
      </c>
      <c r="AG40">
        <f t="shared" ca="1" si="13"/>
        <v>2</v>
      </c>
      <c r="AJ40" s="3"/>
      <c r="AK40" s="3"/>
      <c r="AL40" s="3"/>
      <c r="AM40" s="3"/>
      <c r="CW40" t="s">
        <v>10</v>
      </c>
    </row>
    <row r="41" spans="1:114" x14ac:dyDescent="0.2">
      <c r="AB41">
        <v>18</v>
      </c>
      <c r="AC41">
        <v>7</v>
      </c>
      <c r="AD41" s="3">
        <f>AZ20</f>
        <v>1.7338345864661655</v>
      </c>
      <c r="AE41" s="3">
        <f ca="1">IF(MTD_front_end!$BA$21="Salt &amp; Pepper",(RAND()),IF(MTD_front_end!$BA$20="Private Residents",AD41,MAX($AD$3:$AD$137)-AD41))</f>
        <v>1.7338345864661655</v>
      </c>
      <c r="AF41">
        <f t="shared" ca="1" si="12"/>
        <v>64</v>
      </c>
      <c r="AG41">
        <f t="shared" ca="1" si="13"/>
        <v>1</v>
      </c>
      <c r="AJ41" s="3"/>
      <c r="AK41" s="3"/>
      <c r="AL41" s="3"/>
      <c r="AM41" s="3"/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Y41">
        <v>6</v>
      </c>
      <c r="BZ41">
        <v>6</v>
      </c>
      <c r="CA41">
        <v>6</v>
      </c>
      <c r="CB41">
        <v>6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5</v>
      </c>
      <c r="CJ41">
        <v>5</v>
      </c>
      <c r="CK41">
        <v>5</v>
      </c>
      <c r="CL41">
        <v>5</v>
      </c>
      <c r="CM41">
        <v>5</v>
      </c>
      <c r="CO41" t="s">
        <v>1</v>
      </c>
    </row>
    <row r="42" spans="1:114" x14ac:dyDescent="0.2">
      <c r="AB42">
        <v>18</v>
      </c>
      <c r="AC42">
        <v>8</v>
      </c>
      <c r="AD42" s="3">
        <f>BA20</f>
        <v>2.0727424622161461</v>
      </c>
      <c r="AE42" s="3">
        <f ca="1">IF(MTD_front_end!$BA$21="Salt &amp; Pepper",(RAND()),IF(MTD_front_end!$BA$20="Private Residents",AD42,MAX($AD$3:$AD$137)-AD42))</f>
        <v>2.0727424622161461</v>
      </c>
      <c r="AF42">
        <f t="shared" ca="1" si="12"/>
        <v>90</v>
      </c>
      <c r="AG42">
        <f t="shared" ca="1" si="13"/>
        <v>1</v>
      </c>
      <c r="AJ42" s="3"/>
      <c r="AK42" s="3"/>
      <c r="AL42" s="3"/>
      <c r="AM42" s="3"/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Y42">
        <v>6</v>
      </c>
      <c r="BZ42">
        <v>6</v>
      </c>
      <c r="CA42">
        <v>6</v>
      </c>
      <c r="CB42">
        <v>6</v>
      </c>
      <c r="CD42">
        <v>4</v>
      </c>
      <c r="CE42">
        <v>4</v>
      </c>
      <c r="CF42">
        <v>4</v>
      </c>
      <c r="CG42">
        <v>4</v>
      </c>
      <c r="CH42">
        <v>4</v>
      </c>
      <c r="CI42">
        <v>5</v>
      </c>
      <c r="CJ42">
        <v>5</v>
      </c>
      <c r="CK42">
        <v>5</v>
      </c>
      <c r="CL42">
        <v>5</v>
      </c>
      <c r="CM42">
        <v>5</v>
      </c>
      <c r="CO42">
        <v>0</v>
      </c>
      <c r="CP42" t="s">
        <v>8</v>
      </c>
    </row>
    <row r="43" spans="1:114" x14ac:dyDescent="0.2">
      <c r="AB43">
        <v>18</v>
      </c>
      <c r="AC43">
        <v>10</v>
      </c>
      <c r="AD43" s="3">
        <f>BC20</f>
        <v>2.306113769271664</v>
      </c>
      <c r="AE43" s="3">
        <f ca="1">IF(MTD_front_end!$BA$21="Salt &amp; Pepper",(RAND()),IF(MTD_front_end!$BA$20="Private Residents",AD43,MAX($AD$3:$AD$137)-AD43))</f>
        <v>2.306113769271664</v>
      </c>
      <c r="AF43">
        <f t="shared" ca="1" si="12"/>
        <v>109</v>
      </c>
      <c r="AG43">
        <f t="shared" ca="1" si="13"/>
        <v>1</v>
      </c>
      <c r="AJ43" s="3"/>
      <c r="AK43" s="3"/>
      <c r="AL43" s="3"/>
      <c r="AM43" s="3"/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5</v>
      </c>
      <c r="CJ43">
        <v>5</v>
      </c>
      <c r="CK43">
        <v>5</v>
      </c>
      <c r="CL43">
        <v>5</v>
      </c>
      <c r="CM43">
        <v>5</v>
      </c>
      <c r="CO43">
        <v>1</v>
      </c>
      <c r="CP43" t="s">
        <v>2</v>
      </c>
    </row>
    <row r="44" spans="1:114" x14ac:dyDescent="0.2">
      <c r="AB44">
        <v>18</v>
      </c>
      <c r="AC44">
        <v>11</v>
      </c>
      <c r="AD44" s="3">
        <f>BD20</f>
        <v>2.3116883116883118</v>
      </c>
      <c r="AE44" s="3">
        <f ca="1">IF(MTD_front_end!$BA$21="Salt &amp; Pepper",(RAND()),IF(MTD_front_end!$BA$20="Private Residents",AD44,MAX($AD$3:$AD$137)-AD44))</f>
        <v>2.3116883116883118</v>
      </c>
      <c r="AF44">
        <f t="shared" ca="1" si="12"/>
        <v>110</v>
      </c>
      <c r="AG44">
        <f t="shared" ca="1" si="13"/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X44">
        <v>3</v>
      </c>
      <c r="BY44">
        <v>3</v>
      </c>
      <c r="BZ44">
        <v>3</v>
      </c>
      <c r="CA44">
        <v>3</v>
      </c>
      <c r="CB44">
        <v>3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5</v>
      </c>
      <c r="CJ44">
        <v>5</v>
      </c>
      <c r="CK44">
        <v>5</v>
      </c>
      <c r="CL44">
        <v>5</v>
      </c>
      <c r="CM44">
        <v>5</v>
      </c>
      <c r="CO44">
        <v>2</v>
      </c>
      <c r="CP44" t="s">
        <v>3</v>
      </c>
    </row>
    <row r="45" spans="1:114" x14ac:dyDescent="0.2">
      <c r="AB45">
        <v>18</v>
      </c>
      <c r="AC45">
        <v>12</v>
      </c>
      <c r="AD45" s="3">
        <f>BE20</f>
        <v>2.3172628541049591</v>
      </c>
      <c r="AE45" s="3">
        <f ca="1">IF(MTD_front_end!$BA$21="Salt &amp; Pepper",(RAND()),IF(MTD_front_end!$BA$20="Private Residents",AD45,MAX($AD$3:$AD$137)-AD45))</f>
        <v>2.3172628541049591</v>
      </c>
      <c r="AF45">
        <f t="shared" ca="1" si="12"/>
        <v>111</v>
      </c>
      <c r="AG45">
        <f t="shared" ca="1" si="13"/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X45">
        <v>3</v>
      </c>
      <c r="BY45">
        <v>3</v>
      </c>
      <c r="BZ45">
        <v>3</v>
      </c>
      <c r="CA45">
        <v>3</v>
      </c>
      <c r="CB45">
        <v>3</v>
      </c>
      <c r="CD45">
        <v>4</v>
      </c>
      <c r="CE45">
        <v>4</v>
      </c>
      <c r="CF45">
        <v>2</v>
      </c>
      <c r="CG45">
        <v>2</v>
      </c>
      <c r="CH45">
        <v>2</v>
      </c>
      <c r="CI45">
        <v>5</v>
      </c>
      <c r="CJ45">
        <v>5</v>
      </c>
      <c r="CK45">
        <v>5</v>
      </c>
      <c r="CL45">
        <v>5</v>
      </c>
      <c r="CM45">
        <v>5</v>
      </c>
      <c r="CO45">
        <v>3</v>
      </c>
      <c r="CP45" t="s">
        <v>4</v>
      </c>
    </row>
    <row r="46" spans="1:114" x14ac:dyDescent="0.2">
      <c r="AB46">
        <v>18</v>
      </c>
      <c r="AC46">
        <v>13</v>
      </c>
      <c r="AD46" s="3">
        <f>BF20</f>
        <v>2.100615174299385</v>
      </c>
      <c r="AE46" s="3">
        <f ca="1">IF(MTD_front_end!$BA$21="Salt &amp; Pepper",(RAND()),IF(MTD_front_end!$BA$20="Private Residents",AD46,MAX($AD$3:$AD$137)-AD46))</f>
        <v>2.100615174299385</v>
      </c>
      <c r="AF46">
        <f t="shared" ca="1" si="12"/>
        <v>94</v>
      </c>
      <c r="AG46">
        <f t="shared" ca="1" si="13"/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X46">
        <v>3</v>
      </c>
      <c r="BY46">
        <v>3</v>
      </c>
      <c r="BZ46">
        <v>3</v>
      </c>
      <c r="CA46">
        <v>3</v>
      </c>
      <c r="CB46">
        <v>3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5</v>
      </c>
      <c r="CJ46">
        <v>5</v>
      </c>
      <c r="CK46">
        <v>5</v>
      </c>
      <c r="CL46">
        <v>5</v>
      </c>
      <c r="CM46">
        <v>5</v>
      </c>
      <c r="CO46">
        <v>4</v>
      </c>
      <c r="CP46" t="s">
        <v>6</v>
      </c>
    </row>
    <row r="47" spans="1:114" x14ac:dyDescent="0.2">
      <c r="AB47">
        <v>18</v>
      </c>
      <c r="AC47">
        <v>15</v>
      </c>
      <c r="AD47" s="3">
        <f>BH20</f>
        <v>2.4387483861168073</v>
      </c>
      <c r="AE47" s="3">
        <f ca="1">IF(MTD_front_end!$BA$21="Salt &amp; Pepper",(RAND()),IF(MTD_front_end!$BA$20="Private Residents",AD47,MAX($AD$3:$AD$137)-AD47))</f>
        <v>2.4387483861168073</v>
      </c>
      <c r="AF47">
        <f t="shared" ca="1" si="12"/>
        <v>115</v>
      </c>
      <c r="AG47">
        <f t="shared" ca="1" si="13"/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Q47">
        <v>6</v>
      </c>
      <c r="BR47">
        <v>6</v>
      </c>
      <c r="BS47">
        <v>6</v>
      </c>
      <c r="BT47">
        <v>6</v>
      </c>
      <c r="BV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5</v>
      </c>
      <c r="CJ47">
        <v>5</v>
      </c>
      <c r="CK47">
        <v>5</v>
      </c>
      <c r="CL47">
        <v>5</v>
      </c>
      <c r="CM47">
        <v>5</v>
      </c>
      <c r="CO47">
        <v>5</v>
      </c>
      <c r="CP47" t="s">
        <v>5</v>
      </c>
    </row>
    <row r="48" spans="1:114" x14ac:dyDescent="0.2">
      <c r="AB48">
        <v>18</v>
      </c>
      <c r="AC48">
        <v>17</v>
      </c>
      <c r="AD48" s="3">
        <f>BJ20</f>
        <v>2.1001139211665527</v>
      </c>
      <c r="AE48" s="3">
        <f ca="1">IF(MTD_front_end!$BA$21="Salt &amp; Pepper",(RAND()),IF(MTD_front_end!$BA$20="Private Residents",AD48,MAX($AD$3:$AD$137)-AD48))</f>
        <v>2.1001139211665527</v>
      </c>
      <c r="AF48">
        <f t="shared" ca="1" si="12"/>
        <v>93</v>
      </c>
      <c r="AG48">
        <f t="shared" ca="1" si="13"/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Q48">
        <v>6</v>
      </c>
      <c r="BR48">
        <v>6</v>
      </c>
      <c r="BS48">
        <v>6</v>
      </c>
      <c r="BT48">
        <v>6</v>
      </c>
      <c r="BV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E48">
        <v>2</v>
      </c>
      <c r="CF48">
        <v>2</v>
      </c>
      <c r="CG48">
        <v>2</v>
      </c>
      <c r="CH48">
        <v>2</v>
      </c>
      <c r="CI48">
        <v>5</v>
      </c>
      <c r="CJ48">
        <v>5</v>
      </c>
      <c r="CK48">
        <v>5</v>
      </c>
      <c r="CL48">
        <v>5</v>
      </c>
      <c r="CM48">
        <v>5</v>
      </c>
      <c r="CO48">
        <v>6</v>
      </c>
      <c r="CP48" t="s">
        <v>9</v>
      </c>
    </row>
    <row r="49" spans="28:94" x14ac:dyDescent="0.2">
      <c r="AB49">
        <v>18</v>
      </c>
      <c r="AC49">
        <v>18</v>
      </c>
      <c r="AD49" s="3">
        <f>BK20</f>
        <v>1.9307966886914254</v>
      </c>
      <c r="AE49" s="3">
        <f ca="1">IF(MTD_front_end!$BA$21="Salt &amp; Pepper",(RAND()),IF(MTD_front_end!$BA$20="Private Residents",AD49,MAX($AD$3:$AD$137)-AD49))</f>
        <v>1.9307966886914254</v>
      </c>
      <c r="AF49">
        <f t="shared" ca="1" si="12"/>
        <v>80</v>
      </c>
      <c r="AG49">
        <f t="shared" ca="1" si="13"/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Q49">
        <v>6</v>
      </c>
      <c r="BR49">
        <v>6</v>
      </c>
      <c r="BS49">
        <v>6</v>
      </c>
      <c r="BT49">
        <v>6</v>
      </c>
      <c r="BV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3</v>
      </c>
      <c r="CE49">
        <v>2</v>
      </c>
      <c r="CF49">
        <v>2</v>
      </c>
      <c r="CG49">
        <v>2</v>
      </c>
      <c r="CH49">
        <v>2</v>
      </c>
      <c r="CI49">
        <v>5</v>
      </c>
      <c r="CJ49">
        <v>5</v>
      </c>
      <c r="CK49">
        <v>5</v>
      </c>
      <c r="CL49">
        <v>5</v>
      </c>
      <c r="CM49">
        <v>5</v>
      </c>
      <c r="CO49">
        <v>7</v>
      </c>
      <c r="CP49" t="s">
        <v>7</v>
      </c>
    </row>
    <row r="50" spans="28:94" x14ac:dyDescent="0.2">
      <c r="AB50">
        <v>19</v>
      </c>
      <c r="AC50">
        <v>5</v>
      </c>
      <c r="AD50" s="3">
        <f>AX21</f>
        <v>1.4481051112630059</v>
      </c>
      <c r="AE50" s="3">
        <f ca="1">IF(MTD_front_end!$BA$21="Salt &amp; Pepper",(RAND()),IF(MTD_front_end!$BA$20="Private Residents",AD50,MAX($AD$3:$AD$137)-AD50))</f>
        <v>1.4481051112630059</v>
      </c>
      <c r="AF50">
        <f t="shared" ca="1" si="12"/>
        <v>40</v>
      </c>
      <c r="AG50">
        <f t="shared" ca="1" si="13"/>
        <v>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Q50">
        <v>6</v>
      </c>
      <c r="BR50">
        <v>6</v>
      </c>
      <c r="BS50">
        <v>6</v>
      </c>
      <c r="BT50">
        <v>6</v>
      </c>
      <c r="BV50">
        <v>3</v>
      </c>
      <c r="CA50">
        <v>3</v>
      </c>
      <c r="CB50">
        <v>3</v>
      </c>
      <c r="CC50">
        <v>3</v>
      </c>
      <c r="CE50">
        <v>2</v>
      </c>
      <c r="CF50">
        <v>2</v>
      </c>
      <c r="CG50">
        <v>2</v>
      </c>
      <c r="CH50">
        <v>2</v>
      </c>
      <c r="CI50">
        <v>5</v>
      </c>
      <c r="CJ50">
        <v>5</v>
      </c>
      <c r="CK50">
        <v>5</v>
      </c>
      <c r="CL50">
        <v>5</v>
      </c>
      <c r="CM50">
        <v>5</v>
      </c>
    </row>
    <row r="51" spans="28:94" x14ac:dyDescent="0.2">
      <c r="AB51">
        <v>19</v>
      </c>
      <c r="AC51">
        <v>6</v>
      </c>
      <c r="AD51" s="3">
        <f>AY21</f>
        <v>1.506311232627022</v>
      </c>
      <c r="AE51" s="3">
        <f ca="1">IF(MTD_front_end!$BA$21="Salt &amp; Pepper",(RAND()),IF(MTD_front_end!$BA$20="Private Residents",AD51,MAX($AD$3:$AD$137)-AD51))</f>
        <v>1.506311232627022</v>
      </c>
      <c r="AF51">
        <f t="shared" ca="1" si="12"/>
        <v>47</v>
      </c>
      <c r="AG51">
        <f t="shared" ca="1" si="13"/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Q51">
        <v>6</v>
      </c>
      <c r="BR51">
        <v>6</v>
      </c>
      <c r="BS51">
        <v>6</v>
      </c>
      <c r="BT51">
        <v>6</v>
      </c>
      <c r="BV51">
        <v>3</v>
      </c>
      <c r="BX51">
        <v>3</v>
      </c>
      <c r="BY51">
        <v>3</v>
      </c>
      <c r="CA51">
        <v>3</v>
      </c>
      <c r="CB51">
        <v>3</v>
      </c>
      <c r="CF51">
        <v>2</v>
      </c>
      <c r="CG51">
        <v>2</v>
      </c>
      <c r="CH51">
        <v>2</v>
      </c>
      <c r="CI51">
        <v>5</v>
      </c>
      <c r="CJ51">
        <v>5</v>
      </c>
      <c r="CK51">
        <v>5</v>
      </c>
      <c r="CL51">
        <v>5</v>
      </c>
      <c r="CM51">
        <v>5</v>
      </c>
    </row>
    <row r="52" spans="28:94" x14ac:dyDescent="0.2">
      <c r="AB52">
        <v>19</v>
      </c>
      <c r="AC52">
        <v>7</v>
      </c>
      <c r="AD52" s="3">
        <f>AZ21</f>
        <v>1.6756284651021494</v>
      </c>
      <c r="AE52" s="3">
        <f ca="1">IF(MTD_front_end!$BA$21="Salt &amp; Pepper",(RAND()),IF(MTD_front_end!$BA$20="Private Residents",AD52,MAX($AD$3:$AD$137)-AD52))</f>
        <v>1.6756284651021494</v>
      </c>
      <c r="AF52">
        <f t="shared" ca="1" si="12"/>
        <v>62</v>
      </c>
      <c r="AG52">
        <f t="shared" ca="1" si="13"/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Q52">
        <v>6</v>
      </c>
      <c r="BR52">
        <v>6</v>
      </c>
      <c r="BS52">
        <v>6</v>
      </c>
      <c r="BT52">
        <v>6</v>
      </c>
      <c r="BV52">
        <v>3</v>
      </c>
      <c r="BX52">
        <v>3</v>
      </c>
      <c r="BY52">
        <v>3</v>
      </c>
      <c r="CA52">
        <v>3</v>
      </c>
      <c r="CF52">
        <v>4</v>
      </c>
      <c r="CG52">
        <v>4</v>
      </c>
      <c r="CH52">
        <v>4</v>
      </c>
      <c r="CI52">
        <v>5</v>
      </c>
      <c r="CJ52">
        <v>5</v>
      </c>
      <c r="CK52">
        <v>5</v>
      </c>
      <c r="CL52">
        <v>5</v>
      </c>
      <c r="CM52">
        <v>5</v>
      </c>
      <c r="CO52" t="s">
        <v>12</v>
      </c>
    </row>
    <row r="53" spans="28:94" x14ac:dyDescent="0.2">
      <c r="AB53">
        <v>19</v>
      </c>
      <c r="AC53">
        <v>8</v>
      </c>
      <c r="AD53" s="3">
        <f>BA21</f>
        <v>1.7923141186299083</v>
      </c>
      <c r="AE53" s="3">
        <f ca="1">IF(MTD_front_end!$BA$21="Salt &amp; Pepper",(RAND()),IF(MTD_front_end!$BA$20="Private Residents",AD53,MAX($AD$3:$AD$137)-AD53))</f>
        <v>1.7923141186299083</v>
      </c>
      <c r="AF53">
        <f t="shared" ca="1" si="12"/>
        <v>70</v>
      </c>
      <c r="AG53">
        <f t="shared" ca="1" si="13"/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Q53">
        <v>6</v>
      </c>
      <c r="BR53">
        <v>6</v>
      </c>
      <c r="BS53">
        <v>6</v>
      </c>
      <c r="BT53">
        <v>6</v>
      </c>
      <c r="CB53">
        <v>1</v>
      </c>
      <c r="CC53">
        <v>1</v>
      </c>
      <c r="CD53">
        <v>1</v>
      </c>
      <c r="CF53">
        <v>4</v>
      </c>
      <c r="CG53">
        <v>4</v>
      </c>
      <c r="CH53">
        <v>4</v>
      </c>
      <c r="CI53">
        <v>5</v>
      </c>
      <c r="CJ53">
        <v>5</v>
      </c>
      <c r="CK53">
        <v>5</v>
      </c>
      <c r="CL53">
        <v>5</v>
      </c>
      <c r="CM53">
        <v>5</v>
      </c>
      <c r="CO53">
        <v>20</v>
      </c>
    </row>
    <row r="54" spans="28:94" x14ac:dyDescent="0.2">
      <c r="AB54">
        <v>19</v>
      </c>
      <c r="AC54">
        <v>10</v>
      </c>
      <c r="AD54" s="3">
        <f>BC21</f>
        <v>2.1367965367965369</v>
      </c>
      <c r="AE54" s="3">
        <f ca="1">IF(MTD_front_end!$BA$21="Salt &amp; Pepper",(RAND()),IF(MTD_front_end!$BA$20="Private Residents",AD54,MAX($AD$3:$AD$137)-AD54))</f>
        <v>2.1367965367965369</v>
      </c>
      <c r="AF54">
        <f t="shared" ca="1" si="12"/>
        <v>97</v>
      </c>
      <c r="AG54">
        <f t="shared" ca="1" si="13"/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Q54">
        <v>6</v>
      </c>
      <c r="BR54">
        <v>6</v>
      </c>
      <c r="BS54">
        <v>6</v>
      </c>
      <c r="BT54">
        <v>6</v>
      </c>
      <c r="CA54">
        <v>1</v>
      </c>
      <c r="CB54">
        <v>1</v>
      </c>
      <c r="CC54">
        <v>1</v>
      </c>
      <c r="CD54">
        <v>1</v>
      </c>
      <c r="CF54">
        <v>4</v>
      </c>
      <c r="CG54">
        <v>4</v>
      </c>
      <c r="CH54">
        <v>4</v>
      </c>
      <c r="CI54">
        <v>5</v>
      </c>
      <c r="CJ54">
        <v>5</v>
      </c>
      <c r="CK54">
        <v>5</v>
      </c>
      <c r="CL54">
        <v>5</v>
      </c>
      <c r="CM54">
        <v>5</v>
      </c>
    </row>
    <row r="55" spans="28:94" x14ac:dyDescent="0.2">
      <c r="AB55">
        <v>19</v>
      </c>
      <c r="AC55">
        <v>11</v>
      </c>
      <c r="AD55" s="3">
        <f>BD21</f>
        <v>2.1423710792131843</v>
      </c>
      <c r="AE55" s="3">
        <f ca="1">IF(MTD_front_end!$BA$21="Salt &amp; Pepper",(RAND()),IF(MTD_front_end!$BA$20="Private Residents",AD55,MAX($AD$3:$AD$137)-AD55))</f>
        <v>2.1423710792131843</v>
      </c>
      <c r="AF55">
        <f t="shared" ca="1" si="12"/>
        <v>98</v>
      </c>
      <c r="AG55">
        <f t="shared" ca="1" si="13"/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1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Q55">
        <v>6</v>
      </c>
      <c r="BR55">
        <v>6</v>
      </c>
      <c r="BS55">
        <v>6</v>
      </c>
      <c r="BT55">
        <v>6</v>
      </c>
      <c r="BV55">
        <v>1</v>
      </c>
      <c r="BW55">
        <v>1</v>
      </c>
      <c r="BX55">
        <v>1</v>
      </c>
      <c r="BY55">
        <v>1</v>
      </c>
      <c r="CA55">
        <v>1</v>
      </c>
      <c r="CB55">
        <v>1</v>
      </c>
      <c r="CC55">
        <v>1</v>
      </c>
      <c r="CD55">
        <v>1</v>
      </c>
      <c r="CF55">
        <v>4</v>
      </c>
      <c r="CG55">
        <v>4</v>
      </c>
      <c r="CH55">
        <v>4</v>
      </c>
      <c r="CI55">
        <v>5</v>
      </c>
      <c r="CJ55">
        <v>5</v>
      </c>
      <c r="CK55">
        <v>5</v>
      </c>
      <c r="CL55">
        <v>5</v>
      </c>
      <c r="CM55">
        <v>5</v>
      </c>
    </row>
    <row r="56" spans="28:94" x14ac:dyDescent="0.2">
      <c r="AB56">
        <v>19</v>
      </c>
      <c r="AC56">
        <v>12</v>
      </c>
      <c r="AD56" s="3">
        <f>BE21</f>
        <v>2.147945621629832</v>
      </c>
      <c r="AE56" s="3">
        <f ca="1">IF(MTD_front_end!$BA$21="Salt &amp; Pepper",(RAND()),IF(MTD_front_end!$BA$20="Private Residents",AD56,MAX($AD$3:$AD$137)-AD56))</f>
        <v>2.147945621629832</v>
      </c>
      <c r="AF56">
        <f t="shared" ca="1" si="12"/>
        <v>100</v>
      </c>
      <c r="AG56">
        <f t="shared" ca="1" si="13"/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1</v>
      </c>
      <c r="BD56">
        <v>1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Q56">
        <v>6</v>
      </c>
      <c r="BR56">
        <v>6</v>
      </c>
      <c r="BS56">
        <v>6</v>
      </c>
      <c r="BT56">
        <v>6</v>
      </c>
      <c r="BV56">
        <v>1</v>
      </c>
      <c r="BW56">
        <v>1</v>
      </c>
      <c r="BX56">
        <v>1</v>
      </c>
      <c r="BY56">
        <v>1</v>
      </c>
      <c r="CA56">
        <v>1</v>
      </c>
      <c r="CB56">
        <v>1</v>
      </c>
      <c r="CC56">
        <v>1</v>
      </c>
      <c r="CD56">
        <v>1</v>
      </c>
      <c r="CK56">
        <v>6</v>
      </c>
      <c r="CL56">
        <v>6</v>
      </c>
      <c r="CM56">
        <v>6</v>
      </c>
    </row>
    <row r="57" spans="28:94" x14ac:dyDescent="0.2">
      <c r="AB57">
        <v>19</v>
      </c>
      <c r="AC57">
        <v>13</v>
      </c>
      <c r="AD57" s="3">
        <f>BF21</f>
        <v>2.0424090529353687</v>
      </c>
      <c r="AE57" s="3">
        <f ca="1">IF(MTD_front_end!$BA$21="Salt &amp; Pepper",(RAND()),IF(MTD_front_end!$BA$20="Private Residents",AD57,MAX($AD$3:$AD$137)-AD57))</f>
        <v>2.0424090529353687</v>
      </c>
      <c r="AF57">
        <f t="shared" ca="1" si="12"/>
        <v>89</v>
      </c>
      <c r="AG57">
        <f t="shared" ca="1" si="13"/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0</v>
      </c>
      <c r="BQ57">
        <v>6</v>
      </c>
      <c r="BR57">
        <v>6</v>
      </c>
      <c r="BS57">
        <v>6</v>
      </c>
      <c r="BT57">
        <v>6</v>
      </c>
      <c r="BV57">
        <v>1</v>
      </c>
      <c r="BW57">
        <v>1</v>
      </c>
      <c r="BX57">
        <v>1</v>
      </c>
      <c r="BY57">
        <v>1</v>
      </c>
      <c r="CA57">
        <v>1</v>
      </c>
      <c r="CB57">
        <v>1</v>
      </c>
      <c r="CC57">
        <v>1</v>
      </c>
      <c r="CD57">
        <v>1</v>
      </c>
      <c r="CH57">
        <v>1</v>
      </c>
      <c r="CI57">
        <v>1</v>
      </c>
      <c r="CK57">
        <v>6</v>
      </c>
      <c r="CL57">
        <v>6</v>
      </c>
      <c r="CM57">
        <v>6</v>
      </c>
    </row>
    <row r="58" spans="28:94" x14ac:dyDescent="0.2">
      <c r="AB58">
        <v>19</v>
      </c>
      <c r="AC58">
        <v>15</v>
      </c>
      <c r="AD58" s="3">
        <f>BH21</f>
        <v>2.380542264752791</v>
      </c>
      <c r="AE58" s="3">
        <f ca="1">IF(MTD_front_end!$BA$21="Salt &amp; Pepper",(RAND()),IF(MTD_front_end!$BA$20="Private Residents",AD58,MAX($AD$3:$AD$137)-AD58))</f>
        <v>2.380542264752791</v>
      </c>
      <c r="AF58">
        <f t="shared" ca="1" si="12"/>
        <v>114</v>
      </c>
      <c r="AG58">
        <f t="shared" ca="1" si="13"/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0</v>
      </c>
      <c r="BQ58">
        <v>6</v>
      </c>
      <c r="BR58">
        <v>6</v>
      </c>
      <c r="BS58">
        <v>6</v>
      </c>
      <c r="BT58">
        <v>6</v>
      </c>
      <c r="CF58">
        <v>1</v>
      </c>
      <c r="CH58">
        <v>1</v>
      </c>
      <c r="CI58">
        <v>1</v>
      </c>
      <c r="CK58">
        <v>6</v>
      </c>
      <c r="CL58">
        <v>6</v>
      </c>
      <c r="CM58">
        <v>6</v>
      </c>
    </row>
    <row r="59" spans="28:94" x14ac:dyDescent="0.2">
      <c r="AB59">
        <v>19</v>
      </c>
      <c r="AC59">
        <v>17</v>
      </c>
      <c r="AD59" s="3">
        <f>BJ21</f>
        <v>2.0419077998025363</v>
      </c>
      <c r="AE59" s="3">
        <f ca="1">IF(MTD_front_end!$BA$21="Salt &amp; Pepper",(RAND()),IF(MTD_front_end!$BA$20="Private Residents",AD59,MAX($AD$3:$AD$137)-AD59))</f>
        <v>2.0419077998025363</v>
      </c>
      <c r="AF59">
        <f t="shared" ca="1" si="12"/>
        <v>88</v>
      </c>
      <c r="AG59">
        <f t="shared" ca="1" si="13"/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0</v>
      </c>
      <c r="BQ59">
        <v>6</v>
      </c>
      <c r="BR59">
        <v>6</v>
      </c>
      <c r="BS59">
        <v>6</v>
      </c>
      <c r="BT59">
        <v>6</v>
      </c>
      <c r="BV59">
        <v>1</v>
      </c>
      <c r="BW59">
        <v>1</v>
      </c>
      <c r="BX59">
        <v>1</v>
      </c>
      <c r="BY59">
        <v>1</v>
      </c>
      <c r="CA59">
        <v>1</v>
      </c>
      <c r="CB59">
        <v>1</v>
      </c>
      <c r="CC59">
        <v>1</v>
      </c>
      <c r="CD59">
        <v>1</v>
      </c>
      <c r="CF59">
        <v>1</v>
      </c>
      <c r="CH59">
        <v>1</v>
      </c>
      <c r="CI59">
        <v>1</v>
      </c>
      <c r="CK59">
        <v>6</v>
      </c>
      <c r="CL59">
        <v>6</v>
      </c>
      <c r="CM59">
        <v>6</v>
      </c>
    </row>
    <row r="60" spans="28:94" x14ac:dyDescent="0.2">
      <c r="AB60">
        <v>19</v>
      </c>
      <c r="AC60">
        <v>18</v>
      </c>
      <c r="AD60" s="3">
        <f>BK21</f>
        <v>1.8725905673274095</v>
      </c>
      <c r="AE60" s="3">
        <f ca="1">IF(MTD_front_end!$BA$21="Salt &amp; Pepper",(RAND()),IF(MTD_front_end!$BA$20="Private Residents",AD60,MAX($AD$3:$AD$137)-AD60))</f>
        <v>1.8725905673274095</v>
      </c>
      <c r="AF60">
        <f t="shared" ca="1" si="12"/>
        <v>77</v>
      </c>
      <c r="AG60">
        <f t="shared" ca="1" si="13"/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1</v>
      </c>
      <c r="BI60">
        <v>0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0</v>
      </c>
      <c r="BQ60">
        <v>6</v>
      </c>
      <c r="BR60">
        <v>6</v>
      </c>
      <c r="BS60">
        <v>6</v>
      </c>
      <c r="BT60">
        <v>6</v>
      </c>
      <c r="BV60">
        <v>1</v>
      </c>
      <c r="BW60">
        <v>1</v>
      </c>
      <c r="BX60">
        <v>1</v>
      </c>
      <c r="BY60">
        <v>1</v>
      </c>
      <c r="CA60">
        <v>1</v>
      </c>
      <c r="CB60">
        <v>1</v>
      </c>
      <c r="CC60">
        <v>1</v>
      </c>
      <c r="CD60">
        <v>1</v>
      </c>
      <c r="CF60">
        <v>1</v>
      </c>
      <c r="CH60">
        <v>1</v>
      </c>
      <c r="CI60">
        <v>1</v>
      </c>
      <c r="CK60">
        <v>6</v>
      </c>
      <c r="CL60">
        <v>6</v>
      </c>
      <c r="CM60">
        <v>6</v>
      </c>
    </row>
    <row r="61" spans="28:94" x14ac:dyDescent="0.2">
      <c r="AB61">
        <v>20</v>
      </c>
      <c r="AC61">
        <v>5</v>
      </c>
      <c r="AD61" s="3">
        <f>AX22</f>
        <v>1.38989898989899</v>
      </c>
      <c r="AE61" s="3">
        <f ca="1">IF(MTD_front_end!$BA$21="Salt &amp; Pepper",(RAND()),IF(MTD_front_end!$BA$20="Private Residents",AD61,MAX($AD$3:$AD$137)-AD61))</f>
        <v>1.38989898989899</v>
      </c>
      <c r="AF61">
        <f t="shared" ca="1" si="12"/>
        <v>36</v>
      </c>
      <c r="AG61">
        <f t="shared" ref="AG61:AG92" ca="1" si="188">IF(AF61&lt;$AJ$2,2,1)</f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0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0</v>
      </c>
      <c r="BQ61">
        <v>6</v>
      </c>
      <c r="BR61">
        <v>6</v>
      </c>
      <c r="BS61">
        <v>6</v>
      </c>
      <c r="BT61">
        <v>6</v>
      </c>
      <c r="BV61">
        <v>1</v>
      </c>
      <c r="BW61">
        <v>1</v>
      </c>
      <c r="BX61">
        <v>1</v>
      </c>
      <c r="BY61">
        <v>1</v>
      </c>
      <c r="CA61">
        <v>1</v>
      </c>
      <c r="CB61">
        <v>1</v>
      </c>
      <c r="CC61">
        <v>1</v>
      </c>
      <c r="CD61">
        <v>1</v>
      </c>
      <c r="CF61">
        <v>1</v>
      </c>
      <c r="CH61">
        <v>1</v>
      </c>
      <c r="CI61">
        <v>1</v>
      </c>
      <c r="CK61">
        <v>6</v>
      </c>
      <c r="CL61">
        <v>6</v>
      </c>
      <c r="CM61">
        <v>6</v>
      </c>
    </row>
    <row r="62" spans="28:94" x14ac:dyDescent="0.2">
      <c r="AB62">
        <v>20</v>
      </c>
      <c r="AC62">
        <v>6</v>
      </c>
      <c r="AD62" s="3">
        <f>AY22</f>
        <v>1.4481051112630059</v>
      </c>
      <c r="AE62" s="3">
        <f ca="1">IF(MTD_front_end!$BA$21="Salt &amp; Pepper",(RAND()),IF(MTD_front_end!$BA$20="Private Residents",AD62,MAX($AD$3:$AD$137)-AD62))</f>
        <v>1.4481051112630059</v>
      </c>
      <c r="AF62">
        <f t="shared" ca="1" si="12"/>
        <v>40</v>
      </c>
      <c r="AG62">
        <f t="shared" ca="1" si="188"/>
        <v>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Q62">
        <v>6</v>
      </c>
      <c r="BR62">
        <v>6</v>
      </c>
      <c r="BS62">
        <v>6</v>
      </c>
      <c r="BT62">
        <v>6</v>
      </c>
      <c r="CH62">
        <v>1</v>
      </c>
      <c r="CI62">
        <v>1</v>
      </c>
      <c r="CK62">
        <v>6</v>
      </c>
      <c r="CL62">
        <v>6</v>
      </c>
      <c r="CM62">
        <v>6</v>
      </c>
    </row>
    <row r="63" spans="28:94" x14ac:dyDescent="0.2">
      <c r="AB63">
        <v>20</v>
      </c>
      <c r="AC63">
        <v>7</v>
      </c>
      <c r="AD63" s="3">
        <f>AZ22</f>
        <v>1.617422343738133</v>
      </c>
      <c r="AE63" s="3">
        <f ca="1">IF(MTD_front_end!$BA$21="Salt &amp; Pepper",(RAND()),IF(MTD_front_end!$BA$20="Private Residents",AD63,MAX($AD$3:$AD$137)-AD63))</f>
        <v>1.617422343738133</v>
      </c>
      <c r="AF63">
        <f t="shared" ca="1" si="12"/>
        <v>55</v>
      </c>
      <c r="AG63">
        <f t="shared" ca="1" si="188"/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1</v>
      </c>
      <c r="BF63">
        <v>1</v>
      </c>
      <c r="BG63">
        <v>0</v>
      </c>
      <c r="BH63">
        <v>1</v>
      </c>
      <c r="BI63">
        <v>0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0</v>
      </c>
      <c r="BQ63">
        <v>6</v>
      </c>
      <c r="BR63">
        <v>6</v>
      </c>
      <c r="BS63">
        <v>6</v>
      </c>
      <c r="BT63">
        <v>6</v>
      </c>
      <c r="BV63">
        <v>6</v>
      </c>
      <c r="BX63">
        <v>1</v>
      </c>
      <c r="BY63">
        <v>1</v>
      </c>
      <c r="CA63">
        <v>1</v>
      </c>
      <c r="CB63">
        <v>1</v>
      </c>
      <c r="CC63">
        <v>1</v>
      </c>
      <c r="CD63">
        <v>1</v>
      </c>
      <c r="CF63">
        <v>1</v>
      </c>
      <c r="CH63">
        <v>1</v>
      </c>
      <c r="CI63">
        <v>1</v>
      </c>
      <c r="CK63">
        <v>6</v>
      </c>
      <c r="CL63">
        <v>6</v>
      </c>
      <c r="CM63">
        <v>6</v>
      </c>
    </row>
    <row r="64" spans="28:94" x14ac:dyDescent="0.2">
      <c r="AB64">
        <v>20</v>
      </c>
      <c r="AC64">
        <v>8</v>
      </c>
      <c r="AD64" s="3">
        <f>BA22</f>
        <v>1.7341079972658917</v>
      </c>
      <c r="AE64" s="3">
        <f ca="1">IF(MTD_front_end!$BA$21="Salt &amp; Pepper",(RAND()),IF(MTD_front_end!$BA$20="Private Residents",AD64,MAX($AD$3:$AD$137)-AD64))</f>
        <v>1.7341079972658917</v>
      </c>
      <c r="AF64">
        <f t="shared" ca="1" si="12"/>
        <v>65</v>
      </c>
      <c r="AG64">
        <f t="shared" ca="1" si="188"/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0</v>
      </c>
      <c r="BC64">
        <v>1</v>
      </c>
      <c r="BD64">
        <v>1</v>
      </c>
      <c r="BE64">
        <v>1</v>
      </c>
      <c r="BF64">
        <v>1</v>
      </c>
      <c r="BG64">
        <v>0</v>
      </c>
      <c r="BH64">
        <v>1</v>
      </c>
      <c r="BI64">
        <v>0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0</v>
      </c>
      <c r="BQ64">
        <v>6</v>
      </c>
      <c r="BR64">
        <v>6</v>
      </c>
      <c r="BS64">
        <v>6</v>
      </c>
      <c r="BT64">
        <v>6</v>
      </c>
      <c r="BV64">
        <v>6</v>
      </c>
      <c r="BX64">
        <v>1</v>
      </c>
      <c r="BY64">
        <v>1</v>
      </c>
      <c r="CA64">
        <v>1</v>
      </c>
      <c r="CB64">
        <v>1</v>
      </c>
      <c r="CC64">
        <v>1</v>
      </c>
      <c r="CD64">
        <v>1</v>
      </c>
      <c r="CF64">
        <v>1</v>
      </c>
      <c r="CH64">
        <v>1</v>
      </c>
      <c r="CI64">
        <v>1</v>
      </c>
      <c r="CK64">
        <v>6</v>
      </c>
      <c r="CL64">
        <v>6</v>
      </c>
      <c r="CM64">
        <v>6</v>
      </c>
    </row>
    <row r="65" spans="1:187" x14ac:dyDescent="0.2">
      <c r="AB65">
        <v>20</v>
      </c>
      <c r="AC65">
        <v>10</v>
      </c>
      <c r="AD65" s="3">
        <f>BC22</f>
        <v>1.9674793043214096</v>
      </c>
      <c r="AE65" s="3">
        <f ca="1">IF(MTD_front_end!$BA$21="Salt &amp; Pepper",(RAND()),IF(MTD_front_end!$BA$20="Private Residents",AD65,MAX($AD$3:$AD$137)-AD65))</f>
        <v>1.9674793043214096</v>
      </c>
      <c r="AF65">
        <f t="shared" ca="1" si="12"/>
        <v>81</v>
      </c>
      <c r="AG65">
        <f t="shared" ca="1" si="188"/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1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0</v>
      </c>
      <c r="BH65">
        <v>1</v>
      </c>
      <c r="BI65">
        <v>0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0</v>
      </c>
      <c r="BQ65">
        <v>6</v>
      </c>
      <c r="BR65">
        <v>6</v>
      </c>
      <c r="BS65">
        <v>6</v>
      </c>
      <c r="BT65">
        <v>6</v>
      </c>
      <c r="BV65">
        <v>6</v>
      </c>
      <c r="BX65">
        <v>1</v>
      </c>
      <c r="BY65">
        <v>1</v>
      </c>
      <c r="CA65">
        <v>1</v>
      </c>
      <c r="CB65">
        <v>1</v>
      </c>
      <c r="CC65">
        <v>1</v>
      </c>
      <c r="CD65">
        <v>1</v>
      </c>
      <c r="CF65">
        <v>1</v>
      </c>
      <c r="CH65">
        <v>1</v>
      </c>
      <c r="CI65">
        <v>1</v>
      </c>
      <c r="CK65">
        <v>6</v>
      </c>
      <c r="CL65">
        <v>6</v>
      </c>
      <c r="CM65">
        <v>6</v>
      </c>
    </row>
    <row r="66" spans="1:187" x14ac:dyDescent="0.2">
      <c r="AB66">
        <v>20</v>
      </c>
      <c r="AC66">
        <v>11</v>
      </c>
      <c r="AD66" s="3">
        <f>BD22</f>
        <v>1.9730538467380572</v>
      </c>
      <c r="AE66" s="3">
        <f ca="1">IF(MTD_front_end!$BA$21="Salt &amp; Pepper",(RAND()),IF(MTD_front_end!$BA$20="Private Residents",AD66,MAX($AD$3:$AD$137)-AD66))</f>
        <v>1.9730538467380572</v>
      </c>
      <c r="AF66">
        <f t="shared" ca="1" si="12"/>
        <v>82</v>
      </c>
      <c r="AG66">
        <f t="shared" ca="1" si="188"/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Q66">
        <v>6</v>
      </c>
      <c r="BR66">
        <v>6</v>
      </c>
      <c r="BS66">
        <v>6</v>
      </c>
      <c r="BT66">
        <v>6</v>
      </c>
      <c r="BV66">
        <v>6</v>
      </c>
      <c r="CF66">
        <v>1</v>
      </c>
      <c r="CK66">
        <v>6</v>
      </c>
      <c r="CL66">
        <v>6</v>
      </c>
      <c r="CM66">
        <v>6</v>
      </c>
    </row>
    <row r="67" spans="1:187" x14ac:dyDescent="0.2">
      <c r="AB67">
        <v>20</v>
      </c>
      <c r="AC67">
        <v>12</v>
      </c>
      <c r="AD67" s="3">
        <f>BE22</f>
        <v>1.9786283891547047</v>
      </c>
      <c r="AE67" s="3">
        <f ca="1">IF(MTD_front_end!$BA$21="Salt &amp; Pepper",(RAND()),IF(MTD_front_end!$BA$20="Private Residents",AD67,MAX($AD$3:$AD$137)-AD67))</f>
        <v>1.9786283891547047</v>
      </c>
      <c r="AF67">
        <f t="shared" ca="1" si="12"/>
        <v>83</v>
      </c>
      <c r="AG67">
        <f t="shared" ca="1" si="188"/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0</v>
      </c>
      <c r="BD67">
        <v>1</v>
      </c>
      <c r="BE67">
        <v>1</v>
      </c>
      <c r="BF67">
        <v>1</v>
      </c>
      <c r="BG67">
        <v>0</v>
      </c>
      <c r="BH67">
        <v>1</v>
      </c>
      <c r="BI67">
        <v>0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0</v>
      </c>
      <c r="BQ67">
        <v>6</v>
      </c>
      <c r="BR67">
        <v>6</v>
      </c>
      <c r="BS67">
        <v>6</v>
      </c>
      <c r="BT67">
        <v>6</v>
      </c>
      <c r="BV67">
        <v>6</v>
      </c>
      <c r="BX67">
        <v>1</v>
      </c>
      <c r="BY67">
        <v>1</v>
      </c>
      <c r="BZ67">
        <v>1</v>
      </c>
      <c r="CB67">
        <v>1</v>
      </c>
      <c r="CC67">
        <v>1</v>
      </c>
      <c r="CD67">
        <v>1</v>
      </c>
      <c r="CF67">
        <v>1</v>
      </c>
      <c r="CH67">
        <v>1</v>
      </c>
      <c r="CI67">
        <v>1</v>
      </c>
      <c r="CK67">
        <v>6</v>
      </c>
      <c r="CL67">
        <v>6</v>
      </c>
      <c r="CM67">
        <v>6</v>
      </c>
    </row>
    <row r="68" spans="1:187" x14ac:dyDescent="0.2">
      <c r="AB68">
        <v>20</v>
      </c>
      <c r="AC68">
        <v>13</v>
      </c>
      <c r="AD68" s="3">
        <f>BF22</f>
        <v>1.9842029315713527</v>
      </c>
      <c r="AE68" s="3">
        <f ca="1">IF(MTD_front_end!$BA$21="Salt &amp; Pepper",(RAND()),IF(MTD_front_end!$BA$20="Private Residents",AD68,MAX($AD$3:$AD$137)-AD68))</f>
        <v>1.9842029315713527</v>
      </c>
      <c r="AF68">
        <f t="shared" ref="AF68:AF131" ca="1" si="189">RANK(AE68,$AE$3:$AE$137,1)</f>
        <v>85</v>
      </c>
      <c r="AG68">
        <f t="shared" ca="1" si="188"/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0</v>
      </c>
      <c r="BD68">
        <v>1</v>
      </c>
      <c r="BE68">
        <v>1</v>
      </c>
      <c r="BF68">
        <v>1</v>
      </c>
      <c r="BG68">
        <v>0</v>
      </c>
      <c r="BH68">
        <v>1</v>
      </c>
      <c r="BI68">
        <v>0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0</v>
      </c>
      <c r="BQ68">
        <v>6</v>
      </c>
      <c r="BR68">
        <v>6</v>
      </c>
      <c r="BS68">
        <v>6</v>
      </c>
      <c r="BT68">
        <v>6</v>
      </c>
      <c r="BV68">
        <v>6</v>
      </c>
      <c r="BX68">
        <v>1</v>
      </c>
      <c r="BY68">
        <v>1</v>
      </c>
      <c r="BZ68">
        <v>1</v>
      </c>
      <c r="CB68">
        <v>1</v>
      </c>
      <c r="CC68">
        <v>1</v>
      </c>
      <c r="CD68">
        <v>1</v>
      </c>
      <c r="CF68">
        <v>1</v>
      </c>
      <c r="CH68">
        <v>1</v>
      </c>
      <c r="CI68">
        <v>1</v>
      </c>
      <c r="CK68">
        <v>6</v>
      </c>
      <c r="CL68">
        <v>6</v>
      </c>
      <c r="CM68">
        <v>6</v>
      </c>
    </row>
    <row r="69" spans="1:187" x14ac:dyDescent="0.2">
      <c r="AB69">
        <v>20</v>
      </c>
      <c r="AC69">
        <v>15</v>
      </c>
      <c r="AD69" s="3">
        <f>BH22</f>
        <v>2.322336143388775</v>
      </c>
      <c r="AE69" s="3">
        <f ca="1">IF(MTD_front_end!$BA$21="Salt &amp; Pepper",(RAND()),IF(MTD_front_end!$BA$20="Private Residents",AD69,MAX($AD$3:$AD$137)-AD69))</f>
        <v>2.322336143388775</v>
      </c>
      <c r="AF69">
        <f t="shared" ca="1" si="189"/>
        <v>112</v>
      </c>
      <c r="AG69">
        <f t="shared" ca="1" si="188"/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1</v>
      </c>
      <c r="BC69">
        <v>0</v>
      </c>
      <c r="BD69">
        <v>1</v>
      </c>
      <c r="BE69">
        <v>1</v>
      </c>
      <c r="BF69">
        <v>1</v>
      </c>
      <c r="BG69">
        <v>0</v>
      </c>
      <c r="BH69">
        <v>1</v>
      </c>
      <c r="BI69">
        <v>0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0</v>
      </c>
      <c r="BQ69">
        <v>6</v>
      </c>
      <c r="BR69">
        <v>6</v>
      </c>
      <c r="BS69">
        <v>6</v>
      </c>
      <c r="BT69">
        <v>6</v>
      </c>
      <c r="BV69">
        <v>6</v>
      </c>
      <c r="BX69">
        <v>1</v>
      </c>
      <c r="BY69">
        <v>1</v>
      </c>
      <c r="BZ69">
        <v>1</v>
      </c>
      <c r="CB69">
        <v>1</v>
      </c>
      <c r="CC69">
        <v>1</v>
      </c>
      <c r="CD69">
        <v>1</v>
      </c>
      <c r="CF69">
        <v>1</v>
      </c>
      <c r="CH69">
        <v>1</v>
      </c>
      <c r="CI69">
        <v>1</v>
      </c>
      <c r="CK69">
        <v>6</v>
      </c>
      <c r="CL69">
        <v>6</v>
      </c>
      <c r="CM69">
        <v>6</v>
      </c>
    </row>
    <row r="70" spans="1:187" x14ac:dyDescent="0.2">
      <c r="AB70">
        <v>20</v>
      </c>
      <c r="AC70">
        <v>17</v>
      </c>
      <c r="AD70" s="3">
        <f>BJ22</f>
        <v>1.9837016784385206</v>
      </c>
      <c r="AE70" s="3">
        <f ca="1">IF(MTD_front_end!$BA$21="Salt &amp; Pepper",(RAND()),IF(MTD_front_end!$BA$20="Private Residents",AD70,MAX($AD$3:$AD$137)-AD70))</f>
        <v>1.9837016784385206</v>
      </c>
      <c r="AF70">
        <f t="shared" ca="1" si="189"/>
        <v>84</v>
      </c>
      <c r="AG70">
        <f t="shared" ca="1" si="188"/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1</v>
      </c>
      <c r="BC70">
        <v>0</v>
      </c>
      <c r="BD70">
        <v>0</v>
      </c>
      <c r="BE70">
        <v>1</v>
      </c>
      <c r="BF70">
        <v>1</v>
      </c>
      <c r="BG70">
        <v>0</v>
      </c>
      <c r="BH70">
        <v>0</v>
      </c>
      <c r="BI70">
        <v>0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0</v>
      </c>
      <c r="BQ70">
        <v>6</v>
      </c>
      <c r="BR70">
        <v>6</v>
      </c>
      <c r="BS70">
        <v>6</v>
      </c>
      <c r="BT70">
        <v>6</v>
      </c>
      <c r="BV70">
        <v>6</v>
      </c>
      <c r="BX70">
        <v>1</v>
      </c>
      <c r="BY70">
        <v>1</v>
      </c>
      <c r="BZ70">
        <v>1</v>
      </c>
      <c r="CC70">
        <v>1</v>
      </c>
      <c r="CD70">
        <v>1</v>
      </c>
      <c r="CH70">
        <v>1</v>
      </c>
      <c r="CI70">
        <v>1</v>
      </c>
      <c r="CK70">
        <v>6</v>
      </c>
      <c r="CL70">
        <v>6</v>
      </c>
      <c r="CM70">
        <v>6</v>
      </c>
    </row>
    <row r="71" spans="1:187" x14ac:dyDescent="0.2">
      <c r="AB71">
        <v>20</v>
      </c>
      <c r="AC71">
        <v>18</v>
      </c>
      <c r="AD71" s="3">
        <f>BK22</f>
        <v>1.8143844459633933</v>
      </c>
      <c r="AE71" s="3">
        <f ca="1">IF(MTD_front_end!$BA$21="Salt &amp; Pepper",(RAND()),IF(MTD_front_end!$BA$20="Private Residents",AD71,MAX($AD$3:$AD$137)-AD71))</f>
        <v>1.8143844459633933</v>
      </c>
      <c r="AF71">
        <f t="shared" ca="1" si="189"/>
        <v>73</v>
      </c>
      <c r="AG71">
        <f t="shared" ca="1" si="188"/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0</v>
      </c>
      <c r="BQ71">
        <v>6</v>
      </c>
      <c r="BR71">
        <v>6</v>
      </c>
      <c r="BS71">
        <v>6</v>
      </c>
      <c r="BT71">
        <v>6</v>
      </c>
      <c r="BV71">
        <v>6</v>
      </c>
      <c r="CH71">
        <v>1</v>
      </c>
      <c r="CI71">
        <v>1</v>
      </c>
      <c r="CK71">
        <v>6</v>
      </c>
      <c r="CL71">
        <v>6</v>
      </c>
      <c r="CM71">
        <v>6</v>
      </c>
    </row>
    <row r="72" spans="1:187" x14ac:dyDescent="0.2">
      <c r="AB72">
        <v>21</v>
      </c>
      <c r="AC72">
        <v>17</v>
      </c>
      <c r="AD72" s="3">
        <f>BJ23</f>
        <v>1.9254955570745045</v>
      </c>
      <c r="AE72" s="3">
        <f ca="1">IF(MTD_front_end!$BA$21="Salt &amp; Pepper",(RAND()),IF(MTD_front_end!$BA$20="Private Residents",AD72,MAX($AD$3:$AD$137)-AD72))</f>
        <v>1.9254955570745045</v>
      </c>
      <c r="AF72">
        <f t="shared" ca="1" si="189"/>
        <v>79</v>
      </c>
      <c r="AG72">
        <f t="shared" ca="1" si="188"/>
        <v>1</v>
      </c>
    </row>
    <row r="73" spans="1:187" x14ac:dyDescent="0.2">
      <c r="A73" s="1" t="s">
        <v>14</v>
      </c>
      <c r="AB73">
        <v>21</v>
      </c>
      <c r="AC73">
        <v>18</v>
      </c>
      <c r="AD73" s="3">
        <f>BK23</f>
        <v>1.7561783245993772</v>
      </c>
      <c r="AE73" s="3">
        <f ca="1">IF(MTD_front_end!$BA$21="Salt &amp; Pepper",(RAND()),IF(MTD_front_end!$BA$20="Private Residents",AD73,MAX($AD$3:$AD$137)-AD73))</f>
        <v>1.7561783245993772</v>
      </c>
      <c r="AF73">
        <f t="shared" ca="1" si="189"/>
        <v>69</v>
      </c>
      <c r="AG73">
        <f t="shared" ca="1" si="188"/>
        <v>1</v>
      </c>
      <c r="CO73" s="1" t="s">
        <v>13</v>
      </c>
      <c r="DM73" s="1" t="s">
        <v>15</v>
      </c>
      <c r="EK73" s="1" t="s">
        <v>16</v>
      </c>
      <c r="FI73" t="s">
        <v>31</v>
      </c>
    </row>
    <row r="74" spans="1:187" x14ac:dyDescent="0.2">
      <c r="A74">
        <v>2</v>
      </c>
      <c r="AB74">
        <v>22</v>
      </c>
      <c r="AC74">
        <v>7</v>
      </c>
      <c r="AD74" s="3">
        <f>AZ24</f>
        <v>1.5010101010101009</v>
      </c>
      <c r="AE74" s="3">
        <f ca="1">IF(MTD_front_end!$BA$21="Salt &amp; Pepper",(RAND()),IF(MTD_front_end!$BA$20="Private Residents",AD74,MAX($AD$3:$AD$137)-AD74))</f>
        <v>1.5010101010101009</v>
      </c>
      <c r="AF74">
        <f t="shared" ca="1" si="189"/>
        <v>45</v>
      </c>
      <c r="AG74">
        <f t="shared" ca="1" si="188"/>
        <v>2</v>
      </c>
    </row>
    <row r="75" spans="1:187" x14ac:dyDescent="0.2">
      <c r="AB75">
        <v>22</v>
      </c>
      <c r="AC75">
        <v>8</v>
      </c>
      <c r="AD75" s="3">
        <f>BA24</f>
        <v>1.6176957545378596</v>
      </c>
      <c r="AE75" s="3">
        <f ca="1">IF(MTD_front_end!$BA$21="Salt &amp; Pepper",(RAND()),IF(MTD_front_end!$BA$20="Private Residents",AD75,MAX($AD$3:$AD$137)-AD75))</f>
        <v>1.6176957545378596</v>
      </c>
      <c r="AF75">
        <f t="shared" ca="1" si="189"/>
        <v>56</v>
      </c>
      <c r="AG75">
        <f t="shared" ca="1" si="188"/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</row>
    <row r="76" spans="1:187" x14ac:dyDescent="0.2">
      <c r="AB76">
        <v>22</v>
      </c>
      <c r="AC76">
        <v>10</v>
      </c>
      <c r="AD76" s="3">
        <f>BC24</f>
        <v>1.628844839371155</v>
      </c>
      <c r="AE76" s="3">
        <f ca="1">IF(MTD_front_end!$BA$21="Salt &amp; Pepper",(RAND()),IF(MTD_front_end!$BA$20="Private Residents",AD76,MAX($AD$3:$AD$137)-AD76))</f>
        <v>1.628844839371155</v>
      </c>
      <c r="AF76">
        <f t="shared" ca="1" si="189"/>
        <v>58</v>
      </c>
      <c r="AG76">
        <f t="shared" ca="1" si="188"/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</row>
    <row r="77" spans="1:187" x14ac:dyDescent="0.2">
      <c r="AB77">
        <v>22</v>
      </c>
      <c r="AC77">
        <v>11</v>
      </c>
      <c r="AD77" s="3">
        <f>BD24</f>
        <v>1.634419381787803</v>
      </c>
      <c r="AE77" s="3">
        <f ca="1">IF(MTD_front_end!$BA$21="Salt &amp; Pepper",(RAND()),IF(MTD_front_end!$BA$20="Private Residents",AD77,MAX($AD$3:$AD$137)-AD77))</f>
        <v>1.634419381787803</v>
      </c>
      <c r="AF77">
        <f t="shared" ca="1" si="189"/>
        <v>59</v>
      </c>
      <c r="AG77">
        <f t="shared" ca="1" si="188"/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</row>
    <row r="78" spans="1:187" x14ac:dyDescent="0.2">
      <c r="AB78">
        <v>22</v>
      </c>
      <c r="AC78">
        <v>12</v>
      </c>
      <c r="AD78" s="3">
        <f>BE24</f>
        <v>1.6399939242044508</v>
      </c>
      <c r="AE78" s="3">
        <f ca="1">IF(MTD_front_end!$BA$21="Salt &amp; Pepper",(RAND()),IF(MTD_front_end!$BA$20="Private Residents",AD78,MAX($AD$3:$AD$137)-AD78))</f>
        <v>1.6399939242044508</v>
      </c>
      <c r="AF78">
        <f t="shared" ca="1" si="189"/>
        <v>61</v>
      </c>
      <c r="AG78">
        <f t="shared" ca="1" si="188"/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</row>
    <row r="79" spans="1:187" x14ac:dyDescent="0.2">
      <c r="AB79">
        <v>22</v>
      </c>
      <c r="AC79">
        <v>13</v>
      </c>
      <c r="AD79" s="3">
        <f>BF24</f>
        <v>1.8677906888433204</v>
      </c>
      <c r="AE79" s="3">
        <f ca="1">IF(MTD_front_end!$BA$21="Salt &amp; Pepper",(RAND()),IF(MTD_front_end!$BA$20="Private Residents",AD79,MAX($AD$3:$AD$137)-AD79))</f>
        <v>1.8677906888433204</v>
      </c>
      <c r="AF79">
        <f t="shared" ca="1" si="189"/>
        <v>76</v>
      </c>
      <c r="AG79">
        <f t="shared" ca="1" si="188"/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</row>
    <row r="80" spans="1:187" x14ac:dyDescent="0.2">
      <c r="AB80">
        <v>22</v>
      </c>
      <c r="AC80">
        <v>15</v>
      </c>
      <c r="AD80" s="3">
        <f>BH24</f>
        <v>2.2059239006607427</v>
      </c>
      <c r="AE80" s="3">
        <f ca="1">IF(MTD_front_end!$BA$21="Salt &amp; Pepper",(RAND()),IF(MTD_front_end!$BA$20="Private Residents",AD80,MAX($AD$3:$AD$137)-AD80))</f>
        <v>2.2059239006607427</v>
      </c>
      <c r="AF80">
        <f t="shared" ca="1" si="189"/>
        <v>106</v>
      </c>
      <c r="AG80">
        <f t="shared" ca="1" si="188"/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</row>
    <row r="81" spans="28:187" x14ac:dyDescent="0.2">
      <c r="AB81">
        <v>22</v>
      </c>
      <c r="AC81">
        <v>17</v>
      </c>
      <c r="AD81" s="3">
        <f>BJ24</f>
        <v>1.8672894357104881</v>
      </c>
      <c r="AE81" s="3">
        <f ca="1">IF(MTD_front_end!$BA$21="Salt &amp; Pepper",(RAND()),IF(MTD_front_end!$BA$20="Private Residents",AD81,MAX($AD$3:$AD$137)-AD81))</f>
        <v>1.8672894357104881</v>
      </c>
      <c r="AF81">
        <f t="shared" ca="1" si="189"/>
        <v>75</v>
      </c>
      <c r="AG81">
        <f t="shared" ca="1" si="188"/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</row>
    <row r="82" spans="28:187" x14ac:dyDescent="0.2">
      <c r="AB82">
        <v>22</v>
      </c>
      <c r="AC82">
        <v>18</v>
      </c>
      <c r="AD82" s="3">
        <f>BK24</f>
        <v>1.697972203235361</v>
      </c>
      <c r="AE82" s="3">
        <f ca="1">IF(MTD_front_end!$BA$21="Salt &amp; Pepper",(RAND()),IF(MTD_front_end!$BA$20="Private Residents",AD82,MAX($AD$3:$AD$137)-AD82))</f>
        <v>1.697972203235361</v>
      </c>
      <c r="AF82">
        <f t="shared" ca="1" si="189"/>
        <v>63</v>
      </c>
      <c r="AG82">
        <f t="shared" ca="1" si="188"/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</row>
    <row r="83" spans="28:187" x14ac:dyDescent="0.2">
      <c r="AB83">
        <v>23</v>
      </c>
      <c r="AC83">
        <v>7</v>
      </c>
      <c r="AD83" s="3">
        <f>AZ25</f>
        <v>1.442803979646085</v>
      </c>
      <c r="AE83" s="3">
        <f ca="1">IF(MTD_front_end!$BA$21="Salt &amp; Pepper",(RAND()),IF(MTD_front_end!$BA$20="Private Residents",AD83,MAX($AD$3:$AD$137)-AD83))</f>
        <v>1.442803979646085</v>
      </c>
      <c r="AF83">
        <f t="shared" ca="1" si="189"/>
        <v>39</v>
      </c>
      <c r="AG83">
        <f t="shared" ca="1" si="188"/>
        <v>2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</row>
    <row r="84" spans="28:187" x14ac:dyDescent="0.2">
      <c r="AB84">
        <v>23</v>
      </c>
      <c r="AC84">
        <v>8</v>
      </c>
      <c r="AD84" s="3">
        <f>BA25</f>
        <v>1.5594896331738437</v>
      </c>
      <c r="AE84" s="3">
        <f ca="1">IF(MTD_front_end!$BA$21="Salt &amp; Pepper",(RAND()),IF(MTD_front_end!$BA$20="Private Residents",AD84,MAX($AD$3:$AD$137)-AD84))</f>
        <v>1.5594896331738437</v>
      </c>
      <c r="AF84">
        <f t="shared" ca="1" si="189"/>
        <v>50</v>
      </c>
      <c r="AG84">
        <f t="shared" ca="1" si="188"/>
        <v>2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</row>
    <row r="85" spans="28:187" x14ac:dyDescent="0.2">
      <c r="AB85">
        <v>23</v>
      </c>
      <c r="AC85">
        <v>10</v>
      </c>
      <c r="AD85" s="3">
        <f>BC25</f>
        <v>1.4595276068960277</v>
      </c>
      <c r="AE85" s="3">
        <f ca="1">IF(MTD_front_end!$BA$21="Salt &amp; Pepper",(RAND()),IF(MTD_front_end!$BA$20="Private Residents",AD85,MAX($AD$3:$AD$137)-AD85))</f>
        <v>1.4595276068960277</v>
      </c>
      <c r="AF85">
        <f t="shared" ca="1" si="189"/>
        <v>42</v>
      </c>
      <c r="AG85">
        <f t="shared" ca="1" si="188"/>
        <v>2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</row>
    <row r="86" spans="28:187" x14ac:dyDescent="0.2">
      <c r="AB86">
        <v>23</v>
      </c>
      <c r="AC86">
        <v>11</v>
      </c>
      <c r="AD86" s="3">
        <f>BD25</f>
        <v>1.4651021493126755</v>
      </c>
      <c r="AE86" s="3">
        <f ca="1">IF(MTD_front_end!$BA$21="Salt &amp; Pepper",(RAND()),IF(MTD_front_end!$BA$20="Private Residents",AD86,MAX($AD$3:$AD$137)-AD86))</f>
        <v>1.4651021493126755</v>
      </c>
      <c r="AF86">
        <f t="shared" ca="1" si="189"/>
        <v>43</v>
      </c>
      <c r="AG86">
        <f t="shared" ca="1" si="188"/>
        <v>2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</row>
    <row r="87" spans="28:187" x14ac:dyDescent="0.2">
      <c r="AB87">
        <v>23</v>
      </c>
      <c r="AC87">
        <v>12</v>
      </c>
      <c r="AD87" s="3">
        <f>BE25</f>
        <v>1.4706766917293235</v>
      </c>
      <c r="AE87" s="3">
        <f ca="1">IF(MTD_front_end!$BA$21="Salt &amp; Pepper",(RAND()),IF(MTD_front_end!$BA$20="Private Residents",AD87,MAX($AD$3:$AD$137)-AD87))</f>
        <v>1.4706766917293235</v>
      </c>
      <c r="AF87">
        <f t="shared" ca="1" si="189"/>
        <v>44</v>
      </c>
      <c r="AG87">
        <f t="shared" ca="1" si="188"/>
        <v>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240</v>
      </c>
      <c r="CC87">
        <v>220</v>
      </c>
      <c r="CD87">
        <v>200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260</v>
      </c>
      <c r="DA87">
        <v>280</v>
      </c>
      <c r="DB87">
        <v>300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280</v>
      </c>
      <c r="DY87">
        <v>260</v>
      </c>
      <c r="DZ87">
        <v>240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280</v>
      </c>
      <c r="EW87">
        <v>260</v>
      </c>
      <c r="EX87">
        <v>240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260</v>
      </c>
      <c r="FU87">
        <v>280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</row>
    <row r="88" spans="28:187" x14ac:dyDescent="0.2">
      <c r="AB88">
        <v>23</v>
      </c>
      <c r="AC88">
        <v>13</v>
      </c>
      <c r="AD88" s="3">
        <f>BF25</f>
        <v>1.8095845674793043</v>
      </c>
      <c r="AE88" s="3">
        <f ca="1">IF(MTD_front_end!$BA$21="Salt &amp; Pepper",(RAND()),IF(MTD_front_end!$BA$20="Private Residents",AD88,MAX($AD$3:$AD$137)-AD88))</f>
        <v>1.8095845674793043</v>
      </c>
      <c r="AF88">
        <f t="shared" ca="1" si="189"/>
        <v>72</v>
      </c>
      <c r="AG88">
        <f t="shared" ca="1" si="188"/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280</v>
      </c>
      <c r="CB88">
        <v>260</v>
      </c>
      <c r="CC88">
        <v>240</v>
      </c>
      <c r="CD88">
        <v>220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260</v>
      </c>
      <c r="CZ88">
        <v>280</v>
      </c>
      <c r="DA88">
        <v>300</v>
      </c>
      <c r="DB88">
        <v>320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320</v>
      </c>
      <c r="DX88">
        <v>300</v>
      </c>
      <c r="DY88">
        <v>280</v>
      </c>
      <c r="DZ88">
        <v>260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320</v>
      </c>
      <c r="EV88">
        <v>300</v>
      </c>
      <c r="EW88">
        <v>280</v>
      </c>
      <c r="EX88">
        <v>260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220</v>
      </c>
      <c r="FT88">
        <v>240</v>
      </c>
      <c r="FU88">
        <v>260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</row>
    <row r="89" spans="28:187" x14ac:dyDescent="0.2">
      <c r="AB89">
        <v>23</v>
      </c>
      <c r="AC89">
        <v>15</v>
      </c>
      <c r="AD89" s="3">
        <f>BH25</f>
        <v>2.1477177792967268</v>
      </c>
      <c r="AE89" s="3">
        <f ca="1">IF(MTD_front_end!$BA$21="Salt &amp; Pepper",(RAND()),IF(MTD_front_end!$BA$20="Private Residents",AD89,MAX($AD$3:$AD$137)-AD89))</f>
        <v>2.1477177792967268</v>
      </c>
      <c r="AF89">
        <f t="shared" ca="1" si="189"/>
        <v>99</v>
      </c>
      <c r="AG89">
        <f t="shared" ca="1" si="188"/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440</v>
      </c>
      <c r="BW89">
        <v>420</v>
      </c>
      <c r="BX89">
        <v>380</v>
      </c>
      <c r="BY89">
        <v>340</v>
      </c>
      <c r="BZ89">
        <v>0</v>
      </c>
      <c r="CA89">
        <v>300</v>
      </c>
      <c r="CB89">
        <v>280</v>
      </c>
      <c r="CC89">
        <v>260</v>
      </c>
      <c r="CD89">
        <v>240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260</v>
      </c>
      <c r="CU89">
        <v>240</v>
      </c>
      <c r="CV89">
        <v>220</v>
      </c>
      <c r="CW89">
        <v>240</v>
      </c>
      <c r="CX89">
        <v>0</v>
      </c>
      <c r="CY89">
        <v>280</v>
      </c>
      <c r="CZ89">
        <v>300</v>
      </c>
      <c r="DA89">
        <v>320</v>
      </c>
      <c r="DB89">
        <v>340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440</v>
      </c>
      <c r="DS89">
        <v>420</v>
      </c>
      <c r="DT89">
        <v>400</v>
      </c>
      <c r="DU89">
        <v>380</v>
      </c>
      <c r="DV89">
        <v>0</v>
      </c>
      <c r="DW89">
        <v>340</v>
      </c>
      <c r="DX89">
        <v>320</v>
      </c>
      <c r="DY89">
        <v>300</v>
      </c>
      <c r="DZ89">
        <v>280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440</v>
      </c>
      <c r="EQ89">
        <v>420</v>
      </c>
      <c r="ER89">
        <v>400</v>
      </c>
      <c r="ES89">
        <v>380</v>
      </c>
      <c r="ET89">
        <v>0</v>
      </c>
      <c r="EU89">
        <v>340</v>
      </c>
      <c r="EV89">
        <v>320</v>
      </c>
      <c r="EW89">
        <v>300</v>
      </c>
      <c r="EX89">
        <v>280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100</v>
      </c>
      <c r="FO89">
        <v>120</v>
      </c>
      <c r="FP89">
        <v>140</v>
      </c>
      <c r="FQ89">
        <v>160</v>
      </c>
      <c r="FR89">
        <v>0</v>
      </c>
      <c r="FS89">
        <v>200</v>
      </c>
      <c r="FT89">
        <v>220</v>
      </c>
      <c r="FU89">
        <v>240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</row>
    <row r="90" spans="28:187" x14ac:dyDescent="0.2">
      <c r="AB90">
        <v>23</v>
      </c>
      <c r="AC90">
        <v>17</v>
      </c>
      <c r="AD90" s="3">
        <f>BJ25</f>
        <v>1.8090833143464722</v>
      </c>
      <c r="AE90" s="3">
        <f ca="1">IF(MTD_front_end!$BA$21="Salt &amp; Pepper",(RAND()),IF(MTD_front_end!$BA$20="Private Residents",AD90,MAX($AD$3:$AD$137)-AD90))</f>
        <v>1.8090833143464722</v>
      </c>
      <c r="AF90">
        <f t="shared" ca="1" si="189"/>
        <v>71</v>
      </c>
      <c r="AG90">
        <f t="shared" ca="1" si="188"/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460</v>
      </c>
      <c r="BW90">
        <v>420</v>
      </c>
      <c r="BX90">
        <v>380</v>
      </c>
      <c r="BY90">
        <v>360</v>
      </c>
      <c r="BZ90">
        <v>0</v>
      </c>
      <c r="CA90">
        <v>320</v>
      </c>
      <c r="CB90">
        <v>300</v>
      </c>
      <c r="CC90">
        <v>280</v>
      </c>
      <c r="CD90">
        <v>260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280</v>
      </c>
      <c r="CU90">
        <v>260</v>
      </c>
      <c r="CV90">
        <v>240</v>
      </c>
      <c r="CW90">
        <v>260</v>
      </c>
      <c r="CX90">
        <v>0</v>
      </c>
      <c r="CY90">
        <v>300</v>
      </c>
      <c r="CZ90">
        <v>320</v>
      </c>
      <c r="DA90">
        <v>340</v>
      </c>
      <c r="DB90">
        <v>360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460</v>
      </c>
      <c r="DS90">
        <v>440</v>
      </c>
      <c r="DT90">
        <v>420</v>
      </c>
      <c r="DU90">
        <v>400</v>
      </c>
      <c r="DV90">
        <v>0</v>
      </c>
      <c r="DW90">
        <v>360</v>
      </c>
      <c r="DX90">
        <v>340</v>
      </c>
      <c r="DY90">
        <v>320</v>
      </c>
      <c r="DZ90">
        <v>300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460</v>
      </c>
      <c r="EQ90">
        <v>440</v>
      </c>
      <c r="ER90">
        <v>420</v>
      </c>
      <c r="ES90">
        <v>400</v>
      </c>
      <c r="ET90">
        <v>0</v>
      </c>
      <c r="EU90">
        <v>360</v>
      </c>
      <c r="EV90">
        <v>340</v>
      </c>
      <c r="EW90">
        <v>320</v>
      </c>
      <c r="EX90">
        <v>300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360</v>
      </c>
      <c r="FO90">
        <v>340</v>
      </c>
      <c r="FP90">
        <v>320</v>
      </c>
      <c r="FQ90">
        <v>300</v>
      </c>
      <c r="FR90">
        <v>0</v>
      </c>
      <c r="FS90">
        <v>260</v>
      </c>
      <c r="FT90">
        <v>240</v>
      </c>
      <c r="FU90">
        <v>220</v>
      </c>
      <c r="FV90">
        <v>200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</row>
    <row r="91" spans="28:187" x14ac:dyDescent="0.2">
      <c r="AB91">
        <v>23</v>
      </c>
      <c r="AC91">
        <v>18</v>
      </c>
      <c r="AD91" s="3">
        <f>BK25</f>
        <v>1.6397660818713451</v>
      </c>
      <c r="AE91" s="3">
        <f ca="1">IF(MTD_front_end!$BA$21="Salt &amp; Pepper",(RAND()),IF(MTD_front_end!$BA$20="Private Residents",AD91,MAX($AD$3:$AD$137)-AD91))</f>
        <v>1.6397660818713451</v>
      </c>
      <c r="AF91">
        <f t="shared" ca="1" si="189"/>
        <v>60</v>
      </c>
      <c r="AG91">
        <f t="shared" ca="1" si="188"/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460</v>
      </c>
      <c r="BW91">
        <v>420</v>
      </c>
      <c r="BX91">
        <v>400</v>
      </c>
      <c r="BY91">
        <v>380</v>
      </c>
      <c r="BZ91">
        <v>0</v>
      </c>
      <c r="CA91">
        <v>340</v>
      </c>
      <c r="CB91">
        <v>320</v>
      </c>
      <c r="CC91">
        <v>300</v>
      </c>
      <c r="CD91">
        <v>280</v>
      </c>
      <c r="CE91">
        <v>0</v>
      </c>
      <c r="CF91">
        <v>0</v>
      </c>
      <c r="CG91">
        <v>0</v>
      </c>
      <c r="CH91">
        <v>280</v>
      </c>
      <c r="CI91">
        <v>300</v>
      </c>
      <c r="CJ91">
        <v>0</v>
      </c>
      <c r="CK91">
        <v>0</v>
      </c>
      <c r="CL91">
        <v>0</v>
      </c>
      <c r="CM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300</v>
      </c>
      <c r="CU91">
        <v>280</v>
      </c>
      <c r="CV91">
        <v>260</v>
      </c>
      <c r="CW91">
        <v>280</v>
      </c>
      <c r="CX91">
        <v>0</v>
      </c>
      <c r="CY91">
        <v>320</v>
      </c>
      <c r="CZ91">
        <v>340</v>
      </c>
      <c r="DA91">
        <v>360</v>
      </c>
      <c r="DB91">
        <v>380</v>
      </c>
      <c r="DC91">
        <v>0</v>
      </c>
      <c r="DD91">
        <v>0</v>
      </c>
      <c r="DE91">
        <v>0</v>
      </c>
      <c r="DF91">
        <v>460</v>
      </c>
      <c r="DG91">
        <v>460</v>
      </c>
      <c r="DH91">
        <v>0</v>
      </c>
      <c r="DI91">
        <v>0</v>
      </c>
      <c r="DJ91">
        <v>0</v>
      </c>
      <c r="DK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480</v>
      </c>
      <c r="DS91">
        <v>460</v>
      </c>
      <c r="DT91">
        <v>440</v>
      </c>
      <c r="DU91">
        <v>420</v>
      </c>
      <c r="DV91">
        <v>0</v>
      </c>
      <c r="DW91">
        <v>380</v>
      </c>
      <c r="DX91">
        <v>360</v>
      </c>
      <c r="DY91">
        <v>340</v>
      </c>
      <c r="DZ91">
        <v>320</v>
      </c>
      <c r="EA91">
        <v>0</v>
      </c>
      <c r="EB91">
        <v>0</v>
      </c>
      <c r="EC91">
        <v>0</v>
      </c>
      <c r="ED91">
        <v>400</v>
      </c>
      <c r="EE91">
        <v>420</v>
      </c>
      <c r="EF91">
        <v>0</v>
      </c>
      <c r="EG91">
        <v>0</v>
      </c>
      <c r="EH91">
        <v>0</v>
      </c>
      <c r="EI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480</v>
      </c>
      <c r="EQ91">
        <v>460</v>
      </c>
      <c r="ER91">
        <v>440</v>
      </c>
      <c r="ES91">
        <v>420</v>
      </c>
      <c r="ET91">
        <v>0</v>
      </c>
      <c r="EU91">
        <v>380</v>
      </c>
      <c r="EV91">
        <v>360</v>
      </c>
      <c r="EW91">
        <v>340</v>
      </c>
      <c r="EX91">
        <v>320</v>
      </c>
      <c r="EY91">
        <v>0</v>
      </c>
      <c r="EZ91">
        <v>0</v>
      </c>
      <c r="FA91">
        <v>0</v>
      </c>
      <c r="FB91">
        <v>400</v>
      </c>
      <c r="FC91">
        <v>420</v>
      </c>
      <c r="FD91">
        <v>0</v>
      </c>
      <c r="FE91">
        <v>0</v>
      </c>
      <c r="FF91">
        <v>0</v>
      </c>
      <c r="FG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340</v>
      </c>
      <c r="FO91">
        <v>200</v>
      </c>
      <c r="FP91">
        <v>220</v>
      </c>
      <c r="FQ91">
        <v>240</v>
      </c>
      <c r="FR91">
        <v>0</v>
      </c>
      <c r="FS91">
        <v>280</v>
      </c>
      <c r="FT91">
        <v>300</v>
      </c>
      <c r="FU91">
        <v>200</v>
      </c>
      <c r="FV91">
        <v>340</v>
      </c>
      <c r="FW91">
        <v>0</v>
      </c>
      <c r="FX91">
        <v>0</v>
      </c>
      <c r="FY91">
        <v>0</v>
      </c>
      <c r="FZ91">
        <v>220</v>
      </c>
      <c r="GA91">
        <v>240</v>
      </c>
      <c r="GB91">
        <v>0</v>
      </c>
      <c r="GC91">
        <v>0</v>
      </c>
      <c r="GD91">
        <v>0</v>
      </c>
      <c r="GE91">
        <v>0</v>
      </c>
    </row>
    <row r="92" spans="28:187" x14ac:dyDescent="0.2">
      <c r="AB92">
        <v>24</v>
      </c>
      <c r="AC92">
        <v>7</v>
      </c>
      <c r="AD92" s="3">
        <f>AZ26</f>
        <v>1.3845978582820688</v>
      </c>
      <c r="AE92" s="3">
        <f ca="1">IF(MTD_front_end!$BA$21="Salt &amp; Pepper",(RAND()),IF(MTD_front_end!$BA$20="Private Residents",AD92,MAX($AD$3:$AD$137)-AD92))</f>
        <v>1.3845978582820688</v>
      </c>
      <c r="AF92">
        <f t="shared" ca="1" si="189"/>
        <v>35</v>
      </c>
      <c r="AG92">
        <f t="shared" ca="1" si="188"/>
        <v>2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260</v>
      </c>
      <c r="CG92">
        <v>0</v>
      </c>
      <c r="CH92">
        <v>300</v>
      </c>
      <c r="CI92">
        <v>320</v>
      </c>
      <c r="CJ92">
        <v>0</v>
      </c>
      <c r="CK92">
        <v>0</v>
      </c>
      <c r="CL92">
        <v>0</v>
      </c>
      <c r="CM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440</v>
      </c>
      <c r="DE92">
        <v>0</v>
      </c>
      <c r="DF92">
        <v>480</v>
      </c>
      <c r="DG92">
        <v>500</v>
      </c>
      <c r="DH92">
        <v>0</v>
      </c>
      <c r="DI92">
        <v>0</v>
      </c>
      <c r="DJ92">
        <v>0</v>
      </c>
      <c r="DK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380</v>
      </c>
      <c r="EC92">
        <v>0</v>
      </c>
      <c r="ED92">
        <v>420</v>
      </c>
      <c r="EE92">
        <v>440</v>
      </c>
      <c r="EF92">
        <v>0</v>
      </c>
      <c r="EG92">
        <v>0</v>
      </c>
      <c r="EH92">
        <v>0</v>
      </c>
      <c r="EI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380</v>
      </c>
      <c r="FA92">
        <v>0</v>
      </c>
      <c r="FB92">
        <v>420</v>
      </c>
      <c r="FC92">
        <v>440</v>
      </c>
      <c r="FD92">
        <v>0</v>
      </c>
      <c r="FE92">
        <v>0</v>
      </c>
      <c r="FF92">
        <v>0</v>
      </c>
      <c r="FG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160</v>
      </c>
      <c r="FY92">
        <v>0</v>
      </c>
      <c r="FZ92">
        <v>200</v>
      </c>
      <c r="GA92">
        <v>220</v>
      </c>
      <c r="GB92">
        <v>0</v>
      </c>
      <c r="GC92">
        <v>0</v>
      </c>
      <c r="GD92">
        <v>0</v>
      </c>
      <c r="GE92">
        <v>0</v>
      </c>
    </row>
    <row r="93" spans="28:187" x14ac:dyDescent="0.2">
      <c r="AB93">
        <v>24</v>
      </c>
      <c r="AC93">
        <v>8</v>
      </c>
      <c r="AD93" s="3">
        <f>BA26</f>
        <v>1.5012835118098278</v>
      </c>
      <c r="AE93" s="3">
        <f ca="1">IF(MTD_front_end!$BA$21="Salt &amp; Pepper",(RAND()),IF(MTD_front_end!$BA$20="Private Residents",AD93,MAX($AD$3:$AD$137)-AD93))</f>
        <v>1.5012835118098278</v>
      </c>
      <c r="AF93">
        <f t="shared" ca="1" si="189"/>
        <v>46</v>
      </c>
      <c r="AG93">
        <f t="shared" ref="AG93:AG124" ca="1" si="190">IF(AF93&lt;$AJ$2,2,1)</f>
        <v>2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480</v>
      </c>
      <c r="BW93">
        <v>460</v>
      </c>
      <c r="BX93">
        <v>440</v>
      </c>
      <c r="BY93">
        <v>420</v>
      </c>
      <c r="BZ93">
        <v>0</v>
      </c>
      <c r="CA93">
        <v>380</v>
      </c>
      <c r="CB93">
        <v>360</v>
      </c>
      <c r="CC93">
        <v>340</v>
      </c>
      <c r="CD93">
        <v>320</v>
      </c>
      <c r="CE93">
        <v>0</v>
      </c>
      <c r="CF93">
        <v>280</v>
      </c>
      <c r="CG93">
        <v>0</v>
      </c>
      <c r="CH93">
        <v>320</v>
      </c>
      <c r="CI93">
        <v>340</v>
      </c>
      <c r="CJ93">
        <v>0</v>
      </c>
      <c r="CK93">
        <v>0</v>
      </c>
      <c r="CL93">
        <v>0</v>
      </c>
      <c r="CM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340</v>
      </c>
      <c r="CU93">
        <v>320</v>
      </c>
      <c r="CV93">
        <v>300</v>
      </c>
      <c r="CW93">
        <v>320</v>
      </c>
      <c r="CX93">
        <v>0</v>
      </c>
      <c r="CY93">
        <v>360</v>
      </c>
      <c r="CZ93">
        <v>380</v>
      </c>
      <c r="DA93">
        <v>400</v>
      </c>
      <c r="DB93">
        <v>420</v>
      </c>
      <c r="DC93">
        <v>0</v>
      </c>
      <c r="DD93">
        <v>460</v>
      </c>
      <c r="DE93">
        <v>0</v>
      </c>
      <c r="DF93">
        <v>500</v>
      </c>
      <c r="DG93">
        <v>520</v>
      </c>
      <c r="DH93">
        <v>0</v>
      </c>
      <c r="DI93">
        <v>0</v>
      </c>
      <c r="DJ93">
        <v>0</v>
      </c>
      <c r="DK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520</v>
      </c>
      <c r="DS93">
        <v>500</v>
      </c>
      <c r="DT93">
        <v>480</v>
      </c>
      <c r="DU93">
        <v>460</v>
      </c>
      <c r="DV93">
        <v>0</v>
      </c>
      <c r="DW93">
        <v>420</v>
      </c>
      <c r="DX93">
        <v>400</v>
      </c>
      <c r="DY93">
        <v>380</v>
      </c>
      <c r="DZ93">
        <v>360</v>
      </c>
      <c r="EA93">
        <v>0</v>
      </c>
      <c r="EB93">
        <v>400</v>
      </c>
      <c r="EC93">
        <v>0</v>
      </c>
      <c r="ED93">
        <v>440</v>
      </c>
      <c r="EE93">
        <v>460</v>
      </c>
      <c r="EF93">
        <v>0</v>
      </c>
      <c r="EG93">
        <v>0</v>
      </c>
      <c r="EH93">
        <v>0</v>
      </c>
      <c r="EI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520</v>
      </c>
      <c r="EQ93">
        <v>500</v>
      </c>
      <c r="ER93">
        <v>480</v>
      </c>
      <c r="ES93">
        <v>460</v>
      </c>
      <c r="ET93">
        <v>0</v>
      </c>
      <c r="EU93">
        <v>420</v>
      </c>
      <c r="EV93">
        <v>400</v>
      </c>
      <c r="EW93">
        <v>380</v>
      </c>
      <c r="EX93">
        <v>360</v>
      </c>
      <c r="EY93">
        <v>0</v>
      </c>
      <c r="EZ93">
        <v>400</v>
      </c>
      <c r="FA93">
        <v>0</v>
      </c>
      <c r="FB93">
        <v>440</v>
      </c>
      <c r="FC93">
        <v>460</v>
      </c>
      <c r="FD93">
        <v>0</v>
      </c>
      <c r="FE93">
        <v>0</v>
      </c>
      <c r="FF93">
        <v>0</v>
      </c>
      <c r="FG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300</v>
      </c>
      <c r="FO93">
        <v>320</v>
      </c>
      <c r="FP93">
        <v>300</v>
      </c>
      <c r="FQ93">
        <v>200</v>
      </c>
      <c r="FR93">
        <v>0</v>
      </c>
      <c r="FS93">
        <v>160</v>
      </c>
      <c r="FT93">
        <v>180</v>
      </c>
      <c r="FU93">
        <v>200</v>
      </c>
      <c r="FV93">
        <v>300</v>
      </c>
      <c r="FW93">
        <v>0</v>
      </c>
      <c r="FX93">
        <v>140</v>
      </c>
      <c r="FY93">
        <v>0</v>
      </c>
      <c r="FZ93">
        <v>180</v>
      </c>
      <c r="GA93">
        <v>200</v>
      </c>
      <c r="GB93">
        <v>0</v>
      </c>
      <c r="GC93">
        <v>0</v>
      </c>
      <c r="GD93">
        <v>0</v>
      </c>
      <c r="GE93">
        <v>0</v>
      </c>
    </row>
    <row r="94" spans="28:187" x14ac:dyDescent="0.2">
      <c r="AB94">
        <v>24</v>
      </c>
      <c r="AC94">
        <v>10</v>
      </c>
      <c r="AD94" s="3">
        <f>BC26</f>
        <v>1.2902103744209006</v>
      </c>
      <c r="AE94" s="3">
        <f ca="1">IF(MTD_front_end!$BA$21="Salt &amp; Pepper",(RAND()),IF(MTD_front_end!$BA$20="Private Residents",AD94,MAX($AD$3:$AD$137)-AD94))</f>
        <v>1.2902103744209006</v>
      </c>
      <c r="AF94">
        <f t="shared" ca="1" si="189"/>
        <v>29</v>
      </c>
      <c r="AG94">
        <f t="shared" ca="1" si="190"/>
        <v>2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500</v>
      </c>
      <c r="BW94">
        <v>480</v>
      </c>
      <c r="BX94">
        <v>460</v>
      </c>
      <c r="BY94">
        <v>440</v>
      </c>
      <c r="BZ94">
        <v>0</v>
      </c>
      <c r="CA94">
        <v>400</v>
      </c>
      <c r="CB94">
        <v>380</v>
      </c>
      <c r="CC94">
        <v>360</v>
      </c>
      <c r="CD94">
        <v>340</v>
      </c>
      <c r="CE94">
        <v>0</v>
      </c>
      <c r="CF94">
        <v>300</v>
      </c>
      <c r="CG94">
        <v>0</v>
      </c>
      <c r="CH94">
        <v>340</v>
      </c>
      <c r="CI94">
        <v>360</v>
      </c>
      <c r="CJ94">
        <v>0</v>
      </c>
      <c r="CK94">
        <v>0</v>
      </c>
      <c r="CL94">
        <v>0</v>
      </c>
      <c r="CM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360</v>
      </c>
      <c r="CU94">
        <v>340</v>
      </c>
      <c r="CV94">
        <v>320</v>
      </c>
      <c r="CW94">
        <v>340</v>
      </c>
      <c r="CX94">
        <v>0</v>
      </c>
      <c r="CY94">
        <v>380</v>
      </c>
      <c r="CZ94">
        <v>400</v>
      </c>
      <c r="DA94">
        <v>420</v>
      </c>
      <c r="DB94">
        <v>440</v>
      </c>
      <c r="DC94">
        <v>0</v>
      </c>
      <c r="DD94">
        <v>480</v>
      </c>
      <c r="DE94">
        <v>0</v>
      </c>
      <c r="DF94">
        <v>520</v>
      </c>
      <c r="DG94">
        <v>540</v>
      </c>
      <c r="DH94">
        <v>0</v>
      </c>
      <c r="DI94">
        <v>0</v>
      </c>
      <c r="DJ94">
        <v>0</v>
      </c>
      <c r="DK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540</v>
      </c>
      <c r="DS94">
        <v>520</v>
      </c>
      <c r="DT94">
        <v>500</v>
      </c>
      <c r="DU94">
        <v>480</v>
      </c>
      <c r="DV94">
        <v>0</v>
      </c>
      <c r="DW94">
        <v>440</v>
      </c>
      <c r="DX94">
        <v>420</v>
      </c>
      <c r="DY94">
        <v>400</v>
      </c>
      <c r="DZ94">
        <v>380</v>
      </c>
      <c r="EA94">
        <v>0</v>
      </c>
      <c r="EB94">
        <v>420</v>
      </c>
      <c r="EC94">
        <v>0</v>
      </c>
      <c r="ED94">
        <v>460</v>
      </c>
      <c r="EE94">
        <v>480</v>
      </c>
      <c r="EF94">
        <v>0</v>
      </c>
      <c r="EG94">
        <v>0</v>
      </c>
      <c r="EH94">
        <v>0</v>
      </c>
      <c r="EI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540</v>
      </c>
      <c r="EQ94">
        <v>520</v>
      </c>
      <c r="ER94">
        <v>500</v>
      </c>
      <c r="ES94">
        <v>480</v>
      </c>
      <c r="ET94">
        <v>0</v>
      </c>
      <c r="EU94">
        <v>440</v>
      </c>
      <c r="EV94">
        <v>420</v>
      </c>
      <c r="EW94">
        <v>400</v>
      </c>
      <c r="EX94">
        <v>380</v>
      </c>
      <c r="EY94">
        <v>0</v>
      </c>
      <c r="EZ94">
        <v>420</v>
      </c>
      <c r="FA94">
        <v>0</v>
      </c>
      <c r="FB94">
        <v>460</v>
      </c>
      <c r="FC94">
        <v>480</v>
      </c>
      <c r="FD94">
        <v>0</v>
      </c>
      <c r="FE94">
        <v>0</v>
      </c>
      <c r="FF94">
        <v>0</v>
      </c>
      <c r="FG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280</v>
      </c>
      <c r="FO94">
        <v>300</v>
      </c>
      <c r="FP94">
        <v>280</v>
      </c>
      <c r="FQ94">
        <v>260</v>
      </c>
      <c r="FR94">
        <v>0</v>
      </c>
      <c r="FS94">
        <v>180</v>
      </c>
      <c r="FT94">
        <v>200</v>
      </c>
      <c r="FU94">
        <v>220</v>
      </c>
      <c r="FV94">
        <v>280</v>
      </c>
      <c r="FW94">
        <v>0</v>
      </c>
      <c r="FX94">
        <v>120</v>
      </c>
      <c r="FY94">
        <v>0</v>
      </c>
      <c r="FZ94">
        <v>160</v>
      </c>
      <c r="GA94">
        <v>180</v>
      </c>
      <c r="GB94">
        <v>0</v>
      </c>
      <c r="GC94">
        <v>0</v>
      </c>
      <c r="GD94">
        <v>0</v>
      </c>
      <c r="GE94">
        <v>0</v>
      </c>
    </row>
    <row r="95" spans="28:187" x14ac:dyDescent="0.2">
      <c r="AB95">
        <v>24</v>
      </c>
      <c r="AC95">
        <v>11</v>
      </c>
      <c r="AD95" s="3">
        <f>BD26</f>
        <v>1.2957849168375484</v>
      </c>
      <c r="AE95" s="3">
        <f ca="1">IF(MTD_front_end!$BA$21="Salt &amp; Pepper",(RAND()),IF(MTD_front_end!$BA$20="Private Residents",AD95,MAX($AD$3:$AD$137)-AD95))</f>
        <v>1.2957849168375484</v>
      </c>
      <c r="AF95">
        <f t="shared" ca="1" si="189"/>
        <v>30</v>
      </c>
      <c r="AG95">
        <f t="shared" ca="1" si="190"/>
        <v>2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520</v>
      </c>
      <c r="BW95">
        <v>500</v>
      </c>
      <c r="BX95">
        <v>480</v>
      </c>
      <c r="BY95">
        <v>460</v>
      </c>
      <c r="BZ95">
        <v>0</v>
      </c>
      <c r="CA95">
        <v>420</v>
      </c>
      <c r="CB95">
        <v>400</v>
      </c>
      <c r="CC95">
        <v>380</v>
      </c>
      <c r="CD95">
        <v>360</v>
      </c>
      <c r="CE95">
        <v>0</v>
      </c>
      <c r="CF95">
        <v>320</v>
      </c>
      <c r="CG95">
        <v>0</v>
      </c>
      <c r="CH95">
        <v>360</v>
      </c>
      <c r="CI95">
        <v>380</v>
      </c>
      <c r="CJ95">
        <v>0</v>
      </c>
      <c r="CK95">
        <v>0</v>
      </c>
      <c r="CL95">
        <v>0</v>
      </c>
      <c r="CM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380</v>
      </c>
      <c r="CU95">
        <v>360</v>
      </c>
      <c r="CV95">
        <v>340</v>
      </c>
      <c r="CW95">
        <v>360</v>
      </c>
      <c r="CX95">
        <v>0</v>
      </c>
      <c r="CY95">
        <v>400</v>
      </c>
      <c r="CZ95">
        <v>420</v>
      </c>
      <c r="DA95">
        <v>440</v>
      </c>
      <c r="DB95">
        <v>460</v>
      </c>
      <c r="DC95">
        <v>0</v>
      </c>
      <c r="DD95">
        <v>500</v>
      </c>
      <c r="DE95">
        <v>0</v>
      </c>
      <c r="DF95">
        <v>540</v>
      </c>
      <c r="DG95">
        <v>560</v>
      </c>
      <c r="DH95">
        <v>0</v>
      </c>
      <c r="DI95">
        <v>0</v>
      </c>
      <c r="DJ95">
        <v>0</v>
      </c>
      <c r="DK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560</v>
      </c>
      <c r="DS95">
        <v>540</v>
      </c>
      <c r="DT95">
        <v>520</v>
      </c>
      <c r="DU95">
        <v>500</v>
      </c>
      <c r="DV95">
        <v>0</v>
      </c>
      <c r="DW95">
        <v>460</v>
      </c>
      <c r="DX95">
        <v>440</v>
      </c>
      <c r="DY95">
        <v>420</v>
      </c>
      <c r="DZ95">
        <v>400</v>
      </c>
      <c r="EA95">
        <v>0</v>
      </c>
      <c r="EB95">
        <v>440</v>
      </c>
      <c r="EC95">
        <v>0</v>
      </c>
      <c r="ED95">
        <v>480</v>
      </c>
      <c r="EE95">
        <v>500</v>
      </c>
      <c r="EF95">
        <v>0</v>
      </c>
      <c r="EG95">
        <v>0</v>
      </c>
      <c r="EH95">
        <v>0</v>
      </c>
      <c r="EI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560</v>
      </c>
      <c r="EQ95">
        <v>540</v>
      </c>
      <c r="ER95">
        <v>520</v>
      </c>
      <c r="ES95">
        <v>500</v>
      </c>
      <c r="ET95">
        <v>0</v>
      </c>
      <c r="EU95">
        <v>460</v>
      </c>
      <c r="EV95">
        <v>440</v>
      </c>
      <c r="EW95">
        <v>420</v>
      </c>
      <c r="EX95">
        <v>400</v>
      </c>
      <c r="EY95">
        <v>0</v>
      </c>
      <c r="EZ95">
        <v>440</v>
      </c>
      <c r="FA95">
        <v>0</v>
      </c>
      <c r="FB95">
        <v>480</v>
      </c>
      <c r="FC95">
        <v>500</v>
      </c>
      <c r="FD95">
        <v>0</v>
      </c>
      <c r="FE95">
        <v>0</v>
      </c>
      <c r="FF95">
        <v>0</v>
      </c>
      <c r="FG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260</v>
      </c>
      <c r="FO95">
        <v>280</v>
      </c>
      <c r="FP95">
        <v>260</v>
      </c>
      <c r="FQ95">
        <v>240</v>
      </c>
      <c r="FR95">
        <v>0</v>
      </c>
      <c r="FS95">
        <v>200</v>
      </c>
      <c r="FT95">
        <v>220</v>
      </c>
      <c r="FU95">
        <v>240</v>
      </c>
      <c r="FV95">
        <v>260</v>
      </c>
      <c r="FW95">
        <v>0</v>
      </c>
      <c r="FX95">
        <v>100</v>
      </c>
      <c r="FY95">
        <v>0</v>
      </c>
      <c r="FZ95">
        <v>140</v>
      </c>
      <c r="GA95">
        <v>160</v>
      </c>
      <c r="GB95">
        <v>0</v>
      </c>
      <c r="GC95">
        <v>0</v>
      </c>
      <c r="GD95">
        <v>0</v>
      </c>
      <c r="GE95">
        <v>0</v>
      </c>
    </row>
    <row r="96" spans="28:187" x14ac:dyDescent="0.2">
      <c r="AB96">
        <v>24</v>
      </c>
      <c r="AC96">
        <v>12</v>
      </c>
      <c r="AD96" s="3">
        <f>BE26</f>
        <v>1.3013594592541962</v>
      </c>
      <c r="AE96" s="3">
        <f ca="1">IF(MTD_front_end!$BA$21="Salt &amp; Pepper",(RAND()),IF(MTD_front_end!$BA$20="Private Residents",AD96,MAX($AD$3:$AD$137)-AD96))</f>
        <v>1.3013594592541962</v>
      </c>
      <c r="AF96">
        <f t="shared" ca="1" si="189"/>
        <v>31</v>
      </c>
      <c r="AG96">
        <f t="shared" ca="1" si="190"/>
        <v>2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380</v>
      </c>
      <c r="CI96">
        <v>400</v>
      </c>
      <c r="CJ96">
        <v>0</v>
      </c>
      <c r="CK96">
        <v>0</v>
      </c>
      <c r="CL96">
        <v>0</v>
      </c>
      <c r="CM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560</v>
      </c>
      <c r="DG96">
        <v>580</v>
      </c>
      <c r="DH96">
        <v>0</v>
      </c>
      <c r="DI96">
        <v>0</v>
      </c>
      <c r="DJ96">
        <v>0</v>
      </c>
      <c r="DK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500</v>
      </c>
      <c r="EE96">
        <v>520</v>
      </c>
      <c r="EF96">
        <v>0</v>
      </c>
      <c r="EG96">
        <v>0</v>
      </c>
      <c r="EH96">
        <v>0</v>
      </c>
      <c r="EI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500</v>
      </c>
      <c r="FC96">
        <v>520</v>
      </c>
      <c r="FD96">
        <v>0</v>
      </c>
      <c r="FE96">
        <v>0</v>
      </c>
      <c r="FF96">
        <v>0</v>
      </c>
      <c r="FG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120</v>
      </c>
      <c r="GA96">
        <v>140</v>
      </c>
      <c r="GB96">
        <v>0</v>
      </c>
      <c r="GC96">
        <v>0</v>
      </c>
      <c r="GD96">
        <v>0</v>
      </c>
      <c r="GE96">
        <v>0</v>
      </c>
    </row>
    <row r="97" spans="28:187" x14ac:dyDescent="0.2">
      <c r="AB97">
        <v>24</v>
      </c>
      <c r="AC97">
        <v>13</v>
      </c>
      <c r="AD97" s="3">
        <f>BF26</f>
        <v>1.7513784461152881</v>
      </c>
      <c r="AE97" s="3">
        <f ca="1">IF(MTD_front_end!$BA$21="Salt &amp; Pepper",(RAND()),IF(MTD_front_end!$BA$20="Private Residents",AD97,MAX($AD$3:$AD$137)-AD97))</f>
        <v>1.7513784461152881</v>
      </c>
      <c r="AF97">
        <f t="shared" ca="1" si="189"/>
        <v>68</v>
      </c>
      <c r="AG97">
        <f t="shared" ca="1" si="190"/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520</v>
      </c>
      <c r="BY97">
        <v>500</v>
      </c>
      <c r="BZ97">
        <v>0</v>
      </c>
      <c r="CA97">
        <v>460</v>
      </c>
      <c r="CB97">
        <v>440</v>
      </c>
      <c r="CC97">
        <v>420</v>
      </c>
      <c r="CD97">
        <v>400</v>
      </c>
      <c r="CE97">
        <v>0</v>
      </c>
      <c r="CF97">
        <v>360</v>
      </c>
      <c r="CG97">
        <v>0</v>
      </c>
      <c r="CH97">
        <v>400</v>
      </c>
      <c r="CI97">
        <v>420</v>
      </c>
      <c r="CJ97">
        <v>0</v>
      </c>
      <c r="CK97">
        <v>0</v>
      </c>
      <c r="CL97">
        <v>0</v>
      </c>
      <c r="CM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380</v>
      </c>
      <c r="CW97">
        <v>400</v>
      </c>
      <c r="CX97">
        <v>0</v>
      </c>
      <c r="CY97">
        <v>440</v>
      </c>
      <c r="CZ97">
        <v>460</v>
      </c>
      <c r="DA97">
        <v>480</v>
      </c>
      <c r="DB97">
        <v>500</v>
      </c>
      <c r="DC97">
        <v>0</v>
      </c>
      <c r="DD97">
        <v>540</v>
      </c>
      <c r="DE97">
        <v>0</v>
      </c>
      <c r="DF97">
        <v>580</v>
      </c>
      <c r="DG97">
        <v>600</v>
      </c>
      <c r="DH97">
        <v>0</v>
      </c>
      <c r="DI97">
        <v>0</v>
      </c>
      <c r="DJ97">
        <v>0</v>
      </c>
      <c r="DK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560</v>
      </c>
      <c r="DU97">
        <v>540</v>
      </c>
      <c r="DV97">
        <v>0</v>
      </c>
      <c r="DW97">
        <v>500</v>
      </c>
      <c r="DX97">
        <v>480</v>
      </c>
      <c r="DY97">
        <v>460</v>
      </c>
      <c r="DZ97">
        <v>440</v>
      </c>
      <c r="EA97">
        <v>0</v>
      </c>
      <c r="EB97">
        <v>480</v>
      </c>
      <c r="EC97">
        <v>0</v>
      </c>
      <c r="ED97">
        <v>520</v>
      </c>
      <c r="EE97">
        <v>540</v>
      </c>
      <c r="EF97">
        <v>0</v>
      </c>
      <c r="EG97">
        <v>0</v>
      </c>
      <c r="EH97">
        <v>0</v>
      </c>
      <c r="EI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560</v>
      </c>
      <c r="ES97">
        <v>540</v>
      </c>
      <c r="ET97">
        <v>0</v>
      </c>
      <c r="EU97">
        <v>500</v>
      </c>
      <c r="EV97">
        <v>480</v>
      </c>
      <c r="EW97">
        <v>460</v>
      </c>
      <c r="EX97">
        <v>440</v>
      </c>
      <c r="EY97">
        <v>0</v>
      </c>
      <c r="EZ97">
        <v>480</v>
      </c>
      <c r="FA97">
        <v>0</v>
      </c>
      <c r="FB97">
        <v>520</v>
      </c>
      <c r="FC97">
        <v>540</v>
      </c>
      <c r="FD97">
        <v>0</v>
      </c>
      <c r="FE97">
        <v>0</v>
      </c>
      <c r="FF97">
        <v>0</v>
      </c>
      <c r="FG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220</v>
      </c>
      <c r="FQ97">
        <v>200</v>
      </c>
      <c r="FR97">
        <v>0</v>
      </c>
      <c r="FS97">
        <v>240</v>
      </c>
      <c r="FT97">
        <v>260</v>
      </c>
      <c r="FU97">
        <v>280</v>
      </c>
      <c r="FV97">
        <v>220</v>
      </c>
      <c r="FW97">
        <v>0</v>
      </c>
      <c r="FX97">
        <v>60</v>
      </c>
      <c r="FY97">
        <v>0</v>
      </c>
      <c r="FZ97">
        <v>100</v>
      </c>
      <c r="GA97">
        <v>120</v>
      </c>
      <c r="GB97">
        <v>0</v>
      </c>
      <c r="GC97">
        <v>0</v>
      </c>
      <c r="GD97">
        <v>0</v>
      </c>
      <c r="GE97">
        <v>0</v>
      </c>
    </row>
    <row r="98" spans="28:187" x14ac:dyDescent="0.2">
      <c r="AB98">
        <v>24</v>
      </c>
      <c r="AC98">
        <v>15</v>
      </c>
      <c r="AD98" s="3">
        <f>BH26</f>
        <v>2.0895116579327104</v>
      </c>
      <c r="AE98" s="3">
        <f ca="1">IF(MTD_front_end!$BA$21="Salt &amp; Pepper",(RAND()),IF(MTD_front_end!$BA$20="Private Residents",AD98,MAX($AD$3:$AD$137)-AD98))</f>
        <v>2.0895116579327104</v>
      </c>
      <c r="AF98">
        <f t="shared" ca="1" si="189"/>
        <v>92</v>
      </c>
      <c r="AG98">
        <f t="shared" ca="1" si="190"/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540</v>
      </c>
      <c r="BY98">
        <v>520</v>
      </c>
      <c r="BZ98">
        <v>0</v>
      </c>
      <c r="CA98">
        <v>480</v>
      </c>
      <c r="CB98">
        <v>460</v>
      </c>
      <c r="CC98">
        <v>440</v>
      </c>
      <c r="CD98">
        <v>420</v>
      </c>
      <c r="CE98">
        <v>0</v>
      </c>
      <c r="CF98">
        <v>380</v>
      </c>
      <c r="CG98">
        <v>0</v>
      </c>
      <c r="CH98">
        <v>420</v>
      </c>
      <c r="CI98">
        <v>440</v>
      </c>
      <c r="CJ98">
        <v>0</v>
      </c>
      <c r="CK98">
        <v>0</v>
      </c>
      <c r="CL98">
        <v>0</v>
      </c>
      <c r="CM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400</v>
      </c>
      <c r="CW98">
        <v>420</v>
      </c>
      <c r="CX98">
        <v>0</v>
      </c>
      <c r="CY98">
        <v>460</v>
      </c>
      <c r="CZ98">
        <v>480</v>
      </c>
      <c r="DA98">
        <v>500</v>
      </c>
      <c r="DB98">
        <v>520</v>
      </c>
      <c r="DC98">
        <v>0</v>
      </c>
      <c r="DD98">
        <v>560</v>
      </c>
      <c r="DE98">
        <v>0</v>
      </c>
      <c r="DF98">
        <v>600</v>
      </c>
      <c r="DG98">
        <v>620</v>
      </c>
      <c r="DH98">
        <v>0</v>
      </c>
      <c r="DI98">
        <v>0</v>
      </c>
      <c r="DJ98">
        <v>0</v>
      </c>
      <c r="DK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580</v>
      </c>
      <c r="DU98">
        <v>560</v>
      </c>
      <c r="DV98">
        <v>0</v>
      </c>
      <c r="DW98">
        <v>520</v>
      </c>
      <c r="DX98">
        <v>500</v>
      </c>
      <c r="DY98">
        <v>480</v>
      </c>
      <c r="DZ98">
        <v>460</v>
      </c>
      <c r="EA98">
        <v>0</v>
      </c>
      <c r="EB98">
        <v>500</v>
      </c>
      <c r="EC98">
        <v>0</v>
      </c>
      <c r="ED98">
        <v>540</v>
      </c>
      <c r="EE98">
        <v>560</v>
      </c>
      <c r="EF98">
        <v>0</v>
      </c>
      <c r="EG98">
        <v>0</v>
      </c>
      <c r="EH98">
        <v>0</v>
      </c>
      <c r="EI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580</v>
      </c>
      <c r="ES98">
        <v>560</v>
      </c>
      <c r="ET98">
        <v>0</v>
      </c>
      <c r="EU98">
        <v>520</v>
      </c>
      <c r="EV98">
        <v>500</v>
      </c>
      <c r="EW98">
        <v>480</v>
      </c>
      <c r="EX98">
        <v>460</v>
      </c>
      <c r="EY98">
        <v>0</v>
      </c>
      <c r="EZ98">
        <v>500</v>
      </c>
      <c r="FA98">
        <v>0</v>
      </c>
      <c r="FB98">
        <v>540</v>
      </c>
      <c r="FC98">
        <v>560</v>
      </c>
      <c r="FD98">
        <v>0</v>
      </c>
      <c r="FE98">
        <v>0</v>
      </c>
      <c r="FF98">
        <v>0</v>
      </c>
      <c r="FG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200</v>
      </c>
      <c r="FQ98">
        <v>180</v>
      </c>
      <c r="FR98">
        <v>0</v>
      </c>
      <c r="FS98">
        <v>260</v>
      </c>
      <c r="FT98">
        <v>280</v>
      </c>
      <c r="FU98">
        <v>300</v>
      </c>
      <c r="FV98">
        <v>200</v>
      </c>
      <c r="FW98">
        <v>0</v>
      </c>
      <c r="FX98">
        <v>40</v>
      </c>
      <c r="FY98">
        <v>0</v>
      </c>
      <c r="FZ98">
        <v>80</v>
      </c>
      <c r="GA98">
        <v>100</v>
      </c>
      <c r="GB98">
        <v>0</v>
      </c>
      <c r="GC98">
        <v>0</v>
      </c>
      <c r="GD98">
        <v>0</v>
      </c>
      <c r="GE98">
        <v>0</v>
      </c>
    </row>
    <row r="99" spans="28:187" x14ac:dyDescent="0.2">
      <c r="AB99">
        <v>24</v>
      </c>
      <c r="AC99">
        <v>17</v>
      </c>
      <c r="AD99" s="3">
        <f>BJ26</f>
        <v>1.7508771929824563</v>
      </c>
      <c r="AE99" s="3">
        <f ca="1">IF(MTD_front_end!$BA$21="Salt &amp; Pepper",(RAND()),IF(MTD_front_end!$BA$20="Private Residents",AD99,MAX($AD$3:$AD$137)-AD99))</f>
        <v>1.7508771929824563</v>
      </c>
      <c r="AF99">
        <f t="shared" ca="1" si="189"/>
        <v>66</v>
      </c>
      <c r="AG99">
        <f t="shared" ca="1" si="190"/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560</v>
      </c>
      <c r="BY99">
        <v>540</v>
      </c>
      <c r="BZ99">
        <v>0</v>
      </c>
      <c r="CA99">
        <v>500</v>
      </c>
      <c r="CB99">
        <v>480</v>
      </c>
      <c r="CC99">
        <v>460</v>
      </c>
      <c r="CD99">
        <v>440</v>
      </c>
      <c r="CE99">
        <v>0</v>
      </c>
      <c r="CF99">
        <v>400</v>
      </c>
      <c r="CG99">
        <v>0</v>
      </c>
      <c r="CH99">
        <v>440</v>
      </c>
      <c r="CI99">
        <v>460</v>
      </c>
      <c r="CJ99">
        <v>0</v>
      </c>
      <c r="CK99">
        <v>0</v>
      </c>
      <c r="CL99">
        <v>0</v>
      </c>
      <c r="CM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420</v>
      </c>
      <c r="CW99">
        <v>440</v>
      </c>
      <c r="CX99">
        <v>0</v>
      </c>
      <c r="CY99">
        <v>480</v>
      </c>
      <c r="CZ99">
        <v>500</v>
      </c>
      <c r="DA99">
        <v>520</v>
      </c>
      <c r="DB99">
        <v>540</v>
      </c>
      <c r="DC99">
        <v>0</v>
      </c>
      <c r="DD99">
        <v>580</v>
      </c>
      <c r="DE99">
        <v>0</v>
      </c>
      <c r="DF99">
        <v>620</v>
      </c>
      <c r="DG99">
        <v>640</v>
      </c>
      <c r="DH99">
        <v>0</v>
      </c>
      <c r="DI99">
        <v>0</v>
      </c>
      <c r="DJ99">
        <v>0</v>
      </c>
      <c r="DK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600</v>
      </c>
      <c r="DU99">
        <v>580</v>
      </c>
      <c r="DV99">
        <v>0</v>
      </c>
      <c r="DW99">
        <v>540</v>
      </c>
      <c r="DX99">
        <v>520</v>
      </c>
      <c r="DY99">
        <v>500</v>
      </c>
      <c r="DZ99">
        <v>480</v>
      </c>
      <c r="EA99">
        <v>0</v>
      </c>
      <c r="EB99">
        <v>520</v>
      </c>
      <c r="EC99">
        <v>0</v>
      </c>
      <c r="ED99">
        <v>560</v>
      </c>
      <c r="EE99">
        <v>580</v>
      </c>
      <c r="EF99">
        <v>0</v>
      </c>
      <c r="EG99">
        <v>0</v>
      </c>
      <c r="EH99">
        <v>0</v>
      </c>
      <c r="EI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600</v>
      </c>
      <c r="ES99">
        <v>580</v>
      </c>
      <c r="ET99">
        <v>0</v>
      </c>
      <c r="EU99">
        <v>540</v>
      </c>
      <c r="EV99">
        <v>520</v>
      </c>
      <c r="EW99">
        <v>500</v>
      </c>
      <c r="EX99">
        <v>480</v>
      </c>
      <c r="EY99">
        <v>0</v>
      </c>
      <c r="EZ99">
        <v>520</v>
      </c>
      <c r="FA99">
        <v>0</v>
      </c>
      <c r="FB99">
        <v>560</v>
      </c>
      <c r="FC99">
        <v>580</v>
      </c>
      <c r="FD99">
        <v>0</v>
      </c>
      <c r="FE99">
        <v>0</v>
      </c>
      <c r="FF99">
        <v>0</v>
      </c>
      <c r="FG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180</v>
      </c>
      <c r="FQ99">
        <v>160</v>
      </c>
      <c r="FR99">
        <v>0</v>
      </c>
      <c r="FS99">
        <v>280</v>
      </c>
      <c r="FT99">
        <v>300</v>
      </c>
      <c r="FU99">
        <v>320</v>
      </c>
      <c r="FV99">
        <v>180</v>
      </c>
      <c r="FW99">
        <v>0</v>
      </c>
      <c r="FX99">
        <v>20</v>
      </c>
      <c r="FY99">
        <v>0</v>
      </c>
      <c r="FZ99">
        <v>60</v>
      </c>
      <c r="GA99">
        <v>80</v>
      </c>
      <c r="GB99">
        <v>0</v>
      </c>
      <c r="GC99">
        <v>0</v>
      </c>
      <c r="GD99">
        <v>0</v>
      </c>
      <c r="GE99">
        <v>0</v>
      </c>
    </row>
    <row r="100" spans="28:187" x14ac:dyDescent="0.2">
      <c r="AB100">
        <v>24</v>
      </c>
      <c r="AC100">
        <v>18</v>
      </c>
      <c r="AD100" s="3">
        <f>BK26</f>
        <v>1.5815599605073292</v>
      </c>
      <c r="AE100" s="3">
        <f ca="1">IF(MTD_front_end!$BA$21="Salt &amp; Pepper",(RAND()),IF(MTD_front_end!$BA$20="Private Residents",AD100,MAX($AD$3:$AD$137)-AD100))</f>
        <v>1.5815599605073292</v>
      </c>
      <c r="AF100">
        <f t="shared" ca="1" si="189"/>
        <v>52</v>
      </c>
      <c r="AG100">
        <f t="shared" ca="1" si="190"/>
        <v>2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420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600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540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540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40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</row>
    <row r="101" spans="28:187" x14ac:dyDescent="0.2">
      <c r="AB101">
        <v>25</v>
      </c>
      <c r="AC101">
        <v>15</v>
      </c>
      <c r="AD101" s="3">
        <f>BH27</f>
        <v>1.9201944254575833</v>
      </c>
      <c r="AE101" s="3">
        <f ca="1">IF(MTD_front_end!$BA$21="Salt &amp; Pepper",(RAND()),IF(MTD_front_end!$BA$20="Private Residents",AD101,MAX($AD$3:$AD$137)-AD101))</f>
        <v>1.9201944254575833</v>
      </c>
      <c r="AF101">
        <f t="shared" ca="1" si="189"/>
        <v>78</v>
      </c>
      <c r="AG101">
        <f t="shared" ca="1" si="190"/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600</v>
      </c>
      <c r="BY101">
        <v>580</v>
      </c>
      <c r="BZ101">
        <v>560</v>
      </c>
      <c r="CA101">
        <v>0</v>
      </c>
      <c r="CB101">
        <v>520</v>
      </c>
      <c r="CC101">
        <v>500</v>
      </c>
      <c r="CD101">
        <v>480</v>
      </c>
      <c r="CE101">
        <v>0</v>
      </c>
      <c r="CF101">
        <v>440</v>
      </c>
      <c r="CG101">
        <v>0</v>
      </c>
      <c r="CH101">
        <v>480</v>
      </c>
      <c r="CI101">
        <v>500</v>
      </c>
      <c r="CJ101">
        <v>0</v>
      </c>
      <c r="CK101">
        <v>0</v>
      </c>
      <c r="CL101">
        <v>0</v>
      </c>
      <c r="CM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460</v>
      </c>
      <c r="CW101">
        <v>480</v>
      </c>
      <c r="CX101">
        <v>500</v>
      </c>
      <c r="CY101">
        <v>0</v>
      </c>
      <c r="CZ101">
        <v>540</v>
      </c>
      <c r="DA101">
        <v>560</v>
      </c>
      <c r="DB101">
        <v>580</v>
      </c>
      <c r="DC101">
        <v>0</v>
      </c>
      <c r="DD101">
        <v>620</v>
      </c>
      <c r="DE101">
        <v>0</v>
      </c>
      <c r="DF101">
        <v>660</v>
      </c>
      <c r="DG101">
        <v>680</v>
      </c>
      <c r="DH101">
        <v>0</v>
      </c>
      <c r="DI101">
        <v>0</v>
      </c>
      <c r="DJ101">
        <v>0</v>
      </c>
      <c r="DK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640</v>
      </c>
      <c r="DU101">
        <v>620</v>
      </c>
      <c r="DV101">
        <v>600</v>
      </c>
      <c r="DW101">
        <v>0</v>
      </c>
      <c r="DX101">
        <v>560</v>
      </c>
      <c r="DY101">
        <v>540</v>
      </c>
      <c r="DZ101">
        <v>520</v>
      </c>
      <c r="EA101">
        <v>0</v>
      </c>
      <c r="EB101">
        <v>560</v>
      </c>
      <c r="EC101">
        <v>0</v>
      </c>
      <c r="ED101">
        <v>600</v>
      </c>
      <c r="EE101">
        <v>620</v>
      </c>
      <c r="EF101">
        <v>0</v>
      </c>
      <c r="EG101">
        <v>0</v>
      </c>
      <c r="EH101">
        <v>0</v>
      </c>
      <c r="EI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640</v>
      </c>
      <c r="ES101">
        <v>620</v>
      </c>
      <c r="ET101">
        <v>600</v>
      </c>
      <c r="EU101">
        <v>0</v>
      </c>
      <c r="EV101">
        <v>560</v>
      </c>
      <c r="EW101">
        <v>540</v>
      </c>
      <c r="EX101">
        <v>520</v>
      </c>
      <c r="EY101">
        <v>0</v>
      </c>
      <c r="EZ101">
        <v>560</v>
      </c>
      <c r="FA101">
        <v>0</v>
      </c>
      <c r="FB101">
        <v>600</v>
      </c>
      <c r="FC101">
        <v>620</v>
      </c>
      <c r="FD101">
        <v>0</v>
      </c>
      <c r="FE101">
        <v>0</v>
      </c>
      <c r="FF101">
        <v>0</v>
      </c>
      <c r="FG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260</v>
      </c>
      <c r="FQ101">
        <v>280</v>
      </c>
      <c r="FR101">
        <v>300</v>
      </c>
      <c r="FS101">
        <v>0</v>
      </c>
      <c r="FT101">
        <v>340</v>
      </c>
      <c r="FU101">
        <v>360</v>
      </c>
      <c r="FV101">
        <v>180</v>
      </c>
      <c r="FW101">
        <v>0</v>
      </c>
      <c r="FX101">
        <v>60</v>
      </c>
      <c r="FY101">
        <v>0</v>
      </c>
      <c r="FZ101">
        <v>100</v>
      </c>
      <c r="GA101">
        <v>120</v>
      </c>
      <c r="GB101">
        <v>0</v>
      </c>
      <c r="GC101">
        <v>0</v>
      </c>
      <c r="GD101">
        <v>0</v>
      </c>
      <c r="GE101">
        <v>0</v>
      </c>
    </row>
    <row r="102" spans="28:187" x14ac:dyDescent="0.2">
      <c r="AB102" s="18">
        <v>26</v>
      </c>
      <c r="AC102" s="18">
        <v>7</v>
      </c>
      <c r="AD102" s="3">
        <f>AZ28</f>
        <v>0.93485228222070338</v>
      </c>
      <c r="AE102" s="3">
        <f ca="1">IF(MTD_front_end!$BA$21="Salt &amp; Pepper",(RAND()),IF(MTD_front_end!$BA$20="Private Residents",AD102,MAX($AD$3:$AD$137)-AD102))</f>
        <v>0.93485228222070338</v>
      </c>
      <c r="AF102">
        <f t="shared" ca="1" si="189"/>
        <v>10</v>
      </c>
      <c r="AG102">
        <f t="shared" ca="1" si="190"/>
        <v>2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620</v>
      </c>
      <c r="BY102">
        <v>600</v>
      </c>
      <c r="BZ102">
        <v>580</v>
      </c>
      <c r="CA102">
        <v>0</v>
      </c>
      <c r="CB102">
        <v>540</v>
      </c>
      <c r="CC102">
        <v>520</v>
      </c>
      <c r="CD102">
        <v>500</v>
      </c>
      <c r="CE102">
        <v>0</v>
      </c>
      <c r="CF102">
        <v>460</v>
      </c>
      <c r="CG102">
        <v>0</v>
      </c>
      <c r="CH102">
        <v>500</v>
      </c>
      <c r="CI102">
        <v>520</v>
      </c>
      <c r="CJ102">
        <v>0</v>
      </c>
      <c r="CK102">
        <v>0</v>
      </c>
      <c r="CL102">
        <v>0</v>
      </c>
      <c r="CM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480</v>
      </c>
      <c r="CW102">
        <v>500</v>
      </c>
      <c r="CX102">
        <v>520</v>
      </c>
      <c r="CY102">
        <v>0</v>
      </c>
      <c r="CZ102">
        <v>560</v>
      </c>
      <c r="DA102">
        <v>580</v>
      </c>
      <c r="DB102">
        <v>600</v>
      </c>
      <c r="DC102">
        <v>0</v>
      </c>
      <c r="DD102">
        <v>640</v>
      </c>
      <c r="DE102">
        <v>0</v>
      </c>
      <c r="DF102">
        <v>680</v>
      </c>
      <c r="DG102">
        <v>700</v>
      </c>
      <c r="DH102">
        <v>0</v>
      </c>
      <c r="DI102">
        <v>0</v>
      </c>
      <c r="DJ102">
        <v>0</v>
      </c>
      <c r="DK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660</v>
      </c>
      <c r="DU102">
        <v>640</v>
      </c>
      <c r="DV102">
        <v>620</v>
      </c>
      <c r="DW102">
        <v>0</v>
      </c>
      <c r="DX102">
        <v>580</v>
      </c>
      <c r="DY102">
        <v>560</v>
      </c>
      <c r="DZ102">
        <v>540</v>
      </c>
      <c r="EA102">
        <v>0</v>
      </c>
      <c r="EB102">
        <v>580</v>
      </c>
      <c r="EC102">
        <v>0</v>
      </c>
      <c r="ED102">
        <v>620</v>
      </c>
      <c r="EE102">
        <v>640</v>
      </c>
      <c r="EF102">
        <v>0</v>
      </c>
      <c r="EG102">
        <v>0</v>
      </c>
      <c r="EH102">
        <v>0</v>
      </c>
      <c r="EI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660</v>
      </c>
      <c r="ES102">
        <v>640</v>
      </c>
      <c r="ET102">
        <v>620</v>
      </c>
      <c r="EU102">
        <v>0</v>
      </c>
      <c r="EV102">
        <v>580</v>
      </c>
      <c r="EW102">
        <v>560</v>
      </c>
      <c r="EX102">
        <v>540</v>
      </c>
      <c r="EY102">
        <v>0</v>
      </c>
      <c r="EZ102">
        <v>580</v>
      </c>
      <c r="FA102">
        <v>0</v>
      </c>
      <c r="FB102">
        <v>620</v>
      </c>
      <c r="FC102">
        <v>640</v>
      </c>
      <c r="FD102">
        <v>0</v>
      </c>
      <c r="FE102">
        <v>0</v>
      </c>
      <c r="FF102">
        <v>0</v>
      </c>
      <c r="FG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200</v>
      </c>
      <c r="FQ102">
        <v>180</v>
      </c>
      <c r="FR102">
        <v>160</v>
      </c>
      <c r="FS102">
        <v>0</v>
      </c>
      <c r="FT102">
        <v>160</v>
      </c>
      <c r="FU102">
        <v>180</v>
      </c>
      <c r="FV102">
        <v>200</v>
      </c>
      <c r="FW102">
        <v>0</v>
      </c>
      <c r="FX102">
        <v>80</v>
      </c>
      <c r="FY102">
        <v>0</v>
      </c>
      <c r="FZ102">
        <v>120</v>
      </c>
      <c r="GA102">
        <v>140</v>
      </c>
      <c r="GB102">
        <v>0</v>
      </c>
      <c r="GC102">
        <v>0</v>
      </c>
      <c r="GD102">
        <v>0</v>
      </c>
      <c r="GE102">
        <v>0</v>
      </c>
    </row>
    <row r="103" spans="28:187" x14ac:dyDescent="0.2">
      <c r="AB103" s="18">
        <v>26</v>
      </c>
      <c r="AC103" s="18">
        <v>8</v>
      </c>
      <c r="AD103" s="3">
        <f>BA28</f>
        <v>0.94042682463735094</v>
      </c>
      <c r="AE103" s="3">
        <f ca="1">IF(MTD_front_end!$BA$21="Salt &amp; Pepper",(RAND()),IF(MTD_front_end!$BA$20="Private Residents",AD103,MAX($AD$3:$AD$137)-AD103))</f>
        <v>0.94042682463735094</v>
      </c>
      <c r="AF103">
        <f t="shared" ca="1" si="189"/>
        <v>12</v>
      </c>
      <c r="AG103">
        <f t="shared" ca="1" si="190"/>
        <v>2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640</v>
      </c>
      <c r="BY103">
        <v>620</v>
      </c>
      <c r="BZ103">
        <v>600</v>
      </c>
      <c r="CA103">
        <v>0</v>
      </c>
      <c r="CB103">
        <v>560</v>
      </c>
      <c r="CC103">
        <v>540</v>
      </c>
      <c r="CD103">
        <v>520</v>
      </c>
      <c r="CE103">
        <v>0</v>
      </c>
      <c r="CF103">
        <v>480</v>
      </c>
      <c r="CG103">
        <v>0</v>
      </c>
      <c r="CH103">
        <v>520</v>
      </c>
      <c r="CI103">
        <v>540</v>
      </c>
      <c r="CJ103">
        <v>0</v>
      </c>
      <c r="CK103">
        <v>0</v>
      </c>
      <c r="CL103">
        <v>0</v>
      </c>
      <c r="CM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500</v>
      </c>
      <c r="CW103">
        <v>520</v>
      </c>
      <c r="CX103">
        <v>540</v>
      </c>
      <c r="CY103">
        <v>0</v>
      </c>
      <c r="CZ103">
        <v>580</v>
      </c>
      <c r="DA103">
        <v>600</v>
      </c>
      <c r="DB103">
        <v>620</v>
      </c>
      <c r="DC103">
        <v>0</v>
      </c>
      <c r="DD103">
        <v>660</v>
      </c>
      <c r="DE103">
        <v>0</v>
      </c>
      <c r="DF103">
        <v>700</v>
      </c>
      <c r="DG103">
        <v>720</v>
      </c>
      <c r="DH103">
        <v>0</v>
      </c>
      <c r="DI103">
        <v>0</v>
      </c>
      <c r="DJ103">
        <v>0</v>
      </c>
      <c r="DK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680</v>
      </c>
      <c r="DU103">
        <v>660</v>
      </c>
      <c r="DV103">
        <v>640</v>
      </c>
      <c r="DW103">
        <v>0</v>
      </c>
      <c r="DX103">
        <v>600</v>
      </c>
      <c r="DY103">
        <v>580</v>
      </c>
      <c r="DZ103">
        <v>560</v>
      </c>
      <c r="EA103">
        <v>0</v>
      </c>
      <c r="EB103">
        <v>600</v>
      </c>
      <c r="EC103">
        <v>0</v>
      </c>
      <c r="ED103">
        <v>640</v>
      </c>
      <c r="EE103">
        <v>660</v>
      </c>
      <c r="EF103">
        <v>0</v>
      </c>
      <c r="EG103">
        <v>0</v>
      </c>
      <c r="EH103">
        <v>0</v>
      </c>
      <c r="EI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680</v>
      </c>
      <c r="ES103">
        <v>660</v>
      </c>
      <c r="ET103">
        <v>640</v>
      </c>
      <c r="EU103">
        <v>0</v>
      </c>
      <c r="EV103">
        <v>600</v>
      </c>
      <c r="EW103">
        <v>580</v>
      </c>
      <c r="EX103">
        <v>560</v>
      </c>
      <c r="EY103">
        <v>0</v>
      </c>
      <c r="EZ103">
        <v>600</v>
      </c>
      <c r="FA103">
        <v>0</v>
      </c>
      <c r="FB103">
        <v>640</v>
      </c>
      <c r="FC103">
        <v>660</v>
      </c>
      <c r="FD103">
        <v>0</v>
      </c>
      <c r="FE103">
        <v>0</v>
      </c>
      <c r="FF103">
        <v>0</v>
      </c>
      <c r="FG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220</v>
      </c>
      <c r="FQ103">
        <v>200</v>
      </c>
      <c r="FR103">
        <v>180</v>
      </c>
      <c r="FS103">
        <v>0</v>
      </c>
      <c r="FT103">
        <v>180</v>
      </c>
      <c r="FU103">
        <v>200</v>
      </c>
      <c r="FV103">
        <v>220</v>
      </c>
      <c r="FW103">
        <v>0</v>
      </c>
      <c r="FX103">
        <v>100</v>
      </c>
      <c r="FY103">
        <v>0</v>
      </c>
      <c r="FZ103">
        <v>140</v>
      </c>
      <c r="GA103">
        <v>160</v>
      </c>
      <c r="GB103">
        <v>0</v>
      </c>
      <c r="GC103">
        <v>0</v>
      </c>
      <c r="GD103">
        <v>0</v>
      </c>
      <c r="GE103">
        <v>0</v>
      </c>
    </row>
    <row r="104" spans="28:187" x14ac:dyDescent="0.2">
      <c r="AB104" s="18">
        <v>26</v>
      </c>
      <c r="AC104" s="18">
        <v>9</v>
      </c>
      <c r="AD104" s="3">
        <f>BB28</f>
        <v>0.94600136705399851</v>
      </c>
      <c r="AE104" s="3">
        <f ca="1">IF(MTD_front_end!$BA$21="Salt &amp; Pepper",(RAND()),IF(MTD_front_end!$BA$20="Private Residents",AD104,MAX($AD$3:$AD$137)-AD104))</f>
        <v>0.94600136705399851</v>
      </c>
      <c r="AF104">
        <f t="shared" ca="1" si="189"/>
        <v>13</v>
      </c>
      <c r="AG104">
        <f t="shared" ca="1" si="190"/>
        <v>2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660</v>
      </c>
      <c r="BY104">
        <v>640</v>
      </c>
      <c r="BZ104">
        <v>620</v>
      </c>
      <c r="CA104">
        <v>0</v>
      </c>
      <c r="CB104">
        <v>0</v>
      </c>
      <c r="CC104">
        <v>560</v>
      </c>
      <c r="CD104">
        <v>540</v>
      </c>
      <c r="CE104">
        <v>0</v>
      </c>
      <c r="CF104">
        <v>0</v>
      </c>
      <c r="CG104">
        <v>0</v>
      </c>
      <c r="CH104">
        <v>540</v>
      </c>
      <c r="CI104">
        <v>560</v>
      </c>
      <c r="CJ104">
        <v>0</v>
      </c>
      <c r="CK104">
        <v>0</v>
      </c>
      <c r="CL104">
        <v>0</v>
      </c>
      <c r="CM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520</v>
      </c>
      <c r="CW104">
        <v>540</v>
      </c>
      <c r="CX104">
        <v>560</v>
      </c>
      <c r="CY104">
        <v>0</v>
      </c>
      <c r="CZ104">
        <v>0</v>
      </c>
      <c r="DA104">
        <v>620</v>
      </c>
      <c r="DB104">
        <v>640</v>
      </c>
      <c r="DC104">
        <v>0</v>
      </c>
      <c r="DD104">
        <v>0</v>
      </c>
      <c r="DE104">
        <v>0</v>
      </c>
      <c r="DF104">
        <v>720</v>
      </c>
      <c r="DG104">
        <v>740</v>
      </c>
      <c r="DH104">
        <v>0</v>
      </c>
      <c r="DI104">
        <v>0</v>
      </c>
      <c r="DJ104">
        <v>0</v>
      </c>
      <c r="DK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700</v>
      </c>
      <c r="DU104">
        <v>680</v>
      </c>
      <c r="DV104">
        <v>660</v>
      </c>
      <c r="DW104">
        <v>0</v>
      </c>
      <c r="DX104">
        <v>0</v>
      </c>
      <c r="DY104">
        <v>600</v>
      </c>
      <c r="DZ104">
        <v>580</v>
      </c>
      <c r="EA104">
        <v>0</v>
      </c>
      <c r="EB104">
        <v>0</v>
      </c>
      <c r="EC104">
        <v>0</v>
      </c>
      <c r="ED104">
        <v>660</v>
      </c>
      <c r="EE104">
        <v>680</v>
      </c>
      <c r="EF104">
        <v>0</v>
      </c>
      <c r="EG104">
        <v>0</v>
      </c>
      <c r="EH104">
        <v>0</v>
      </c>
      <c r="EI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700</v>
      </c>
      <c r="ES104">
        <v>680</v>
      </c>
      <c r="ET104">
        <v>660</v>
      </c>
      <c r="EU104">
        <v>0</v>
      </c>
      <c r="EV104">
        <v>0</v>
      </c>
      <c r="EW104">
        <v>600</v>
      </c>
      <c r="EX104">
        <v>580</v>
      </c>
      <c r="EY104">
        <v>0</v>
      </c>
      <c r="EZ104">
        <v>0</v>
      </c>
      <c r="FA104">
        <v>0</v>
      </c>
      <c r="FB104">
        <v>660</v>
      </c>
      <c r="FC104">
        <v>680</v>
      </c>
      <c r="FD104">
        <v>0</v>
      </c>
      <c r="FE104">
        <v>0</v>
      </c>
      <c r="FF104">
        <v>0</v>
      </c>
      <c r="FG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240</v>
      </c>
      <c r="FQ104">
        <v>220</v>
      </c>
      <c r="FR104">
        <v>200</v>
      </c>
      <c r="FS104">
        <v>0</v>
      </c>
      <c r="FT104">
        <v>0</v>
      </c>
      <c r="FU104">
        <v>220</v>
      </c>
      <c r="FV104">
        <v>240</v>
      </c>
      <c r="FW104">
        <v>0</v>
      </c>
      <c r="FX104">
        <v>0</v>
      </c>
      <c r="FY104">
        <v>0</v>
      </c>
      <c r="FZ104">
        <v>160</v>
      </c>
      <c r="GA104">
        <v>180</v>
      </c>
      <c r="GB104">
        <v>0</v>
      </c>
      <c r="GC104">
        <v>0</v>
      </c>
      <c r="GD104">
        <v>0</v>
      </c>
      <c r="GE104">
        <v>0</v>
      </c>
    </row>
    <row r="105" spans="28:187" x14ac:dyDescent="0.2">
      <c r="AB105" s="18">
        <v>26</v>
      </c>
      <c r="AC105" s="18">
        <v>11</v>
      </c>
      <c r="AD105" s="3">
        <f>BD28</f>
        <v>0.95715045188729397</v>
      </c>
      <c r="AE105" s="3">
        <f ca="1">IF(MTD_front_end!$BA$21="Salt &amp; Pepper",(RAND()),IF(MTD_front_end!$BA$20="Private Residents",AD105,MAX($AD$3:$AD$137)-AD105))</f>
        <v>0.95715045188729397</v>
      </c>
      <c r="AF105">
        <f t="shared" ca="1" si="189"/>
        <v>14</v>
      </c>
      <c r="AG105">
        <f t="shared" ca="1" si="190"/>
        <v>2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560</v>
      </c>
      <c r="CI105">
        <v>580</v>
      </c>
      <c r="CJ105">
        <v>0</v>
      </c>
      <c r="CK105">
        <v>0</v>
      </c>
      <c r="CL105">
        <v>0</v>
      </c>
      <c r="CM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740</v>
      </c>
      <c r="DG105">
        <v>760</v>
      </c>
      <c r="DH105">
        <v>0</v>
      </c>
      <c r="DI105">
        <v>0</v>
      </c>
      <c r="DJ105">
        <v>0</v>
      </c>
      <c r="DK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660</v>
      </c>
      <c r="EE105">
        <v>680</v>
      </c>
      <c r="EF105">
        <v>0</v>
      </c>
      <c r="EG105">
        <v>0</v>
      </c>
      <c r="EH105">
        <v>0</v>
      </c>
      <c r="EI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660</v>
      </c>
      <c r="FC105">
        <v>680</v>
      </c>
      <c r="FD105">
        <v>0</v>
      </c>
      <c r="FE105">
        <v>0</v>
      </c>
      <c r="FF105">
        <v>0</v>
      </c>
      <c r="FG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180</v>
      </c>
      <c r="GA105">
        <v>200</v>
      </c>
      <c r="GB105">
        <v>0</v>
      </c>
      <c r="GC105">
        <v>0</v>
      </c>
      <c r="GD105">
        <v>0</v>
      </c>
      <c r="GE105">
        <v>0</v>
      </c>
    </row>
    <row r="106" spans="28:187" x14ac:dyDescent="0.2">
      <c r="AB106" s="18">
        <v>26</v>
      </c>
      <c r="AC106" s="18">
        <v>12</v>
      </c>
      <c r="AD106" s="3">
        <f>BE28</f>
        <v>0.96272499430394154</v>
      </c>
      <c r="AE106" s="3">
        <f ca="1">IF(MTD_front_end!$BA$21="Salt &amp; Pepper",(RAND()),IF(MTD_front_end!$BA$20="Private Residents",AD106,MAX($AD$3:$AD$137)-AD106))</f>
        <v>0.96272499430394154</v>
      </c>
      <c r="AF106">
        <f t="shared" ca="1" si="189"/>
        <v>15</v>
      </c>
      <c r="AG106">
        <f t="shared" ca="1" si="190"/>
        <v>2</v>
      </c>
    </row>
    <row r="107" spans="28:187" x14ac:dyDescent="0.2">
      <c r="AB107" s="18">
        <v>26</v>
      </c>
      <c r="AC107" s="18">
        <v>13</v>
      </c>
      <c r="AD107" s="3">
        <f>BF28</f>
        <v>1.5238550922761447</v>
      </c>
      <c r="AE107" s="3">
        <f ca="1">IF(MTD_front_end!$BA$21="Salt &amp; Pepper",(RAND()),IF(MTD_front_end!$BA$20="Private Residents",AD107,MAX($AD$3:$AD$137)-AD107))</f>
        <v>1.5238550922761447</v>
      </c>
      <c r="AF107">
        <f t="shared" ca="1" si="189"/>
        <v>49</v>
      </c>
      <c r="AG107">
        <f t="shared" ca="1" si="190"/>
        <v>2</v>
      </c>
      <c r="FH107" t="s">
        <v>32</v>
      </c>
    </row>
    <row r="108" spans="28:187" x14ac:dyDescent="0.2">
      <c r="AB108" s="18">
        <v>26</v>
      </c>
      <c r="AC108" s="18">
        <v>15</v>
      </c>
      <c r="AD108" s="3">
        <f>BH28</f>
        <v>1.7508771929824563</v>
      </c>
      <c r="AE108" s="3">
        <f ca="1">IF(MTD_front_end!$BA$21="Salt &amp; Pepper",(RAND()),IF(MTD_front_end!$BA$20="Private Residents",AD108,MAX($AD$3:$AD$137)-AD108))</f>
        <v>1.7508771929824563</v>
      </c>
      <c r="AF108">
        <f t="shared" ca="1" si="189"/>
        <v>66</v>
      </c>
      <c r="AG108">
        <f t="shared" ca="1" si="190"/>
        <v>1</v>
      </c>
    </row>
    <row r="109" spans="28:187" x14ac:dyDescent="0.2">
      <c r="AB109" s="18">
        <v>26</v>
      </c>
      <c r="AC109" s="18">
        <v>17</v>
      </c>
      <c r="AD109" s="3">
        <f>BJ28</f>
        <v>1.4122427280322016</v>
      </c>
      <c r="AE109" s="3">
        <f ca="1">IF(MTD_front_end!$BA$21="Salt &amp; Pepper",(RAND()),IF(MTD_front_end!$BA$20="Private Residents",AD109,MAX($AD$3:$AD$137)-AD109))</f>
        <v>1.4122427280322016</v>
      </c>
      <c r="AF109">
        <f t="shared" ca="1" si="189"/>
        <v>37</v>
      </c>
      <c r="AG109">
        <f t="shared" ca="1" si="190"/>
        <v>2</v>
      </c>
    </row>
    <row r="110" spans="28:187" x14ac:dyDescent="0.2">
      <c r="AB110" s="18">
        <v>26</v>
      </c>
      <c r="AC110" s="18">
        <v>18</v>
      </c>
      <c r="AD110" s="3">
        <f>BK28</f>
        <v>1.2429254955570745</v>
      </c>
      <c r="AE110" s="3">
        <f ca="1">IF(MTD_front_end!$BA$21="Salt &amp; Pepper",(RAND()),IF(MTD_front_end!$BA$20="Private Residents",AD110,MAX($AD$3:$AD$137)-AD110))</f>
        <v>1.2429254955570745</v>
      </c>
      <c r="AF110">
        <f t="shared" ca="1" si="189"/>
        <v>27</v>
      </c>
      <c r="AG110">
        <f t="shared" ca="1" si="190"/>
        <v>2</v>
      </c>
    </row>
    <row r="111" spans="28:187" x14ac:dyDescent="0.2">
      <c r="AB111" s="18">
        <v>27</v>
      </c>
      <c r="AC111" s="18">
        <v>7</v>
      </c>
      <c r="AD111" s="3">
        <f>AZ29</f>
        <v>0.98775727196779828</v>
      </c>
      <c r="AE111" s="3">
        <f ca="1">IF(MTD_front_end!$BA$21="Salt &amp; Pepper",(RAND()),IF(MTD_front_end!$BA$20="Private Residents",AD111,MAX($AD$3:$AD$137)-AD111))</f>
        <v>0.98775727196779828</v>
      </c>
      <c r="AF111">
        <f t="shared" ca="1" si="189"/>
        <v>16</v>
      </c>
      <c r="AG111">
        <f t="shared" ca="1" si="190"/>
        <v>2</v>
      </c>
    </row>
    <row r="112" spans="28:187" x14ac:dyDescent="0.2">
      <c r="AB112" s="18">
        <v>27</v>
      </c>
      <c r="AC112" s="18">
        <v>8</v>
      </c>
      <c r="AD112" s="3">
        <f>BA29</f>
        <v>1.1044429254955572</v>
      </c>
      <c r="AE112" s="3">
        <f ca="1">IF(MTD_front_end!$BA$21="Salt &amp; Pepper",(RAND()),IF(MTD_front_end!$BA$20="Private Residents",AD112,MAX($AD$3:$AD$137)-AD112))</f>
        <v>1.1044429254955572</v>
      </c>
      <c r="AF112">
        <f t="shared" ca="1" si="189"/>
        <v>22</v>
      </c>
      <c r="AG112">
        <f t="shared" ca="1" si="190"/>
        <v>2</v>
      </c>
    </row>
    <row r="113" spans="1:33" x14ac:dyDescent="0.2">
      <c r="AB113" s="18">
        <v>27</v>
      </c>
      <c r="AC113" s="18">
        <v>9</v>
      </c>
      <c r="AD113" s="19">
        <f>BB29</f>
        <v>1.221128579023316</v>
      </c>
      <c r="AE113" s="3">
        <f ca="1">IF(MTD_front_end!$BA$21="Salt &amp; Pepper",(RAND()),IF(MTD_front_end!$BA$20="Private Residents",AD113,MAX($AD$3:$AD$137)-AD113))</f>
        <v>1.221128579023316</v>
      </c>
      <c r="AF113">
        <f t="shared" ca="1" si="189"/>
        <v>26</v>
      </c>
      <c r="AG113">
        <f t="shared" ca="1" si="190"/>
        <v>2</v>
      </c>
    </row>
    <row r="114" spans="1:33" x14ac:dyDescent="0.2">
      <c r="AB114" s="18">
        <v>27</v>
      </c>
      <c r="AC114" s="18">
        <v>11</v>
      </c>
      <c r="AD114" s="3">
        <f>BD29</f>
        <v>1.3433887749677225</v>
      </c>
      <c r="AE114" s="3">
        <f ca="1">IF(MTD_front_end!$BA$21="Salt &amp; Pepper",(RAND()),IF(MTD_front_end!$BA$20="Private Residents",AD114,MAX($AD$3:$AD$137)-AD114))</f>
        <v>1.3433887749677225</v>
      </c>
      <c r="AF114">
        <f t="shared" ca="1" si="189"/>
        <v>32</v>
      </c>
      <c r="AG114">
        <f t="shared" ca="1" si="190"/>
        <v>2</v>
      </c>
    </row>
    <row r="115" spans="1:33" x14ac:dyDescent="0.2">
      <c r="AB115" s="18">
        <v>27</v>
      </c>
      <c r="AC115" s="18">
        <v>12</v>
      </c>
      <c r="AD115" s="3">
        <f>BE29</f>
        <v>1.34896331738437</v>
      </c>
      <c r="AE115" s="3">
        <f ca="1">IF(MTD_front_end!$BA$21="Salt &amp; Pepper",(RAND()),IF(MTD_front_end!$BA$20="Private Residents",AD115,MAX($AD$3:$AD$137)-AD115))</f>
        <v>1.34896331738437</v>
      </c>
      <c r="AF115">
        <f t="shared" ca="1" si="189"/>
        <v>33</v>
      </c>
      <c r="AG115">
        <f t="shared" ca="1" si="190"/>
        <v>2</v>
      </c>
    </row>
    <row r="116" spans="1:33" x14ac:dyDescent="0.2">
      <c r="AB116" s="18">
        <v>27</v>
      </c>
      <c r="AC116" s="18">
        <v>13</v>
      </c>
      <c r="AD116" s="3">
        <f>BF29</f>
        <v>1.3545378598010176</v>
      </c>
      <c r="AE116" s="3">
        <f ca="1">IF(MTD_front_end!$BA$21="Salt &amp; Pepper",(RAND()),IF(MTD_front_end!$BA$20="Private Residents",AD116,MAX($AD$3:$AD$137)-AD116))</f>
        <v>1.3545378598010176</v>
      </c>
      <c r="AF116">
        <f t="shared" ca="1" si="189"/>
        <v>34</v>
      </c>
      <c r="AG116">
        <f t="shared" ca="1" si="190"/>
        <v>2</v>
      </c>
    </row>
    <row r="117" spans="1:33" x14ac:dyDescent="0.2">
      <c r="AB117" s="18">
        <v>27</v>
      </c>
      <c r="AC117" s="18">
        <v>15</v>
      </c>
      <c r="AD117" s="3">
        <f>BH29</f>
        <v>1.5815599605073292</v>
      </c>
      <c r="AE117" s="3">
        <f ca="1">IF(MTD_front_end!$BA$21="Salt &amp; Pepper",(RAND()),IF(MTD_front_end!$BA$20="Private Residents",AD117,MAX($AD$3:$AD$137)-AD117))</f>
        <v>1.5815599605073292</v>
      </c>
      <c r="AF117">
        <f t="shared" ca="1" si="189"/>
        <v>52</v>
      </c>
      <c r="AG117">
        <f t="shared" ca="1" si="190"/>
        <v>2</v>
      </c>
    </row>
    <row r="118" spans="1:33" x14ac:dyDescent="0.2">
      <c r="A118" s="1"/>
      <c r="AB118" s="18">
        <v>27</v>
      </c>
      <c r="AC118" s="18">
        <v>17</v>
      </c>
      <c r="AD118" s="3">
        <f>BJ29</f>
        <v>1.2429254955570745</v>
      </c>
      <c r="AE118" s="3">
        <f ca="1">IF(MTD_front_end!$BA$21="Salt &amp; Pepper",(RAND()),IF(MTD_front_end!$BA$20="Private Residents",AD118,MAX($AD$3:$AD$137)-AD118))</f>
        <v>1.2429254955570745</v>
      </c>
      <c r="AF118">
        <f t="shared" ca="1" si="189"/>
        <v>27</v>
      </c>
      <c r="AG118">
        <f t="shared" ca="1" si="190"/>
        <v>2</v>
      </c>
    </row>
    <row r="119" spans="1:33" x14ac:dyDescent="0.2">
      <c r="AB119" s="18">
        <v>27</v>
      </c>
      <c r="AC119" s="18">
        <v>18</v>
      </c>
      <c r="AD119" s="3">
        <f>BK29</f>
        <v>1.0736082630819475</v>
      </c>
      <c r="AE119" s="3">
        <f ca="1">IF(MTD_front_end!$BA$21="Salt &amp; Pepper",(RAND()),IF(MTD_front_end!$BA$20="Private Residents",AD119,MAX($AD$3:$AD$137)-AD119))</f>
        <v>1.0736082630819475</v>
      </c>
      <c r="AF119">
        <f t="shared" ca="1" si="189"/>
        <v>20</v>
      </c>
      <c r="AG119">
        <f t="shared" ca="1" si="190"/>
        <v>2</v>
      </c>
    </row>
    <row r="120" spans="1:33" x14ac:dyDescent="0.2">
      <c r="AB120" s="18">
        <v>28</v>
      </c>
      <c r="AC120" s="18">
        <v>7</v>
      </c>
      <c r="AD120" s="3">
        <f>AZ30</f>
        <v>0.81844003949267119</v>
      </c>
      <c r="AE120" s="3">
        <f ca="1">IF(MTD_front_end!$BA$21="Salt &amp; Pepper",(RAND()),IF(MTD_front_end!$BA$20="Private Residents",AD120,MAX($AD$3:$AD$137)-AD120))</f>
        <v>0.81844003949267119</v>
      </c>
      <c r="AF120">
        <f t="shared" ca="1" si="189"/>
        <v>6</v>
      </c>
      <c r="AG120">
        <f t="shared" ca="1" si="190"/>
        <v>2</v>
      </c>
    </row>
    <row r="121" spans="1:33" x14ac:dyDescent="0.2">
      <c r="AB121" s="18">
        <v>28</v>
      </c>
      <c r="AC121" s="18">
        <v>8</v>
      </c>
      <c r="AD121" s="3">
        <f>BA30</f>
        <v>0.93512569302042992</v>
      </c>
      <c r="AE121" s="3">
        <f ca="1">IF(MTD_front_end!$BA$21="Salt &amp; Pepper",(RAND()),IF(MTD_front_end!$BA$20="Private Residents",AD121,MAX($AD$3:$AD$137)-AD121))</f>
        <v>0.93512569302042992</v>
      </c>
      <c r="AF121">
        <f t="shared" ca="1" si="189"/>
        <v>11</v>
      </c>
      <c r="AG121">
        <f t="shared" ca="1" si="190"/>
        <v>2</v>
      </c>
    </row>
    <row r="122" spans="1:33" x14ac:dyDescent="0.2">
      <c r="AB122" s="18">
        <v>28</v>
      </c>
      <c r="AC122" s="18">
        <v>9</v>
      </c>
      <c r="AD122" s="3">
        <f>BB30</f>
        <v>1.0518113465481886</v>
      </c>
      <c r="AE122" s="3">
        <f ca="1">IF(MTD_front_end!$BA$21="Salt &amp; Pepper",(RAND()),IF(MTD_front_end!$BA$20="Private Residents",AD122,MAX($AD$3:$AD$137)-AD122))</f>
        <v>1.0518113465481886</v>
      </c>
      <c r="AF122">
        <f t="shared" ca="1" si="189"/>
        <v>19</v>
      </c>
      <c r="AG122">
        <f t="shared" ca="1" si="190"/>
        <v>2</v>
      </c>
    </row>
    <row r="123" spans="1:33" x14ac:dyDescent="0.2">
      <c r="AB123" s="18">
        <v>28</v>
      </c>
      <c r="AC123" s="18">
        <v>11</v>
      </c>
      <c r="AD123" s="3">
        <f>BD30</f>
        <v>1.1740715424925952</v>
      </c>
      <c r="AE123" s="3">
        <f ca="1">IF(MTD_front_end!$BA$21="Salt &amp; Pepper",(RAND()),IF(MTD_front_end!$BA$20="Private Residents",AD123,MAX($AD$3:$AD$137)-AD123))</f>
        <v>1.1740715424925952</v>
      </c>
      <c r="AF123">
        <f t="shared" ca="1" si="189"/>
        <v>23</v>
      </c>
      <c r="AG123">
        <f t="shared" ca="1" si="190"/>
        <v>2</v>
      </c>
    </row>
    <row r="124" spans="1:33" x14ac:dyDescent="0.2">
      <c r="AB124" s="18">
        <v>28</v>
      </c>
      <c r="AC124" s="18">
        <v>12</v>
      </c>
      <c r="AD124" s="3">
        <f>BE30</f>
        <v>1.1796460849092427</v>
      </c>
      <c r="AE124" s="3">
        <f ca="1">IF(MTD_front_end!$BA$21="Salt &amp; Pepper",(RAND()),IF(MTD_front_end!$BA$20="Private Residents",AD124,MAX($AD$3:$AD$137)-AD124))</f>
        <v>1.1796460849092427</v>
      </c>
      <c r="AF124">
        <f t="shared" ca="1" si="189"/>
        <v>24</v>
      </c>
      <c r="AG124">
        <f t="shared" ca="1" si="190"/>
        <v>2</v>
      </c>
    </row>
    <row r="125" spans="1:33" x14ac:dyDescent="0.2">
      <c r="AB125" s="18">
        <v>28</v>
      </c>
      <c r="AC125" s="18">
        <v>13</v>
      </c>
      <c r="AD125" s="3">
        <f>BF30</f>
        <v>1.1852206273258905</v>
      </c>
      <c r="AE125" s="3">
        <f ca="1">IF(MTD_front_end!$BA$21="Salt &amp; Pepper",(RAND()),IF(MTD_front_end!$BA$20="Private Residents",AD125,MAX($AD$3:$AD$137)-AD125))</f>
        <v>1.1852206273258905</v>
      </c>
      <c r="AF125">
        <f t="shared" ca="1" si="189"/>
        <v>25</v>
      </c>
      <c r="AG125">
        <f t="shared" ref="AG125:AG137" ca="1" si="191">IF(AF125&lt;$AJ$2,2,1)</f>
        <v>2</v>
      </c>
    </row>
    <row r="126" spans="1:33" x14ac:dyDescent="0.2">
      <c r="AB126" s="18">
        <v>28</v>
      </c>
      <c r="AC126" s="18">
        <v>15</v>
      </c>
      <c r="AD126" s="3">
        <f>BH30</f>
        <v>1.4122427280322016</v>
      </c>
      <c r="AE126" s="3">
        <f ca="1">IF(MTD_front_end!$BA$21="Salt &amp; Pepper",(RAND()),IF(MTD_front_end!$BA$20="Private Residents",AD126,MAX($AD$3:$AD$137)-AD126))</f>
        <v>1.4122427280322016</v>
      </c>
      <c r="AF126">
        <f t="shared" ca="1" si="189"/>
        <v>37</v>
      </c>
      <c r="AG126">
        <f t="shared" ca="1" si="191"/>
        <v>2</v>
      </c>
    </row>
    <row r="127" spans="1:33" x14ac:dyDescent="0.2">
      <c r="AB127" s="18">
        <v>28</v>
      </c>
      <c r="AC127" s="18">
        <v>17</v>
      </c>
      <c r="AD127" s="3">
        <f>BJ30</f>
        <v>1.0736082630819475</v>
      </c>
      <c r="AE127" s="3">
        <f ca="1">IF(MTD_front_end!$BA$21="Salt &amp; Pepper",(RAND()),IF(MTD_front_end!$BA$20="Private Residents",AD127,MAX($AD$3:$AD$137)-AD127))</f>
        <v>1.0736082630819475</v>
      </c>
      <c r="AF127">
        <f t="shared" ca="1" si="189"/>
        <v>20</v>
      </c>
      <c r="AG127">
        <f t="shared" ca="1" si="191"/>
        <v>2</v>
      </c>
    </row>
    <row r="128" spans="1:33" x14ac:dyDescent="0.2">
      <c r="AB128" s="18">
        <v>28</v>
      </c>
      <c r="AC128" s="18">
        <v>18</v>
      </c>
      <c r="AD128" s="3">
        <f>BK30</f>
        <v>0.90429103060682015</v>
      </c>
      <c r="AE128" s="3">
        <f ca="1">IF(MTD_front_end!$BA$21="Salt &amp; Pepper",(RAND()),IF(MTD_front_end!$BA$20="Private Residents",AD128,MAX($AD$3:$AD$137)-AD128))</f>
        <v>0.90429103060682015</v>
      </c>
      <c r="AF128">
        <f t="shared" ca="1" si="189"/>
        <v>8</v>
      </c>
      <c r="AG128">
        <f t="shared" ca="1" si="191"/>
        <v>2</v>
      </c>
    </row>
    <row r="129" spans="28:33" x14ac:dyDescent="0.2">
      <c r="AB129" s="18">
        <v>29</v>
      </c>
      <c r="AC129" s="18">
        <v>7</v>
      </c>
      <c r="AD129" s="3">
        <f>AZ31</f>
        <v>0.64912280701754388</v>
      </c>
      <c r="AE129" s="3">
        <f ca="1">IF(MTD_front_end!$BA$21="Salt &amp; Pepper",(RAND()),IF(MTD_front_end!$BA$20="Private Residents",AD129,MAX($AD$3:$AD$137)-AD129))</f>
        <v>0.64912280701754388</v>
      </c>
      <c r="AF129">
        <f t="shared" ca="1" si="189"/>
        <v>2</v>
      </c>
      <c r="AG129">
        <f t="shared" ca="1" si="191"/>
        <v>2</v>
      </c>
    </row>
    <row r="130" spans="28:33" x14ac:dyDescent="0.2">
      <c r="AB130" s="18">
        <v>29</v>
      </c>
      <c r="AC130" s="18">
        <v>8</v>
      </c>
      <c r="AD130" s="3">
        <f>BA31</f>
        <v>0.76580846054530261</v>
      </c>
      <c r="AE130" s="3">
        <f ca="1">IF(MTD_front_end!$BA$21="Salt &amp; Pepper",(RAND()),IF(MTD_front_end!$BA$20="Private Residents",AD130,MAX($AD$3:$AD$137)-AD130))</f>
        <v>0.76580846054530261</v>
      </c>
      <c r="AF130">
        <f t="shared" ca="1" si="189"/>
        <v>4</v>
      </c>
      <c r="AG130">
        <f t="shared" ca="1" si="191"/>
        <v>2</v>
      </c>
    </row>
    <row r="131" spans="28:33" x14ac:dyDescent="0.2">
      <c r="AB131" s="18">
        <v>29</v>
      </c>
      <c r="AC131" s="18">
        <v>9</v>
      </c>
      <c r="AD131" s="3">
        <f>BB31</f>
        <v>0.88249411407306144</v>
      </c>
      <c r="AE131" s="3">
        <f ca="1">IF(MTD_front_end!$BA$21="Salt &amp; Pepper",(RAND()),IF(MTD_front_end!$BA$20="Private Residents",AD131,MAX($AD$3:$AD$137)-AD131))</f>
        <v>0.88249411407306144</v>
      </c>
      <c r="AF131">
        <f t="shared" ca="1" si="189"/>
        <v>7</v>
      </c>
      <c r="AG131">
        <f t="shared" ca="1" si="191"/>
        <v>2</v>
      </c>
    </row>
    <row r="132" spans="28:33" x14ac:dyDescent="0.2">
      <c r="AB132" s="18">
        <v>29</v>
      </c>
      <c r="AC132" s="18">
        <v>12</v>
      </c>
      <c r="AD132" s="3">
        <f>BE31</f>
        <v>1.0103288524341156</v>
      </c>
      <c r="AE132" s="3">
        <f ca="1">IF(MTD_front_end!$BA$21="Salt &amp; Pepper",(RAND()),IF(MTD_front_end!$BA$20="Private Residents",AD132,MAX($AD$3:$AD$137)-AD132))</f>
        <v>1.0103288524341156</v>
      </c>
      <c r="AF132">
        <f t="shared" ref="AF132:AF137" ca="1" si="192">RANK(AE132,$AE$3:$AE$137,1)</f>
        <v>17</v>
      </c>
      <c r="AG132">
        <f t="shared" ca="1" si="191"/>
        <v>2</v>
      </c>
    </row>
    <row r="133" spans="28:33" x14ac:dyDescent="0.2">
      <c r="AB133" s="18">
        <v>29</v>
      </c>
      <c r="AC133" s="18">
        <v>13</v>
      </c>
      <c r="AD133" s="3">
        <f>BF31</f>
        <v>1.0159033948507632</v>
      </c>
      <c r="AE133" s="3">
        <f ca="1">IF(MTD_front_end!$BA$21="Salt &amp; Pepper",(RAND()),IF(MTD_front_end!$BA$20="Private Residents",AD133,MAX($AD$3:$AD$137)-AD133))</f>
        <v>1.0159033948507632</v>
      </c>
      <c r="AF133">
        <f t="shared" ca="1" si="192"/>
        <v>18</v>
      </c>
      <c r="AG133">
        <f t="shared" ca="1" si="191"/>
        <v>2</v>
      </c>
    </row>
    <row r="134" spans="28:33" x14ac:dyDescent="0.2">
      <c r="AB134" s="18">
        <v>29</v>
      </c>
      <c r="AC134" s="18">
        <v>17</v>
      </c>
      <c r="AD134" s="3">
        <f>BJ31</f>
        <v>0.90429103060682015</v>
      </c>
      <c r="AE134" s="3">
        <f ca="1">IF(MTD_front_end!$BA$21="Salt &amp; Pepper",(RAND()),IF(MTD_front_end!$BA$20="Private Residents",AD134,MAX($AD$3:$AD$137)-AD134))</f>
        <v>0.90429103060682015</v>
      </c>
      <c r="AF134">
        <f t="shared" ca="1" si="192"/>
        <v>8</v>
      </c>
      <c r="AG134">
        <f t="shared" ca="1" si="191"/>
        <v>2</v>
      </c>
    </row>
    <row r="135" spans="28:33" x14ac:dyDescent="0.2">
      <c r="AB135" s="18">
        <v>29</v>
      </c>
      <c r="AC135" s="18">
        <v>18</v>
      </c>
      <c r="AD135" s="3">
        <f>BK31</f>
        <v>0.73497379813169283</v>
      </c>
      <c r="AE135" s="3">
        <f ca="1">IF(MTD_front_end!$BA$21="Salt &amp; Pepper",(RAND()),IF(MTD_front_end!$BA$20="Private Residents",AD135,MAX($AD$3:$AD$137)-AD135))</f>
        <v>0.73497379813169283</v>
      </c>
      <c r="AF135">
        <f t="shared" ca="1" si="192"/>
        <v>3</v>
      </c>
      <c r="AG135">
        <f t="shared" ca="1" si="191"/>
        <v>2</v>
      </c>
    </row>
    <row r="136" spans="28:33" x14ac:dyDescent="0.2">
      <c r="AB136" s="18">
        <v>30</v>
      </c>
      <c r="AC136" s="18">
        <v>17</v>
      </c>
      <c r="AD136" s="3">
        <f>BJ32</f>
        <v>0.79211665527455</v>
      </c>
      <c r="AE136" s="3">
        <f ca="1">IF(MTD_front_end!$BA$21="Salt &amp; Pepper",(RAND()),IF(MTD_front_end!$BA$20="Private Residents",AD136,MAX($AD$3:$AD$137)-AD136))</f>
        <v>0.79211665527455</v>
      </c>
      <c r="AF136">
        <f t="shared" ca="1" si="192"/>
        <v>5</v>
      </c>
      <c r="AG136">
        <f t="shared" ca="1" si="191"/>
        <v>2</v>
      </c>
    </row>
    <row r="137" spans="28:33" x14ac:dyDescent="0.2">
      <c r="AB137" s="18">
        <v>30</v>
      </c>
      <c r="AC137" s="18">
        <v>18</v>
      </c>
      <c r="AD137" s="3">
        <f>BK32</f>
        <v>0.6227994227994228</v>
      </c>
      <c r="AE137" s="3">
        <f ca="1">IF(MTD_front_end!$BA$21="Salt &amp; Pepper",(RAND()),IF(MTD_front_end!$BA$20="Private Residents",AD137,MAX($AD$3:$AD$137)-AD137))</f>
        <v>0.6227994227994228</v>
      </c>
      <c r="AF137">
        <f t="shared" ca="1" si="192"/>
        <v>1</v>
      </c>
      <c r="AG137">
        <f t="shared" ca="1" si="191"/>
        <v>2</v>
      </c>
    </row>
    <row r="150" spans="1:1" x14ac:dyDescent="0.2">
      <c r="A150" s="1"/>
    </row>
  </sheetData>
  <mergeCells count="8">
    <mergeCell ref="FI1:GE1"/>
    <mergeCell ref="AS1:BO1"/>
    <mergeCell ref="D1:Z1"/>
    <mergeCell ref="D2:Z2"/>
    <mergeCell ref="BQ1:CM1"/>
    <mergeCell ref="CO1:DK1"/>
    <mergeCell ref="DM1:EI1"/>
    <mergeCell ref="EK1:FG1"/>
  </mergeCells>
  <conditionalFormatting sqref="I3:Z33">
    <cfRule type="containsText" dxfId="21" priority="12" operator="containsText" text="I">
      <formula>NOT(ISERROR(SEARCH("I",I3)))</formula>
    </cfRule>
    <cfRule type="containsText" dxfId="20" priority="13" operator="containsText" text="O">
      <formula>NOT(ISERROR(SEARCH("O",I3)))</formula>
    </cfRule>
    <cfRule type="containsText" dxfId="19" priority="14" operator="containsText" text="O">
      <formula>NOT(ISERROR(SEARCH("O",I3)))</formula>
    </cfRule>
    <cfRule type="containsText" dxfId="18" priority="15" operator="containsText" text="N">
      <formula>NOT(ISERROR(SEARCH("N",I3)))</formula>
    </cfRule>
    <cfRule type="containsText" dxfId="17" priority="16" operator="containsText" text="G">
      <formula>NOT(ISERROR(SEARCH("G",I3)))</formula>
    </cfRule>
    <cfRule type="containsText" dxfId="16" priority="17" operator="containsText" text="S">
      <formula>NOT(ISERROR(SEARCH("S",I3)))</formula>
    </cfRule>
    <cfRule type="containsText" dxfId="15" priority="18" operator="containsText" text="E">
      <formula>NOT(ISERROR(SEARCH("E",I3)))</formula>
    </cfRule>
    <cfRule type="containsText" dxfId="14" priority="19" operator="containsText" text="C">
      <formula>NOT(ISERROR(SEARCH("C",I3)))</formula>
    </cfRule>
    <cfRule type="containsText" dxfId="13" priority="20" operator="containsText" text="R">
      <formula>NOT(ISERROR(SEARCH("R",I3)))</formula>
    </cfRule>
    <cfRule type="containsText" dxfId="12" priority="21" operator="containsText" text="R">
      <formula>NOT(ISERROR(SEARCH("R",I3)))</formula>
    </cfRule>
    <cfRule type="containsText" dxfId="11" priority="22" operator="containsText" text="I">
      <formula>NOT(ISERROR(SEARCH("I",I3)))</formula>
    </cfRule>
  </conditionalFormatting>
  <conditionalFormatting sqref="D3:H33">
    <cfRule type="containsText" dxfId="10" priority="1" operator="containsText" text="I">
      <formula>NOT(ISERROR(SEARCH("I",D3)))</formula>
    </cfRule>
    <cfRule type="containsText" dxfId="9" priority="2" operator="containsText" text="O">
      <formula>NOT(ISERROR(SEARCH("O",D3)))</formula>
    </cfRule>
    <cfRule type="containsText" dxfId="8" priority="3" operator="containsText" text="O">
      <formula>NOT(ISERROR(SEARCH("O",D3)))</formula>
    </cfRule>
    <cfRule type="containsText" dxfId="7" priority="4" operator="containsText" text="N">
      <formula>NOT(ISERROR(SEARCH("N",D3)))</formula>
    </cfRule>
    <cfRule type="containsText" dxfId="6" priority="5" operator="containsText" text="G">
      <formula>NOT(ISERROR(SEARCH("G",D3)))</formula>
    </cfRule>
    <cfRule type="containsText" dxfId="5" priority="6" operator="containsText" text="S">
      <formula>NOT(ISERROR(SEARCH("S",D3)))</formula>
    </cfRule>
    <cfRule type="containsText" dxfId="4" priority="7" operator="containsText" text="E">
      <formula>NOT(ISERROR(SEARCH("E",D3)))</formula>
    </cfRule>
    <cfRule type="containsText" dxfId="3" priority="8" operator="containsText" text="C">
      <formula>NOT(ISERROR(SEARCH("C",D3)))</formula>
    </cfRule>
    <cfRule type="containsText" dxfId="2" priority="9" operator="containsText" text="R">
      <formula>NOT(ISERROR(SEARCH("R",D3)))</formula>
    </cfRule>
    <cfRule type="containsText" dxfId="1" priority="10" operator="containsText" text="R">
      <formula>NOT(ISERROR(SEARCH("R",D3)))</formula>
    </cfRule>
    <cfRule type="containsText" dxfId="0" priority="11" operator="containsText" text="I">
      <formula>NOT(ISERROR(SEARCH("I",D3)))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J13" sqref="J13"/>
    </sheetView>
  </sheetViews>
  <sheetFormatPr defaultRowHeight="12.75" x14ac:dyDescent="0.2"/>
  <sheetData>
    <row r="1" spans="1:1" x14ac:dyDescent="0.2">
      <c r="A1" t="s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MTD_front_end</vt:lpstr>
      <vt:lpstr>Background</vt:lpstr>
      <vt:lpstr>Research</vt:lpstr>
    </vt:vector>
  </TitlesOfParts>
  <Company>SMEC Australia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Macbeth</dc:creator>
  <cp:lastModifiedBy>Charles NEWLAND</cp:lastModifiedBy>
  <dcterms:created xsi:type="dcterms:W3CDTF">2005-09-29T03:27:28Z</dcterms:created>
  <dcterms:modified xsi:type="dcterms:W3CDTF">2018-11-12T00:25:07Z</dcterms:modified>
</cp:coreProperties>
</file>