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itmer\Dropbox\Moose_Manu_Code\NE_VNP\WolfMoose_FPT_RSF\"/>
    </mc:Choice>
  </mc:AlternateContent>
  <bookViews>
    <workbookView xWindow="360" yWindow="135" windowWidth="14355" windowHeight="3405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S44" i="2" l="1"/>
  <c r="Y43" i="2" l="1"/>
  <c r="Y42" i="2"/>
  <c r="S45" i="2"/>
  <c r="M41" i="2"/>
  <c r="M40" i="2"/>
  <c r="L20" i="2"/>
  <c r="L19" i="2"/>
  <c r="F23" i="2"/>
  <c r="F24" i="2"/>
  <c r="F25" i="2"/>
  <c r="F26" i="2"/>
  <c r="F27" i="2"/>
  <c r="F28" i="2"/>
  <c r="F29" i="2"/>
  <c r="F30" i="2"/>
  <c r="F31" i="2"/>
  <c r="F32" i="2"/>
  <c r="F33" i="2"/>
  <c r="F34" i="2"/>
  <c r="F22" i="2"/>
  <c r="F21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4" i="2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F3" i="1"/>
  <c r="E3" i="1"/>
</calcChain>
</file>

<file path=xl/sharedStrings.xml><?xml version="1.0" encoding="utf-8"?>
<sst xmlns="http://schemas.openxmlformats.org/spreadsheetml/2006/main" count="302" uniqueCount="95">
  <si>
    <t>B207913</t>
  </si>
  <si>
    <t>B207914</t>
  </si>
  <si>
    <t>B207915</t>
  </si>
  <si>
    <t>B208113</t>
  </si>
  <si>
    <t>B208114</t>
  </si>
  <si>
    <t>B208115</t>
  </si>
  <si>
    <t>B300214</t>
  </si>
  <si>
    <t>B300215</t>
  </si>
  <si>
    <t>B401114</t>
  </si>
  <si>
    <t>B406114</t>
  </si>
  <si>
    <t>B406115</t>
  </si>
  <si>
    <t>B406415</t>
  </si>
  <si>
    <t>B406715</t>
  </si>
  <si>
    <t>B408713</t>
  </si>
  <si>
    <t>B408714</t>
  </si>
  <si>
    <t>B408715</t>
  </si>
  <si>
    <t>B410314</t>
  </si>
  <si>
    <t>B410315</t>
  </si>
  <si>
    <t>Group.1</t>
  </si>
  <si>
    <t>x</t>
  </si>
  <si>
    <t xml:space="preserve">     Group.1        x  maxradii</t>
  </si>
  <si>
    <t>maxradii</t>
  </si>
  <si>
    <t>1_101216.</t>
  </si>
  <si>
    <t>10_101214</t>
  </si>
  <si>
    <t>11_99208.</t>
  </si>
  <si>
    <t>13_101216</t>
  </si>
  <si>
    <t>2_99209.1</t>
  </si>
  <si>
    <t>39_99207.</t>
  </si>
  <si>
    <t>40_99216.</t>
  </si>
  <si>
    <t>41_99219.</t>
  </si>
  <si>
    <t>42_101128</t>
  </si>
  <si>
    <t>43_99206.</t>
  </si>
  <si>
    <t>45_99218.</t>
  </si>
  <si>
    <t>73_99211.</t>
  </si>
  <si>
    <t>8_101215.</t>
  </si>
  <si>
    <t>9_47704.1</t>
  </si>
  <si>
    <t>1_101216</t>
  </si>
  <si>
    <t>11_99208</t>
  </si>
  <si>
    <t>2_99209</t>
  </si>
  <si>
    <t>39_99207</t>
  </si>
  <si>
    <t>40_99216</t>
  </si>
  <si>
    <t>41_99219</t>
  </si>
  <si>
    <t>43_99206</t>
  </si>
  <si>
    <t>45_99218</t>
  </si>
  <si>
    <t>73_99211</t>
  </si>
  <si>
    <t>8_101215</t>
  </si>
  <si>
    <t>9_47704</t>
  </si>
  <si>
    <t>not limit - all radii</t>
  </si>
  <si>
    <t>Summer, 20 min Crepuscular Only</t>
  </si>
  <si>
    <t>mean</t>
  </si>
  <si>
    <t>median</t>
  </si>
  <si>
    <t>ALL Summer, not limit</t>
  </si>
  <si>
    <t>65_31191.</t>
  </si>
  <si>
    <t>Summer, &gt;100 m</t>
  </si>
  <si>
    <t>2_101213.</t>
  </si>
  <si>
    <t>3_99210.1</t>
  </si>
  <si>
    <t>38_99214.</t>
  </si>
  <si>
    <t>4_99215.1</t>
  </si>
  <si>
    <t>WINTER</t>
  </si>
  <si>
    <t>Spring</t>
  </si>
  <si>
    <t>id</t>
  </si>
  <si>
    <t>burst</t>
  </si>
  <si>
    <t>nb.reloc</t>
  </si>
  <si>
    <t>NAs</t>
  </si>
  <si>
    <t>d</t>
  </si>
  <si>
    <t>ate.begin</t>
  </si>
  <si>
    <t>date.end</t>
  </si>
  <si>
    <t>2_101213</t>
  </si>
  <si>
    <t>3_99210</t>
  </si>
  <si>
    <t>38_99214</t>
  </si>
  <si>
    <t>4_99215</t>
  </si>
  <si>
    <t>65_31191</t>
  </si>
  <si>
    <t>Day</t>
  </si>
  <si>
    <t>Crep.</t>
  </si>
  <si>
    <t>Night</t>
  </si>
  <si>
    <t>distance: linear feature</t>
  </si>
  <si>
    <t>distance: water body (&gt;5 ha)</t>
  </si>
  <si>
    <t>agricultural</t>
  </si>
  <si>
    <t xml:space="preserve"> open water</t>
  </si>
  <si>
    <t xml:space="preserve"> deciduous forest</t>
  </si>
  <si>
    <t xml:space="preserve"> conifer forest</t>
  </si>
  <si>
    <t xml:space="preserve"> mixed forest</t>
  </si>
  <si>
    <t xml:space="preserve"> herbaceous wetland</t>
  </si>
  <si>
    <t xml:space="preserve"> woody wetland</t>
  </si>
  <si>
    <t>developed</t>
  </si>
  <si>
    <t>shrublands</t>
  </si>
  <si>
    <t>Winter (n=8-10)</t>
  </si>
  <si>
    <t>Summer (n=9-10)</t>
  </si>
  <si>
    <t>Spring (n=3-6)</t>
  </si>
  <si>
    <t>+++</t>
  </si>
  <si>
    <t>+</t>
  </si>
  <si>
    <t>++</t>
  </si>
  <si>
    <t>wolf speed!</t>
  </si>
  <si>
    <t>Updated for Dec-Jan 2017 VOYA Results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</si>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</sst>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FFFF"/>
      <name val="Lucida Console"/>
      <family val="3"/>
    </font>
    <font>
      <sz val="10"/>
      <color theme="1"/>
      <name val="Lucida Console"/>
      <family val="3"/>
    </font>
    <font>
      <sz val="10"/>
      <name val="Lucida Console"/>
      <family val="3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vertical="center"/>
    </xf>
    <xf numFmtId="14" fontId="0" fillId="0" borderId="0" xfId="0" applyNumberFormat="1"/>
    <xf numFmtId="21" fontId="0" fillId="0" borderId="0" xfId="0" applyNumberFormat="1"/>
    <xf numFmtId="0" fontId="0" fillId="0" borderId="1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4" borderId="9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10" xfId="0" applyFill="1" applyBorder="1"/>
    <xf numFmtId="0" fontId="0" fillId="2" borderId="11" xfId="0" applyFill="1" applyBorder="1"/>
    <xf numFmtId="0" fontId="0" fillId="4" borderId="1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2" borderId="10" xfId="0" applyFill="1" applyBorder="1"/>
    <xf numFmtId="0" fontId="0" fillId="2" borderId="14" xfId="0" applyFill="1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5" fillId="0" borderId="15" xfId="0" applyFont="1" applyFill="1" applyBorder="1" applyAlignment="1">
      <alignment horizontal="right"/>
    </xf>
    <xf numFmtId="0" fontId="5" fillId="0" borderId="16" xfId="0" quotePrefix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5" xfId="0" quotePrefix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6" fillId="3" borderId="9" xfId="0" applyFont="1" applyFill="1" applyBorder="1"/>
    <xf numFmtId="0" fontId="0" fillId="5" borderId="10" xfId="0" applyFill="1" applyBorder="1"/>
    <xf numFmtId="0" fontId="0" fillId="6" borderId="11" xfId="0" applyFill="1" applyBorder="1"/>
    <xf numFmtId="0" fontId="0" fillId="5" borderId="11" xfId="0" applyFill="1" applyBorder="1"/>
    <xf numFmtId="0" fontId="0" fillId="7" borderId="10" xfId="0" applyFill="1" applyBorder="1"/>
    <xf numFmtId="0" fontId="0" fillId="7" borderId="9" xfId="0" applyFill="1" applyBorder="1"/>
    <xf numFmtId="0" fontId="0" fillId="7" borderId="11" xfId="0" applyFill="1" applyBorder="1"/>
    <xf numFmtId="0" fontId="0" fillId="6" borderId="10" xfId="0" applyFill="1" applyBorder="1"/>
    <xf numFmtId="0" fontId="0" fillId="6" borderId="9" xfId="0" applyFill="1" applyBorder="1"/>
    <xf numFmtId="0" fontId="0" fillId="8" borderId="10" xfId="0" applyFill="1" applyBorder="1"/>
    <xf numFmtId="0" fontId="0" fillId="8" borderId="9" xfId="0" applyFill="1" applyBorder="1"/>
    <xf numFmtId="0" fontId="0" fillId="8" borderId="11" xfId="0" applyFill="1" applyBorder="1"/>
    <xf numFmtId="0" fontId="0" fillId="8" borderId="13" xfId="0" applyFill="1" applyBorder="1"/>
    <xf numFmtId="0" fontId="0" fillId="8" borderId="12" xfId="0" applyFill="1" applyBorder="1"/>
    <xf numFmtId="0" fontId="0" fillId="8" borderId="14" xfId="0" applyFill="1" applyBorder="1"/>
    <xf numFmtId="0" fontId="0" fillId="2" borderId="13" xfId="0" applyFill="1" applyBorder="1"/>
    <xf numFmtId="0" fontId="7" fillId="9" borderId="16" xfId="0" quotePrefix="1" applyFont="1" applyFill="1" applyBorder="1" applyAlignment="1">
      <alignment horizontal="center"/>
    </xf>
    <xf numFmtId="0" fontId="5" fillId="9" borderId="16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171450</xdr:colOff>
      <xdr:row>53</xdr:row>
      <xdr:rowOff>63223</xdr:rowOff>
    </xdr:from>
    <xdr:to>
      <xdr:col>34</xdr:col>
      <xdr:colOff>85725</xdr:colOff>
      <xdr:row>86</xdr:row>
      <xdr:rowOff>113229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0600" y="10159723"/>
          <a:ext cx="8448675" cy="63365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161925</xdr:rowOff>
    </xdr:from>
    <xdr:to>
      <xdr:col>16</xdr:col>
      <xdr:colOff>284322</xdr:colOff>
      <xdr:row>90</xdr:row>
      <xdr:rowOff>113229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686925"/>
          <a:ext cx="10095072" cy="75713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19</xdr:col>
      <xdr:colOff>398622</xdr:colOff>
      <xdr:row>140</xdr:row>
      <xdr:rowOff>189429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8288000"/>
          <a:ext cx="11428572" cy="85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oose\Data\MooseDemoIDcollarPre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oseDemoIDcollarPreg"/>
    </sheetNames>
    <sheetDataSet>
      <sheetData sheetId="0">
        <row r="2">
          <cell r="A2" t="str">
            <v>3_99211</v>
          </cell>
          <cell r="B2">
            <v>1</v>
          </cell>
          <cell r="C2">
            <v>3</v>
          </cell>
          <cell r="D2" t="str">
            <v>F</v>
          </cell>
          <cell r="E2" t="str">
            <v>FWC</v>
          </cell>
        </row>
        <row r="3">
          <cell r="A3" t="str">
            <v>4_99216</v>
          </cell>
          <cell r="B3">
            <v>0</v>
          </cell>
          <cell r="C3">
            <v>4</v>
          </cell>
          <cell r="D3" t="str">
            <v>F</v>
          </cell>
          <cell r="E3" t="str">
            <v>FWOC</v>
          </cell>
        </row>
        <row r="4">
          <cell r="A4" t="str">
            <v>5_99213</v>
          </cell>
          <cell r="B4">
            <v>1</v>
          </cell>
          <cell r="C4">
            <v>5</v>
          </cell>
          <cell r="D4" t="e">
            <v>#N/A</v>
          </cell>
        </row>
        <row r="5">
          <cell r="A5" t="str">
            <v>6_99206</v>
          </cell>
          <cell r="B5">
            <v>0</v>
          </cell>
          <cell r="C5">
            <v>6</v>
          </cell>
          <cell r="D5" t="e">
            <v>#N/A</v>
          </cell>
        </row>
        <row r="6">
          <cell r="A6" t="str">
            <v>8_99210</v>
          </cell>
          <cell r="B6">
            <v>0</v>
          </cell>
          <cell r="C6">
            <v>8</v>
          </cell>
          <cell r="D6" t="str">
            <v>M</v>
          </cell>
          <cell r="E6" t="str">
            <v>M</v>
          </cell>
        </row>
        <row r="7">
          <cell r="A7" t="str">
            <v>9_99207</v>
          </cell>
          <cell r="B7">
            <v>1</v>
          </cell>
          <cell r="C7">
            <v>9</v>
          </cell>
          <cell r="D7" t="str">
            <v>F</v>
          </cell>
          <cell r="E7" t="str">
            <v>FWC</v>
          </cell>
        </row>
        <row r="8">
          <cell r="A8" t="str">
            <v>10_99208</v>
          </cell>
          <cell r="B8">
            <v>1</v>
          </cell>
          <cell r="C8">
            <v>10</v>
          </cell>
          <cell r="D8" t="str">
            <v>F</v>
          </cell>
          <cell r="E8" t="str">
            <v>FWC</v>
          </cell>
        </row>
        <row r="9">
          <cell r="A9" t="str">
            <v>11_99218</v>
          </cell>
          <cell r="B9">
            <v>1</v>
          </cell>
          <cell r="C9">
            <v>11</v>
          </cell>
          <cell r="D9" t="str">
            <v>F</v>
          </cell>
          <cell r="E9" t="str">
            <v>FWC</v>
          </cell>
        </row>
        <row r="10">
          <cell r="A10" t="str">
            <v>12_99215</v>
          </cell>
          <cell r="B10">
            <v>0</v>
          </cell>
          <cell r="C10">
            <v>12</v>
          </cell>
          <cell r="D10" t="str">
            <v>M</v>
          </cell>
          <cell r="E10" t="str">
            <v>M</v>
          </cell>
        </row>
        <row r="11">
          <cell r="A11" t="str">
            <v>13_99219</v>
          </cell>
          <cell r="B11">
            <v>0</v>
          </cell>
          <cell r="C11">
            <v>13</v>
          </cell>
          <cell r="D11" t="str">
            <v>F</v>
          </cell>
          <cell r="E11" t="str">
            <v>FWOC</v>
          </cell>
        </row>
        <row r="12">
          <cell r="A12" t="str">
            <v>2_101213</v>
          </cell>
          <cell r="B12">
            <v>1</v>
          </cell>
          <cell r="C12">
            <v>2</v>
          </cell>
          <cell r="D12" t="str">
            <v>F</v>
          </cell>
          <cell r="E12" t="str">
            <v>FWC</v>
          </cell>
        </row>
        <row r="13">
          <cell r="A13" t="str">
            <v>3_99210</v>
          </cell>
          <cell r="B13">
            <v>1</v>
          </cell>
          <cell r="C13">
            <v>3</v>
          </cell>
          <cell r="D13" t="str">
            <v>F</v>
          </cell>
          <cell r="E13" t="str">
            <v>FWC</v>
          </cell>
        </row>
        <row r="14">
          <cell r="A14" t="str">
            <v>4_99215</v>
          </cell>
          <cell r="B14">
            <v>0</v>
          </cell>
          <cell r="C14">
            <v>4</v>
          </cell>
          <cell r="D14" t="str">
            <v>F</v>
          </cell>
          <cell r="E14" t="str">
            <v>FWOC</v>
          </cell>
        </row>
        <row r="15">
          <cell r="A15" t="str">
            <v>6_101127</v>
          </cell>
          <cell r="B15">
            <v>0</v>
          </cell>
          <cell r="C15">
            <v>6</v>
          </cell>
          <cell r="D15" t="e">
            <v>#N/A</v>
          </cell>
        </row>
        <row r="16">
          <cell r="A16" t="str">
            <v>8_101215</v>
          </cell>
          <cell r="B16">
            <v>0</v>
          </cell>
          <cell r="C16">
            <v>8</v>
          </cell>
          <cell r="D16" t="str">
            <v>M</v>
          </cell>
          <cell r="E16" t="str">
            <v>M</v>
          </cell>
        </row>
        <row r="17">
          <cell r="A17" t="str">
            <v>9_47704</v>
          </cell>
          <cell r="B17">
            <v>1</v>
          </cell>
          <cell r="C17">
            <v>9</v>
          </cell>
          <cell r="D17" t="str">
            <v>F</v>
          </cell>
          <cell r="E17" t="str">
            <v>FWC</v>
          </cell>
        </row>
        <row r="18">
          <cell r="A18" t="str">
            <v>10_101214</v>
          </cell>
          <cell r="B18">
            <v>1</v>
          </cell>
          <cell r="C18">
            <v>10</v>
          </cell>
          <cell r="D18" t="str">
            <v>F</v>
          </cell>
          <cell r="E18" t="str">
            <v>FWC</v>
          </cell>
        </row>
        <row r="19">
          <cell r="A19" t="str">
            <v>11_99208</v>
          </cell>
          <cell r="B19">
            <v>1</v>
          </cell>
          <cell r="C19">
            <v>11</v>
          </cell>
          <cell r="D19" t="str">
            <v>F</v>
          </cell>
          <cell r="E19" t="str">
            <v>FWC</v>
          </cell>
        </row>
        <row r="20">
          <cell r="A20" t="str">
            <v>12_99217</v>
          </cell>
          <cell r="B20">
            <v>0</v>
          </cell>
          <cell r="C20">
            <v>12</v>
          </cell>
          <cell r="D20" t="str">
            <v>M</v>
          </cell>
          <cell r="E20" t="str">
            <v>M</v>
          </cell>
        </row>
        <row r="21">
          <cell r="A21" t="str">
            <v>13_101216</v>
          </cell>
          <cell r="B21">
            <v>0</v>
          </cell>
          <cell r="C21">
            <v>13</v>
          </cell>
          <cell r="D21" t="str">
            <v>F</v>
          </cell>
          <cell r="E21" t="str">
            <v>FWOC</v>
          </cell>
        </row>
        <row r="22">
          <cell r="A22" t="str">
            <v>42_101128</v>
          </cell>
          <cell r="B22">
            <v>0</v>
          </cell>
          <cell r="C22">
            <v>42</v>
          </cell>
          <cell r="D22" t="str">
            <v>M</v>
          </cell>
          <cell r="E22" t="str">
            <v>M</v>
          </cell>
        </row>
        <row r="23">
          <cell r="A23" t="str">
            <v>39_99207</v>
          </cell>
          <cell r="B23">
            <v>0</v>
          </cell>
          <cell r="C23">
            <v>39</v>
          </cell>
          <cell r="D23" t="str">
            <v>M</v>
          </cell>
          <cell r="E23" t="str">
            <v>M</v>
          </cell>
        </row>
        <row r="24">
          <cell r="A24" t="str">
            <v>38_99214</v>
          </cell>
          <cell r="B24">
            <v>0</v>
          </cell>
          <cell r="C24">
            <v>38</v>
          </cell>
          <cell r="D24" t="str">
            <v>M</v>
          </cell>
          <cell r="E24" t="str">
            <v>M</v>
          </cell>
        </row>
        <row r="25">
          <cell r="A25" t="str">
            <v>44_99213</v>
          </cell>
          <cell r="B25">
            <v>0</v>
          </cell>
          <cell r="C25">
            <v>44</v>
          </cell>
          <cell r="D25" t="e">
            <v>#N/A</v>
          </cell>
        </row>
        <row r="26">
          <cell r="A26" t="str">
            <v>40_99216</v>
          </cell>
          <cell r="B26">
            <v>0</v>
          </cell>
          <cell r="C26">
            <v>40</v>
          </cell>
          <cell r="D26" t="str">
            <v>M</v>
          </cell>
          <cell r="E26" t="str">
            <v>M</v>
          </cell>
        </row>
        <row r="27">
          <cell r="A27" t="str">
            <v>41_99219</v>
          </cell>
          <cell r="B27">
            <v>1</v>
          </cell>
          <cell r="C27">
            <v>41</v>
          </cell>
          <cell r="D27" t="str">
            <v>F</v>
          </cell>
          <cell r="E27" t="str">
            <v>FWC</v>
          </cell>
        </row>
        <row r="28">
          <cell r="A28" t="str">
            <v>45_99218</v>
          </cell>
          <cell r="B28">
            <v>1</v>
          </cell>
          <cell r="C28">
            <v>45</v>
          </cell>
          <cell r="D28" t="str">
            <v>F</v>
          </cell>
          <cell r="E28" t="str">
            <v>FWC</v>
          </cell>
        </row>
        <row r="29">
          <cell r="A29" t="str">
            <v>43_99206</v>
          </cell>
          <cell r="B29">
            <v>1</v>
          </cell>
          <cell r="C29">
            <v>43</v>
          </cell>
          <cell r="D29" t="str">
            <v>F</v>
          </cell>
          <cell r="E29" t="str">
            <v>FWC</v>
          </cell>
        </row>
        <row r="30">
          <cell r="A30" t="str">
            <v>2_99209</v>
          </cell>
          <cell r="B30">
            <v>0</v>
          </cell>
          <cell r="C30">
            <v>2</v>
          </cell>
          <cell r="D30" t="str">
            <v>F</v>
          </cell>
          <cell r="E30" t="str">
            <v>FWOC</v>
          </cell>
        </row>
        <row r="31">
          <cell r="A31" t="str">
            <v>3_99215</v>
          </cell>
          <cell r="B31">
            <v>1</v>
          </cell>
          <cell r="C31">
            <v>3</v>
          </cell>
          <cell r="D31" t="str">
            <v>F</v>
          </cell>
          <cell r="E31" t="str">
            <v>FWC</v>
          </cell>
        </row>
        <row r="32">
          <cell r="A32" t="str">
            <v>12_99213</v>
          </cell>
          <cell r="B32">
            <v>0</v>
          </cell>
          <cell r="C32">
            <v>12</v>
          </cell>
          <cell r="D32" t="str">
            <v>M</v>
          </cell>
          <cell r="E32" t="str">
            <v>M</v>
          </cell>
        </row>
        <row r="33">
          <cell r="A33" t="str">
            <v>38_101214</v>
          </cell>
          <cell r="B33">
            <v>0</v>
          </cell>
          <cell r="C33">
            <v>38</v>
          </cell>
          <cell r="D33" t="str">
            <v>M</v>
          </cell>
          <cell r="E33" t="str">
            <v>M</v>
          </cell>
        </row>
        <row r="34">
          <cell r="A34" t="str">
            <v>73_99211</v>
          </cell>
          <cell r="B34">
            <v>0</v>
          </cell>
          <cell r="C34">
            <v>73</v>
          </cell>
          <cell r="D34" t="str">
            <v>F</v>
          </cell>
          <cell r="E34" t="str">
            <v>FWOC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topLeftCell="A16" workbookViewId="0">
      <selection activeCell="C25" sqref="C25:C40"/>
    </sheetView>
  </sheetViews>
  <sheetFormatPr defaultRowHeight="15" x14ac:dyDescent="0.25"/>
  <sheetData>
    <row r="2" spans="1:6" x14ac:dyDescent="0.25">
      <c r="A2" s="2"/>
      <c r="B2">
        <v>0</v>
      </c>
      <c r="C2">
        <v>1</v>
      </c>
    </row>
    <row r="3" spans="1:6" x14ac:dyDescent="0.25">
      <c r="A3" s="2" t="s">
        <v>0</v>
      </c>
      <c r="B3">
        <v>12</v>
      </c>
      <c r="C3">
        <v>22</v>
      </c>
      <c r="E3">
        <f>B3/SUM($B3:$C3)</f>
        <v>0.35294117647058826</v>
      </c>
      <c r="F3">
        <f>C3/SUM($B3:$C3)</f>
        <v>0.6470588235294118</v>
      </c>
    </row>
    <row r="4" spans="1:6" x14ac:dyDescent="0.25">
      <c r="A4" s="2" t="s">
        <v>1</v>
      </c>
      <c r="B4">
        <v>101</v>
      </c>
      <c r="C4">
        <v>75</v>
      </c>
      <c r="E4">
        <f t="shared" ref="E4:E20" si="0">B4/SUM($B4:$C4)</f>
        <v>0.57386363636363635</v>
      </c>
      <c r="F4">
        <f t="shared" ref="F4:F20" si="1">C4/SUM($B4:$C4)</f>
        <v>0.42613636363636365</v>
      </c>
    </row>
    <row r="5" spans="1:6" x14ac:dyDescent="0.25">
      <c r="A5" s="2" t="s">
        <v>2</v>
      </c>
      <c r="B5">
        <v>124</v>
      </c>
      <c r="C5">
        <v>96</v>
      </c>
      <c r="E5">
        <f t="shared" si="0"/>
        <v>0.5636363636363636</v>
      </c>
      <c r="F5">
        <f t="shared" si="1"/>
        <v>0.43636363636363634</v>
      </c>
    </row>
    <row r="6" spans="1:6" x14ac:dyDescent="0.25">
      <c r="A6" s="2" t="s">
        <v>3</v>
      </c>
      <c r="B6">
        <v>47</v>
      </c>
      <c r="C6">
        <v>106</v>
      </c>
      <c r="E6">
        <f t="shared" si="0"/>
        <v>0.30718954248366015</v>
      </c>
      <c r="F6">
        <f t="shared" si="1"/>
        <v>0.69281045751633985</v>
      </c>
    </row>
    <row r="7" spans="1:6" x14ac:dyDescent="0.25">
      <c r="A7" s="2" t="s">
        <v>4</v>
      </c>
      <c r="B7">
        <v>35</v>
      </c>
      <c r="C7">
        <v>69</v>
      </c>
      <c r="E7">
        <f t="shared" si="0"/>
        <v>0.33653846153846156</v>
      </c>
      <c r="F7">
        <f t="shared" si="1"/>
        <v>0.66346153846153844</v>
      </c>
    </row>
    <row r="8" spans="1:6" x14ac:dyDescent="0.25">
      <c r="A8" s="2" t="s">
        <v>5</v>
      </c>
      <c r="B8">
        <v>107</v>
      </c>
      <c r="C8">
        <v>181</v>
      </c>
      <c r="E8">
        <f t="shared" si="0"/>
        <v>0.37152777777777779</v>
      </c>
      <c r="F8">
        <f t="shared" si="1"/>
        <v>0.62847222222222221</v>
      </c>
    </row>
    <row r="9" spans="1:6" x14ac:dyDescent="0.25">
      <c r="A9" s="2" t="s">
        <v>6</v>
      </c>
      <c r="B9">
        <v>48</v>
      </c>
      <c r="C9">
        <v>61</v>
      </c>
      <c r="E9">
        <f t="shared" si="0"/>
        <v>0.44036697247706424</v>
      </c>
      <c r="F9">
        <f t="shared" si="1"/>
        <v>0.55963302752293576</v>
      </c>
    </row>
    <row r="10" spans="1:6" x14ac:dyDescent="0.25">
      <c r="A10" s="2" t="s">
        <v>7</v>
      </c>
      <c r="B10">
        <v>81</v>
      </c>
      <c r="C10">
        <v>104</v>
      </c>
      <c r="E10">
        <f t="shared" si="0"/>
        <v>0.43783783783783786</v>
      </c>
      <c r="F10">
        <f t="shared" si="1"/>
        <v>0.56216216216216219</v>
      </c>
    </row>
    <row r="11" spans="1:6" x14ac:dyDescent="0.25">
      <c r="A11" s="2" t="s">
        <v>8</v>
      </c>
      <c r="B11">
        <v>23</v>
      </c>
      <c r="C11">
        <v>9</v>
      </c>
      <c r="E11">
        <f t="shared" si="0"/>
        <v>0.71875</v>
      </c>
      <c r="F11">
        <f t="shared" si="1"/>
        <v>0.28125</v>
      </c>
    </row>
    <row r="12" spans="1:6" x14ac:dyDescent="0.25">
      <c r="A12" s="2" t="s">
        <v>9</v>
      </c>
      <c r="B12">
        <v>31</v>
      </c>
      <c r="C12">
        <v>15</v>
      </c>
      <c r="E12">
        <f t="shared" si="0"/>
        <v>0.67391304347826086</v>
      </c>
      <c r="F12">
        <f t="shared" si="1"/>
        <v>0.32608695652173914</v>
      </c>
    </row>
    <row r="13" spans="1:6" x14ac:dyDescent="0.25">
      <c r="A13" s="2" t="s">
        <v>10</v>
      </c>
      <c r="B13">
        <v>85</v>
      </c>
      <c r="C13">
        <v>37</v>
      </c>
      <c r="E13">
        <f t="shared" si="0"/>
        <v>0.69672131147540983</v>
      </c>
      <c r="F13">
        <f t="shared" si="1"/>
        <v>0.30327868852459017</v>
      </c>
    </row>
    <row r="14" spans="1:6" x14ac:dyDescent="0.25">
      <c r="A14" s="2" t="s">
        <v>11</v>
      </c>
      <c r="B14">
        <v>9</v>
      </c>
      <c r="C14">
        <v>4</v>
      </c>
      <c r="E14">
        <f t="shared" si="0"/>
        <v>0.69230769230769229</v>
      </c>
      <c r="F14">
        <f t="shared" si="1"/>
        <v>0.30769230769230771</v>
      </c>
    </row>
    <row r="15" spans="1:6" x14ac:dyDescent="0.25">
      <c r="A15" s="2" t="s">
        <v>12</v>
      </c>
      <c r="B15">
        <v>21</v>
      </c>
      <c r="C15">
        <v>26</v>
      </c>
      <c r="E15">
        <f t="shared" si="0"/>
        <v>0.44680851063829785</v>
      </c>
      <c r="F15">
        <f t="shared" si="1"/>
        <v>0.55319148936170215</v>
      </c>
    </row>
    <row r="16" spans="1:6" x14ac:dyDescent="0.25">
      <c r="A16" s="2" t="s">
        <v>13</v>
      </c>
      <c r="B16">
        <v>68</v>
      </c>
      <c r="C16">
        <v>49</v>
      </c>
      <c r="E16">
        <f t="shared" si="0"/>
        <v>0.58119658119658124</v>
      </c>
      <c r="F16">
        <f t="shared" si="1"/>
        <v>0.41880341880341881</v>
      </c>
    </row>
    <row r="17" spans="1:6" x14ac:dyDescent="0.25">
      <c r="A17" s="2" t="s">
        <v>14</v>
      </c>
      <c r="B17">
        <v>98</v>
      </c>
      <c r="C17">
        <v>62</v>
      </c>
      <c r="E17">
        <f t="shared" si="0"/>
        <v>0.61250000000000004</v>
      </c>
      <c r="F17">
        <f t="shared" si="1"/>
        <v>0.38750000000000001</v>
      </c>
    </row>
    <row r="18" spans="1:6" x14ac:dyDescent="0.25">
      <c r="A18" s="2" t="s">
        <v>15</v>
      </c>
      <c r="B18">
        <v>77</v>
      </c>
      <c r="C18">
        <v>97</v>
      </c>
      <c r="E18">
        <f t="shared" si="0"/>
        <v>0.44252873563218392</v>
      </c>
      <c r="F18">
        <f t="shared" si="1"/>
        <v>0.55747126436781613</v>
      </c>
    </row>
    <row r="19" spans="1:6" x14ac:dyDescent="0.25">
      <c r="A19" s="2" t="s">
        <v>16</v>
      </c>
      <c r="B19">
        <v>19</v>
      </c>
      <c r="C19">
        <v>6</v>
      </c>
      <c r="E19">
        <f t="shared" si="0"/>
        <v>0.76</v>
      </c>
      <c r="F19">
        <f t="shared" si="1"/>
        <v>0.24</v>
      </c>
    </row>
    <row r="20" spans="1:6" x14ac:dyDescent="0.25">
      <c r="A20" s="2" t="s">
        <v>17</v>
      </c>
      <c r="B20">
        <v>47</v>
      </c>
      <c r="C20">
        <v>43</v>
      </c>
      <c r="E20">
        <f t="shared" si="0"/>
        <v>0.52222222222222225</v>
      </c>
      <c r="F20">
        <f t="shared" si="1"/>
        <v>0.4777777777777778</v>
      </c>
    </row>
    <row r="24" spans="1:6" x14ac:dyDescent="0.25">
      <c r="A24" s="2"/>
      <c r="B24" t="s">
        <v>18</v>
      </c>
      <c r="C24" t="s">
        <v>19</v>
      </c>
    </row>
    <row r="25" spans="1:6" x14ac:dyDescent="0.25">
      <c r="A25" s="2">
        <v>1</v>
      </c>
      <c r="B25" t="s">
        <v>0</v>
      </c>
      <c r="C25">
        <v>22</v>
      </c>
    </row>
    <row r="26" spans="1:6" x14ac:dyDescent="0.25">
      <c r="A26" s="2">
        <v>2</v>
      </c>
      <c r="B26" t="s">
        <v>1</v>
      </c>
      <c r="C26">
        <v>105</v>
      </c>
    </row>
    <row r="27" spans="1:6" x14ac:dyDescent="0.25">
      <c r="A27" s="2">
        <v>3</v>
      </c>
      <c r="B27" t="s">
        <v>2</v>
      </c>
      <c r="C27">
        <v>118</v>
      </c>
    </row>
    <row r="28" spans="1:6" x14ac:dyDescent="0.25">
      <c r="A28" s="2">
        <v>4</v>
      </c>
      <c r="B28" t="s">
        <v>3</v>
      </c>
      <c r="C28">
        <v>73</v>
      </c>
    </row>
    <row r="29" spans="1:6" x14ac:dyDescent="0.25">
      <c r="A29" s="2">
        <v>5</v>
      </c>
      <c r="B29" t="s">
        <v>4</v>
      </c>
      <c r="C29">
        <v>63</v>
      </c>
    </row>
    <row r="30" spans="1:6" x14ac:dyDescent="0.25">
      <c r="A30" s="2">
        <v>6</v>
      </c>
      <c r="B30" t="s">
        <v>5</v>
      </c>
      <c r="C30">
        <v>102</v>
      </c>
    </row>
    <row r="31" spans="1:6" x14ac:dyDescent="0.25">
      <c r="A31" s="2">
        <v>7</v>
      </c>
      <c r="B31" t="s">
        <v>6</v>
      </c>
      <c r="C31">
        <v>69</v>
      </c>
    </row>
    <row r="32" spans="1:6" x14ac:dyDescent="0.25">
      <c r="A32" s="2">
        <v>8</v>
      </c>
      <c r="B32" t="s">
        <v>7</v>
      </c>
      <c r="C32">
        <v>93</v>
      </c>
    </row>
    <row r="33" spans="1:3" x14ac:dyDescent="0.25">
      <c r="A33" s="2">
        <v>9</v>
      </c>
      <c r="B33" t="s">
        <v>8</v>
      </c>
      <c r="C33">
        <v>27</v>
      </c>
    </row>
    <row r="34" spans="1:3" x14ac:dyDescent="0.25">
      <c r="A34" s="2">
        <v>10</v>
      </c>
      <c r="B34" t="s">
        <v>9</v>
      </c>
      <c r="C34">
        <v>36</v>
      </c>
    </row>
    <row r="35" spans="1:3" x14ac:dyDescent="0.25">
      <c r="A35" s="2">
        <v>11</v>
      </c>
      <c r="B35" t="s">
        <v>10</v>
      </c>
      <c r="C35">
        <v>78</v>
      </c>
    </row>
    <row r="36" spans="1:3" x14ac:dyDescent="0.25">
      <c r="A36" s="2">
        <v>13</v>
      </c>
      <c r="B36" t="s">
        <v>12</v>
      </c>
      <c r="C36">
        <v>25</v>
      </c>
    </row>
    <row r="37" spans="1:3" x14ac:dyDescent="0.25">
      <c r="A37" s="2">
        <v>14</v>
      </c>
      <c r="B37" t="s">
        <v>13</v>
      </c>
      <c r="C37">
        <v>64</v>
      </c>
    </row>
    <row r="38" spans="1:3" x14ac:dyDescent="0.25">
      <c r="A38" s="2">
        <v>15</v>
      </c>
      <c r="B38" t="s">
        <v>14</v>
      </c>
      <c r="C38">
        <v>84</v>
      </c>
    </row>
    <row r="39" spans="1:3" x14ac:dyDescent="0.25">
      <c r="A39" s="2">
        <v>16</v>
      </c>
      <c r="B39" t="s">
        <v>15</v>
      </c>
      <c r="C39">
        <v>91</v>
      </c>
    </row>
    <row r="40" spans="1:3" x14ac:dyDescent="0.25">
      <c r="A40" s="2">
        <v>18</v>
      </c>
      <c r="B40" t="s">
        <v>17</v>
      </c>
      <c r="C40">
        <v>50</v>
      </c>
    </row>
    <row r="42" spans="1:3" x14ac:dyDescent="0.25">
      <c r="A42" s="2">
        <v>17</v>
      </c>
      <c r="B42" t="s">
        <v>16</v>
      </c>
      <c r="C42">
        <v>14</v>
      </c>
    </row>
    <row r="43" spans="1:3" x14ac:dyDescent="0.25">
      <c r="A43" s="2">
        <v>12</v>
      </c>
      <c r="B43" t="s">
        <v>11</v>
      </c>
      <c r="C43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opLeftCell="O31" workbookViewId="0">
      <selection activeCell="Y42" sqref="Y42"/>
    </sheetView>
  </sheetViews>
  <sheetFormatPr defaultRowHeight="15" x14ac:dyDescent="0.25"/>
  <cols>
    <col min="2" max="2" width="10" bestFit="1" customWidth="1"/>
  </cols>
  <sheetData>
    <row r="1" spans="1:12" x14ac:dyDescent="0.25">
      <c r="A1" t="s">
        <v>48</v>
      </c>
      <c r="J1" t="s">
        <v>51</v>
      </c>
    </row>
    <row r="2" spans="1:12" x14ac:dyDescent="0.25">
      <c r="A2" t="s">
        <v>47</v>
      </c>
    </row>
    <row r="3" spans="1:12" x14ac:dyDescent="0.25">
      <c r="A3" s="1"/>
      <c r="B3" t="s">
        <v>18</v>
      </c>
      <c r="C3" t="s">
        <v>19</v>
      </c>
      <c r="D3" t="s">
        <v>21</v>
      </c>
      <c r="I3" s="2" t="s">
        <v>20</v>
      </c>
    </row>
    <row r="4" spans="1:12" x14ac:dyDescent="0.25">
      <c r="A4" s="1">
        <v>1</v>
      </c>
      <c r="B4" t="s">
        <v>22</v>
      </c>
      <c r="C4">
        <v>1.2062870000000001</v>
      </c>
      <c r="D4">
        <v>74.696969999999993</v>
      </c>
      <c r="E4" t="s">
        <v>36</v>
      </c>
      <c r="F4" t="e">
        <f>VLOOKUP(E4,[1]MooseDemoIDcollarPreg!$A$2:$E$34,4,FALSE)</f>
        <v>#N/A</v>
      </c>
      <c r="I4" s="2">
        <v>1</v>
      </c>
      <c r="J4" t="s">
        <v>22</v>
      </c>
      <c r="K4">
        <v>1.2062870000000001</v>
      </c>
      <c r="L4">
        <v>74.696969999999993</v>
      </c>
    </row>
    <row r="5" spans="1:12" x14ac:dyDescent="0.25">
      <c r="A5" s="1">
        <v>2</v>
      </c>
      <c r="B5" t="s">
        <v>23</v>
      </c>
      <c r="C5">
        <v>1.3901129999999999</v>
      </c>
      <c r="D5">
        <v>94.595960000000005</v>
      </c>
      <c r="E5" t="s">
        <v>23</v>
      </c>
      <c r="F5" t="str">
        <f>VLOOKUP(E5,[1]MooseDemoIDcollarPreg!$A$2:$E$34,4,FALSE)</f>
        <v>F</v>
      </c>
      <c r="I5" s="2">
        <v>2</v>
      </c>
      <c r="J5" t="s">
        <v>23</v>
      </c>
      <c r="K5">
        <v>1.3901129999999999</v>
      </c>
      <c r="L5">
        <v>94.595960000000005</v>
      </c>
    </row>
    <row r="6" spans="1:12" x14ac:dyDescent="0.25">
      <c r="A6" s="1">
        <v>3</v>
      </c>
      <c r="B6" t="s">
        <v>24</v>
      </c>
      <c r="C6">
        <v>1.171997</v>
      </c>
      <c r="D6">
        <v>54.797980000000003</v>
      </c>
      <c r="E6" t="s">
        <v>37</v>
      </c>
      <c r="F6" t="str">
        <f>VLOOKUP(E6,[1]MooseDemoIDcollarPreg!$A$2:$E$34,4,FALSE)</f>
        <v>F</v>
      </c>
      <c r="I6" s="2">
        <v>3</v>
      </c>
      <c r="J6" t="s">
        <v>24</v>
      </c>
      <c r="K6">
        <v>1.171997</v>
      </c>
      <c r="L6">
        <v>54.797980000000003</v>
      </c>
    </row>
    <row r="7" spans="1:12" x14ac:dyDescent="0.25">
      <c r="A7" s="1">
        <v>4</v>
      </c>
      <c r="B7" t="s">
        <v>25</v>
      </c>
      <c r="C7">
        <v>1.20753</v>
      </c>
      <c r="D7">
        <v>74.696969999999993</v>
      </c>
      <c r="E7" t="s">
        <v>25</v>
      </c>
      <c r="F7" t="str">
        <f>VLOOKUP(E7,[1]MooseDemoIDcollarPreg!$A$2:$E$34,4,FALSE)</f>
        <v>F</v>
      </c>
      <c r="I7" s="2">
        <v>4</v>
      </c>
      <c r="J7" t="s">
        <v>25</v>
      </c>
      <c r="K7">
        <v>1.20753</v>
      </c>
      <c r="L7">
        <v>74.696969999999993</v>
      </c>
    </row>
    <row r="8" spans="1:12" x14ac:dyDescent="0.25">
      <c r="A8" s="1">
        <v>5</v>
      </c>
      <c r="B8" t="s">
        <v>26</v>
      </c>
      <c r="C8">
        <v>1.0183409999999999</v>
      </c>
      <c r="D8">
        <v>54.797980000000003</v>
      </c>
      <c r="E8" t="s">
        <v>38</v>
      </c>
      <c r="F8" t="str">
        <f>VLOOKUP(E8,[1]MooseDemoIDcollarPreg!$A$2:$E$34,4,FALSE)</f>
        <v>F</v>
      </c>
      <c r="I8" s="2">
        <v>5</v>
      </c>
      <c r="J8" t="s">
        <v>26</v>
      </c>
      <c r="K8">
        <v>1.0183409999999999</v>
      </c>
      <c r="L8">
        <v>54.797980000000003</v>
      </c>
    </row>
    <row r="9" spans="1:12" x14ac:dyDescent="0.25">
      <c r="A9" s="1">
        <v>6</v>
      </c>
      <c r="B9" t="s">
        <v>27</v>
      </c>
      <c r="C9">
        <v>1.0456049999999999</v>
      </c>
      <c r="D9">
        <v>15</v>
      </c>
      <c r="E9" t="s">
        <v>39</v>
      </c>
      <c r="F9" t="str">
        <f>VLOOKUP(E9,[1]MooseDemoIDcollarPreg!$A$2:$E$34,4,FALSE)</f>
        <v>M</v>
      </c>
      <c r="I9" s="2">
        <v>6</v>
      </c>
      <c r="J9" t="s">
        <v>27</v>
      </c>
      <c r="K9">
        <v>1.0456049999999999</v>
      </c>
      <c r="L9">
        <v>15</v>
      </c>
    </row>
    <row r="10" spans="1:12" x14ac:dyDescent="0.25">
      <c r="A10" s="1">
        <v>7</v>
      </c>
      <c r="B10" t="s">
        <v>28</v>
      </c>
      <c r="C10">
        <v>1.3016490000000001</v>
      </c>
      <c r="D10">
        <v>64.747470000000007</v>
      </c>
      <c r="E10" t="s">
        <v>40</v>
      </c>
      <c r="F10" t="str">
        <f>VLOOKUP(E10,[1]MooseDemoIDcollarPreg!$A$2:$E$34,4,FALSE)</f>
        <v>M</v>
      </c>
      <c r="I10" s="2">
        <v>7</v>
      </c>
      <c r="J10" t="s">
        <v>28</v>
      </c>
      <c r="K10">
        <v>1.3016490000000001</v>
      </c>
      <c r="L10">
        <v>64.747470000000007</v>
      </c>
    </row>
    <row r="11" spans="1:12" x14ac:dyDescent="0.25">
      <c r="A11" s="1">
        <v>8</v>
      </c>
      <c r="B11" t="s">
        <v>29</v>
      </c>
      <c r="C11">
        <v>1.122576</v>
      </c>
      <c r="D11">
        <v>24.949490000000001</v>
      </c>
      <c r="E11" t="s">
        <v>41</v>
      </c>
      <c r="F11" t="str">
        <f>VLOOKUP(E11,[1]MooseDemoIDcollarPreg!$A$2:$E$34,4,FALSE)</f>
        <v>F</v>
      </c>
      <c r="I11" s="2">
        <v>8</v>
      </c>
      <c r="J11" t="s">
        <v>29</v>
      </c>
      <c r="K11">
        <v>1.122576</v>
      </c>
      <c r="L11">
        <v>24.949490000000001</v>
      </c>
    </row>
    <row r="12" spans="1:12" x14ac:dyDescent="0.25">
      <c r="A12" s="1">
        <v>9</v>
      </c>
      <c r="B12" t="s">
        <v>30</v>
      </c>
      <c r="C12">
        <v>1.7054929999999999</v>
      </c>
      <c r="D12">
        <v>691.56565999999998</v>
      </c>
      <c r="E12" t="s">
        <v>30</v>
      </c>
      <c r="F12" t="str">
        <f>VLOOKUP(E12,[1]MooseDemoIDcollarPreg!$A$2:$E$34,4,FALSE)</f>
        <v>M</v>
      </c>
      <c r="I12" s="2">
        <v>9</v>
      </c>
      <c r="J12" t="s">
        <v>30</v>
      </c>
      <c r="K12">
        <v>1.7054929999999999</v>
      </c>
      <c r="L12">
        <v>691.56565999999998</v>
      </c>
    </row>
    <row r="13" spans="1:12" x14ac:dyDescent="0.25">
      <c r="A13" s="1">
        <v>10</v>
      </c>
      <c r="B13" t="s">
        <v>31</v>
      </c>
      <c r="C13">
        <v>1.1175250000000001</v>
      </c>
      <c r="D13">
        <v>15</v>
      </c>
      <c r="E13" t="s">
        <v>42</v>
      </c>
      <c r="F13" t="str">
        <f>VLOOKUP(E13,[1]MooseDemoIDcollarPreg!$A$2:$E$34,4,FALSE)</f>
        <v>F</v>
      </c>
      <c r="I13" s="2">
        <v>10</v>
      </c>
      <c r="J13" t="s">
        <v>31</v>
      </c>
      <c r="K13">
        <v>1.1175250000000001</v>
      </c>
      <c r="L13">
        <v>15</v>
      </c>
    </row>
    <row r="14" spans="1:12" x14ac:dyDescent="0.25">
      <c r="A14" s="1">
        <v>11</v>
      </c>
      <c r="B14" t="s">
        <v>32</v>
      </c>
      <c r="C14">
        <v>1.052179</v>
      </c>
      <c r="D14">
        <v>15</v>
      </c>
      <c r="E14" t="s">
        <v>43</v>
      </c>
      <c r="F14" t="str">
        <f>VLOOKUP(E14,[1]MooseDemoIDcollarPreg!$A$2:$E$34,4,FALSE)</f>
        <v>F</v>
      </c>
      <c r="I14" s="2">
        <v>11</v>
      </c>
      <c r="J14" t="s">
        <v>32</v>
      </c>
      <c r="K14">
        <v>1.052179</v>
      </c>
      <c r="L14">
        <v>15</v>
      </c>
    </row>
    <row r="15" spans="1:12" x14ac:dyDescent="0.25">
      <c r="A15" s="1">
        <v>12</v>
      </c>
      <c r="B15" t="s">
        <v>33</v>
      </c>
      <c r="C15">
        <v>1.139491</v>
      </c>
      <c r="D15">
        <v>15</v>
      </c>
      <c r="E15" t="s">
        <v>44</v>
      </c>
      <c r="F15" t="str">
        <f>VLOOKUP(E15,[1]MooseDemoIDcollarPreg!$A$2:$E$34,4,FALSE)</f>
        <v>F</v>
      </c>
      <c r="I15" s="2">
        <v>12</v>
      </c>
      <c r="J15" t="s">
        <v>33</v>
      </c>
      <c r="K15">
        <v>1.139491</v>
      </c>
      <c r="L15">
        <v>15</v>
      </c>
    </row>
    <row r="16" spans="1:12" x14ac:dyDescent="0.25">
      <c r="A16" s="1">
        <v>13</v>
      </c>
      <c r="B16" t="s">
        <v>34</v>
      </c>
      <c r="C16">
        <v>1.3528370000000001</v>
      </c>
      <c r="D16">
        <v>124.44444</v>
      </c>
      <c r="E16" t="s">
        <v>45</v>
      </c>
      <c r="F16" t="str">
        <f>VLOOKUP(E16,[1]MooseDemoIDcollarPreg!$A$2:$E$34,4,FALSE)</f>
        <v>M</v>
      </c>
      <c r="I16" s="2">
        <v>13</v>
      </c>
      <c r="J16" t="s">
        <v>34</v>
      </c>
      <c r="K16">
        <v>1.3528370000000001</v>
      </c>
      <c r="L16">
        <v>124.44444</v>
      </c>
    </row>
    <row r="17" spans="1:25" x14ac:dyDescent="0.25">
      <c r="A17" s="1">
        <v>14</v>
      </c>
      <c r="B17" t="s">
        <v>35</v>
      </c>
      <c r="C17">
        <v>1.000929</v>
      </c>
      <c r="D17">
        <v>34.898989999999998</v>
      </c>
      <c r="E17" t="s">
        <v>46</v>
      </c>
      <c r="F17" t="str">
        <f>VLOOKUP(E17,[1]MooseDemoIDcollarPreg!$A$2:$E$34,4,FALSE)</f>
        <v>F</v>
      </c>
      <c r="I17" s="2">
        <v>14</v>
      </c>
      <c r="J17" t="s">
        <v>35</v>
      </c>
      <c r="K17">
        <v>1.000929</v>
      </c>
      <c r="L17">
        <v>34.898989999999998</v>
      </c>
    </row>
    <row r="19" spans="1:25" x14ac:dyDescent="0.25">
      <c r="K19" t="s">
        <v>49</v>
      </c>
      <c r="L19">
        <f>AVERAGE(L4:L17)</f>
        <v>96.72799357142857</v>
      </c>
    </row>
    <row r="20" spans="1:25" x14ac:dyDescent="0.25">
      <c r="A20" s="2"/>
      <c r="B20" t="s">
        <v>18</v>
      </c>
      <c r="C20" t="s">
        <v>19</v>
      </c>
      <c r="D20" t="s">
        <v>21</v>
      </c>
      <c r="K20" t="s">
        <v>50</v>
      </c>
      <c r="L20">
        <f>MEDIAN(L4:L17)</f>
        <v>54.797980000000003</v>
      </c>
    </row>
    <row r="21" spans="1:25" x14ac:dyDescent="0.25">
      <c r="A21" s="2">
        <v>1</v>
      </c>
      <c r="B21" t="s">
        <v>22</v>
      </c>
      <c r="C21">
        <v>1.1877238000000001</v>
      </c>
      <c r="D21">
        <v>472.67680000000001</v>
      </c>
      <c r="E21" t="s">
        <v>36</v>
      </c>
      <c r="F21" t="e">
        <f>VLOOKUP(E21,[1]MooseDemoIDcollarPreg!$A$2:$E$34,4,FALSE)</f>
        <v>#N/A</v>
      </c>
      <c r="W21" s="3" t="s">
        <v>59</v>
      </c>
    </row>
    <row r="22" spans="1:25" x14ac:dyDescent="0.25">
      <c r="A22" s="2">
        <v>2</v>
      </c>
      <c r="B22" t="s">
        <v>23</v>
      </c>
      <c r="C22">
        <v>1.3679007000000001</v>
      </c>
      <c r="D22">
        <v>104.5455</v>
      </c>
      <c r="E22" t="s">
        <v>23</v>
      </c>
      <c r="F22" t="str">
        <f>VLOOKUP(E22,[1]MooseDemoIDcollarPreg!$A$2:$E$34,4,FALSE)</f>
        <v>F</v>
      </c>
      <c r="K22" t="s">
        <v>53</v>
      </c>
      <c r="Q22" t="s">
        <v>58</v>
      </c>
      <c r="V22" s="2"/>
      <c r="W22" t="s">
        <v>18</v>
      </c>
      <c r="X22" t="s">
        <v>19</v>
      </c>
      <c r="Y22" t="s">
        <v>21</v>
      </c>
    </row>
    <row r="23" spans="1:25" x14ac:dyDescent="0.25">
      <c r="A23" s="2">
        <v>3</v>
      </c>
      <c r="B23" t="s">
        <v>24</v>
      </c>
      <c r="C23">
        <v>1.0806724999999999</v>
      </c>
      <c r="D23">
        <v>104.5455</v>
      </c>
      <c r="E23" t="s">
        <v>37</v>
      </c>
      <c r="F23" t="str">
        <f>VLOOKUP(E23,[1]MooseDemoIDcollarPreg!$A$2:$E$34,4,FALSE)</f>
        <v>F</v>
      </c>
      <c r="J23" s="2"/>
      <c r="K23" t="s">
        <v>18</v>
      </c>
      <c r="L23" t="s">
        <v>19</v>
      </c>
      <c r="M23" t="s">
        <v>21</v>
      </c>
      <c r="P23" s="2"/>
      <c r="Q23" t="s">
        <v>18</v>
      </c>
      <c r="R23" t="s">
        <v>19</v>
      </c>
      <c r="S23" t="s">
        <v>21</v>
      </c>
      <c r="V23" s="2">
        <v>1</v>
      </c>
      <c r="W23" t="s">
        <v>22</v>
      </c>
      <c r="X23">
        <v>1.2019898</v>
      </c>
      <c r="Y23">
        <v>502.52530000000002</v>
      </c>
    </row>
    <row r="24" spans="1:25" x14ac:dyDescent="0.25">
      <c r="A24" s="2">
        <v>4</v>
      </c>
      <c r="B24" t="s">
        <v>25</v>
      </c>
      <c r="C24">
        <v>1.1879291000000001</v>
      </c>
      <c r="D24">
        <v>472.67680000000001</v>
      </c>
      <c r="E24" t="s">
        <v>25</v>
      </c>
      <c r="F24" t="str">
        <f>VLOOKUP(E24,[1]MooseDemoIDcollarPreg!$A$2:$E$34,4,FALSE)</f>
        <v>F</v>
      </c>
      <c r="J24" s="2">
        <v>1</v>
      </c>
      <c r="K24" t="s">
        <v>22</v>
      </c>
      <c r="L24">
        <v>1.1740695999999999</v>
      </c>
      <c r="M24">
        <v>572.17169999999999</v>
      </c>
      <c r="P24" s="2">
        <v>1</v>
      </c>
      <c r="Q24" t="s">
        <v>22</v>
      </c>
      <c r="R24">
        <v>1.0363266</v>
      </c>
      <c r="S24">
        <v>791.06060000000002</v>
      </c>
      <c r="V24" s="2">
        <v>2</v>
      </c>
      <c r="W24" t="s">
        <v>23</v>
      </c>
      <c r="X24">
        <v>1.0363716999999999</v>
      </c>
      <c r="Y24">
        <v>243.83840000000001</v>
      </c>
    </row>
    <row r="25" spans="1:25" x14ac:dyDescent="0.25">
      <c r="A25" s="2">
        <v>5</v>
      </c>
      <c r="B25" t="s">
        <v>26</v>
      </c>
      <c r="C25">
        <v>0.84062159999999997</v>
      </c>
      <c r="D25">
        <v>104.5455</v>
      </c>
      <c r="E25" t="s">
        <v>38</v>
      </c>
      <c r="F25" t="str">
        <f>VLOOKUP(E25,[1]MooseDemoIDcollarPreg!$A$2:$E$34,4,FALSE)</f>
        <v>F</v>
      </c>
      <c r="J25" s="2">
        <v>2</v>
      </c>
      <c r="K25" t="s">
        <v>23</v>
      </c>
      <c r="L25">
        <v>1.2156998999999999</v>
      </c>
      <c r="M25">
        <v>472.67680000000001</v>
      </c>
      <c r="P25" s="2">
        <v>2</v>
      </c>
      <c r="Q25" t="s">
        <v>23</v>
      </c>
      <c r="R25">
        <v>0.70857000000000003</v>
      </c>
      <c r="S25">
        <v>472.67680000000001</v>
      </c>
      <c r="V25" s="2">
        <v>3</v>
      </c>
      <c r="W25" t="s">
        <v>24</v>
      </c>
      <c r="X25">
        <v>1.1758599000000001</v>
      </c>
      <c r="Y25">
        <v>104.5455</v>
      </c>
    </row>
    <row r="26" spans="1:25" x14ac:dyDescent="0.25">
      <c r="A26" s="2">
        <v>6</v>
      </c>
      <c r="B26" t="s">
        <v>27</v>
      </c>
      <c r="C26">
        <v>0.96566879999999999</v>
      </c>
      <c r="D26">
        <v>104.5455</v>
      </c>
      <c r="E26" t="s">
        <v>39</v>
      </c>
      <c r="F26" t="str">
        <f>VLOOKUP(E26,[1]MooseDemoIDcollarPreg!$A$2:$E$34,4,FALSE)</f>
        <v>M</v>
      </c>
      <c r="J26" s="2">
        <v>3</v>
      </c>
      <c r="K26" t="s">
        <v>24</v>
      </c>
      <c r="L26">
        <v>0.73798419999999998</v>
      </c>
      <c r="M26">
        <v>104.5455</v>
      </c>
      <c r="P26" s="2">
        <v>3</v>
      </c>
      <c r="Q26" t="s">
        <v>24</v>
      </c>
      <c r="R26">
        <v>1.0358666999999999</v>
      </c>
      <c r="S26">
        <v>810.95960000000002</v>
      </c>
      <c r="V26" s="2">
        <v>4</v>
      </c>
      <c r="W26" t="s">
        <v>25</v>
      </c>
      <c r="X26">
        <v>1.2209228000000001</v>
      </c>
      <c r="Y26">
        <v>502.52530000000002</v>
      </c>
    </row>
    <row r="27" spans="1:25" x14ac:dyDescent="0.25">
      <c r="A27" s="2">
        <v>7</v>
      </c>
      <c r="B27" t="s">
        <v>28</v>
      </c>
      <c r="C27">
        <v>1.2670790999999999</v>
      </c>
      <c r="D27">
        <v>104.5455</v>
      </c>
      <c r="E27" t="s">
        <v>40</v>
      </c>
      <c r="F27" t="str">
        <f>VLOOKUP(E27,[1]MooseDemoIDcollarPreg!$A$2:$E$34,4,FALSE)</f>
        <v>M</v>
      </c>
      <c r="J27" s="2">
        <v>4</v>
      </c>
      <c r="K27" t="s">
        <v>25</v>
      </c>
      <c r="L27">
        <v>1.1744318</v>
      </c>
      <c r="M27">
        <v>572.17169999999999</v>
      </c>
      <c r="P27" s="2">
        <v>4</v>
      </c>
      <c r="Q27" t="s">
        <v>25</v>
      </c>
      <c r="R27">
        <v>1.3067337999999999</v>
      </c>
      <c r="S27">
        <v>791.06060000000002</v>
      </c>
      <c r="V27" s="2">
        <v>5</v>
      </c>
      <c r="W27" t="s">
        <v>54</v>
      </c>
      <c r="X27">
        <v>0.68361000000000005</v>
      </c>
      <c r="Y27">
        <v>184.1414</v>
      </c>
    </row>
    <row r="28" spans="1:25" x14ac:dyDescent="0.25">
      <c r="A28" s="2">
        <v>8</v>
      </c>
      <c r="B28" t="s">
        <v>29</v>
      </c>
      <c r="C28">
        <v>0.9770953</v>
      </c>
      <c r="D28">
        <v>104.5455</v>
      </c>
      <c r="E28" t="s">
        <v>41</v>
      </c>
      <c r="F28" t="str">
        <f>VLOOKUP(E28,[1]MooseDemoIDcollarPreg!$A$2:$E$34,4,FALSE)</f>
        <v>F</v>
      </c>
      <c r="J28" s="2">
        <v>5</v>
      </c>
      <c r="K28" t="s">
        <v>26</v>
      </c>
      <c r="L28">
        <v>0.54596829999999996</v>
      </c>
      <c r="M28">
        <v>104.5455</v>
      </c>
      <c r="P28" s="2">
        <v>5</v>
      </c>
      <c r="Q28" t="s">
        <v>54</v>
      </c>
      <c r="R28">
        <v>0.42628919999999998</v>
      </c>
      <c r="S28">
        <v>104.5455</v>
      </c>
      <c r="V28" s="2">
        <v>6</v>
      </c>
      <c r="W28" t="s">
        <v>26</v>
      </c>
      <c r="X28">
        <v>0.81884710000000005</v>
      </c>
      <c r="Y28">
        <v>104.5455</v>
      </c>
    </row>
    <row r="29" spans="1:25" x14ac:dyDescent="0.25">
      <c r="A29" s="2">
        <v>9</v>
      </c>
      <c r="B29" t="s">
        <v>30</v>
      </c>
      <c r="C29">
        <v>1.7054925000000001</v>
      </c>
      <c r="D29">
        <v>691.56569999999999</v>
      </c>
      <c r="E29" t="s">
        <v>30</v>
      </c>
      <c r="F29" t="str">
        <f>VLOOKUP(E29,[1]MooseDemoIDcollarPreg!$A$2:$E$34,4,FALSE)</f>
        <v>M</v>
      </c>
      <c r="J29" s="2">
        <v>6</v>
      </c>
      <c r="K29" t="s">
        <v>27</v>
      </c>
      <c r="L29">
        <v>0.82546090000000005</v>
      </c>
      <c r="M29">
        <v>104.5455</v>
      </c>
      <c r="P29" s="2">
        <v>6</v>
      </c>
      <c r="Q29" t="s">
        <v>26</v>
      </c>
      <c r="R29">
        <v>1.7065626</v>
      </c>
      <c r="S29">
        <v>1000</v>
      </c>
      <c r="V29" s="2">
        <v>7</v>
      </c>
      <c r="W29" t="s">
        <v>55</v>
      </c>
      <c r="X29">
        <v>1.0043124000000001</v>
      </c>
      <c r="Y29">
        <v>164.2424</v>
      </c>
    </row>
    <row r="30" spans="1:25" x14ac:dyDescent="0.25">
      <c r="A30" s="2">
        <v>10</v>
      </c>
      <c r="B30" t="s">
        <v>31</v>
      </c>
      <c r="C30">
        <v>0.90293540000000005</v>
      </c>
      <c r="D30">
        <v>104.5455</v>
      </c>
      <c r="E30" t="s">
        <v>42</v>
      </c>
      <c r="F30" t="str">
        <f>VLOOKUP(E30,[1]MooseDemoIDcollarPreg!$A$2:$E$34,4,FALSE)</f>
        <v>F</v>
      </c>
      <c r="J30" s="2">
        <v>7</v>
      </c>
      <c r="K30" t="s">
        <v>28</v>
      </c>
      <c r="L30">
        <v>1.0127584999999999</v>
      </c>
      <c r="M30">
        <v>104.5455</v>
      </c>
      <c r="P30" s="2">
        <v>7</v>
      </c>
      <c r="Q30" t="s">
        <v>55</v>
      </c>
      <c r="R30">
        <v>0.83129319999999995</v>
      </c>
      <c r="S30">
        <v>472.67680000000001</v>
      </c>
      <c r="V30" s="2">
        <v>8</v>
      </c>
      <c r="W30" t="s">
        <v>27</v>
      </c>
      <c r="X30">
        <v>0.92646490000000004</v>
      </c>
      <c r="Y30">
        <v>104.5455</v>
      </c>
    </row>
    <row r="31" spans="1:25" x14ac:dyDescent="0.25">
      <c r="A31" s="2">
        <v>11</v>
      </c>
      <c r="B31" t="s">
        <v>32</v>
      </c>
      <c r="C31">
        <v>0.76772370000000001</v>
      </c>
      <c r="D31">
        <v>104.5455</v>
      </c>
      <c r="E31" t="s">
        <v>43</v>
      </c>
      <c r="F31" t="str">
        <f>VLOOKUP(E31,[1]MooseDemoIDcollarPreg!$A$2:$E$34,4,FALSE)</f>
        <v>F</v>
      </c>
      <c r="J31" s="2">
        <v>8</v>
      </c>
      <c r="K31" t="s">
        <v>29</v>
      </c>
      <c r="L31">
        <v>0.75196030000000003</v>
      </c>
      <c r="M31">
        <v>104.5455</v>
      </c>
      <c r="P31" s="2">
        <v>8</v>
      </c>
      <c r="Q31" t="s">
        <v>56</v>
      </c>
      <c r="R31">
        <v>0.2520326</v>
      </c>
      <c r="S31">
        <v>104.5455</v>
      </c>
      <c r="V31" s="2">
        <v>9</v>
      </c>
      <c r="W31" t="s">
        <v>57</v>
      </c>
      <c r="X31">
        <v>0.54504240000000004</v>
      </c>
      <c r="Y31">
        <v>104.5455</v>
      </c>
    </row>
    <row r="32" spans="1:25" x14ac:dyDescent="0.25">
      <c r="A32" s="2">
        <v>12</v>
      </c>
      <c r="B32" t="s">
        <v>33</v>
      </c>
      <c r="C32">
        <v>0.99256480000000002</v>
      </c>
      <c r="D32">
        <v>104.5455</v>
      </c>
      <c r="E32" t="s">
        <v>44</v>
      </c>
      <c r="F32" t="str">
        <f>VLOOKUP(E32,[1]MooseDemoIDcollarPreg!$A$2:$E$34,4,FALSE)</f>
        <v>F</v>
      </c>
      <c r="J32" s="2">
        <v>9</v>
      </c>
      <c r="K32" t="s">
        <v>30</v>
      </c>
      <c r="L32">
        <v>1.7415531</v>
      </c>
      <c r="M32">
        <v>791.06060000000002</v>
      </c>
      <c r="P32" s="2">
        <v>9</v>
      </c>
      <c r="Q32" t="s">
        <v>27</v>
      </c>
      <c r="R32">
        <v>0.67264930000000001</v>
      </c>
      <c r="S32">
        <v>213.98990000000001</v>
      </c>
      <c r="V32" s="2">
        <v>10</v>
      </c>
      <c r="W32" t="s">
        <v>28</v>
      </c>
      <c r="X32">
        <v>0.9079043</v>
      </c>
      <c r="Y32">
        <v>104.5455</v>
      </c>
    </row>
    <row r="33" spans="1:25" x14ac:dyDescent="0.25">
      <c r="A33" s="2">
        <v>13</v>
      </c>
      <c r="B33" t="s">
        <v>34</v>
      </c>
      <c r="C33">
        <v>1.3528369</v>
      </c>
      <c r="D33">
        <v>124.4444</v>
      </c>
      <c r="E33" t="s">
        <v>45</v>
      </c>
      <c r="F33" t="str">
        <f>VLOOKUP(E33,[1]MooseDemoIDcollarPreg!$A$2:$E$34,4,FALSE)</f>
        <v>M</v>
      </c>
      <c r="J33" s="2">
        <v>10</v>
      </c>
      <c r="K33" t="s">
        <v>31</v>
      </c>
      <c r="L33">
        <v>0.67931929999999996</v>
      </c>
      <c r="M33">
        <v>233.88890000000001</v>
      </c>
      <c r="P33" s="2">
        <v>10</v>
      </c>
      <c r="Q33" t="s">
        <v>57</v>
      </c>
      <c r="R33">
        <v>0.52415690000000004</v>
      </c>
      <c r="S33">
        <v>194.0909</v>
      </c>
      <c r="V33" s="2">
        <v>11</v>
      </c>
      <c r="W33" t="s">
        <v>29</v>
      </c>
      <c r="X33">
        <v>1.0323150000000001</v>
      </c>
      <c r="Y33">
        <v>114.4949</v>
      </c>
    </row>
    <row r="34" spans="1:25" x14ac:dyDescent="0.25">
      <c r="A34" s="2">
        <v>14</v>
      </c>
      <c r="B34" t="s">
        <v>35</v>
      </c>
      <c r="C34">
        <v>0.76339950000000001</v>
      </c>
      <c r="D34">
        <v>104.5455</v>
      </c>
      <c r="E34" t="s">
        <v>46</v>
      </c>
      <c r="F34" t="str">
        <f>VLOOKUP(E34,[1]MooseDemoIDcollarPreg!$A$2:$E$34,4,FALSE)</f>
        <v>F</v>
      </c>
      <c r="J34" s="2">
        <v>11</v>
      </c>
      <c r="K34" t="s">
        <v>32</v>
      </c>
      <c r="L34">
        <v>0.61629690000000004</v>
      </c>
      <c r="M34">
        <v>104.5455</v>
      </c>
      <c r="P34" s="2">
        <v>11</v>
      </c>
      <c r="Q34" t="s">
        <v>28</v>
      </c>
      <c r="R34">
        <v>0.58945159999999996</v>
      </c>
      <c r="S34">
        <v>263.73739999999998</v>
      </c>
      <c r="V34" s="2">
        <v>12</v>
      </c>
      <c r="W34" t="s">
        <v>30</v>
      </c>
      <c r="X34">
        <v>0.98854260000000005</v>
      </c>
      <c r="Y34">
        <v>492.57580000000002</v>
      </c>
    </row>
    <row r="35" spans="1:25" x14ac:dyDescent="0.25">
      <c r="J35" s="2">
        <v>12</v>
      </c>
      <c r="K35" t="s">
        <v>52</v>
      </c>
      <c r="L35">
        <v>1.0518071</v>
      </c>
      <c r="M35">
        <v>104.5455</v>
      </c>
      <c r="P35" s="2">
        <v>12</v>
      </c>
      <c r="Q35" t="s">
        <v>29</v>
      </c>
      <c r="R35">
        <v>0.67969080000000004</v>
      </c>
      <c r="S35">
        <v>940.303</v>
      </c>
      <c r="V35" s="2">
        <v>13</v>
      </c>
      <c r="W35" t="s">
        <v>31</v>
      </c>
      <c r="X35">
        <v>1.0936874000000001</v>
      </c>
      <c r="Y35">
        <v>283.63639999999998</v>
      </c>
    </row>
    <row r="36" spans="1:25" x14ac:dyDescent="0.25">
      <c r="J36" s="2">
        <v>13</v>
      </c>
      <c r="K36" t="s">
        <v>33</v>
      </c>
      <c r="L36">
        <v>0.75253859999999995</v>
      </c>
      <c r="M36">
        <v>104.5455</v>
      </c>
      <c r="P36" s="2">
        <v>13</v>
      </c>
      <c r="Q36" t="s">
        <v>30</v>
      </c>
      <c r="R36">
        <v>1.3657665000000001</v>
      </c>
      <c r="S36">
        <v>442.82830000000001</v>
      </c>
      <c r="V36" s="2">
        <v>14</v>
      </c>
      <c r="W36" t="s">
        <v>32</v>
      </c>
      <c r="X36">
        <v>0.84833590000000003</v>
      </c>
      <c r="Y36">
        <v>134.3939</v>
      </c>
    </row>
    <row r="37" spans="1:25" x14ac:dyDescent="0.25">
      <c r="J37" s="2">
        <v>14</v>
      </c>
      <c r="K37" t="s">
        <v>34</v>
      </c>
      <c r="L37">
        <v>1.2022915000000001</v>
      </c>
      <c r="M37">
        <v>582.12120000000004</v>
      </c>
      <c r="P37" s="2">
        <v>14</v>
      </c>
      <c r="Q37" t="s">
        <v>31</v>
      </c>
      <c r="R37">
        <v>0.81868549999999995</v>
      </c>
      <c r="S37">
        <v>373.18180000000001</v>
      </c>
      <c r="V37" s="2">
        <v>15</v>
      </c>
      <c r="W37" t="s">
        <v>52</v>
      </c>
      <c r="X37">
        <v>0.78353349999999999</v>
      </c>
      <c r="Y37">
        <v>681.61620000000005</v>
      </c>
    </row>
    <row r="38" spans="1:25" x14ac:dyDescent="0.25">
      <c r="J38" s="2">
        <v>15</v>
      </c>
      <c r="K38" t="s">
        <v>35</v>
      </c>
      <c r="L38">
        <v>0.69823519999999994</v>
      </c>
      <c r="M38">
        <v>412.97980000000001</v>
      </c>
      <c r="P38" s="2">
        <v>15</v>
      </c>
      <c r="Q38" t="s">
        <v>32</v>
      </c>
      <c r="V38" s="2">
        <v>16</v>
      </c>
      <c r="W38" t="s">
        <v>33</v>
      </c>
      <c r="X38">
        <v>0.88132239999999995</v>
      </c>
      <c r="Y38">
        <v>104.5455</v>
      </c>
    </row>
    <row r="39" spans="1:25" x14ac:dyDescent="0.25">
      <c r="P39" s="2">
        <v>16</v>
      </c>
      <c r="Q39" t="s">
        <v>52</v>
      </c>
      <c r="R39">
        <v>0.83756459999999999</v>
      </c>
      <c r="S39">
        <v>213.98990000000001</v>
      </c>
      <c r="V39" s="2">
        <v>17</v>
      </c>
      <c r="W39" t="s">
        <v>34</v>
      </c>
      <c r="X39">
        <v>1.2705194</v>
      </c>
      <c r="Y39">
        <v>492.57580000000002</v>
      </c>
    </row>
    <row r="40" spans="1:25" x14ac:dyDescent="0.25">
      <c r="L40" t="s">
        <v>49</v>
      </c>
      <c r="M40">
        <f>AVERAGE(M24:M38)</f>
        <v>298.22897999999998</v>
      </c>
      <c r="P40" s="2">
        <v>17</v>
      </c>
      <c r="Q40" t="s">
        <v>33</v>
      </c>
      <c r="R40">
        <v>0.83132689999999998</v>
      </c>
      <c r="S40">
        <v>910.45450000000005</v>
      </c>
      <c r="V40" s="2">
        <v>18</v>
      </c>
      <c r="W40" t="s">
        <v>35</v>
      </c>
      <c r="X40">
        <v>1.6374907000000001</v>
      </c>
      <c r="Y40">
        <v>154.2929</v>
      </c>
    </row>
    <row r="41" spans="1:25" x14ac:dyDescent="0.25">
      <c r="L41" t="s">
        <v>50</v>
      </c>
      <c r="M41">
        <f>MEDIAN(M24:M38)</f>
        <v>104.5455</v>
      </c>
      <c r="P41" s="2">
        <v>18</v>
      </c>
      <c r="Q41" t="s">
        <v>34</v>
      </c>
      <c r="R41">
        <v>1.0381324000000001</v>
      </c>
      <c r="S41">
        <v>810.95960000000002</v>
      </c>
    </row>
    <row r="42" spans="1:25" x14ac:dyDescent="0.25">
      <c r="P42" s="2">
        <v>19</v>
      </c>
      <c r="Q42" t="s">
        <v>35</v>
      </c>
      <c r="R42">
        <v>0.70750250000000003</v>
      </c>
      <c r="S42">
        <v>960.202</v>
      </c>
      <c r="X42" t="s">
        <v>49</v>
      </c>
      <c r="Y42">
        <f>AVERAGE(Y23:Y40)</f>
        <v>254.34065000000004</v>
      </c>
    </row>
    <row r="43" spans="1:25" x14ac:dyDescent="0.25">
      <c r="X43" t="s">
        <v>50</v>
      </c>
      <c r="Y43">
        <f>MEDIAN(Y23:Y40)</f>
        <v>159.26765</v>
      </c>
    </row>
    <row r="44" spans="1:25" x14ac:dyDescent="0.25">
      <c r="R44" t="s">
        <v>49</v>
      </c>
      <c r="S44">
        <f>AVERAGE(S24:S42)</f>
        <v>548.40348333333327</v>
      </c>
    </row>
    <row r="45" spans="1:25" x14ac:dyDescent="0.25">
      <c r="R45" t="s">
        <v>50</v>
      </c>
      <c r="S45">
        <f>MEDIAN(S24:S42)</f>
        <v>472.67680000000001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2"/>
  <sheetViews>
    <sheetView workbookViewId="0">
      <selection activeCell="D4" sqref="D4:D22"/>
    </sheetView>
  </sheetViews>
  <sheetFormatPr defaultRowHeight="15" x14ac:dyDescent="0.25"/>
  <sheetData>
    <row r="3" spans="1:9" x14ac:dyDescent="0.25">
      <c r="A3" s="4"/>
      <c r="B3" t="s">
        <v>60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I3" t="s">
        <v>66</v>
      </c>
    </row>
    <row r="4" spans="1:9" x14ac:dyDescent="0.25">
      <c r="A4" s="4">
        <v>1</v>
      </c>
      <c r="B4" t="s">
        <v>36</v>
      </c>
      <c r="C4" t="s">
        <v>36</v>
      </c>
      <c r="D4">
        <v>16729</v>
      </c>
      <c r="E4">
        <v>0</v>
      </c>
      <c r="F4" s="5">
        <v>40572</v>
      </c>
      <c r="G4" s="6">
        <v>0.79109953703703706</v>
      </c>
      <c r="H4" s="5">
        <v>41233</v>
      </c>
      <c r="I4" s="6">
        <v>0.12471064814814814</v>
      </c>
    </row>
    <row r="5" spans="1:9" x14ac:dyDescent="0.25">
      <c r="A5" s="4">
        <v>2</v>
      </c>
      <c r="B5" t="s">
        <v>23</v>
      </c>
      <c r="C5" t="s">
        <v>23</v>
      </c>
      <c r="D5">
        <v>9333</v>
      </c>
      <c r="E5">
        <v>0</v>
      </c>
      <c r="F5" s="5">
        <v>40567</v>
      </c>
      <c r="G5" s="6">
        <v>0.61193287037037036</v>
      </c>
      <c r="H5" s="5">
        <v>40911</v>
      </c>
      <c r="I5" s="6">
        <v>0.2230439814814815</v>
      </c>
    </row>
    <row r="6" spans="1:9" x14ac:dyDescent="0.25">
      <c r="A6" s="4">
        <v>3</v>
      </c>
      <c r="B6" t="s">
        <v>37</v>
      </c>
      <c r="C6" t="s">
        <v>37</v>
      </c>
      <c r="D6">
        <v>18305</v>
      </c>
      <c r="E6">
        <v>0</v>
      </c>
      <c r="F6" s="5">
        <v>40568</v>
      </c>
      <c r="G6" s="6">
        <v>0.64806712962962965</v>
      </c>
      <c r="H6" s="5">
        <v>41250</v>
      </c>
      <c r="I6" s="6">
        <v>0.87028935185185186</v>
      </c>
    </row>
    <row r="7" spans="1:9" x14ac:dyDescent="0.25">
      <c r="A7" s="4">
        <v>4</v>
      </c>
      <c r="B7" t="s">
        <v>25</v>
      </c>
      <c r="C7" t="s">
        <v>25</v>
      </c>
      <c r="D7">
        <v>17099</v>
      </c>
      <c r="E7">
        <v>0</v>
      </c>
      <c r="F7" s="5">
        <v>40567</v>
      </c>
      <c r="G7" s="6">
        <v>0.66612268518518525</v>
      </c>
      <c r="H7" s="5">
        <v>41233</v>
      </c>
      <c r="I7" s="6">
        <v>0.1383449074074074</v>
      </c>
    </row>
    <row r="8" spans="1:9" x14ac:dyDescent="0.25">
      <c r="A8" s="4">
        <v>5</v>
      </c>
      <c r="B8" t="s">
        <v>67</v>
      </c>
      <c r="C8" t="s">
        <v>67</v>
      </c>
      <c r="D8">
        <v>4646</v>
      </c>
      <c r="E8">
        <v>0</v>
      </c>
      <c r="F8" s="5">
        <v>40569</v>
      </c>
      <c r="G8" s="6">
        <v>0.43148148148148152</v>
      </c>
      <c r="H8" s="5">
        <v>40633</v>
      </c>
      <c r="I8" s="6">
        <v>0.98703703703703705</v>
      </c>
    </row>
    <row r="9" spans="1:9" x14ac:dyDescent="0.25">
      <c r="A9" s="4">
        <v>6</v>
      </c>
      <c r="B9" t="s">
        <v>38</v>
      </c>
      <c r="C9" t="s">
        <v>38</v>
      </c>
      <c r="D9">
        <v>8718</v>
      </c>
      <c r="E9">
        <v>0</v>
      </c>
      <c r="F9" s="5">
        <v>40983</v>
      </c>
      <c r="G9" s="6">
        <v>0.46197916666666666</v>
      </c>
      <c r="H9" s="5">
        <v>41318</v>
      </c>
      <c r="I9" s="6">
        <v>0.48975694444444445</v>
      </c>
    </row>
    <row r="10" spans="1:9" x14ac:dyDescent="0.25">
      <c r="A10" s="4">
        <v>7</v>
      </c>
      <c r="B10" t="s">
        <v>68</v>
      </c>
      <c r="C10" t="s">
        <v>68</v>
      </c>
      <c r="D10">
        <v>4645</v>
      </c>
      <c r="E10">
        <v>0</v>
      </c>
      <c r="F10" s="5">
        <v>40569</v>
      </c>
      <c r="G10" s="6">
        <v>0.45225694444444442</v>
      </c>
      <c r="H10" s="5">
        <v>40633</v>
      </c>
      <c r="I10" s="6">
        <v>0.99392361111111116</v>
      </c>
    </row>
    <row r="11" spans="1:9" x14ac:dyDescent="0.25">
      <c r="A11" s="4">
        <v>8</v>
      </c>
      <c r="B11" t="s">
        <v>69</v>
      </c>
      <c r="C11" t="s">
        <v>69</v>
      </c>
      <c r="D11">
        <v>1661</v>
      </c>
      <c r="E11">
        <v>0</v>
      </c>
      <c r="F11" s="5">
        <v>40568</v>
      </c>
      <c r="G11" s="6">
        <v>0.54806712962962967</v>
      </c>
      <c r="H11" s="5">
        <v>40612</v>
      </c>
      <c r="I11" s="6">
        <v>0.645625</v>
      </c>
    </row>
    <row r="12" spans="1:9" x14ac:dyDescent="0.25">
      <c r="A12" s="4">
        <v>9</v>
      </c>
      <c r="B12" t="s">
        <v>39</v>
      </c>
      <c r="C12" t="s">
        <v>39</v>
      </c>
      <c r="D12">
        <v>14915</v>
      </c>
      <c r="E12">
        <v>0</v>
      </c>
      <c r="F12" s="5">
        <v>40569</v>
      </c>
      <c r="G12" s="6">
        <v>0.56221064814814814</v>
      </c>
      <c r="H12" s="5">
        <v>40999</v>
      </c>
      <c r="I12" s="6">
        <v>0.99258101851851854</v>
      </c>
    </row>
    <row r="13" spans="1:9" x14ac:dyDescent="0.25">
      <c r="A13" s="4">
        <v>10</v>
      </c>
      <c r="B13" t="s">
        <v>70</v>
      </c>
      <c r="C13" t="s">
        <v>70</v>
      </c>
      <c r="D13">
        <v>4701</v>
      </c>
      <c r="E13">
        <v>0</v>
      </c>
      <c r="F13" s="5">
        <v>40568</v>
      </c>
      <c r="G13" s="6">
        <v>0.67312500000000008</v>
      </c>
      <c r="H13" s="5">
        <v>40633</v>
      </c>
      <c r="I13" s="6">
        <v>0.99256944444444439</v>
      </c>
    </row>
    <row r="14" spans="1:9" x14ac:dyDescent="0.25">
      <c r="A14" s="4">
        <v>11</v>
      </c>
      <c r="B14" t="s">
        <v>40</v>
      </c>
      <c r="C14" t="s">
        <v>40</v>
      </c>
      <c r="D14">
        <v>14594</v>
      </c>
      <c r="E14">
        <v>0</v>
      </c>
      <c r="F14" s="5">
        <v>40569</v>
      </c>
      <c r="G14" s="6">
        <v>0.75671296296296298</v>
      </c>
      <c r="H14" s="5">
        <v>40999</v>
      </c>
      <c r="I14" s="6">
        <v>0.99258101851851854</v>
      </c>
    </row>
    <row r="15" spans="1:9" x14ac:dyDescent="0.25">
      <c r="A15" s="4">
        <v>12</v>
      </c>
      <c r="B15" t="s">
        <v>41</v>
      </c>
      <c r="C15" t="s">
        <v>41</v>
      </c>
      <c r="D15">
        <v>15337</v>
      </c>
      <c r="E15">
        <v>0</v>
      </c>
      <c r="F15" s="5">
        <v>40569</v>
      </c>
      <c r="G15" s="6">
        <v>0.57640046296296299</v>
      </c>
      <c r="H15" s="5">
        <v>40999</v>
      </c>
      <c r="I15" s="6">
        <v>0.99305555555555547</v>
      </c>
    </row>
    <row r="16" spans="1:9" x14ac:dyDescent="0.25">
      <c r="A16" s="4">
        <v>13</v>
      </c>
      <c r="B16" t="s">
        <v>30</v>
      </c>
      <c r="C16" t="s">
        <v>30</v>
      </c>
      <c r="D16">
        <v>15277</v>
      </c>
      <c r="E16">
        <v>0</v>
      </c>
      <c r="F16" s="5">
        <v>40573</v>
      </c>
      <c r="G16" s="6">
        <v>0.78489583333333324</v>
      </c>
      <c r="H16" s="5">
        <v>40999</v>
      </c>
      <c r="I16" s="6">
        <v>0.99322916666666661</v>
      </c>
    </row>
    <row r="17" spans="1:9" x14ac:dyDescent="0.25">
      <c r="A17" s="4">
        <v>14</v>
      </c>
      <c r="B17" t="s">
        <v>42</v>
      </c>
      <c r="C17" t="s">
        <v>42</v>
      </c>
      <c r="D17">
        <v>10459</v>
      </c>
      <c r="E17">
        <v>0</v>
      </c>
      <c r="F17" s="5">
        <v>40569</v>
      </c>
      <c r="G17" s="6">
        <v>0.69400462962962972</v>
      </c>
      <c r="H17" s="5">
        <v>40936</v>
      </c>
      <c r="I17" s="6">
        <v>0.23554398148148148</v>
      </c>
    </row>
    <row r="18" spans="1:9" x14ac:dyDescent="0.25">
      <c r="A18" s="4">
        <v>15</v>
      </c>
      <c r="B18" t="s">
        <v>43</v>
      </c>
      <c r="C18" t="s">
        <v>43</v>
      </c>
      <c r="D18">
        <v>15902</v>
      </c>
      <c r="E18">
        <v>0</v>
      </c>
      <c r="F18" s="5">
        <v>40571</v>
      </c>
      <c r="G18" s="6">
        <v>0.38628472222222227</v>
      </c>
      <c r="H18" s="5">
        <v>41275</v>
      </c>
      <c r="I18" s="6">
        <v>0.10707175925925926</v>
      </c>
    </row>
    <row r="19" spans="1:9" x14ac:dyDescent="0.25">
      <c r="A19" s="4">
        <v>16</v>
      </c>
      <c r="B19" t="s">
        <v>71</v>
      </c>
      <c r="C19" t="s">
        <v>71</v>
      </c>
      <c r="D19">
        <v>1131</v>
      </c>
      <c r="E19">
        <v>0</v>
      </c>
      <c r="F19" s="5">
        <v>40984</v>
      </c>
      <c r="G19" s="6">
        <v>0.29181712962962963</v>
      </c>
      <c r="H19" s="5">
        <v>40999</v>
      </c>
      <c r="I19" s="6">
        <v>0.986261574074074</v>
      </c>
    </row>
    <row r="20" spans="1:9" x14ac:dyDescent="0.25">
      <c r="A20" s="4">
        <v>17</v>
      </c>
      <c r="B20" t="s">
        <v>44</v>
      </c>
      <c r="C20" t="s">
        <v>44</v>
      </c>
      <c r="D20">
        <v>8699</v>
      </c>
      <c r="E20">
        <v>0</v>
      </c>
      <c r="F20" s="5">
        <v>40983</v>
      </c>
      <c r="G20" s="6">
        <v>0.46549768518518514</v>
      </c>
      <c r="H20" s="5">
        <v>41318</v>
      </c>
      <c r="I20" s="6">
        <v>0.22938657407407406</v>
      </c>
    </row>
    <row r="21" spans="1:9" x14ac:dyDescent="0.25">
      <c r="A21" s="4">
        <v>18</v>
      </c>
      <c r="B21" t="s">
        <v>45</v>
      </c>
      <c r="C21" t="s">
        <v>45</v>
      </c>
      <c r="D21">
        <v>15719</v>
      </c>
      <c r="E21">
        <v>0</v>
      </c>
      <c r="F21" s="5">
        <v>40567</v>
      </c>
      <c r="G21" s="6">
        <v>0.65230324074074075</v>
      </c>
      <c r="H21" s="5">
        <v>40999</v>
      </c>
      <c r="I21" s="6">
        <v>0.99952546296296296</v>
      </c>
    </row>
    <row r="22" spans="1:9" x14ac:dyDescent="0.25">
      <c r="A22" s="4">
        <v>19</v>
      </c>
      <c r="B22" t="s">
        <v>46</v>
      </c>
      <c r="C22" t="s">
        <v>46</v>
      </c>
      <c r="D22">
        <v>15721</v>
      </c>
      <c r="E22">
        <v>0</v>
      </c>
      <c r="F22" s="5">
        <v>40567</v>
      </c>
      <c r="G22" s="6">
        <v>0.61541666666666661</v>
      </c>
      <c r="H22" s="5">
        <v>40999</v>
      </c>
      <c r="I22" s="6">
        <v>0.99041666666666661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3"/>
  <sheetViews>
    <sheetView tabSelected="1" topLeftCell="A16" workbookViewId="0">
      <selection activeCell="C35" sqref="C35"/>
    </sheetView>
  </sheetViews>
  <sheetFormatPr defaultRowHeight="15" x14ac:dyDescent="0.25"/>
  <cols>
    <col min="1" max="1" width="26.42578125" bestFit="1" customWidth="1"/>
  </cols>
  <sheetData>
    <row r="3" spans="1:10" ht="15.75" thickBot="1" x14ac:dyDescent="0.3"/>
    <row r="4" spans="1:10" x14ac:dyDescent="0.25">
      <c r="B4" s="10"/>
      <c r="C4" s="11" t="s">
        <v>88</v>
      </c>
      <c r="D4" s="12"/>
      <c r="E4" s="10"/>
      <c r="F4" s="11" t="s">
        <v>87</v>
      </c>
      <c r="G4" s="12"/>
      <c r="H4" s="10"/>
      <c r="I4" s="11" t="s">
        <v>86</v>
      </c>
      <c r="J4" s="12"/>
    </row>
    <row r="5" spans="1:10" ht="15.75" thickBot="1" x14ac:dyDescent="0.3">
      <c r="B5" s="13" t="s">
        <v>72</v>
      </c>
      <c r="C5" s="14" t="s">
        <v>73</v>
      </c>
      <c r="D5" s="15" t="s">
        <v>74</v>
      </c>
      <c r="E5" s="13" t="s">
        <v>72</v>
      </c>
      <c r="F5" s="14" t="s">
        <v>73</v>
      </c>
      <c r="G5" s="15" t="s">
        <v>74</v>
      </c>
      <c r="H5" s="13" t="s">
        <v>72</v>
      </c>
      <c r="I5" s="14" t="s">
        <v>73</v>
      </c>
      <c r="J5" s="15" t="s">
        <v>74</v>
      </c>
    </row>
    <row r="6" spans="1:10" x14ac:dyDescent="0.25">
      <c r="A6" s="7" t="s">
        <v>75</v>
      </c>
      <c r="B6" s="19"/>
      <c r="C6" s="17"/>
      <c r="D6" s="20"/>
      <c r="E6" s="19"/>
      <c r="F6" s="16"/>
      <c r="G6" s="20"/>
      <c r="H6" s="19"/>
      <c r="I6" s="16"/>
      <c r="J6" s="21"/>
    </row>
    <row r="7" spans="1:10" ht="15.75" thickBot="1" x14ac:dyDescent="0.3">
      <c r="A7" s="9" t="s">
        <v>76</v>
      </c>
      <c r="B7" s="19"/>
      <c r="C7" s="17"/>
      <c r="D7" s="20"/>
      <c r="E7" s="27"/>
      <c r="F7" s="16"/>
      <c r="G7" s="21"/>
      <c r="H7" s="27"/>
      <c r="I7" s="17"/>
      <c r="J7" s="20"/>
    </row>
    <row r="8" spans="1:10" x14ac:dyDescent="0.25">
      <c r="A8" s="7" t="s">
        <v>77</v>
      </c>
      <c r="B8" s="19"/>
      <c r="C8" s="16"/>
      <c r="D8" s="21"/>
      <c r="E8" s="22"/>
      <c r="F8" s="18"/>
      <c r="G8" s="23"/>
      <c r="H8" s="22"/>
      <c r="I8" s="16"/>
      <c r="J8" s="21"/>
    </row>
    <row r="9" spans="1:10" x14ac:dyDescent="0.25">
      <c r="A9" s="8" t="s">
        <v>84</v>
      </c>
      <c r="B9" s="19"/>
      <c r="C9" s="16"/>
      <c r="D9" s="21"/>
      <c r="E9" s="22"/>
      <c r="F9" s="16"/>
      <c r="G9" s="21"/>
      <c r="H9" s="22"/>
      <c r="I9" s="16"/>
      <c r="J9" s="23"/>
    </row>
    <row r="10" spans="1:10" x14ac:dyDescent="0.25">
      <c r="A10" s="8" t="s">
        <v>78</v>
      </c>
      <c r="B10" s="22"/>
      <c r="C10" s="18"/>
      <c r="D10" s="23"/>
      <c r="E10" s="22"/>
      <c r="F10" s="18"/>
      <c r="G10" s="23"/>
      <c r="H10" s="22"/>
      <c r="I10" s="18"/>
      <c r="J10" s="23"/>
    </row>
    <row r="11" spans="1:10" x14ac:dyDescent="0.25">
      <c r="A11" s="8" t="s">
        <v>79</v>
      </c>
      <c r="B11" s="19"/>
      <c r="C11" s="16"/>
      <c r="D11" s="21"/>
      <c r="E11" s="19"/>
      <c r="F11" s="16"/>
      <c r="G11" s="21"/>
      <c r="H11" s="19"/>
      <c r="I11" s="16"/>
      <c r="J11" s="21"/>
    </row>
    <row r="12" spans="1:10" x14ac:dyDescent="0.25">
      <c r="A12" s="8" t="s">
        <v>80</v>
      </c>
      <c r="B12" s="19"/>
      <c r="C12" s="18"/>
      <c r="D12" s="21"/>
      <c r="E12" s="19"/>
      <c r="F12" s="16"/>
      <c r="G12" s="21"/>
      <c r="H12" s="19"/>
      <c r="I12" s="16"/>
      <c r="J12" s="21"/>
    </row>
    <row r="13" spans="1:10" x14ac:dyDescent="0.25">
      <c r="A13" s="8" t="s">
        <v>81</v>
      </c>
      <c r="B13" s="19"/>
      <c r="C13" s="16"/>
      <c r="D13" s="21"/>
      <c r="E13" s="19"/>
      <c r="F13" s="16"/>
      <c r="G13" s="21"/>
      <c r="H13" s="19"/>
      <c r="I13" s="16"/>
      <c r="J13" s="21"/>
    </row>
    <row r="14" spans="1:10" x14ac:dyDescent="0.25">
      <c r="A14" s="8" t="s">
        <v>85</v>
      </c>
      <c r="B14" s="19"/>
      <c r="C14" s="16"/>
      <c r="D14" s="21"/>
      <c r="E14" s="19"/>
      <c r="F14" s="16"/>
      <c r="G14" s="21"/>
      <c r="H14" s="27"/>
      <c r="I14" s="17"/>
      <c r="J14" s="21"/>
    </row>
    <row r="15" spans="1:10" x14ac:dyDescent="0.25">
      <c r="A15" s="8" t="s">
        <v>82</v>
      </c>
      <c r="B15" s="19"/>
      <c r="C15" s="18"/>
      <c r="D15" s="21"/>
      <c r="E15" s="27"/>
      <c r="F15" s="16"/>
      <c r="G15" s="20"/>
      <c r="H15" s="22"/>
      <c r="I15" s="18"/>
      <c r="J15" s="21"/>
    </row>
    <row r="16" spans="1:10" ht="15.75" thickBot="1" x14ac:dyDescent="0.3">
      <c r="A16" s="9" t="s">
        <v>83</v>
      </c>
      <c r="B16" s="24"/>
      <c r="C16" s="25"/>
      <c r="D16" s="26"/>
      <c r="E16" s="24"/>
      <c r="F16" s="25"/>
      <c r="G16" s="28"/>
      <c r="H16" s="24"/>
      <c r="I16" s="25"/>
      <c r="J16" s="26"/>
    </row>
    <row r="17" spans="1:10" ht="15.75" thickBot="1" x14ac:dyDescent="0.3">
      <c r="A17" s="31" t="s">
        <v>92</v>
      </c>
      <c r="B17" s="35" t="s">
        <v>91</v>
      </c>
      <c r="C17" s="33" t="s">
        <v>90</v>
      </c>
      <c r="D17" s="34" t="s">
        <v>90</v>
      </c>
      <c r="E17" s="35" t="s">
        <v>91</v>
      </c>
      <c r="F17" s="32" t="s">
        <v>89</v>
      </c>
      <c r="G17" s="34" t="s">
        <v>90</v>
      </c>
      <c r="H17" s="32" t="s">
        <v>91</v>
      </c>
      <c r="I17" s="32" t="s">
        <v>89</v>
      </c>
      <c r="J17" s="34" t="s">
        <v>90</v>
      </c>
    </row>
    <row r="18" spans="1:10" x14ac:dyDescent="0.25">
      <c r="B18" s="29"/>
      <c r="C18" s="29"/>
      <c r="D18" s="30"/>
    </row>
    <row r="19" spans="1:10" ht="15.75" thickBot="1" x14ac:dyDescent="0.3">
      <c r="A19" s="36" t="s">
        <v>93</v>
      </c>
    </row>
    <row r="20" spans="1:10" x14ac:dyDescent="0.25">
      <c r="B20" s="10"/>
      <c r="C20" s="11" t="s">
        <v>88</v>
      </c>
      <c r="D20" s="12"/>
      <c r="E20" s="10"/>
      <c r="F20" s="11" t="s">
        <v>87</v>
      </c>
      <c r="G20" s="12"/>
      <c r="H20" s="10"/>
      <c r="I20" s="11" t="s">
        <v>86</v>
      </c>
      <c r="J20" s="12"/>
    </row>
    <row r="21" spans="1:10" ht="15.75" thickBot="1" x14ac:dyDescent="0.3">
      <c r="B21" s="13" t="s">
        <v>72</v>
      </c>
      <c r="C21" s="14" t="s">
        <v>73</v>
      </c>
      <c r="D21" s="15" t="s">
        <v>74</v>
      </c>
      <c r="E21" s="13" t="s">
        <v>72</v>
      </c>
      <c r="F21" s="14" t="s">
        <v>73</v>
      </c>
      <c r="G21" s="15" t="s">
        <v>74</v>
      </c>
      <c r="H21" s="13" t="s">
        <v>72</v>
      </c>
      <c r="I21" s="14" t="s">
        <v>73</v>
      </c>
      <c r="J21" s="15" t="s">
        <v>74</v>
      </c>
    </row>
    <row r="22" spans="1:10" x14ac:dyDescent="0.25">
      <c r="A22" s="7" t="s">
        <v>75</v>
      </c>
      <c r="B22" s="19"/>
      <c r="C22" s="16"/>
      <c r="D22" s="21"/>
      <c r="E22" s="22"/>
      <c r="F22" s="45"/>
      <c r="G22" s="23"/>
      <c r="H22" s="44"/>
      <c r="I22" s="45"/>
      <c r="J22" s="39"/>
    </row>
    <row r="23" spans="1:10" ht="15.75" thickBot="1" x14ac:dyDescent="0.3">
      <c r="A23" s="9" t="s">
        <v>76</v>
      </c>
      <c r="B23" s="38"/>
      <c r="C23" s="37"/>
      <c r="D23" s="40"/>
      <c r="E23" s="19"/>
      <c r="F23" s="16"/>
      <c r="G23" s="21"/>
      <c r="H23" s="44"/>
      <c r="I23" s="45"/>
      <c r="J23" s="39"/>
    </row>
    <row r="24" spans="1:10" x14ac:dyDescent="0.25">
      <c r="A24" s="7" t="s">
        <v>77</v>
      </c>
      <c r="B24" s="22"/>
      <c r="C24" s="18"/>
      <c r="D24" s="23"/>
      <c r="E24" s="22"/>
      <c r="F24" s="18"/>
      <c r="G24" s="39"/>
      <c r="H24" s="22"/>
      <c r="I24" s="18"/>
      <c r="J24" s="39"/>
    </row>
    <row r="25" spans="1:10" x14ac:dyDescent="0.25">
      <c r="A25" s="8" t="s">
        <v>84</v>
      </c>
      <c r="B25" s="22"/>
      <c r="C25" s="16"/>
      <c r="D25" s="21"/>
      <c r="E25" s="22"/>
      <c r="F25" s="16"/>
      <c r="G25" s="21"/>
      <c r="H25" s="22"/>
      <c r="I25" s="16"/>
      <c r="J25" s="23"/>
    </row>
    <row r="26" spans="1:10" x14ac:dyDescent="0.25">
      <c r="A26" s="8" t="s">
        <v>78</v>
      </c>
      <c r="B26" s="22"/>
      <c r="C26" s="18"/>
      <c r="D26" s="23"/>
      <c r="E26" s="22"/>
      <c r="F26" s="18"/>
      <c r="G26" s="23"/>
      <c r="H26" s="22"/>
      <c r="I26" s="18"/>
      <c r="J26" s="23"/>
    </row>
    <row r="27" spans="1:10" x14ac:dyDescent="0.25">
      <c r="A27" s="8" t="s">
        <v>79</v>
      </c>
      <c r="B27" s="19"/>
      <c r="C27" s="16"/>
      <c r="D27" s="21"/>
      <c r="E27" s="44"/>
      <c r="F27" s="16"/>
      <c r="G27" s="21"/>
      <c r="H27" s="44"/>
      <c r="I27" s="16"/>
      <c r="J27" s="21"/>
    </row>
    <row r="28" spans="1:10" x14ac:dyDescent="0.25">
      <c r="A28" s="8" t="s">
        <v>80</v>
      </c>
      <c r="B28" s="19"/>
      <c r="C28" s="16"/>
      <c r="D28" s="21"/>
      <c r="E28" s="19"/>
      <c r="F28" s="16"/>
      <c r="G28" s="21"/>
      <c r="H28" s="19"/>
      <c r="I28" s="16"/>
      <c r="J28" s="21"/>
    </row>
    <row r="29" spans="1:10" x14ac:dyDescent="0.25">
      <c r="A29" s="8" t="s">
        <v>81</v>
      </c>
      <c r="B29" s="41"/>
      <c r="C29" s="42"/>
      <c r="D29" s="43"/>
      <c r="E29" s="41"/>
      <c r="F29" s="42"/>
      <c r="G29" s="43"/>
      <c r="H29" s="41"/>
      <c r="I29" s="42"/>
      <c r="J29" s="43"/>
    </row>
    <row r="30" spans="1:10" x14ac:dyDescent="0.25">
      <c r="A30" s="8" t="s">
        <v>85</v>
      </c>
      <c r="B30" s="19"/>
      <c r="C30" s="47"/>
      <c r="D30" s="39"/>
      <c r="E30" s="46"/>
      <c r="F30" s="47"/>
      <c r="G30" s="21"/>
      <c r="H30" s="19"/>
      <c r="I30" s="16"/>
      <c r="J30" s="21"/>
    </row>
    <row r="31" spans="1:10" x14ac:dyDescent="0.25">
      <c r="A31" s="8" t="s">
        <v>82</v>
      </c>
      <c r="B31" s="46"/>
      <c r="C31" s="16"/>
      <c r="D31" s="48"/>
      <c r="E31" s="27"/>
      <c r="F31" s="17"/>
      <c r="G31" s="20"/>
      <c r="H31" s="19"/>
      <c r="I31" s="16"/>
      <c r="J31" s="21"/>
    </row>
    <row r="32" spans="1:10" ht="15.75" thickBot="1" x14ac:dyDescent="0.3">
      <c r="A32" s="9" t="s">
        <v>83</v>
      </c>
      <c r="B32" s="24"/>
      <c r="C32" s="49"/>
      <c r="D32" s="28"/>
      <c r="E32" s="50"/>
      <c r="F32" s="49"/>
      <c r="G32" s="51"/>
      <c r="H32" s="50"/>
      <c r="I32" s="52"/>
      <c r="J32" s="28"/>
    </row>
    <row r="33" spans="1:10" ht="15.75" thickBot="1" x14ac:dyDescent="0.3">
      <c r="A33" s="31" t="s">
        <v>92</v>
      </c>
      <c r="B33" s="35" t="s">
        <v>91</v>
      </c>
      <c r="C33" s="33" t="s">
        <v>90</v>
      </c>
      <c r="D33" s="34" t="s">
        <v>90</v>
      </c>
      <c r="E33" s="35" t="s">
        <v>91</v>
      </c>
      <c r="F33" s="54" t="s">
        <v>89</v>
      </c>
      <c r="G33" s="34" t="s">
        <v>90</v>
      </c>
      <c r="H33" s="53" t="s">
        <v>91</v>
      </c>
      <c r="I33" s="53" t="s">
        <v>91</v>
      </c>
      <c r="J33" s="34" t="s">
        <v>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 Ditmer</dc:creator>
  <cp:lastModifiedBy>Mark Ditmer</cp:lastModifiedBy>
  <dcterms:created xsi:type="dcterms:W3CDTF">2016-10-21T16:34:12Z</dcterms:created>
  <dcterms:modified xsi:type="dcterms:W3CDTF">2017-01-11T16:53:16Z</dcterms:modified>
</cp:coreProperties>
</file>