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<x:sst xmlns:r="http://schemas.openxmlformats.org/officeDocument/2006/relationships" xmlns:c="http://schemas.openxmlformats.org/drawingml/2006/chart" xmlns:x="http://schemas.openxmlformats.org/spreadsheetml/2006/main" count="74" uniqueCount="22">
  <x:si>
    <x:t>N</x:t>
  </x:si>
  <x:si>
    <x:t>S</x:t>
  </x:si>
  <x:si>
    <x:t>Дисперсия</x:t>
  </x:si>
  <x:si>
    <x:t>Time (sec)</x:t>
  </x:si>
  <x:si>
    <x:t>Iteration</x:t>
  </x:si>
  <x:si>
    <x:t>Ускорение</x:t>
  </x:si>
  <x:si>
    <x:t>Погрешность</x:t>
  </x:si>
  <x:si>
    <x:t>Среднее значение</x:t>
  </x:si>
  <x:si>
    <x:t>Возможные выбросы</x:t>
  </x:si>
  <x:si>
    <x:t>Среднее квадратичное отклонение</x:t>
  </x:si>
  <x:si>
    <x:t>Мат ожидание</x:t>
  </x:si>
  <x:si>
    <x:t>Экс 4</x:t>
  </x:si>
  <x:si>
    <x:t>Экс 7</x:t>
  </x:si>
  <x:si>
    <x:t>Thread</x:t>
  </x:si>
  <x:si>
    <x:t>Экс 10</x:t>
  </x:si>
  <x:si>
    <x:t>Экс 9</x:t>
  </x:si>
  <x:si>
    <x:t>Экс 6</x:t>
  </x:si>
  <x:si>
    <x:t>Экс 2</x:t>
  </x:si>
  <x:si>
    <x:t>Экс 3</x:t>
  </x:si>
  <x:si>
    <x:t>Экс 8</x:t>
  </x:si>
  <x:si>
    <x:t>Экс 1</x:t>
  </x:si>
  <x:si>
    <x:t>Экс 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</x:si>
</x:sst>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ff0000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 style="medium">
        <x:color rgb="ffff0000"/>
      </x:right>
      <x:top style="medium">
        <x:color rgb="ffff0000"/>
      </x:top>
      <x:bottom>
        <x:color indexed="64"/>
      </x:bottom>
    </x:border>
    <x:border>
      <x:left style="medium">
        <x:color rgb="ffff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000"/>
      </x:right>
      <x:top>
        <x:color indexed="64"/>
      </x:top>
      <x:bottom>
        <x:color indexed="64"/>
      </x:bottom>
    </x:border>
    <x:border>
      <x:left style="medium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medium">
        <x:color rgb="ffff0000"/>
      </x:right>
      <x:top>
        <x:color indexed="64"/>
      </x:top>
      <x:bottom style="medium">
        <x:color rgb="ffff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3">
    <x:xf numFmtId="0" fontId="0" fillId="0" borderId="0" xfId="0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5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>
      <x:alignment horizontal="general" vertical="bottom"/>
    </x:xf>
    <x:xf numFmtId="0" fontId="0" fillId="0" borderId="4" xfId="0" applyBorder="1" applyAlignment="1">
      <x:alignment horizontal="left" vertical="bottom"/>
    </x:xf>
    <x:xf numFmtId="0" fontId="0" fillId="0" borderId="1" xfId="0" applyBorder="1" applyAlignment="1">
      <x:alignment horizontal="left" vertical="bottom"/>
    </x:xf>
    <x:xf numFmtId="0" fontId="0" fillId="0" borderId="2" xfId="0" applyBorder="1" applyAlignment="1">
      <x:alignment horizontal="left" vertical="bottom"/>
    </x:xf>
    <x:xf numFmtId="0" fontId="0" fillId="0" borderId="6" xfId="0" applyBorder="1" applyAlignment="1">
      <x:alignment horizontal="left" vertical="bottom"/>
    </x:xf>
    <x:xf numFmtId="0" fontId="0" fillId="0" borderId="3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U121"/>
  <x:sheetViews>
    <x:sheetView tabSelected="1" topLeftCell="A1" zoomScale="70" zoomScaleNormal="70" zoomScaleSheetLayoutView="75" workbookViewId="0">
      <x:selection activeCell="M4" activeCellId="0" sqref="M4:M4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20.77734375" customWidth="1"/>
    <x:col min="8" max="8" width="16.77734375" customWidth="1"/>
    <x:col min="10" max="10" width="15.24609375" bestFit="1" customWidth="1"/>
    <x:col min="12" max="12" width="9.66796875" customWidth="1"/>
    <x:col min="13" max="13" width="15.24609375" bestFit="1" customWidth="1"/>
    <x:col min="14" max="14" width="10.75" bestFit="1" customWidth="1"/>
    <x:col min="15" max="15" width="14.125" bestFit="1" customWidth="1"/>
    <x:col min="16" max="16" width="16.109375" customWidth="1"/>
    <x:col min="17" max="17" width="16.4453125" customWidth="1"/>
    <x:col min="18" max="18" width="15.66796875" customWidth="1"/>
    <x:col min="19" max="19" width="30.22265625" customWidth="1"/>
    <x:col min="20" max="20" width="14.109375" customWidth="1"/>
    <x:col min="21" max="21" width="15.77734375" customWidth="1"/>
    <x:col min="23" max="23" width="13" bestFit="1" customWidth="1"/>
  </x:cols>
  <x:sheetData>
    <x:row r="2" spans="2:14" ht="14.550000000000001">
      <x:c r="B2" s="10" t="s">
        <x:v>20</x:v>
      </x:c>
      <x:c r="C2" s="11"/>
      <x:c r="D2" s="11"/>
      <x:c r="E2" s="11"/>
      <x:c r="F2" s="11"/>
      <x:c r="G2" s="12"/>
      <x:c r="J2" s="2" t="s">
        <x:v>7</x:v>
      </x:c>
      <x:c r="K2" s="3"/>
      <x:c r="L2" s="3"/>
      <x:c r="M2" s="3"/>
      <x:c r="N2" s="4"/>
    </x:row>
    <x:row r="3" spans="2:21" ht="14.550000000000001">
      <x:c r="B3" s="13"/>
      <x:c r="C3" s="1" t="s">
        <x:v>0</x:v>
      </x:c>
      <x:c r="D3" s="1" t="s">
        <x:v>13</x:v>
      </x:c>
      <x:c r="E3" s="1" t="s">
        <x:v>3</x:v>
      </x:c>
      <x:c r="F3" s="1" t="s">
        <x:v>4</x:v>
      </x:c>
      <x:c r="G3" s="14" t="s">
        <x:v>8</x:v>
      </x:c>
      <x:c r="J3" s="5"/>
      <x:c r="K3" s="1" t="s">
        <x:v>0</x:v>
      </x:c>
      <x:c r="L3" s="1" t="s">
        <x:v>13</x:v>
      </x:c>
      <x:c r="M3" s="1" t="s">
        <x:v>3</x:v>
      </x:c>
      <x:c r="N3" s="6" t="s">
        <x:v>4</x:v>
      </x:c>
      <x:c r="P3" s="19" t="s">
        <x:v>0</x:v>
      </x:c>
      <x:c r="Q3" s="20" t="s">
        <x:v>13</x:v>
      </x:c>
      <x:c r="R3" s="19" t="s">
        <x:v>10</x:v>
      </x:c>
      <x:c r="S3" s="22" t="s">
        <x:v>9</x:v>
      </x:c>
      <x:c r="T3" s="3" t="s">
        <x:v>2</x:v>
      </x:c>
      <x:c r="U3" s="4" t="s">
        <x:v>6</x:v>
      </x:c>
    </x:row>
    <x:row r="4" spans="2:21">
      <x:c r="B4" s="13"/>
      <x:c r="C4" s="1">
        <x:v>100</x:v>
      </x:c>
      <x:c r="D4" s="1">
        <x:v>1</x:v>
      </x:c>
      <x:c r="E4" s="1">
        <x:v>0.0040990000000000004</x:v>
      </x:c>
      <x:c r="F4" s="1">
        <x:v>23</x:v>
      </x:c>
      <x:c r="G4" s="14">
        <x:f>ABS((E4-R4)/S4)</x:f>
        <x:v>0.33337457184761321</x:v>
      </x:c>
      <x:c r="J4" s="5"/>
      <x:c r="K4" s="1">
        <x:v>100</x:v>
      </x:c>
      <x:c r="L4" s="1">
        <x:v>1</x:v>
      </x:c>
      <x:c r="M4" s="1">
        <x:f>AVERAGEIFS(E3:E121,C3:C121,"=100",D3:D121,"=1",G3:G121,"&lt;2,176")</x:f>
        <x:v>0.0041642222222222219</x:v>
      </x:c>
      <x:c r="N4" s="6">
        <x:v>23</x:v>
      </x:c>
      <x:c r="P4" s="18">
        <x:v>100</x:v>
      </x:c>
      <x:c r="Q4" s="1">
        <x:v>1</x:v>
      </x:c>
      <x:c r="R4" s="18">
        <x:f>AVERAGE(E4,E16,E28,E40,E52,E64,E76,E88,E100,E112)</x:f>
        <x:v>0.0044822999999999996</x:v>
      </x:c>
      <x:c r="S4" s="6">
        <x:f>SQRT(SUM((E4-R4)^2,(E16-R4)^2,(E28-R4)^2,(E40-R4)^2,(E52-R4)^2,(E64-R4)^2,(E76-R4)^2,(E88-R4)^2,(E100-R4)^2,(E112-R4)^2)/(10-1))</x:f>
        <x:v>0.0011497577570949457</x:v>
      </x:c>
      <x:c r="T4" s="1">
        <x:f>SQRT(SUMSQ(E4-M4,E16-M4,E28-M4,E40-M4,E52-M4,E64-M4,E76-M4,E88-M4,E100-M4,E112-M4))/10</x:f>
        <x:v>0.00035929404151976269</x:v>
      </x:c>
      <x:c r="U4" s="6">
        <x:f>1.96*SQRT(T4/10)</x:f>
        <x:v>0.011748463686381808</x:v>
      </x:c>
    </x:row>
    <x:row r="5" spans="2:21">
      <x:c r="B5" s="13"/>
      <x:c r="C5" s="1">
        <x:v>300</x:v>
      </x:c>
      <x:c r="D5" s="1">
        <x:v>1</x:v>
      </x:c>
      <x:c r="E5" s="1">
        <x:v>0.057933000000000001</x:v>
      </x:c>
      <x:c r="F5" s="1">
        <x:v>47</x:v>
      </x:c>
      <x:c r="G5" s="14">
        <x:f t="shared" ref="G5:G13" si="0">ABS((E5-R5)/S5)</x:f>
        <x:v>0.42362868980229013</x:v>
      </x:c>
      <x:c r="J5" s="5"/>
      <x:c r="K5" s="1">
        <x:v>300</x:v>
      </x:c>
      <x:c r="L5" s="1">
        <x:v>1</x:v>
      </x:c>
      <x:c r="M5" s="1">
        <x:f>AVERAGEIFS(E4:E122,C4:C122,"=300",D4:D122,"=1",G4:G122,"&lt;2,176")</x:f>
        <x:v>0.061146299999999998</x:v>
      </x:c>
      <x:c r="N5" s="6">
        <x:v>47</x:v>
      </x:c>
      <x:c r="P5" s="18">
        <x:v>300</x:v>
      </x:c>
      <x:c r="Q5" s="1">
        <x:v>1</x:v>
      </x:c>
      <x:c r="R5" s="18">
        <x:f t="shared" ref="R5:R13" si="1">AVERAGE(E5,E17,E29,E41,E53,E65,E77,E89,E101,E113)</x:f>
        <x:v>0.061146299999999998</x:v>
      </x:c>
      <x:c r="S5" s="6">
        <x:f t="shared" ref="S5:S13" si="2">SQRT(SUM((E5-R5)^2,(E17-R5)^2,(E29-R5)^2,(E41-R5)^2,(E53-R5)^2,(E65-R5)^2,(E77-R5)^2,(E89-R5)^2,(E101-R5)^2,(E113-R5)^2)/(10-1))</x:f>
        <x:v>0.007585180317932828</x:v>
      </x:c>
      <x:c r="T5" s="1">
        <x:f t="shared" ref="T5:T12" si="3">SQRT(SUMSQ(E5-M5,E17-M5,E29-M5,E41-M5,E53-M5,E65-M5,E77-M5,E89-M5,E101-M5,E113-M5))/10</x:f>
        <x:v>0.0022755540953798481</x:v>
      </x:c>
      <x:c r="U5" s="6">
        <x:f t="shared" ref="U5:U13" si="4">1.96*SQRT(T5/10)</x:f>
        <x:v>0.029566482057916905</x:v>
      </x:c>
    </x:row>
    <x:row r="6" spans="2:21">
      <x:c r="B6" s="13"/>
      <x:c r="C6" s="1">
        <x:v>500</x:v>
      </x:c>
      <x:c r="D6" s="1">
        <x:v>1</x:v>
      </x:c>
      <x:c r="E6" s="1">
        <x:v>0.195214</x:v>
      </x:c>
      <x:c r="F6" s="1">
        <x:v>61</x:v>
      </x:c>
      <x:c r="G6" s="14">
        <x:f t="shared" si="0"/>
        <x:v>1.3023225787735999</x:v>
      </x:c>
      <x:c r="J6" s="5"/>
      <x:c r="K6" s="1">
        <x:v>500</x:v>
      </x:c>
      <x:c r="L6" s="1">
        <x:v>1</x:v>
      </x:c>
      <x:c r="M6" s="1">
        <x:f>AVERAGEIFS(E5:E123,C5:C123,"=500",D5:D123,"=1",G5:G123,"&lt;2,176")</x:f>
        <x:v>0.22298330000000002</x:v>
      </x:c>
      <x:c r="N6" s="6">
        <x:v>61</x:v>
      </x:c>
      <x:c r="P6" s="18">
        <x:v>500</x:v>
      </x:c>
      <x:c r="Q6" s="1">
        <x:v>1</x:v>
      </x:c>
      <x:c r="R6" s="18">
        <x:f t="shared" si="1"/>
        <x:v>0.22298330000000002</x:v>
      </x:c>
      <x:c r="S6" s="6">
        <x:f t="shared" si="2"/>
        <x:v>0.021322904518902251</x:v>
      </x:c>
      <x:c r="T6" s="1">
        <x:f>SQRT(SUMSQ(E6-M6,E18-M6,E30-M6,E42-M6,E54-M6,E66-M6,E78-M6,E90-M6,E102-M6,E114-M6))/10</x:f>
        <x:v>0.0063968713556706762</x:v>
      </x:c>
      <x:c r="U6" s="6">
        <x:f t="shared" si="4"/>
        <x:v>0.04957239251836093</x:v>
      </x:c>
    </x:row>
    <x:row r="7" spans="2:21">
      <x:c r="B7" s="13"/>
      <x:c r="C7" s="1">
        <x:v>1000</x:v>
      </x:c>
      <x:c r="D7" s="1">
        <x:v>1</x:v>
      </x:c>
      <x:c r="E7" s="1">
        <x:v>1.105885</x:v>
      </x:c>
      <x:c r="F7" s="1">
        <x:v>80</x:v>
      </x:c>
      <x:c r="G7" s="14">
        <x:f t="shared" si="0"/>
        <x:v>0.69011095682100365</x:v>
      </x:c>
      <x:c r="J7" s="5"/>
      <x:c r="K7" s="1">
        <x:v>1000</x:v>
      </x:c>
      <x:c r="L7" s="1">
        <x:v>1</x:v>
      </x:c>
      <x:c r="M7" s="1">
        <x:f>AVERAGEIFS(E6:E124,C6:C124,"=1000",D6:D124,"=1",G6:G124,"&lt;2,176")</x:f>
        <x:v>1.12398</x:v>
      </x:c>
      <x:c r="N7" s="6">
        <x:v>80</x:v>
      </x:c>
      <x:c r="P7" s="18">
        <x:v>1000</x:v>
      </x:c>
      <x:c r="Q7" s="1">
        <x:v>1</x:v>
      </x:c>
      <x:c r="R7" s="18">
        <x:f t="shared" si="1"/>
        <x:v>1.13523</x:v>
      </x:c>
      <x:c r="S7" s="6">
        <x:f t="shared" si="2"/>
        <x:v>0.042522147648803764</x:v>
      </x:c>
      <x:c r="T7" s="1">
        <x:f t="shared" si="3"/>
        <x:v>0.013243421901457345</x:v>
      </x:c>
      <x:c r="U7" s="6">
        <x:f t="shared" si="4"/>
        <x:v>0.071327364718345318</x:v>
      </x:c>
    </x:row>
    <x:row r="8" spans="2:21">
      <x:c r="B8" s="13"/>
      <x:c r="C8" s="1">
        <x:v>3000</x:v>
      </x:c>
      <x:c r="D8" s="1">
        <x:v>1</x:v>
      </x:c>
      <x:c r="E8" s="1">
        <x:v>13.494621</x:v>
      </x:c>
      <x:c r="F8" s="1">
        <x:v>101</x:v>
      </x:c>
      <x:c r="G8" s="14">
        <x:f t="shared" si="0"/>
        <x:v>1.4831430569579003</x:v>
      </x:c>
      <x:c r="J8" s="5"/>
      <x:c r="K8" s="1">
        <x:v>3000</x:v>
      </x:c>
      <x:c r="L8" s="1">
        <x:v>1</x:v>
      </x:c>
      <x:c r="M8" s="1">
        <x:f>AVERAGEIFS(E7:E125,C7:C125,"=3000",D7:D125,"=1",G7:G125,"&lt;2,176")</x:f>
        <x:v>13.8373986</x:v>
      </x:c>
      <x:c r="N8" s="6">
        <x:v>101</x:v>
      </x:c>
      <x:c r="P8" s="18">
        <x:v>3000</x:v>
      </x:c>
      <x:c r="Q8" s="1">
        <x:v>1</x:v>
      </x:c>
      <x:c r="R8" s="18">
        <x:f t="shared" si="1"/>
        <x:v>13.8373986</x:v>
      </x:c>
      <x:c r="S8" s="6">
        <x:f t="shared" si="2"/>
        <x:v>0.23111566911358955</x:v>
      </x:c>
      <x:c r="T8" s="1">
        <x:f t="shared" si="3"/>
        <x:v>0.069334700734076868</x:v>
      </x:c>
      <x:c r="U8" s="6">
        <x:f t="shared" si="4"/>
        <x:v>0.16320422370148074</x:v>
      </x:c>
    </x:row>
    <x:row r="9" spans="2:21">
      <x:c r="B9" s="13"/>
      <x:c r="C9" s="1">
        <x:v>100</x:v>
      </x:c>
      <x:c r="D9" s="1">
        <x:v>4</x:v>
      </x:c>
      <x:c r="E9" s="1">
        <x:v>0.011296</x:v>
      </x:c>
      <x:c r="F9" s="1">
        <x:v>23</x:v>
      </x:c>
      <x:c r="G9" s="14">
        <x:f t="shared" si="0"/>
        <x:v>0.083021526575234497</x:v>
      </x:c>
      <x:c r="J9" s="18"/>
      <x:c r="K9" s="1">
        <x:v>100</x:v>
      </x:c>
      <x:c r="L9" s="1">
        <x:v>4</x:v>
      </x:c>
      <x:c r="M9" s="1">
        <x:f>AVERAGEIFS(E8:E126,C8:C126,"=100",D8:D126,"=4",G8:G126,"&lt;2,176")</x:f>
        <x:v>0.010945400000000001</x:v>
      </x:c>
      <x:c r="N9" s="6">
        <x:v>23</x:v>
      </x:c>
      <x:c r="P9" s="18">
        <x:v>100</x:v>
      </x:c>
      <x:c r="Q9" s="1">
        <x:v>4</x:v>
      </x:c>
      <x:c r="R9" s="18">
        <x:f t="shared" si="1"/>
        <x:v>0.010945400000000001</x:v>
      </x:c>
      <x:c r="S9" s="6">
        <x:f t="shared" si="2"/>
        <x:v>0.0042230011234771041</x:v>
      </x:c>
      <x:c r="T9" s="1">
        <x:f t="shared" si="3"/>
        <x:v>0.0012669003370431313</x:v>
      </x:c>
      <x:c r="U9" s="6">
        <x:f t="shared" si="4"/>
        <x:v>0.02206110680538239</x:v>
      </x:c>
    </x:row>
    <x:row r="10" spans="2:21">
      <x:c r="B10" s="13"/>
      <x:c r="C10" s="1">
        <x:v>300</x:v>
      </x:c>
      <x:c r="D10" s="1">
        <x:v>4</x:v>
      </x:c>
      <x:c r="E10" s="1">
        <x:v>0.047773000000000004</x:v>
      </x:c>
      <x:c r="F10" s="1">
        <x:v>47</x:v>
      </x:c>
      <x:c r="G10" s="14">
        <x:f t="shared" si="0"/>
        <x:v>0.38536306031931877</x:v>
      </x:c>
      <x:c r="J10" s="5"/>
      <x:c r="K10" s="1">
        <x:v>300</x:v>
      </x:c>
      <x:c r="L10" s="1">
        <x:v>4</x:v>
      </x:c>
      <x:c r="M10" s="1">
        <x:f>AVERAGEIFS(E9:E127,C9:C127,"=300",D9:D127,"=4",G9:G127,"&lt;2,176")</x:f>
        <x:v>0.045876600000000001</x:v>
      </x:c>
      <x:c r="N10" s="6">
        <x:v>47</x:v>
      </x:c>
      <x:c r="P10" s="18">
        <x:v>300</x:v>
      </x:c>
      <x:c r="Q10" s="1">
        <x:v>4</x:v>
      </x:c>
      <x:c r="R10" s="18">
        <x:f t="shared" si="1"/>
        <x:v>0.045876600000000001</x:v>
      </x:c>
      <x:c r="S10" s="6">
        <x:f t="shared" si="2"/>
        <x:v>0.0049210736452752072</x:v>
      </x:c>
      <x:c r="T10" s="1">
        <x:f t="shared" si="3"/>
        <x:v>0.0014763220935825622</x:v>
      </x:c>
      <x:c r="U10" s="6">
        <x:f t="shared" si="4"/>
        <x:v>0.023814783128776905</x:v>
      </x:c>
    </x:row>
    <x:row r="11" spans="2:21">
      <x:c r="B11" s="13"/>
      <x:c r="C11" s="1">
        <x:v>500</x:v>
      </x:c>
      <x:c r="D11" s="1">
        <x:v>4</x:v>
      </x:c>
      <x:c r="E11" s="1">
        <x:v>0.12002599999999999</x:v>
      </x:c>
      <x:c r="F11" s="1">
        <x:v>61</x:v>
      </x:c>
      <x:c r="G11" s="14">
        <x:f t="shared" si="0"/>
        <x:v>0.38402513499814767</x:v>
      </x:c>
      <x:c r="J11" s="5"/>
      <x:c r="K11" s="1">
        <x:v>500</x:v>
      </x:c>
      <x:c r="L11" s="1">
        <x:v>4</x:v>
      </x:c>
      <x:c r="M11" s="1">
        <x:f>AVERAGEIFS(E10:E128,C10:C128,"=500",D10:D128,"=4",G10:G128,"&lt;2,176")</x:f>
        <x:v>0.12096044444444444</x:v>
      </x:c>
      <x:c r="N11" s="6">
        <x:v>61</x:v>
      </x:c>
      <x:c r="P11" s="18">
        <x:v>500</x:v>
      </x:c>
      <x:c r="Q11" s="1">
        <x:v>4</x:v>
      </x:c>
      <x:c r="R11" s="18">
        <x:f t="shared" si="1"/>
        <x:v>0.1236593</x:v>
      </x:c>
      <x:c r="S11" s="6">
        <x:f t="shared" si="2"/>
        <x:v>0.0094610994668813311</x:v>
      </x:c>
      <x:c r="T11" s="1">
        <x:f t="shared" si="3"/>
        <x:v>0.0029638654510580117</x:v>
      </x:c>
      <x:c r="U11" s="6">
        <x:f t="shared" si="4"/>
        <x:v>0.033743125991503004</x:v>
      </x:c>
    </x:row>
    <x:row r="12" spans="2:21">
      <x:c r="B12" s="13"/>
      <x:c r="C12" s="1">
        <x:v>1000</x:v>
      </x:c>
      <x:c r="D12" s="1">
        <x:v>4</x:v>
      </x:c>
      <x:c r="E12" s="1">
        <x:v>0.55648299999999995</x:v>
      </x:c>
      <x:c r="F12" s="1">
        <x:v>80</x:v>
      </x:c>
      <x:c r="G12" s="14">
        <x:f t="shared" si="0"/>
        <x:v>0.23994190078241473</x:v>
      </x:c>
      <x:c r="J12" s="5"/>
      <x:c r="K12" s="1">
        <x:v>1000</x:v>
      </x:c>
      <x:c r="L12" s="1">
        <x:v>4</x:v>
      </x:c>
      <x:c r="M12" s="1">
        <x:f>AVERAGEIFS(E11:E129,C11:C129,"=1000",D11:D129,"=4",G11:G129,"&lt;2,176")</x:f>
        <x:v>0.55434655555555556</x:v>
      </x:c>
      <x:c r="N12" s="6">
        <x:v>80</x:v>
      </x:c>
      <x:c r="P12" s="18">
        <x:v>1000</x:v>
      </x:c>
      <x:c r="Q12" s="1">
        <x:v>4</x:v>
      </x:c>
      <x:c r="R12" s="18">
        <x:f t="shared" si="1"/>
        <x:v>0.56478629999999996</x:v>
      </x:c>
      <x:c r="S12" s="6">
        <x:f t="shared" si="2"/>
        <x:v>0.034605460625777289</x:v>
      </x:c>
      <x:c r="T12" s="1">
        <x:f t="shared" si="3"/>
        <x:v>0.010893908291679844</x:v>
      </x:c>
      <x:c r="U12" s="6">
        <x:f t="shared" si="4"/>
        <x:v>0.064691605400791607</x:v>
      </x:c>
    </x:row>
    <x:row r="13" spans="2:21" ht="14.550000000000001">
      <x:c r="B13" s="15"/>
      <x:c r="C13" s="16">
        <x:v>3000</x:v>
      </x:c>
      <x:c r="D13" s="16">
        <x:v>4</x:v>
      </x:c>
      <x:c r="E13" s="16">
        <x:v>5.9486129999999999</x:v>
      </x:c>
      <x:c r="F13" s="1">
        <x:v>101</x:v>
      </x:c>
      <x:c r="G13" s="17">
        <x:f t="shared" si="0"/>
        <x:v>0.088801728628265603</x:v>
      </x:c>
      <x:c r="J13" s="7"/>
      <x:c r="K13" s="8">
        <x:v>3000</x:v>
      </x:c>
      <x:c r="L13" s="8">
        <x:v>4</x:v>
      </x:c>
      <x:c r="M13" s="8">
        <x:f>AVERAGEIFS(E12:E130,C12:C130,"=3000",D12:D130,"=4",G12:G130,"&lt;2,176")</x:f>
        <x:v>5.6897073333333337</x:v>
      </x:c>
      <x:c r="N13" s="9">
        <x:v>101</x:v>
      </x:c>
      <x:c r="P13" s="21">
        <x:v>3000</x:v>
      </x:c>
      <x:c r="Q13" s="8">
        <x:v>4</x:v>
      </x:c>
      <x:c r="R13" s="21">
        <x:f t="shared" si="1"/>
        <x:v>6.0524955000000009</x:v>
      </x:c>
      <x:c r="S13" s="9">
        <x:f t="shared" si="2"/>
        <x:v>1.1698252005303327</x:v>
      </x:c>
      <x:c r="T13" s="8">
        <x:f>SQRT(SUMSQ(E13-M13,E25-M13,E37-M13,E49-M13,E61-M13,E73-M13,E85-M13,E97-M13,E109-M13,E121-M13))/10</x:f>
        <x:v>0.36922312409837105</x:v>
      </x:c>
      <x:c r="U13" s="9">
        <x:f t="shared" si="4"/>
        <x:v>0.37661751864939874</x:v>
      </x:c>
    </x:row>
    <x:row r="14" spans="2:7" ht="14.550000000000001">
      <x:c r="B14" s="10" t="s">
        <x:v>17</x:v>
      </x:c>
      <x:c r="C14" s="11"/>
      <x:c r="D14" s="11"/>
      <x:c r="E14" s="11"/>
      <x:c r="F14" s="11"/>
      <x:c r="G14" s="12"/>
    </x:row>
    <x:row r="15" spans="2:21" ht="14.550000000000001">
      <x:c r="B15" s="13"/>
      <x:c r="C15" s="1" t="s">
        <x:v>0</x:v>
      </x:c>
      <x:c r="D15" s="1" t="s">
        <x:v>13</x:v>
      </x:c>
      <x:c r="E15" s="1" t="s">
        <x:v>3</x:v>
      </x:c>
      <x:c r="F15" s="1" t="s">
        <x:v>4</x:v>
      </x:c>
      <x:c r="G15" s="14" t="s">
        <x:v>8</x:v>
      </x:c>
      <x:c r="J15" s="2" t="s">
        <x:v>5</x:v>
      </x:c>
      <x:c r="K15" s="3"/>
      <x:c r="L15" s="4"/>
      <x:c r="U15" s="1"/>
    </x:row>
    <x:row r="16" spans="2:21">
      <x:c r="B16" s="13"/>
      <x:c r="C16" s="1">
        <x:v>100</x:v>
      </x:c>
      <x:c r="D16" s="1">
        <x:v>1</x:v>
      </x:c>
      <x:c r="E16" s="1">
        <x:v>0.0038869999999999999</x:v>
      </x:c>
      <x:c r="F16" s="1">
        <x:v>23</x:v>
      </x:c>
      <x:c r="G16" s="14">
        <x:f>ABS((E16-R4)/S4)</x:f>
        <x:v>0.51776123824911124</x:v>
      </x:c>
      <x:c r="J16" s="5"/>
      <x:c r="K16" s="1" t="s">
        <x:v>0</x:v>
      </x:c>
      <x:c r="L16" s="6" t="s">
        <x:v>1</x:v>
      </x:c>
      <x:c r="U16" s="1"/>
    </x:row>
    <x:row r="17" spans="2:21">
      <x:c r="B17" s="13"/>
      <x:c r="C17" s="1">
        <x:v>300</x:v>
      </x:c>
      <x:c r="D17" s="1">
        <x:v>1</x:v>
      </x:c>
      <x:c r="E17" s="1">
        <x:v>0.058018999999999998</x:v>
      </x:c>
      <x:c r="F17" s="1">
        <x:v>47</x:v>
      </x:c>
      <x:c r="G17" s="14">
        <x:f t="shared" ref="G17:G25" si="5">ABS((E17-R5)/S5)</x:f>
        <x:v>0.4122907919020013</x:v>
      </x:c>
      <x:c r="J17" s="5"/>
      <x:c r="K17" s="1">
        <x:v>100</x:v>
      </x:c>
      <x:c r="L17" s="6">
        <x:f>M4/M9</x:f>
        <x:v>0.3804540923330551</x:v>
      </x:c>
      <x:c r="U17" s="1"/>
    </x:row>
    <x:row r="18" spans="2:21">
      <x:c r="B18" s="13"/>
      <x:c r="C18" s="1">
        <x:v>500</x:v>
      </x:c>
      <x:c r="D18" s="1">
        <x:v>1</x:v>
      </x:c>
      <x:c r="E18" s="1">
        <x:v>0.24640000000000001</x:v>
      </x:c>
      <x:c r="F18" s="1">
        <x:v>61</x:v>
      </x:c>
      <x:c r="G18" s="14">
        <x:f t="shared" si="5"/>
        <x:v>1.0981946657052106</x:v>
      </x:c>
      <x:c r="J18" s="5"/>
      <x:c r="K18" s="1">
        <x:v>300</x:v>
      </x:c>
      <x:c r="L18" s="6">
        <x:f>M5/M10</x:f>
        <x:v>1.3328428872235518</x:v>
      </x:c>
      <x:c r="U18" s="1"/>
    </x:row>
    <x:row r="19" spans="2:21">
      <x:c r="B19" s="13"/>
      <x:c r="C19" s="1">
        <x:v>1000</x:v>
      </x:c>
      <x:c r="D19" s="1">
        <x:v>1</x:v>
      </x:c>
      <x:c r="E19" s="1">
        <x:v>1.23648</x:v>
      </x:c>
      <x:c r="F19" s="1">
        <x:v>80</x:v>
      </x:c>
      <x:c r="G19" s="14">
        <x:f t="shared" si="5"/>
        <x:v>2.3811120933081193</x:v>
      </x:c>
      <x:c r="J19" s="5"/>
      <x:c r="K19" s="1">
        <x:v>500</x:v>
      </x:c>
      <x:c r="L19" s="6">
        <x:f>M6/M11</x:f>
        <x:v>1.8434398205473967</x:v>
      </x:c>
      <x:c r="N19" s="1"/>
      <x:c r="U19" s="1"/>
    </x:row>
    <x:row r="20" spans="2:21">
      <x:c r="B20" s="13"/>
      <x:c r="C20" s="1">
        <x:v>3000</x:v>
      </x:c>
      <x:c r="D20" s="1">
        <x:v>1</x:v>
      </x:c>
      <x:c r="E20" s="1">
        <x:v>14.019270000000001</x:v>
      </x:c>
      <x:c r="F20" s="1">
        <x:v>101</x:v>
      </x:c>
      <x:c r="G20" s="14">
        <x:f t="shared" si="5"/>
        <x:v>0.78692803779830933</x:v>
      </x:c>
      <x:c r="J20" s="5"/>
      <x:c r="K20" s="1">
        <x:v>1000</x:v>
      </x:c>
      <x:c r="L20" s="6">
        <x:f>M7/M12</x:f>
        <x:v>2.0275764117873316</x:v>
      </x:c>
      <x:c r="N20" s="1"/>
      <x:c r="U20" s="1"/>
    </x:row>
    <x:row r="21" spans="2:21" ht="14.550000000000001">
      <x:c r="B21" s="13"/>
      <x:c r="C21" s="1">
        <x:v>100</x:v>
      </x:c>
      <x:c r="D21" s="1">
        <x:v>4</x:v>
      </x:c>
      <x:c r="E21" s="1">
        <x:v>0.0048050000000000004</x:v>
      </x:c>
      <x:c r="F21" s="1">
        <x:v>23</x:v>
      </x:c>
      <x:c r="G21" s="14">
        <x:f t="shared" si="5"/>
        <x:v>1.4540370273319185</x:v>
      </x:c>
      <x:c r="J21" s="7"/>
      <x:c r="K21" s="8">
        <x:v>3000</x:v>
      </x:c>
      <x:c r="L21" s="9">
        <x:f>M8/M13</x:f>
        <x:v>2.4320053368884467</x:v>
      </x:c>
      <x:c r="N21" s="1"/>
      <x:c r="U21" s="1"/>
    </x:row>
    <x:row r="22" spans="2:21">
      <x:c r="B22" s="13"/>
      <x:c r="C22" s="1">
        <x:v>300</x:v>
      </x:c>
      <x:c r="D22" s="1">
        <x:v>4</x:v>
      </x:c>
      <x:c r="E22" s="1">
        <x:v>0.041057999999999995</x:v>
      </x:c>
      <x:c r="F22" s="1">
        <x:v>47</x:v>
      </x:c>
      <x:c r="G22" s="14">
        <x:f t="shared" si="5"/>
        <x:v>0.97917656741967529</x:v>
      </x:c>
      <x:c r="N22" s="1"/>
      <x:c r="U22" s="1"/>
    </x:row>
    <x:row r="23" spans="2:21">
      <x:c r="B23" s="13"/>
      <x:c r="C23" s="1">
        <x:v>500</x:v>
      </x:c>
      <x:c r="D23" s="1">
        <x:v>4</x:v>
      </x:c>
      <x:c r="E23" s="1">
        <x:v>0.131247</x:v>
      </x:c>
      <x:c r="F23" s="1">
        <x:v>61</x:v>
      </x:c>
      <x:c r="G23" s="14">
        <x:f t="shared" si="5"/>
        <x:v>0.80198924306427799</x:v>
      </x:c>
      <x:c r="N23" s="1"/>
      <x:c r="U23" s="1"/>
    </x:row>
    <x:row r="24" spans="2:21">
      <x:c r="B24" s="13"/>
      <x:c r="C24" s="1">
        <x:v>1000</x:v>
      </x:c>
      <x:c r="D24" s="1">
        <x:v>4</x:v>
      </x:c>
      <x:c r="E24" s="1">
        <x:v>0.56398700000000002</x:v>
      </x:c>
      <x:c r="F24" s="1">
        <x:v>80</x:v>
      </x:c>
      <x:c r="G24" s="14">
        <x:f t="shared" si="5"/>
        <x:v>0.023097510784311194</x:v>
      </x:c>
      <x:c r="N24" s="1"/>
      <x:c r="U24" s="1"/>
    </x:row>
    <x:row r="25" spans="2:14" ht="14.550000000000001">
      <x:c r="B25" s="15"/>
      <x:c r="C25" s="16">
        <x:v>3000</x:v>
      </x:c>
      <x:c r="D25" s="16">
        <x:v>4</x:v>
      </x:c>
      <x:c r="E25" s="16">
        <x:v>5.5682520000000002</x:v>
      </x:c>
      <x:c r="F25" s="1">
        <x:v>101</x:v>
      </x:c>
      <x:c r="G25" s="17">
        <x:f t="shared" si="5"/>
        <x:v>0.41394517726278429</x:v>
      </x:c>
      <x:c r="N25" s="1"/>
    </x:row>
    <x:row r="26" spans="2:14" ht="14.550000000000001">
      <x:c r="B26" s="10" t="s">
        <x:v>18</x:v>
      </x:c>
      <x:c r="C26" s="11"/>
      <x:c r="D26" s="11"/>
      <x:c r="E26" s="11"/>
      <x:c r="F26" s="11"/>
      <x:c r="G26" s="12"/>
      <x:c r="N26" s="1"/>
    </x:row>
    <x:row r="27" spans="2:14">
      <x:c r="B27" s="13"/>
      <x:c r="C27" s="1" t="s">
        <x:v>0</x:v>
      </x:c>
      <x:c r="D27" s="1" t="s">
        <x:v>13</x:v>
      </x:c>
      <x:c r="E27" s="1" t="s">
        <x:v>3</x:v>
      </x:c>
      <x:c r="F27" s="1" t="s">
        <x:v>4</x:v>
      </x:c>
      <x:c r="G27" s="14" t="s">
        <x:v>8</x:v>
      </x:c>
      <x:c r="N27" s="1"/>
    </x:row>
    <x:row r="28" spans="2:7">
      <x:c r="B28" s="13"/>
      <x:c r="C28" s="1">
        <x:v>100</x:v>
      </x:c>
      <x:c r="D28" s="1">
        <x:v>1</x:v>
      </x:c>
      <x:c r="E28" s="1">
        <x:v>0.0073450000000000004</x:v>
      </x:c>
      <x:c r="F28" s="1">
        <x:v>23</x:v>
      </x:c>
      <x:c r="G28" s="14">
        <x:f>ABS((E28-R4)/S4)</x:f>
        <x:v>2.4898288203187149</x:v>
      </x:c>
    </x:row>
    <x:row r="29" spans="2:7">
      <x:c r="B29" s="13"/>
      <x:c r="C29" s="1">
        <x:v>300</x:v>
      </x:c>
      <x:c r="D29" s="1">
        <x:v>1</x:v>
      </x:c>
      <x:c r="E29" s="1">
        <x:v>0.065437999999999996</x:v>
      </x:c>
      <x:c r="F29" s="1">
        <x:v>47</x:v>
      </x:c>
      <x:c r="G29" s="14">
        <x:f t="shared" ref="G29:G37" si="6">ABS((E29-R5)/S5)</x:f>
        <x:v>0.5658006560310227</x:v>
      </x:c>
    </x:row>
    <x:row r="30" spans="2:7">
      <x:c r="B30" s="13"/>
      <x:c r="C30" s="1">
        <x:v>500</x:v>
      </x:c>
      <x:c r="D30" s="1">
        <x:v>1</x:v>
      </x:c>
      <x:c r="E30" s="1">
        <x:v>0.221502</x:v>
      </x:c>
      <x:c r="F30" s="1">
        <x:v>61</x:v>
      </x:c>
      <x:c r="G30" s="14">
        <x:f t="shared" si="6"/>
        <x:v>0.069469897906585906</x:v>
      </x:c>
    </x:row>
    <x:row r="31" spans="2:7">
      <x:c r="B31" s="13"/>
      <x:c r="C31" s="1">
        <x:v>1000</x:v>
      </x:c>
      <x:c r="D31" s="1">
        <x:v>1</x:v>
      </x:c>
      <x:c r="E31" s="1">
        <x:v>1.1080300000000001</x:v>
      </x:c>
      <x:c r="F31" s="1">
        <x:v>80</x:v>
      </x:c>
      <x:c r="G31" s="14">
        <x:f t="shared" si="6"/>
        <x:v>0.63966665617758567</x:v>
      </x:c>
    </x:row>
    <x:row r="32" spans="2:7">
      <x:c r="B32" s="13"/>
      <x:c r="C32" s="1">
        <x:v>3000</x:v>
      </x:c>
      <x:c r="D32" s="1">
        <x:v>1</x:v>
      </x:c>
      <x:c r="E32" s="1">
        <x:v>13.543886000000001</x:v>
      </x:c>
      <x:c r="F32" s="1">
        <x:v>101</x:v>
      </x:c>
      <x:c r="G32" s="14">
        <x:f t="shared" si="6"/>
        <x:v>1.2699813955744519</x:v>
      </x:c>
    </x:row>
    <x:row r="33" spans="2:7">
      <x:c r="B33" s="13"/>
      <x:c r="C33" s="1">
        <x:v>100</x:v>
      </x:c>
      <x:c r="D33" s="1">
        <x:v>4</x:v>
      </x:c>
      <x:c r="E33" s="1">
        <x:v>0.010954999999999999</x:v>
      </x:c>
      <x:c r="F33" s="1">
        <x:v>23</x:v>
      </x:c>
      <x:c r="G33" s="14">
        <x:f t="shared" si="6"/>
        <x:v>0.0022732648463266616</x:v>
      </x:c>
    </x:row>
    <x:row r="34" spans="2:7">
      <x:c r="B34" s="13"/>
      <x:c r="C34" s="1">
        <x:v>300</x:v>
      </x:c>
      <x:c r="D34" s="1">
        <x:v>4</x:v>
      </x:c>
      <x:c r="E34" s="1">
        <x:v>0.040039999999999998</x:v>
      </x:c>
      <x:c r="F34" s="1">
        <x:v>47</x:v>
      </x:c>
      <x:c r="G34" s="14">
        <x:f t="shared" si="6"/>
        <x:v>1.1860419942310367</x:v>
      </x:c>
    </x:row>
    <x:row r="35" spans="2:7">
      <x:c r="B35" s="13"/>
      <x:c r="C35" s="1">
        <x:v>500</x:v>
      </x:c>
      <x:c r="D35" s="1">
        <x:v>4</x:v>
      </x:c>
      <x:c r="E35" s="1">
        <x:v>0.12159300000000001</x:v>
      </x:c>
      <x:c r="F35" s="1">
        <x:v>61</x:v>
      </x:c>
      <x:c r="G35" s="14">
        <x:f t="shared" si="6"/>
        <x:v>0.21839956415563497</x:v>
      </x:c>
    </x:row>
    <x:row r="36" spans="2:7">
      <x:c r="B36" s="13"/>
      <x:c r="C36" s="1">
        <x:v>1000</x:v>
      </x:c>
      <x:c r="D36" s="1">
        <x:v>4</x:v>
      </x:c>
      <x:c r="E36" s="1">
        <x:v>0.56668200000000002</x:v>
      </x:c>
      <x:c r="F36" s="1">
        <x:v>80</x:v>
      </x:c>
      <x:c r="G36" s="14">
        <x:f t="shared" si="6"/>
        <x:v>0.054780371817619045</x:v>
      </x:c>
    </x:row>
    <x:row r="37" spans="2:7" ht="14.550000000000001">
      <x:c r="B37" s="15"/>
      <x:c r="C37" s="16">
        <x:v>3000</x:v>
      </x:c>
      <x:c r="D37" s="16">
        <x:v>4</x:v>
      </x:c>
      <x:c r="E37" s="16">
        <x:v>5.5947550000000001</x:v>
      </x:c>
      <x:c r="F37" s="1">
        <x:v>101</x:v>
      </x:c>
      <x:c r="G37" s="17">
        <x:f t="shared" si="6"/>
        <x:v>0.39128965574727498</x:v>
      </x:c>
    </x:row>
    <x:row r="38" spans="2:7" ht="14.550000000000001">
      <x:c r="B38" s="10" t="s">
        <x:v>11</x:v>
      </x:c>
      <x:c r="C38" s="11"/>
      <x:c r="D38" s="11"/>
      <x:c r="E38" s="11"/>
      <x:c r="F38" s="11"/>
      <x:c r="G38" s="12"/>
    </x:row>
    <x:row r="39" spans="2:7">
      <x:c r="B39" s="13"/>
      <x:c r="C39" s="1" t="s">
        <x:v>0</x:v>
      </x:c>
      <x:c r="D39" s="1" t="s">
        <x:v>13</x:v>
      </x:c>
      <x:c r="E39" s="1" t="s">
        <x:v>3</x:v>
      </x:c>
      <x:c r="F39" s="1" t="s">
        <x:v>4</x:v>
      </x:c>
      <x:c r="G39" s="14" t="s">
        <x:v>8</x:v>
      </x:c>
    </x:row>
    <x:row r="40" spans="2:7">
      <x:c r="B40" s="13"/>
      <x:c r="C40" s="1">
        <x:v>100</x:v>
      </x:c>
      <x:c r="D40" s="1">
        <x:v>1</x:v>
      </x:c>
      <x:c r="E40" s="1">
        <x:v>0.0038670000000000004</x:v>
      </x:c>
      <x:c r="F40" s="1">
        <x:v>23</x:v>
      </x:c>
      <x:c r="G40" s="14">
        <x:f>ABS((E40-R4)/S4)</x:f>
        <x:v>0.53515620677755416</x:v>
      </x:c>
    </x:row>
    <x:row r="41" spans="2:7">
      <x:c r="B41" s="13"/>
      <x:c r="C41" s="1">
        <x:v>300</x:v>
      </x:c>
      <x:c r="D41" s="1">
        <x:v>1</x:v>
      </x:c>
      <x:c r="E41" s="1">
        <x:v>0.060204000000000002</x:v>
      </x:c>
      <x:c r="F41" s="1">
        <x:v>47</x:v>
      </x:c>
      <x:c r="G41" s="14">
        <x:f t="shared" ref="G41:G49" si="7">ABS((E41-R5)/S5)</x:f>
        <x:v>0.12422908362141652</x:v>
      </x:c>
    </x:row>
    <x:row r="42" spans="2:7">
      <x:c r="B42" s="13"/>
      <x:c r="C42" s="1">
        <x:v>500</x:v>
      </x:c>
      <x:c r="D42" s="1">
        <x:v>1</x:v>
      </x:c>
      <x:c r="E42" s="1">
        <x:v>0.20036899999999999</x:v>
      </x:c>
      <x:c r="F42" s="1">
        <x:v>61</x:v>
      </x:c>
      <x:c r="G42" s="14">
        <x:f t="shared" si="7"/>
        <x:v>1.060563769816302</x:v>
      </x:c>
    </x:row>
    <x:row r="43" spans="2:7">
      <x:c r="B43" s="13"/>
      <x:c r="C43" s="1">
        <x:v>1000</x:v>
      </x:c>
      <x:c r="D43" s="1">
        <x:v>1</x:v>
      </x:c>
      <x:c r="E43" s="1">
        <x:v>1.099685</x:v>
      </x:c>
      <x:c r="F43" s="1">
        <x:v>80</x:v>
      </x:c>
      <x:c r="G43" s="14">
        <x:f t="shared" si="7"/>
        <x:v>0.8359173269791299</x:v>
      </x:c>
    </x:row>
    <x:row r="44" spans="2:7">
      <x:c r="B44" s="13"/>
      <x:c r="C44" s="1">
        <x:v>3000</x:v>
      </x:c>
      <x:c r="D44" s="1">
        <x:v>1</x:v>
      </x:c>
      <x:c r="E44" s="1">
        <x:v>14.092777999999999</x:v>
      </x:c>
      <x:c r="F44" s="1">
        <x:v>101</x:v>
      </x:c>
      <x:c r="G44" s="14">
        <x:f t="shared" si="7"/>
        <x:v>1.104985226572778</x:v>
      </x:c>
    </x:row>
    <x:row r="45" spans="2:7">
      <x:c r="B45" s="13"/>
      <x:c r="C45" s="1">
        <x:v>100</x:v>
      </x:c>
      <x:c r="D45" s="1">
        <x:v>4</x:v>
      </x:c>
      <x:c r="E45" s="1">
        <x:v>0.012335</x:v>
      </x:c>
      <x:c r="F45" s="1">
        <x:v>23</x:v>
      </x:c>
      <x:c r="G45" s="14">
        <x:f t="shared" si="7"/>
        <x:v>0.32905508650583565</x:v>
      </x:c>
    </x:row>
    <x:row r="46" spans="2:7">
      <x:c r="B46" s="13"/>
      <x:c r="C46" s="1">
        <x:v>300</x:v>
      </x:c>
      <x:c r="D46" s="1">
        <x:v>4</x:v>
      </x:c>
      <x:c r="E46" s="1">
        <x:v>0.04582</x:v>
      </x:c>
      <x:c r="F46" s="1">
        <x:v>47</x:v>
      </x:c>
      <x:c r="G46" s="14">
        <x:f t="shared" si="7"/>
        <x:v>0.011501555164561769</x:v>
      </x:c>
    </x:row>
    <x:row r="47" spans="2:7">
      <x:c r="B47" s="13"/>
      <x:c r="C47" s="1">
        <x:v>500</x:v>
      </x:c>
      <x:c r="D47" s="1">
        <x:v>4</x:v>
      </x:c>
      <x:c r="E47" s="1">
        <x:v>0.117202</x:v>
      </x:c>
      <x:c r="F47" s="1">
        <x:v>61</x:v>
      </x:c>
      <x:c r="G47" s="14">
        <x:f t="shared" si="7"/>
        <x:v>0.68251052878197083</x:v>
      </x:c>
    </x:row>
    <x:row r="48" spans="2:7">
      <x:c r="B48" s="13"/>
      <x:c r="C48" s="1">
        <x:v>1000</x:v>
      </x:c>
      <x:c r="D48" s="1">
        <x:v>4</x:v>
      </x:c>
      <x:c r="E48" s="1">
        <x:v>0.54862299999999997</x:v>
      </x:c>
      <x:c r="F48" s="1">
        <x:v>80</x:v>
      </x:c>
      <x:c r="G48" s="14">
        <x:f t="shared" si="7"/>
        <x:v>0.46707368454908238</x:v>
      </x:c>
    </x:row>
    <x:row r="49" spans="2:7" ht="14.550000000000001">
      <x:c r="B49" s="15"/>
      <x:c r="C49" s="16">
        <x:v>3000</x:v>
      </x:c>
      <x:c r="D49" s="16">
        <x:v>4</x:v>
      </x:c>
      <x:c r="E49" s="16">
        <x:v>6.152971</x:v>
      </x:c>
      <x:c r="F49" s="1">
        <x:v>101</x:v>
      </x:c>
      <x:c r="G49" s="17">
        <x:f t="shared" si="7"/>
        <x:v>0.085889327699941093</x:v>
      </x:c>
    </x:row>
    <x:row r="50" spans="2:7" ht="14.550000000000001">
      <x:c r="B50" s="10" t="s">
        <x:v>21</x:v>
      </x:c>
      <x:c r="C50" s="11"/>
      <x:c r="D50" s="11"/>
      <x:c r="E50" s="11"/>
      <x:c r="F50" s="11"/>
      <x:c r="G50" s="12"/>
    </x:row>
    <x:row r="51" spans="2:7">
      <x:c r="B51" s="13"/>
      <x:c r="C51" s="1" t="s">
        <x:v>0</x:v>
      </x:c>
      <x:c r="D51" s="1" t="s">
        <x:v>13</x:v>
      </x:c>
      <x:c r="E51" s="1" t="s">
        <x:v>3</x:v>
      </x:c>
      <x:c r="F51" s="1" t="s">
        <x:v>4</x:v>
      </x:c>
      <x:c r="G51" s="14" t="s">
        <x:v>8</x:v>
      </x:c>
    </x:row>
    <x:row r="52" spans="2:7">
      <x:c r="B52" s="13"/>
      <x:c r="C52" s="1">
        <x:v>100</x:v>
      </x:c>
      <x:c r="D52" s="1">
        <x:v>1</x:v>
      </x:c>
      <x:c r="E52" s="1">
        <x:v>0.0040439999999999998</x:v>
      </x:c>
      <x:c r="F52" s="1">
        <x:v>23</x:v>
      </x:c>
      <x:c r="G52" s="14">
        <x:f>ABS((E52-R4)/S4)</x:f>
        <x:v>0.38121073530083227</x:v>
      </x:c>
    </x:row>
    <x:row r="53" spans="2:7">
      <x:c r="B53" s="13"/>
      <x:c r="C53" s="1">
        <x:v>300</x:v>
      </x:c>
      <x:c r="D53" s="1">
        <x:v>1</x:v>
      </x:c>
      <x:c r="E53" s="1">
        <x:v>0.056756000000000006</x:v>
      </x:c>
      <x:c r="F53" s="1">
        <x:v>47</x:v>
      </x:c>
      <x:c r="G53" s="14">
        <x:f t="shared" ref="G53:G61" si="8">ABS((E53-R5)/S5)</x:f>
        <x:v>0.57879968780972513</x:v>
      </x:c>
    </x:row>
    <x:row r="54" spans="2:7">
      <x:c r="B54" s="13"/>
      <x:c r="C54" s="1">
        <x:v>500</x:v>
      </x:c>
      <x:c r="D54" s="1">
        <x:v>1</x:v>
      </x:c>
      <x:c r="E54" s="1">
        <x:v>0.19972999999999999</x:v>
      </x:c>
      <x:c r="F54" s="1">
        <x:v>61</x:v>
      </x:c>
      <x:c r="G54" s="14">
        <x:f t="shared" si="8"/>
        <x:v>1.0905315445832686</x:v>
      </x:c>
    </x:row>
    <x:row r="55" spans="2:7">
      <x:c r="B55" s="13"/>
      <x:c r="C55" s="1">
        <x:v>1000</x:v>
      </x:c>
      <x:c r="D55" s="1">
        <x:v>1</x:v>
      </x:c>
      <x:c r="E55" s="1">
        <x:v>1.1303909999999999</x:v>
      </x:c>
      <x:c r="F55" s="1">
        <x:v>80</x:v>
      </x:c>
      <x:c r="G55" s="14">
        <x:f t="shared" si="8"/>
        <x:v>0.11379952019277109</x:v>
      </x:c>
    </x:row>
    <x:row r="56" spans="2:7">
      <x:c r="B56" s="13"/>
      <x:c r="C56" s="1">
        <x:v>3000</x:v>
      </x:c>
      <x:c r="D56" s="1">
        <x:v>1</x:v>
      </x:c>
      <x:c r="E56" s="1">
        <x:v>14.083904</x:v>
      </x:c>
      <x:c r="F56" s="1">
        <x:v>101</x:v>
      </x:c>
      <x:c r="G56" s="14">
        <x:f t="shared" si="8"/>
        <x:v>1.0665888684459852</x:v>
      </x:c>
    </x:row>
    <x:row r="57" spans="2:7">
      <x:c r="B57" s="13"/>
      <x:c r="C57" s="1">
        <x:v>100</x:v>
      </x:c>
      <x:c r="D57" s="1">
        <x:v>4</x:v>
      </x:c>
      <x:c r="E57" s="1">
        <x:v>0.0050409999999999999</x:v>
      </x:c>
      <x:c r="F57" s="1">
        <x:v>23</x:v>
      </x:c>
      <x:c r="G57" s="14">
        <x:f t="shared" si="8"/>
        <x:v>1.3981525998597126</x:v>
      </x:c>
    </x:row>
    <x:row r="58" spans="2:7">
      <x:c r="B58" s="13"/>
      <x:c r="C58" s="1">
        <x:v>300</x:v>
      </x:c>
      <x:c r="D58" s="1">
        <x:v>4</x:v>
      </x:c>
      <x:c r="E58" s="1">
        <x:v>0.047177999999999998</x:v>
      </x:c>
      <x:c r="F58" s="1">
        <x:v>47</x:v>
      </x:c>
      <x:c r="G58" s="14">
        <x:f t="shared" si="8"/>
        <x:v>0.2644544857095335</x:v>
      </x:c>
    </x:row>
    <x:row r="59" spans="2:7">
      <x:c r="B59" s="13"/>
      <x:c r="C59" s="1">
        <x:v>500</x:v>
      </x:c>
      <x:c r="D59" s="1">
        <x:v>4</x:v>
      </x:c>
      <x:c r="E59" s="1">
        <x:v>0.121476</x:v>
      </x:c>
      <x:c r="F59" s="1">
        <x:v>61</x:v>
      </x:c>
      <x:c r="G59" s="14">
        <x:f t="shared" si="8"/>
        <x:v>0.23076599158931385</x:v>
      </x:c>
    </x:row>
    <x:row r="60" spans="2:7">
      <x:c r="B60" s="13"/>
      <x:c r="C60" s="1">
        <x:v>1000</x:v>
      </x:c>
      <x:c r="D60" s="1">
        <x:v>4</x:v>
      </x:c>
      <x:c r="E60" s="1">
        <x:v>0.658744</x:v>
      </x:c>
      <x:c r="F60" s="1">
        <x:v>80</x:v>
      </x:c>
      <x:c r="G60" s="14">
        <x:f t="shared" si="8"/>
        <x:v>2.7151119592383579</x:v>
      </x:c>
    </x:row>
    <x:row r="61" spans="2:7" ht="14.550000000000001">
      <x:c r="B61" s="15"/>
      <x:c r="C61" s="16">
        <x:v>3000</x:v>
      </x:c>
      <x:c r="D61" s="16">
        <x:v>4</x:v>
      </x:c>
      <x:c r="E61" s="16">
        <x:v>9.3175889999999999</x:v>
      </x:c>
      <x:c r="F61" s="1">
        <x:v>101</x:v>
      </x:c>
      <x:c r="G61" s="17">
        <x:f t="shared" si="8"/>
        <x:v>2.7910951982567909</x:v>
      </x:c>
    </x:row>
    <x:row r="62" spans="2:7" ht="14.550000000000001">
      <x:c r="B62" s="10" t="s">
        <x:v>16</x:v>
      </x:c>
      <x:c r="C62" s="11"/>
      <x:c r="D62" s="11"/>
      <x:c r="E62" s="11"/>
      <x:c r="F62" s="11"/>
      <x:c r="G62" s="12"/>
    </x:row>
    <x:row r="63" spans="2:7">
      <x:c r="B63" s="13"/>
      <x:c r="C63" s="1" t="s">
        <x:v>0</x:v>
      </x:c>
      <x:c r="D63" s="1" t="s">
        <x:v>13</x:v>
      </x:c>
      <x:c r="E63" s="1" t="s">
        <x:v>3</x:v>
      </x:c>
      <x:c r="F63" s="1" t="s">
        <x:v>4</x:v>
      </x:c>
      <x:c r="G63" s="14" t="s">
        <x:v>8</x:v>
      </x:c>
    </x:row>
    <x:row r="64" spans="2:7">
      <x:c r="B64" s="13"/>
      <x:c r="C64" s="1">
        <x:v>100</x:v>
      </x:c>
      <x:c r="D64" s="1">
        <x:v>1</x:v>
      </x:c>
      <x:c r="E64" s="1">
        <x:v>0.003972</x:v>
      </x:c>
      <x:c r="F64" s="1">
        <x:v>23</x:v>
      </x:c>
      <x:c r="G64" s="14">
        <x:f>ABS((E64-R4)/S4)</x:f>
        <x:v>0.44383262200322776</x:v>
      </x:c>
    </x:row>
    <x:row r="65" spans="2:7">
      <x:c r="B65" s="13"/>
      <x:c r="C65" s="1">
        <x:v>300</x:v>
      </x:c>
      <x:c r="D65" s="1">
        <x:v>1</x:v>
      </x:c>
      <x:c r="E65" s="1">
        <x:v>0.073407</x:v>
      </x:c>
      <x:c r="F65" s="1">
        <x:v>47</x:v>
      </x:c>
      <x:c r="G65" s="14">
        <x:f t="shared" ref="G65:G73" si="9">ABS((E65-R5)/S5)</x:f>
        <x:v>1.6164019161170555</x:v>
      </x:c>
    </x:row>
    <x:row r="66" spans="2:7">
      <x:c r="B66" s="13"/>
      <x:c r="C66" s="1">
        <x:v>500</x:v>
      </x:c>
      <x:c r="D66" s="1">
        <x:v>1</x:v>
      </x:c>
      <x:c r="E66" s="1">
        <x:v>0.22503200000000001</x:v>
      </x:c>
      <x:c r="F66" s="1">
        <x:v>61</x:v>
      </x:c>
      <x:c r="G66" s="14">
        <x:f t="shared" si="9"/>
        <x:v>0.096079781166016218</x:v>
      </x:c>
    </x:row>
    <x:row r="67" spans="2:7">
      <x:c r="B67" s="13"/>
      <x:c r="C67" s="1">
        <x:v>1000</x:v>
      </x:c>
      <x:c r="D67" s="1">
        <x:v>1</x:v>
      </x:c>
      <x:c r="E67" s="1">
        <x:v>1.0853459999999999</x:v>
      </x:c>
      <x:c r="F67" s="1">
        <x:v>80</x:v>
      </x:c>
      <x:c r="G67" s="14">
        <x:f t="shared" si="9"/>
        <x:v>1.1731298337045162</x:v>
      </x:c>
    </x:row>
    <x:row r="68" spans="2:7">
      <x:c r="B68" s="13"/>
      <x:c r="C68" s="1">
        <x:v>3000</x:v>
      </x:c>
      <x:c r="D68" s="1">
        <x:v>1</x:v>
      </x:c>
      <x:c r="E68" s="1">
        <x:v>13.941981</x:v>
      </x:c>
      <x:c r="F68" s="1">
        <x:v>101</x:v>
      </x:c>
      <x:c r="G68" s="14">
        <x:f t="shared" si="9"/>
        <x:v>0.45251107551950287</x:v>
      </x:c>
    </x:row>
    <x:row r="69" spans="2:7">
      <x:c r="B69" s="13"/>
      <x:c r="C69" s="1">
        <x:v>100</x:v>
      </x:c>
      <x:c r="D69" s="1">
        <x:v>4</x:v>
      </x:c>
      <x:c r="E69" s="1">
        <x:v>0.014668</x:v>
      </x:c>
      <x:c r="F69" s="1">
        <x:v>23</x:v>
      </x:c>
      <x:c r="G69" s="14">
        <x:f t="shared" si="9"/>
        <x:v>0.88150580384759925</x:v>
      </x:c>
    </x:row>
    <x:row r="70" spans="2:7">
      <x:c r="B70" s="13"/>
      <x:c r="C70" s="1">
        <x:v>300</x:v>
      </x:c>
      <x:c r="D70" s="1">
        <x:v>4</x:v>
      </x:c>
      <x:c r="E70" s="1">
        <x:v>0.048165000000000002</x:v>
      </x:c>
      <x:c r="F70" s="1">
        <x:v>47</x:v>
      </x:c>
      <x:c r="G70" s="14">
        <x:f t="shared" si="9"/>
        <x:v>0.46502047417988174</x:v>
      </x:c>
    </x:row>
    <x:row r="71" spans="2:7">
      <x:c r="B71" s="13"/>
      <x:c r="C71" s="1">
        <x:v>500</x:v>
      </x:c>
      <x:c r="D71" s="1">
        <x:v>4</x:v>
      </x:c>
      <x:c r="E71" s="1">
        <x:v>0.116115</x:v>
      </x:c>
      <x:c r="F71" s="1">
        <x:v>61</x:v>
      </x:c>
      <x:c r="G71" s="14">
        <x:f t="shared" si="9"/>
        <x:v>0.7974020383581103</x:v>
      </x:c>
    </x:row>
    <x:row r="72" spans="2:7">
      <x:c r="B72" s="13"/>
      <x:c r="C72" s="1">
        <x:v>1000</x:v>
      </x:c>
      <x:c r="D72" s="1">
        <x:v>4</x:v>
      </x:c>
      <x:c r="E72" s="1">
        <x:v>0.55971700000000002</x:v>
      </x:c>
      <x:c r="F72" s="1">
        <x:v>80</x:v>
      </x:c>
      <x:c r="G72" s="14">
        <x:f t="shared" si="9"/>
        <x:v>0.1464884416600965</x:v>
      </x:c>
    </x:row>
    <x:row r="73" spans="2:7" ht="14.550000000000001">
      <x:c r="B73" s="15"/>
      <x:c r="C73" s="16">
        <x:v>3000</x:v>
      </x:c>
      <x:c r="D73" s="16">
        <x:v>4</x:v>
      </x:c>
      <x:c r="E73" s="16">
        <x:v>5.6407879999999997</x:v>
      </x:c>
      <x:c r="F73" s="1">
        <x:v>101</x:v>
      </x:c>
      <x:c r="G73" s="17">
        <x:f t="shared" si="9"/>
        <x:v>0.35193933231508118</x:v>
      </x:c>
    </x:row>
    <x:row r="74" spans="2:7" ht="14.550000000000001">
      <x:c r="B74" s="10" t="s">
        <x:v>12</x:v>
      </x:c>
      <x:c r="C74" s="11"/>
      <x:c r="D74" s="11"/>
      <x:c r="E74" s="11"/>
      <x:c r="F74" s="11"/>
      <x:c r="G74" s="12"/>
    </x:row>
    <x:row r="75" spans="2:7">
      <x:c r="B75" s="13"/>
      <x:c r="C75" s="1" t="s">
        <x:v>0</x:v>
      </x:c>
      <x:c r="D75" s="1" t="s">
        <x:v>13</x:v>
      </x:c>
      <x:c r="E75" s="1" t="s">
        <x:v>3</x:v>
      </x:c>
      <x:c r="F75" s="1" t="s">
        <x:v>4</x:v>
      </x:c>
      <x:c r="G75" s="14" t="s">
        <x:v>8</x:v>
      </x:c>
    </x:row>
    <x:row r="76" spans="2:7">
      <x:c r="B76" s="13"/>
      <x:c r="C76" s="1">
        <x:v>100</x:v>
      </x:c>
      <x:c r="D76" s="1">
        <x:v>1</x:v>
      </x:c>
      <x:c r="E76" s="1">
        <x:v>0.0043670000000000003</x:v>
      </x:c>
      <x:c r="F76" s="1">
        <x:v>23</x:v>
      </x:c>
      <x:c r="G76" s="14">
        <x:f>ABS((E76-R4)/S4)</x:f>
        <x:v>0.10028199356647459</x:v>
      </x:c>
    </x:row>
    <x:row r="77" spans="2:7">
      <x:c r="B77" s="13"/>
      <x:c r="C77" s="1">
        <x:v>300</x:v>
      </x:c>
      <x:c r="D77" s="1">
        <x:v>1</x:v>
      </x:c>
      <x:c r="E77" s="1">
        <x:v>0.056535000000000002</x:v>
      </x:c>
      <x:c r="F77" s="1">
        <x:v>47</x:v>
      </x:c>
      <x:c r="G77" s="14">
        <x:f t="shared" ref="G77:G85" si="10">ABS((E77-R5)/S5)</x:f>
        <x:v>0.6079354486930254</x:v>
      </x:c>
    </x:row>
    <x:row r="78" spans="2:7">
      <x:c r="B78" s="13"/>
      <x:c r="C78" s="1">
        <x:v>500</x:v>
      </x:c>
      <x:c r="D78" s="1">
        <x:v>1</x:v>
      </x:c>
      <x:c r="E78" s="1">
        <x:v>0.23245399999999999</x:v>
      </x:c>
      <x:c r="F78" s="1">
        <x:v>61</x:v>
      </x:c>
      <x:c r="G78" s="14">
        <x:f t="shared" si="10"/>
        <x:v>0.44415618855322542</x:v>
      </x:c>
    </x:row>
    <x:row r="79" spans="2:7">
      <x:c r="B79" s="13"/>
      <x:c r="C79" s="1">
        <x:v>1000</x:v>
      </x:c>
      <x:c r="D79" s="1">
        <x:v>1</x:v>
      </x:c>
      <x:c r="E79" s="1">
        <x:v>1.152677</x:v>
      </x:c>
      <x:c r="F79" s="1">
        <x:v>80</x:v>
      </x:c>
      <x:c r="G79" s="14">
        <x:f t="shared" si="10"/>
        <x:v>0.41030382905626384</x:v>
      </x:c>
    </x:row>
    <x:row r="80" spans="2:7">
      <x:c r="B80" s="13"/>
      <x:c r="C80" s="1">
        <x:v>3000</x:v>
      </x:c>
      <x:c r="D80" s="1">
        <x:v>1</x:v>
      </x:c>
      <x:c r="E80" s="1">
        <x:v>13.815128</x:v>
      </x:c>
      <x:c r="F80" s="1">
        <x:v>101</x:v>
      </x:c>
      <x:c r="G80" s="14">
        <x:f t="shared" si="10"/>
        <x:v>0.096361272627754846</x:v>
      </x:c>
    </x:row>
    <x:row r="81" spans="2:7">
      <x:c r="B81" s="13"/>
      <x:c r="C81" s="1">
        <x:v>100</x:v>
      </x:c>
      <x:c r="D81" s="1">
        <x:v>4</x:v>
      </x:c>
      <x:c r="E81" s="1">
        <x:v>0.0060680000000000001</x:v>
      </x:c>
      <x:c r="F81" s="1">
        <x:v>23</x:v>
      </x:c>
      <x:c r="G81" s="14">
        <x:f t="shared" si="10"/>
        <x:v>1.1549606209870202</x:v>
      </x:c>
    </x:row>
    <x:row r="82" spans="2:7">
      <x:c r="B82" s="13"/>
      <x:c r="C82" s="1">
        <x:v>300</x:v>
      </x:c>
      <x:c r="D82" s="1">
        <x:v>4</x:v>
      </x:c>
      <x:c r="E82" s="1">
        <x:v>0.049085999999999996</x:v>
      </x:c>
      <x:c r="F82" s="1">
        <x:v>47</x:v>
      </x:c>
      <x:c r="G82" s="14">
        <x:f t="shared" si="10"/>
        <x:v>0.65217475521452206</x:v>
      </x:c>
    </x:row>
    <x:row r="83" spans="2:7">
      <x:c r="B83" s="13"/>
      <x:c r="C83" s="1">
        <x:v>500</x:v>
      </x:c>
      <x:c r="D83" s="1">
        <x:v>4</x:v>
      </x:c>
      <x:c r="E83" s="1">
        <x:v>0.121027</x:v>
      </x:c>
      <x:c r="F83" s="1">
        <x:v>61</x:v>
      </x:c>
      <x:c r="G83" s="14">
        <x:f t="shared" si="10"/>
        <x:v>0.27822347806556685</x:v>
      </x:c>
    </x:row>
    <x:row r="84" spans="2:7">
      <x:c r="B84" s="13"/>
      <x:c r="C84" s="1">
        <x:v>1000</x:v>
      </x:c>
      <x:c r="D84" s="1">
        <x:v>4</x:v>
      </x:c>
      <x:c r="E84" s="1">
        <x:v>0.53824300000000003</x:v>
      </x:c>
      <x:c r="F84" s="1">
        <x:v>80</x:v>
      </x:c>
      <x:c r="G84" s="14">
        <x:f t="shared" si="10"/>
        <x:v>0.76702634555391747</x:v>
      </x:c>
    </x:row>
    <x:row r="85" spans="2:7" ht="14.550000000000001">
      <x:c r="B85" s="15"/>
      <x:c r="C85" s="16">
        <x:v>3000</x:v>
      </x:c>
      <x:c r="D85" s="16">
        <x:v>4</x:v>
      </x:c>
      <x:c r="E85" s="16">
        <x:v>5.4794669999999996</x:v>
      </x:c>
      <x:c r="F85" s="1">
        <x:v>101</x:v>
      </x:c>
      <x:c r="G85" s="17">
        <x:f t="shared" si="10"/>
        <x:v>0.48984113159831272</x:v>
      </x:c>
    </x:row>
    <x:row r="86" spans="2:7" ht="14.550000000000001">
      <x:c r="B86" s="10" t="s">
        <x:v>19</x:v>
      </x:c>
      <x:c r="C86" s="11"/>
      <x:c r="D86" s="11"/>
      <x:c r="E86" s="11"/>
      <x:c r="F86" s="11"/>
      <x:c r="G86" s="12"/>
    </x:row>
    <x:row r="87" spans="2:7">
      <x:c r="B87" s="13"/>
      <x:c r="C87" s="1" t="s">
        <x:v>0</x:v>
      </x:c>
      <x:c r="D87" s="1" t="s">
        <x:v>13</x:v>
      </x:c>
      <x:c r="E87" s="1" t="s">
        <x:v>3</x:v>
      </x:c>
      <x:c r="F87" s="1" t="s">
        <x:v>4</x:v>
      </x:c>
      <x:c r="G87" s="14" t="s">
        <x:v>8</x:v>
      </x:c>
    </x:row>
    <x:row r="88" spans="2:7">
      <x:c r="B88" s="13"/>
      <x:c r="C88" s="1">
        <x:v>100</x:v>
      </x:c>
      <x:c r="D88" s="1">
        <x:v>1</x:v>
      </x:c>
      <x:c r="E88" s="1">
        <x:v>0.0056610000000000005</x:v>
      </x:c>
      <x:c r="F88" s="1">
        <x:v>23</x:v>
      </x:c>
      <x:c r="G88" s="14">
        <x:f>ABS((E88-R4)/S4)</x:f>
        <x:v>1.0251724702237992</x:v>
      </x:c>
    </x:row>
    <x:row r="89" spans="2:7">
      <x:c r="B89" s="13"/>
      <x:c r="C89" s="1">
        <x:v>300</x:v>
      </x:c>
      <x:c r="D89" s="1">
        <x:v>1</x:v>
      </x:c>
      <x:c r="E89" s="1">
        <x:v>0.051134999999999997</x:v>
      </x:c>
      <x:c r="F89" s="1">
        <x:v>47</x:v>
      </x:c>
      <x:c r="G89" s="14">
        <x:f t="shared" ref="G89:G97" si="11">ABS((E89-R5)/S5)</x:f>
        <x:v>1.3198499680134641</x:v>
      </x:c>
    </x:row>
    <x:row r="90" spans="2:7">
      <x:c r="B90" s="13"/>
      <x:c r="C90" s="1">
        <x:v>500</x:v>
      </x:c>
      <x:c r="D90" s="1">
        <x:v>1</x:v>
      </x:c>
      <x:c r="E90" s="1">
        <x:v>0.25522699999999998</x:v>
      </x:c>
      <x:c r="F90" s="1">
        <x:v>61</x:v>
      </x:c>
      <x:c r="G90" s="14">
        <x:f t="shared" si="11"/>
        <x:v>1.5121626592388799</x:v>
      </x:c>
    </x:row>
    <x:row r="91" spans="2:7">
      <x:c r="B91" s="13"/>
      <x:c r="C91" s="1">
        <x:v>1000</x:v>
      </x:c>
      <x:c r="D91" s="1">
        <x:v>1</x:v>
      </x:c>
      <x:c r="E91" s="1">
        <x:v>1.1500520000000001</x:v>
      </x:c>
      <x:c r="F91" s="1">
        <x:v>80</x:v>
      </x:c>
      <x:c r="G91" s="14">
        <x:f t="shared" si="11"/>
        <x:v>0.34857129330383402</x:v>
      </x:c>
    </x:row>
    <x:row r="92" spans="2:7">
      <x:c r="B92" s="13"/>
      <x:c r="C92" s="1">
        <x:v>3000</x:v>
      </x:c>
      <x:c r="D92" s="1">
        <x:v>1</x:v>
      </x:c>
      <x:c r="E92" s="1">
        <x:v>13.799664</x:v>
      </x:c>
      <x:c r="F92" s="1">
        <x:v>101</x:v>
      </x:c>
      <x:c r="G92" s="14">
        <x:f t="shared" si="11"/>
        <x:v>0.1632714914775179</x:v>
      </x:c>
    </x:row>
    <x:row r="93" spans="2:7">
      <x:c r="B93" s="13"/>
      <x:c r="C93" s="1">
        <x:v>100</x:v>
      </x:c>
      <x:c r="D93" s="1">
        <x:v>4</x:v>
      </x:c>
      <x:c r="E93" s="1">
        <x:v>0.014618</x:v>
      </x:c>
      <x:c r="F93" s="1">
        <x:v>23</x:v>
      </x:c>
      <x:c r="G93" s="14">
        <x:f t="shared" si="11"/>
        <x:v>0.86966588277297951</x:v>
      </x:c>
    </x:row>
    <x:row r="94" spans="2:7">
      <x:c r="B94" s="13"/>
      <x:c r="C94" s="1">
        <x:v>300</x:v>
      </x:c>
      <x:c r="D94" s="1">
        <x:v>4</x:v>
      </x:c>
      <x:c r="E94" s="1">
        <x:v>0.041918999999999995</x:v>
      </x:c>
      <x:c r="F94" s="1">
        <x:v>47</x:v>
      </x:c>
      <x:c r="G94" s="14">
        <x:f t="shared" si="11"/>
        <x:v>0.80421474769022272</x:v>
      </x:c>
    </x:row>
    <x:row r="95" spans="2:7">
      <x:c r="B95" s="13"/>
      <x:c r="C95" s="1">
        <x:v>500</x:v>
      </x:c>
      <x:c r="D95" s="1">
        <x:v>4</x:v>
      </x:c>
      <x:c r="E95" s="1">
        <x:v>0.12124</x:v>
      </x:c>
      <x:c r="F95" s="1">
        <x:v>61</x:v>
      </x:c>
      <x:c r="G95" s="14">
        <x:f t="shared" si="11"/>
        <x:v>0.25571023837861362</x:v>
      </x:c>
    </x:row>
    <x:row r="96" spans="2:7">
      <x:c r="B96" s="13"/>
      <x:c r="C96" s="1">
        <x:v>1000</x:v>
      </x:c>
      <x:c r="D96" s="1">
        <x:v>4</x:v>
      </x:c>
      <x:c r="E96" s="1">
        <x:v>0.55517099999999997</x:v>
      </x:c>
      <x:c r="F96" s="1">
        <x:v>80</x:v>
      </x:c>
      <x:c r="G96" s="14">
        <x:f t="shared" si="11"/>
        <x:v>0.27785499242387329</x:v>
      </x:c>
    </x:row>
    <x:row r="97" spans="2:7" ht="14.550000000000001">
      <x:c r="B97" s="15"/>
      <x:c r="C97" s="16">
        <x:v>3000</x:v>
      </x:c>
      <x:c r="D97" s="16">
        <x:v>4</x:v>
      </x:c>
      <x:c r="E97" s="16">
        <x:v>5.5091060000000001</x:v>
      </x:c>
      <x:c r="F97" s="1">
        <x:v>101</x:v>
      </x:c>
      <x:c r="G97" s="17">
        <x:f t="shared" si="11"/>
        <x:v>0.46450486769618121</x:v>
      </x:c>
    </x:row>
    <x:row r="98" spans="2:7" ht="14.550000000000001">
      <x:c r="B98" s="10" t="s">
        <x:v>15</x:v>
      </x:c>
      <x:c r="C98" s="11"/>
      <x:c r="D98" s="11"/>
      <x:c r="E98" s="11"/>
      <x:c r="F98" s="11"/>
      <x:c r="G98" s="12"/>
    </x:row>
    <x:row r="99" spans="2:7">
      <x:c r="B99" s="13"/>
      <x:c r="C99" s="1" t="s">
        <x:v>0</x:v>
      </x:c>
      <x:c r="D99" s="1" t="s">
        <x:v>13</x:v>
      </x:c>
      <x:c r="E99" s="1" t="s">
        <x:v>3</x:v>
      </x:c>
      <x:c r="F99" s="1" t="s">
        <x:v>4</x:v>
      </x:c>
      <x:c r="G99" s="14" t="s">
        <x:v>8</x:v>
      </x:c>
    </x:row>
    <x:row r="100" spans="2:7">
      <x:c r="B100" s="13"/>
      <x:c r="C100" s="1">
        <x:v>100</x:v>
      </x:c>
      <x:c r="D100" s="1">
        <x:v>1</x:v>
      </x:c>
      <x:c r="E100" s="1">
        <x:v>0.0037190000000000001</x:v>
      </x:c>
      <x:c r="F100" s="1">
        <x:v>23</x:v>
      </x:c>
      <x:c r="G100" s="14">
        <x:f>ABS((E100-R4)/S4)</x:f>
        <x:v>0.66387897388803374</x:v>
      </x:c>
    </x:row>
    <x:row r="101" spans="2:7">
      <x:c r="B101" s="13"/>
      <x:c r="C101" s="1">
        <x:v>300</x:v>
      </x:c>
      <x:c r="D101" s="1">
        <x:v>1</x:v>
      </x:c>
      <x:c r="E101" s="1">
        <x:v>0.057655999999999996</x:v>
      </x:c>
      <x:c r="F101" s="1">
        <x:v>47</x:v>
      </x:c>
      <x:c r="G101" s="14">
        <x:f t="shared" ref="G101:G109" si="12">ABS((E101-R5)/S5)</x:f>
        <x:v>0.4601472679229866</x:v>
      </x:c>
    </x:row>
    <x:row r="102" spans="2:7">
      <x:c r="B102" s="13"/>
      <x:c r="C102" s="1">
        <x:v>500</x:v>
      </x:c>
      <x:c r="D102" s="1">
        <x:v>1</x:v>
      </x:c>
      <x:c r="E102" s="1">
        <x:v>0.21032200000000001</x:v>
      </x:c>
      <x:c r="F102" s="1">
        <x:v>61</x:v>
      </x:c>
      <x:c r="G102" s="14">
        <x:f t="shared" si="12"/>
        <x:v>0.59378871151329649</x:v>
      </x:c>
    </x:row>
    <x:row r="103" spans="2:7">
      <x:c r="B103" s="13"/>
      <x:c r="C103" s="1">
        <x:v>1000</x:v>
      </x:c>
      <x:c r="D103" s="1">
        <x:v>1</x:v>
      </x:c>
      <x:c r="E103" s="1">
        <x:v>1.1459349999999999</x:v>
      </x:c>
      <x:c r="F103" s="1">
        <x:v>80</x:v>
      </x:c>
      <x:c r="G103" s="14">
        <x:f t="shared" si="12"/>
        <x:v>0.25175116008753895</x:v>
      </x:c>
    </x:row>
    <x:row r="104" spans="2:7">
      <x:c r="B104" s="13"/>
      <x:c r="C104" s="1">
        <x:v>3000</x:v>
      </x:c>
      <x:c r="D104" s="1">
        <x:v>1</x:v>
      </x:c>
      <x:c r="E104" s="1">
        <x:v>13.566732999999999</x:v>
      </x:c>
      <x:c r="F104" s="1">
        <x:v>101</x:v>
      </x:c>
      <x:c r="G104" s="14">
        <x:f t="shared" si="12"/>
        <x:v>1.1711261336719374</x:v>
      </x:c>
    </x:row>
    <x:row r="105" spans="2:7">
      <x:c r="B105" s="13"/>
      <x:c r="C105" s="1">
        <x:v>100</x:v>
      </x:c>
      <x:c r="D105" s="1">
        <x:v>4</x:v>
      </x:c>
      <x:c r="E105" s="1">
        <x:v>0.013333</x:v>
      </x:c>
      <x:c r="F105" s="1">
        <x:v>23</x:v>
      </x:c>
      <x:c r="G105" s="14">
        <x:f t="shared" si="12"/>
        <x:v>0.56537991115524822</x:v>
      </x:c>
    </x:row>
    <x:row r="106" spans="2:7">
      <x:c r="B106" s="13"/>
      <x:c r="C106" s="1">
        <x:v>300</x:v>
      </x:c>
      <x:c r="D106" s="1">
        <x:v>4</x:v>
      </x:c>
      <x:c r="E106" s="1">
        <x:v>0.041571999999999998</x:v>
      </x:c>
      <x:c r="F106" s="1">
        <x:v>47</x:v>
      </x:c>
      <x:c r="G106" s="14">
        <x:f t="shared" si="12"/>
        <x:v>0.87472781557189527</x:v>
      </x:c>
    </x:row>
    <x:row r="107" spans="2:7">
      <x:c r="B107" s="13"/>
      <x:c r="C107" s="1">
        <x:v>500</x:v>
      </x:c>
      <x:c r="D107" s="1">
        <x:v>4</x:v>
      </x:c>
      <x:c r="E107" s="1">
        <x:v>0.118718</x:v>
      </x:c>
      <x:c r="F107" s="1">
        <x:v>61</x:v>
      </x:c>
      <x:c r="G107" s="14">
        <x:f t="shared" si="12"/>
        <x:v>0.52227545194901115</x:v>
      </x:c>
    </x:row>
    <x:row r="108" spans="2:7">
      <x:c r="B108" s="13"/>
      <x:c r="C108" s="1">
        <x:v>1000</x:v>
      </x:c>
      <x:c r="D108" s="1">
        <x:v>4</x:v>
      </x:c>
      <x:c r="E108" s="1">
        <x:v>0.563554</x:v>
      </x:c>
      <x:c r="F108" s="1">
        <x:v>80</x:v>
      </x:c>
      <x:c r="G108" s="14">
        <x:f t="shared" si="12"/>
        <x:v>0.035609986912933475</x:v>
      </x:c>
    </x:row>
    <x:row r="109" spans="2:7" ht="14.550000000000001">
      <x:c r="B109" s="15"/>
      <x:c r="C109" s="16">
        <x:v>3000</x:v>
      </x:c>
      <x:c r="D109" s="16">
        <x:v>4</x:v>
      </x:c>
      <x:c r="E109" s="16">
        <x:v>5.8619440000000003</x:v>
      </x:c>
      <x:c r="F109" s="1">
        <x:v>101</x:v>
      </x:c>
      <x:c r="G109" s="17">
        <x:f t="shared" si="12"/>
        <x:v>0.16288886571567732</x:v>
      </x:c>
    </x:row>
    <x:row r="110" spans="2:7" ht="14.550000000000001">
      <x:c r="B110" s="10" t="s">
        <x:v>14</x:v>
      </x:c>
      <x:c r="C110" s="11"/>
      <x:c r="D110" s="11"/>
      <x:c r="E110" s="11"/>
      <x:c r="F110" s="11"/>
      <x:c r="G110" s="12"/>
    </x:row>
    <x:row r="111" spans="2:7">
      <x:c r="B111" s="13"/>
      <x:c r="C111" s="1" t="s">
        <x:v>0</x:v>
      </x:c>
      <x:c r="D111" s="1" t="s">
        <x:v>13</x:v>
      </x:c>
      <x:c r="E111" s="1" t="s">
        <x:v>3</x:v>
      </x:c>
      <x:c r="F111" s="1" t="s">
        <x:v>4</x:v>
      </x:c>
      <x:c r="G111" s="14" t="s">
        <x:v>8</x:v>
      </x:c>
    </x:row>
    <x:row r="112" spans="2:7">
      <x:c r="B112" s="13"/>
      <x:c r="C112" s="1">
        <x:v>100</x:v>
      </x:c>
      <x:c r="D112" s="1">
        <x:v>1</x:v>
      </x:c>
      <x:c r="E112" s="1">
        <x:v>0.0038619999999999999</x:v>
      </x:c>
      <x:c r="F112" s="1">
        <x:v>23</x:v>
      </x:c>
      <x:c r="G112" s="14">
        <x:f>ABS((E112-R4)/S4)</x:f>
        <x:v>0.53950494890966516</x:v>
      </x:c>
    </x:row>
    <x:row r="113" spans="2:7">
      <x:c r="B113" s="13"/>
      <x:c r="C113" s="1">
        <x:v>300</x:v>
      </x:c>
      <x:c r="D113" s="1">
        <x:v>1</x:v>
      </x:c>
      <x:c r="E113" s="1">
        <x:v>0.074380000000000002</x:v>
      </x:c>
      <x:c r="F113" s="1">
        <x:v>47</x:v>
      </x:c>
      <x:c r="G113" s="14">
        <x:f t="shared" ref="G113:G121" si="13">ABS((E113-R5)/S5)</x:f>
        <x:v>1.744678365616831</x:v>
      </x:c>
    </x:row>
    <x:row r="114" spans="2:7">
      <x:c r="B114" s="13"/>
      <x:c r="C114" s="1">
        <x:v>500</x:v>
      </x:c>
      <x:c r="D114" s="1">
        <x:v>1</x:v>
      </x:c>
      <x:c r="E114" s="1">
        <x:v>0.24358299999999999</x:v>
      </x:c>
      <x:c r="F114" s="1">
        <x:v>61</x:v>
      </x:c>
      <x:c r="G114" s="14">
        <x:f t="shared" si="13"/>
        <x:v>0.96608320792970881</x:v>
      </x:c>
    </x:row>
    <x:row r="115" spans="2:7">
      <x:c r="B115" s="13"/>
      <x:c r="C115" s="1">
        <x:v>1000</x:v>
      </x:c>
      <x:c r="D115" s="1">
        <x:v>1</x:v>
      </x:c>
      <x:c r="E115" s="1">
        <x:v>1.1378189999999999</x:v>
      </x:c>
      <x:c r="F115" s="1">
        <x:v>80</x:v>
      </x:c>
      <x:c r="G115" s="14">
        <x:f t="shared" si="13"/>
        <x:v>0.060885918119255353</x:v>
      </x:c>
    </x:row>
    <x:row r="116" spans="2:7">
      <x:c r="B116" s="13"/>
      <x:c r="C116" s="1">
        <x:v>3000</x:v>
      </x:c>
      <x:c r="D116" s="1">
        <x:v>1</x:v>
      </x:c>
      <x:c r="E116" s="1">
        <x:v>14.016021</x:v>
      </x:c>
      <x:c r="F116" s="1">
        <x:v>101</x:v>
      </x:c>
      <x:c r="G116" s="14">
        <x:f t="shared" si="13"/>
        <x:v>0.77287014197297932</x:v>
      </x:c>
    </x:row>
    <x:row r="117" spans="2:7">
      <x:c r="B117" s="13"/>
      <x:c r="C117" s="1">
        <x:v>100</x:v>
      </x:c>
      <x:c r="D117" s="1">
        <x:v>4</x:v>
      </x:c>
      <x:c r="E117" s="1">
        <x:v>0.016335</x:v>
      </x:c>
      <x:c r="F117" s="1">
        <x:v>23</x:v>
      </x:c>
      <x:c r="G117" s="14">
        <x:f t="shared" si="13"/>
        <x:v>1.2762487724754257</x:v>
      </x:c>
    </x:row>
    <x:row r="118" spans="2:7">
      <x:c r="B118" s="13"/>
      <x:c r="C118" s="1">
        <x:v>300</x:v>
      </x:c>
      <x:c r="D118" s="1">
        <x:v>4</x:v>
      </x:c>
      <x:c r="E118" s="1">
        <x:v>0.056154999999999999</x:v>
      </x:c>
      <x:c r="F118" s="1">
        <x:v>47</x:v>
      </x:c>
      <x:c r="G118" s="14">
        <x:f t="shared" si="13"/>
        <x:v>2.088649904654126</x:v>
      </x:c>
    </x:row>
    <x:row r="119" spans="2:7">
      <x:c r="B119" s="13"/>
      <x:c r="C119" s="1">
        <x:v>500</x:v>
      </x:c>
      <x:c r="D119" s="1">
        <x:v>4</x:v>
      </x:c>
      <x:c r="E119" s="1">
        <x:v>0.147949</x:v>
      </x:c>
      <x:c r="F119" s="1">
        <x:v>61</x:v>
      </x:c>
      <x:c r="G119" s="14">
        <x:f t="shared" si="13"/>
        <x:v>2.5673231832120913</x:v>
      </x:c>
    </x:row>
    <x:row r="120" spans="2:7">
      <x:c r="B120" s="13"/>
      <x:c r="C120" s="1">
        <x:v>1000</x:v>
      </x:c>
      <x:c r="D120" s="1">
        <x:v>4</x:v>
      </x:c>
      <x:c r="E120" s="1">
        <x:v>0.536659</x:v>
      </x:c>
      <x:c r="F120" s="1">
        <x:v>80</x:v>
      </x:c>
      <x:c r="G120" s="14">
        <x:f t="shared" si="13"/>
        <x:v>0.81279946838933848</x:v>
      </x:c>
    </x:row>
    <x:row r="121" spans="2:7" ht="14.550000000000001">
      <x:c r="B121" s="15"/>
      <x:c r="C121" s="16">
        <x:v>3000</x:v>
      </x:c>
      <x:c r="D121" s="16">
        <x:v>4</x:v>
      </x:c>
      <x:c r="E121" s="16">
        <x:v>5.4514699999999996</x:v>
      </x:c>
      <x:c r="F121" s="16">
        <x:v>101</x:v>
      </x:c>
      <x:c r="G121" s="17">
        <x:f t="shared" si="13"/>
        <x:v>0.51377376699316302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464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40</cp:revision>
  <dcterms:created xsi:type="dcterms:W3CDTF">2015-06-05T18:19:34.000</dcterms:created>
  <dcterms:modified xsi:type="dcterms:W3CDTF">2024-03-23T03:03:10.898</dcterms:modified>
  <cp:version>0906.0100.01</cp:version>
</cp:coreProperties>
</file>