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01D3A4D1-4773-4712-B010-9509E3BE4DE0}" xr6:coauthVersionLast="47" xr6:coauthVersionMax="47" xr10:uidLastSave="{00000000-0000-0000-0000-000000000000}"/>
  <bookViews>
    <workbookView xWindow="-108" yWindow="-108" windowWidth="23256" windowHeight="12456" activeTab="2" xr2:uid="{0CFC3B3C-6A77-4D60-9B7F-96DBE65B5093}"/>
  </bookViews>
  <sheets>
    <sheet name="PIVOT" sheetId="2" r:id="rId1"/>
    <sheet name="data" sheetId="1" r:id="rId2"/>
    <sheet name="Dashboard" sheetId="3" r:id="rId3"/>
  </sheets>
  <definedNames>
    <definedName name="Slicer_City">#N/A</definedName>
    <definedName name="Slicer_Month">#N/A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B15" i="2"/>
  <c r="B16" i="2"/>
  <c r="B17" i="2"/>
  <c r="B14" i="2"/>
</calcChain>
</file>

<file path=xl/sharedStrings.xml><?xml version="1.0" encoding="utf-8"?>
<sst xmlns="http://schemas.openxmlformats.org/spreadsheetml/2006/main" count="3110" uniqueCount="598">
  <si>
    <t>TRANSACTION ID</t>
  </si>
  <si>
    <t>DATE</t>
  </si>
  <si>
    <t>City</t>
  </si>
  <si>
    <t>Branch</t>
  </si>
  <si>
    <t>Shop Name</t>
  </si>
  <si>
    <t>PRODUCT ID</t>
  </si>
  <si>
    <t>PRODUCT CATEGORY</t>
  </si>
  <si>
    <t>UNIT PRICE</t>
  </si>
  <si>
    <t>QTY SOLD</t>
  </si>
  <si>
    <t>REVENUE</t>
  </si>
  <si>
    <t>PROFIT MARGIN</t>
  </si>
  <si>
    <t>CUS1001</t>
  </si>
  <si>
    <t>Los Angeles</t>
  </si>
  <si>
    <t>Venice Beach</t>
  </si>
  <si>
    <t>Coffee House</t>
  </si>
  <si>
    <t>TEA001</t>
  </si>
  <si>
    <t>Snacks</t>
  </si>
  <si>
    <t>CUS1002</t>
  </si>
  <si>
    <t>SND001</t>
  </si>
  <si>
    <t>Cold Drinks</t>
  </si>
  <si>
    <t>CUS1003</t>
  </si>
  <si>
    <t>Capitol Hill</t>
  </si>
  <si>
    <t>Espresso</t>
  </si>
  <si>
    <t>Tea Beverages</t>
  </si>
  <si>
    <t>CUS1004</t>
  </si>
  <si>
    <t>Beach Cafe</t>
  </si>
  <si>
    <t>CUS1005</t>
  </si>
  <si>
    <t>Chicago</t>
  </si>
  <si>
    <t>Michigan Avenue</t>
  </si>
  <si>
    <t>Magnificent Mile Cafe</t>
  </si>
  <si>
    <t>DES001</t>
  </si>
  <si>
    <t>CUS1006</t>
  </si>
  <si>
    <t>Loop Latte Lounge</t>
  </si>
  <si>
    <t>SPC001</t>
  </si>
  <si>
    <t>CUS1007</t>
  </si>
  <si>
    <t>CUS1008</t>
  </si>
  <si>
    <t>New York</t>
  </si>
  <si>
    <t>Brooklyn</t>
  </si>
  <si>
    <t>Beanery</t>
  </si>
  <si>
    <t>CUS1009</t>
  </si>
  <si>
    <t>Madison Street</t>
  </si>
  <si>
    <t>Park Brew</t>
  </si>
  <si>
    <t>Coffee Beverages</t>
  </si>
  <si>
    <t>CUS1010</t>
  </si>
  <si>
    <t>Seattle</t>
  </si>
  <si>
    <t>Brew Cafe</t>
  </si>
  <si>
    <t>Desserts</t>
  </si>
  <si>
    <t>CUS1011</t>
  </si>
  <si>
    <t>SKT001</t>
  </si>
  <si>
    <t>CUS1012</t>
  </si>
  <si>
    <t>CUS1013</t>
  </si>
  <si>
    <t>COF001</t>
  </si>
  <si>
    <t>CUS1014</t>
  </si>
  <si>
    <t>Central Park</t>
  </si>
  <si>
    <t>TSQ Brew</t>
  </si>
  <si>
    <t>CUS1015</t>
  </si>
  <si>
    <t>Sip &amp; Savor</t>
  </si>
  <si>
    <t>CUS1016</t>
  </si>
  <si>
    <t>Austin</t>
  </si>
  <si>
    <t>Zilker Park</t>
  </si>
  <si>
    <t xml:space="preserve">Lakeside Brew </t>
  </si>
  <si>
    <t xml:space="preserve">Sandwiches </t>
  </si>
  <si>
    <t>CUS1017</t>
  </si>
  <si>
    <t>Hollywood Hills</t>
  </si>
  <si>
    <t>Hills Cafe</t>
  </si>
  <si>
    <t>CUS1018</t>
  </si>
  <si>
    <t>Specialty Drinks</t>
  </si>
  <si>
    <t>CUS1019</t>
  </si>
  <si>
    <t>CUS1020</t>
  </si>
  <si>
    <t>CUS1021</t>
  </si>
  <si>
    <t>CUS1022</t>
  </si>
  <si>
    <t>Suburban Sip Spot</t>
  </si>
  <si>
    <t>CUS1023</t>
  </si>
  <si>
    <t>CUS1024</t>
  </si>
  <si>
    <t>Delight Café</t>
  </si>
  <si>
    <t>CUS1025</t>
  </si>
  <si>
    <t>CUS1026</t>
  </si>
  <si>
    <t>CUS1027</t>
  </si>
  <si>
    <t>CLD001</t>
  </si>
  <si>
    <t>CUS1028</t>
  </si>
  <si>
    <t>CUS1029</t>
  </si>
  <si>
    <t>CUS1030</t>
  </si>
  <si>
    <t>CUS1031</t>
  </si>
  <si>
    <t>CUS1032</t>
  </si>
  <si>
    <t>CUS1033</t>
  </si>
  <si>
    <t>CUS1034</t>
  </si>
  <si>
    <t>Park Roaste</t>
  </si>
  <si>
    <t>CUS1035</t>
  </si>
  <si>
    <t>CUS1036</t>
  </si>
  <si>
    <t>CUS1037</t>
  </si>
  <si>
    <t>CUS1038</t>
  </si>
  <si>
    <t>CUS1039</t>
  </si>
  <si>
    <t>CUS1040</t>
  </si>
  <si>
    <t>CUS1041</t>
  </si>
  <si>
    <t>CUS1042</t>
  </si>
  <si>
    <t>CUS1043</t>
  </si>
  <si>
    <t xml:space="preserve">C P Coffee </t>
  </si>
  <si>
    <t>CUS1044</t>
  </si>
  <si>
    <t>CUS1045</t>
  </si>
  <si>
    <t>CUS1046</t>
  </si>
  <si>
    <t>CUS1047</t>
  </si>
  <si>
    <t>CUS1048</t>
  </si>
  <si>
    <t>CUS1049</t>
  </si>
  <si>
    <t>CUS1050</t>
  </si>
  <si>
    <t>CUS1051</t>
  </si>
  <si>
    <t>CUS1052</t>
  </si>
  <si>
    <t>CUS1053</t>
  </si>
  <si>
    <t>CUS1054</t>
  </si>
  <si>
    <t>CUS1055</t>
  </si>
  <si>
    <t>CUS1056</t>
  </si>
  <si>
    <t>CUS1057</t>
  </si>
  <si>
    <t>CUS1058</t>
  </si>
  <si>
    <t>CUS1059</t>
  </si>
  <si>
    <t>CUS1060</t>
  </si>
  <si>
    <t>CUS1061</t>
  </si>
  <si>
    <t>CUS1062</t>
  </si>
  <si>
    <t>CUS1063</t>
  </si>
  <si>
    <t>CUS1064</t>
  </si>
  <si>
    <t>CUS1065</t>
  </si>
  <si>
    <t>CUS1066</t>
  </si>
  <si>
    <t>CUS1067</t>
  </si>
  <si>
    <t>CUS1068</t>
  </si>
  <si>
    <t>CUS1069</t>
  </si>
  <si>
    <t>CUS1070</t>
  </si>
  <si>
    <t>CUS1071</t>
  </si>
  <si>
    <t>CUS1072</t>
  </si>
  <si>
    <t>CUS1073</t>
  </si>
  <si>
    <t>CUS1074</t>
  </si>
  <si>
    <t>CUS1075</t>
  </si>
  <si>
    <t>CUS1076</t>
  </si>
  <si>
    <t>CUS1077</t>
  </si>
  <si>
    <t>CUS1078</t>
  </si>
  <si>
    <t>CUS1079</t>
  </si>
  <si>
    <t>CUS1080</t>
  </si>
  <si>
    <t>CUS1081</t>
  </si>
  <si>
    <t>CUS1082</t>
  </si>
  <si>
    <t>CUS1083</t>
  </si>
  <si>
    <t>CUS1084</t>
  </si>
  <si>
    <t>CUS1085</t>
  </si>
  <si>
    <t>CUS1086</t>
  </si>
  <si>
    <t>CUS1087</t>
  </si>
  <si>
    <t>CUS1088</t>
  </si>
  <si>
    <t>CUS1089</t>
  </si>
  <si>
    <t>CUS1090</t>
  </si>
  <si>
    <t>CUS1091</t>
  </si>
  <si>
    <t>CUS1092</t>
  </si>
  <si>
    <t>CUS1093</t>
  </si>
  <si>
    <t>CUS1094</t>
  </si>
  <si>
    <t>CUS1095</t>
  </si>
  <si>
    <t>CUS1096</t>
  </si>
  <si>
    <t>CUS1097</t>
  </si>
  <si>
    <t>CUS1098</t>
  </si>
  <si>
    <t>CUS1099</t>
  </si>
  <si>
    <t>CUS1100</t>
  </si>
  <si>
    <t>CUS1101</t>
  </si>
  <si>
    <t>CUS1102</t>
  </si>
  <si>
    <t>CUS1103</t>
  </si>
  <si>
    <t>CUS1104</t>
  </si>
  <si>
    <t>CUS1105</t>
  </si>
  <si>
    <t>CUS1106</t>
  </si>
  <si>
    <t>CUS1107</t>
  </si>
  <si>
    <t>CUS1108</t>
  </si>
  <si>
    <t>CUS1109</t>
  </si>
  <si>
    <t>CUS1110</t>
  </si>
  <si>
    <t>CUS1111</t>
  </si>
  <si>
    <t>CUS1112</t>
  </si>
  <si>
    <t>CUS1113</t>
  </si>
  <si>
    <t>CUS1114</t>
  </si>
  <si>
    <t>Pike Place</t>
  </si>
  <si>
    <t>Perk Café</t>
  </si>
  <si>
    <t>CUS1115</t>
  </si>
  <si>
    <t>CUS1116</t>
  </si>
  <si>
    <t>CUS1117</t>
  </si>
  <si>
    <t>CUS1118</t>
  </si>
  <si>
    <t>CUS1119</t>
  </si>
  <si>
    <t>CUS1120</t>
  </si>
  <si>
    <t>CUS1121</t>
  </si>
  <si>
    <t>CUS1122</t>
  </si>
  <si>
    <t>CUS1123</t>
  </si>
  <si>
    <t>CUS1124</t>
  </si>
  <si>
    <t>CUS1125</t>
  </si>
  <si>
    <t>CUS1126</t>
  </si>
  <si>
    <t>CUS1127</t>
  </si>
  <si>
    <t>CUS1128</t>
  </si>
  <si>
    <t>CUS1129</t>
  </si>
  <si>
    <t>CUS1130</t>
  </si>
  <si>
    <t>CUS1131</t>
  </si>
  <si>
    <t>CUS1132</t>
  </si>
  <si>
    <t>CUS1133</t>
  </si>
  <si>
    <t>CUS1134</t>
  </si>
  <si>
    <t>CUS1135</t>
  </si>
  <si>
    <t>CUS1136</t>
  </si>
  <si>
    <t>CUS1137</t>
  </si>
  <si>
    <t>CUS1138</t>
  </si>
  <si>
    <t>CUS1139</t>
  </si>
  <si>
    <t>CUS1140</t>
  </si>
  <si>
    <t>CUS1141</t>
  </si>
  <si>
    <t>CUS1142</t>
  </si>
  <si>
    <t>CUS1143</t>
  </si>
  <si>
    <t>CUS1144</t>
  </si>
  <si>
    <t>CUS1145</t>
  </si>
  <si>
    <t>CUS1146</t>
  </si>
  <si>
    <t>CUS1147</t>
  </si>
  <si>
    <t>CUS1148</t>
  </si>
  <si>
    <t>CUS1149</t>
  </si>
  <si>
    <t>CUS1150</t>
  </si>
  <si>
    <t>CUS1151</t>
  </si>
  <si>
    <t>CUS1152</t>
  </si>
  <si>
    <t>CUS1153</t>
  </si>
  <si>
    <t>CUS1154</t>
  </si>
  <si>
    <t>CUS1155</t>
  </si>
  <si>
    <t>CUS1156</t>
  </si>
  <si>
    <t>CUS1157</t>
  </si>
  <si>
    <t>CUS1158</t>
  </si>
  <si>
    <t>CUS1159</t>
  </si>
  <si>
    <t>CUS1160</t>
  </si>
  <si>
    <t>CUS1161</t>
  </si>
  <si>
    <t>CUS1162</t>
  </si>
  <si>
    <t>CUS1163</t>
  </si>
  <si>
    <t>CUS1164</t>
  </si>
  <si>
    <t>CUS1165</t>
  </si>
  <si>
    <t>CUS1166</t>
  </si>
  <si>
    <t>CUS1167</t>
  </si>
  <si>
    <t>CUS1168</t>
  </si>
  <si>
    <t>CUS1169</t>
  </si>
  <si>
    <t>CUS1170</t>
  </si>
  <si>
    <t>CUS1171</t>
  </si>
  <si>
    <t>CUS1172</t>
  </si>
  <si>
    <t>CUS1173</t>
  </si>
  <si>
    <t>CUS1174</t>
  </si>
  <si>
    <t>CUS1175</t>
  </si>
  <si>
    <t>CUS1176</t>
  </si>
  <si>
    <t>CUS1177</t>
  </si>
  <si>
    <t>CUS1178</t>
  </si>
  <si>
    <t>CUS1179</t>
  </si>
  <si>
    <t>CUS1180</t>
  </si>
  <si>
    <t>CUS1181</t>
  </si>
  <si>
    <t>CUS1182</t>
  </si>
  <si>
    <t>CUS1183</t>
  </si>
  <si>
    <t>CUS1184</t>
  </si>
  <si>
    <t>CUS1185</t>
  </si>
  <si>
    <t>CUS1186</t>
  </si>
  <si>
    <t>CUS1187</t>
  </si>
  <si>
    <t>CUS1188</t>
  </si>
  <si>
    <t>CUS1189</t>
  </si>
  <si>
    <t>CUS1190</t>
  </si>
  <si>
    <t>CUS1191</t>
  </si>
  <si>
    <t>CUS1192</t>
  </si>
  <si>
    <t>CUS1193</t>
  </si>
  <si>
    <t>CUS1194</t>
  </si>
  <si>
    <t>CUS1195</t>
  </si>
  <si>
    <t>CUS1196</t>
  </si>
  <si>
    <t>CUS1197</t>
  </si>
  <si>
    <t>CUS1198</t>
  </si>
  <si>
    <t>CUS1199</t>
  </si>
  <si>
    <t>CUS1200</t>
  </si>
  <si>
    <t>CUS1201</t>
  </si>
  <si>
    <t>CUS1202</t>
  </si>
  <si>
    <t>CUS1203</t>
  </si>
  <si>
    <t>CUS1204</t>
  </si>
  <si>
    <t>CUS1205</t>
  </si>
  <si>
    <t>CUS1206</t>
  </si>
  <si>
    <t>CUS1207</t>
  </si>
  <si>
    <t>CUS1208</t>
  </si>
  <si>
    <t>CUS1209</t>
  </si>
  <si>
    <t>CUS1210</t>
  </si>
  <si>
    <t>CUS1211</t>
  </si>
  <si>
    <t>CUS1212</t>
  </si>
  <si>
    <t>CUS1213</t>
  </si>
  <si>
    <t>CUS1214</t>
  </si>
  <si>
    <t>CUS1215</t>
  </si>
  <si>
    <t>CUS1216</t>
  </si>
  <si>
    <t>CUS1217</t>
  </si>
  <si>
    <t>CUS1218</t>
  </si>
  <si>
    <t>CUS1219</t>
  </si>
  <si>
    <t>CUS1220</t>
  </si>
  <si>
    <t>CUS1221</t>
  </si>
  <si>
    <t>CUS1222</t>
  </si>
  <si>
    <t>CUS1223</t>
  </si>
  <si>
    <t>CUS1224</t>
  </si>
  <si>
    <t>CUS1225</t>
  </si>
  <si>
    <t>CUS1226</t>
  </si>
  <si>
    <t>CUS1227</t>
  </si>
  <si>
    <t>CUS1228</t>
  </si>
  <si>
    <t>CUS1229</t>
  </si>
  <si>
    <t>CUS1230</t>
  </si>
  <si>
    <t>CUS1231</t>
  </si>
  <si>
    <t>CUS1232</t>
  </si>
  <si>
    <t>CUS1233</t>
  </si>
  <si>
    <t>CUS1234</t>
  </si>
  <si>
    <t>CUS1235</t>
  </si>
  <si>
    <t>CUS1236</t>
  </si>
  <si>
    <t>CUS1237</t>
  </si>
  <si>
    <t>CUS1238</t>
  </si>
  <si>
    <t>CUS1239</t>
  </si>
  <si>
    <t>CUS1240</t>
  </si>
  <si>
    <t>CUS1241</t>
  </si>
  <si>
    <t>CUS1242</t>
  </si>
  <si>
    <t>CUS1243</t>
  </si>
  <si>
    <t>CUS1244</t>
  </si>
  <si>
    <t>CUS1245</t>
  </si>
  <si>
    <t>CUS1246</t>
  </si>
  <si>
    <t>CUS1247</t>
  </si>
  <si>
    <t>CUS1248</t>
  </si>
  <si>
    <t>CUS1249</t>
  </si>
  <si>
    <t>CUS1250</t>
  </si>
  <si>
    <t>CUS1251</t>
  </si>
  <si>
    <t>CUS1252</t>
  </si>
  <si>
    <t>CUS1253</t>
  </si>
  <si>
    <t>CUS1254</t>
  </si>
  <si>
    <t>CUS1255</t>
  </si>
  <si>
    <t>CUS1256</t>
  </si>
  <si>
    <t>CUS1257</t>
  </si>
  <si>
    <t>CUS1258</t>
  </si>
  <si>
    <t>CUS1259</t>
  </si>
  <si>
    <t>CUS1260</t>
  </si>
  <si>
    <t>CUS1261</t>
  </si>
  <si>
    <t>CUS1262</t>
  </si>
  <si>
    <t>CUS1263</t>
  </si>
  <si>
    <t>CUS1264</t>
  </si>
  <si>
    <t>CUS1265</t>
  </si>
  <si>
    <t>CUS1266</t>
  </si>
  <si>
    <t>CUS1267</t>
  </si>
  <si>
    <t>CUS1268</t>
  </si>
  <si>
    <t>CUS1269</t>
  </si>
  <si>
    <t>CUS1270</t>
  </si>
  <si>
    <t>CUS1271</t>
  </si>
  <si>
    <t>CUS1272</t>
  </si>
  <si>
    <t>CUS1273</t>
  </si>
  <si>
    <t>CUS1274</t>
  </si>
  <si>
    <t>CUS1275</t>
  </si>
  <si>
    <t>CUS1276</t>
  </si>
  <si>
    <t>CUS1277</t>
  </si>
  <si>
    <t>CUS1278</t>
  </si>
  <si>
    <t>CUS1279</t>
  </si>
  <si>
    <t>CUS1280</t>
  </si>
  <si>
    <t>CUS1281</t>
  </si>
  <si>
    <t>CUS1282</t>
  </si>
  <si>
    <t>CUS1283</t>
  </si>
  <si>
    <t>CUS1284</t>
  </si>
  <si>
    <t>CUS1285</t>
  </si>
  <si>
    <t>CUS1286</t>
  </si>
  <si>
    <t>CUS1287</t>
  </si>
  <si>
    <t>CUS1288</t>
  </si>
  <si>
    <t>CUS1289</t>
  </si>
  <si>
    <t>CUS1290</t>
  </si>
  <si>
    <t>CUS1291</t>
  </si>
  <si>
    <t>CUS1292</t>
  </si>
  <si>
    <t>CUS1293</t>
  </si>
  <si>
    <t>CUS1294</t>
  </si>
  <si>
    <t>CUS1295</t>
  </si>
  <si>
    <t>CUS1296</t>
  </si>
  <si>
    <t>CUS1297</t>
  </si>
  <si>
    <t>CUS1298</t>
  </si>
  <si>
    <t>CUS1299</t>
  </si>
  <si>
    <t>CUS1300</t>
  </si>
  <si>
    <t>CUS1301</t>
  </si>
  <si>
    <t>CUS1302</t>
  </si>
  <si>
    <t>CUS1303</t>
  </si>
  <si>
    <t>CUS1304</t>
  </si>
  <si>
    <t>CUS1305</t>
  </si>
  <si>
    <t>CUS1306</t>
  </si>
  <si>
    <t>CUS1307</t>
  </si>
  <si>
    <t>CUS1308</t>
  </si>
  <si>
    <t>CUS1309</t>
  </si>
  <si>
    <t>CUS1310</t>
  </si>
  <si>
    <t>CUS1311</t>
  </si>
  <si>
    <t>CUS1312</t>
  </si>
  <si>
    <t>CUS1313</t>
  </si>
  <si>
    <t>CUS1314</t>
  </si>
  <si>
    <t>CUS1315</t>
  </si>
  <si>
    <t>CUS1316</t>
  </si>
  <si>
    <t>CUS1317</t>
  </si>
  <si>
    <t>CUS1318</t>
  </si>
  <si>
    <t>CUS1319</t>
  </si>
  <si>
    <t>CUS1320</t>
  </si>
  <si>
    <t>CUS1321</t>
  </si>
  <si>
    <t>CUS1322</t>
  </si>
  <si>
    <t>CUS1323</t>
  </si>
  <si>
    <t>CUS1324</t>
  </si>
  <si>
    <t>CUS1325</t>
  </si>
  <si>
    <t>CUS1326</t>
  </si>
  <si>
    <t>CUS1327</t>
  </si>
  <si>
    <t>CUS1328</t>
  </si>
  <si>
    <t>CUS1329</t>
  </si>
  <si>
    <t>CUS1330</t>
  </si>
  <si>
    <t>CUS1331</t>
  </si>
  <si>
    <t>CUS1332</t>
  </si>
  <si>
    <t>CUS1333</t>
  </si>
  <si>
    <t>CUS1334</t>
  </si>
  <si>
    <t>CUS1335</t>
  </si>
  <si>
    <t>CUS1336</t>
  </si>
  <si>
    <t>CUS1337</t>
  </si>
  <si>
    <t>CUS1338</t>
  </si>
  <si>
    <t>CUS1339</t>
  </si>
  <si>
    <t>CUS1340</t>
  </si>
  <si>
    <t>CUS1341</t>
  </si>
  <si>
    <t>CUS1342</t>
  </si>
  <si>
    <t>CUS1343</t>
  </si>
  <si>
    <t>CUS1344</t>
  </si>
  <si>
    <t>CUS1345</t>
  </si>
  <si>
    <t>CUS1346</t>
  </si>
  <si>
    <t>CUS1347</t>
  </si>
  <si>
    <t>CUS1348</t>
  </si>
  <si>
    <t>CUS1349</t>
  </si>
  <si>
    <t>CUS1350</t>
  </si>
  <si>
    <t>CUS1351</t>
  </si>
  <si>
    <t>CUS1352</t>
  </si>
  <si>
    <t>CUS1353</t>
  </si>
  <si>
    <t>CUS1354</t>
  </si>
  <si>
    <t>CUS1355</t>
  </si>
  <si>
    <t>CUS1356</t>
  </si>
  <si>
    <t>CUS1357</t>
  </si>
  <si>
    <t>CUS1358</t>
  </si>
  <si>
    <t>CUS1359</t>
  </si>
  <si>
    <t>CUS1360</t>
  </si>
  <si>
    <t>CUS1361</t>
  </si>
  <si>
    <t>CUS1362</t>
  </si>
  <si>
    <t>CUS1363</t>
  </si>
  <si>
    <t>CUS1364</t>
  </si>
  <si>
    <t>CUS1365</t>
  </si>
  <si>
    <t>CUS1366</t>
  </si>
  <si>
    <t>CUS1367</t>
  </si>
  <si>
    <t>CUS1368</t>
  </si>
  <si>
    <t>CUS1369</t>
  </si>
  <si>
    <t>CUS1370</t>
  </si>
  <si>
    <t>CUS1371</t>
  </si>
  <si>
    <t>CUS1372</t>
  </si>
  <si>
    <t>CUS1373</t>
  </si>
  <si>
    <t>CUS1374</t>
  </si>
  <si>
    <t>CUS1375</t>
  </si>
  <si>
    <t>CUS1376</t>
  </si>
  <si>
    <t>CUS1377</t>
  </si>
  <si>
    <t>CUS1378</t>
  </si>
  <si>
    <t>CUS1379</t>
  </si>
  <si>
    <t>CUS1380</t>
  </si>
  <si>
    <t>CUS1381</t>
  </si>
  <si>
    <t>CUS1382</t>
  </si>
  <si>
    <t>CUS1383</t>
  </si>
  <si>
    <t>CUS1384</t>
  </si>
  <si>
    <t>CUS1385</t>
  </si>
  <si>
    <t>CUS1386</t>
  </si>
  <si>
    <t>CUS1387</t>
  </si>
  <si>
    <t>CUS1388</t>
  </si>
  <si>
    <t>CUS1389</t>
  </si>
  <si>
    <t>CUS1390</t>
  </si>
  <si>
    <t>CUS1391</t>
  </si>
  <si>
    <t>CUS1392</t>
  </si>
  <si>
    <t>CUS1393</t>
  </si>
  <si>
    <t>CUS1394</t>
  </si>
  <si>
    <t>CUS1395</t>
  </si>
  <si>
    <t>CUS1396</t>
  </si>
  <si>
    <t>CUS1397</t>
  </si>
  <si>
    <t>CUS1398</t>
  </si>
  <si>
    <t>CUS1399</t>
  </si>
  <si>
    <t>CUS1400</t>
  </si>
  <si>
    <t>CUS1401</t>
  </si>
  <si>
    <t>CUS1402</t>
  </si>
  <si>
    <t>CUS1403</t>
  </si>
  <si>
    <t>CUS1404</t>
  </si>
  <si>
    <t>CUS1405</t>
  </si>
  <si>
    <t>CUS1406</t>
  </si>
  <si>
    <t>CUS1407</t>
  </si>
  <si>
    <t>CUS1408</t>
  </si>
  <si>
    <t>CUS1409</t>
  </si>
  <si>
    <t>CUS1410</t>
  </si>
  <si>
    <t>CUS1411</t>
  </si>
  <si>
    <t>CUS1412</t>
  </si>
  <si>
    <t>CUS1413</t>
  </si>
  <si>
    <t>CUS1414</t>
  </si>
  <si>
    <t>CUS1415</t>
  </si>
  <si>
    <t>CUS1416</t>
  </si>
  <si>
    <t>CUS1417</t>
  </si>
  <si>
    <t>CUS1418</t>
  </si>
  <si>
    <t>CUS1419</t>
  </si>
  <si>
    <t>CUS1420</t>
  </si>
  <si>
    <t>CUS1421</t>
  </si>
  <si>
    <t>CUS1422</t>
  </si>
  <si>
    <t>CUS1423</t>
  </si>
  <si>
    <t>CUS1424</t>
  </si>
  <si>
    <t>CUS1425</t>
  </si>
  <si>
    <t>CUS1426</t>
  </si>
  <si>
    <t>CUS1427</t>
  </si>
  <si>
    <t>CUS1428</t>
  </si>
  <si>
    <t>CUS1429</t>
  </si>
  <si>
    <t>CUS1430</t>
  </si>
  <si>
    <t>CUS1431</t>
  </si>
  <si>
    <t>CUS1432</t>
  </si>
  <si>
    <t>CUS1433</t>
  </si>
  <si>
    <t>CUS1434</t>
  </si>
  <si>
    <t>CUS1435</t>
  </si>
  <si>
    <t>CUS1436</t>
  </si>
  <si>
    <t>CUS1437</t>
  </si>
  <si>
    <t>CUS1438</t>
  </si>
  <si>
    <t>CUS1439</t>
  </si>
  <si>
    <t>CUS1440</t>
  </si>
  <si>
    <t>CUS1441</t>
  </si>
  <si>
    <t>CUS1442</t>
  </si>
  <si>
    <t>CUS1443</t>
  </si>
  <si>
    <t>CUS1444</t>
  </si>
  <si>
    <t>CUS1445</t>
  </si>
  <si>
    <t>CUS1446</t>
  </si>
  <si>
    <t>CUS1447</t>
  </si>
  <si>
    <t>CUS1448</t>
  </si>
  <si>
    <t>CUS1449</t>
  </si>
  <si>
    <t>CUS1450</t>
  </si>
  <si>
    <t>CUS1451</t>
  </si>
  <si>
    <t>CUS1452</t>
  </si>
  <si>
    <t>CUS1453</t>
  </si>
  <si>
    <t>CUS1454</t>
  </si>
  <si>
    <t>CUS1455</t>
  </si>
  <si>
    <t>CUS1456</t>
  </si>
  <si>
    <t>CUS1457</t>
  </si>
  <si>
    <t>CUS1458</t>
  </si>
  <si>
    <t>CUS1459</t>
  </si>
  <si>
    <t>CUS1460</t>
  </si>
  <si>
    <t>CUS1461</t>
  </si>
  <si>
    <t>CUS1462</t>
  </si>
  <si>
    <t>CUS1463</t>
  </si>
  <si>
    <t>CUS1464</t>
  </si>
  <si>
    <t>CUS1465</t>
  </si>
  <si>
    <t>CUS1466</t>
  </si>
  <si>
    <t>CUS1467</t>
  </si>
  <si>
    <t>CUS1468</t>
  </si>
  <si>
    <t>CUS1469</t>
  </si>
  <si>
    <t>CUS1470</t>
  </si>
  <si>
    <t>CUS1471</t>
  </si>
  <si>
    <t>CUS1472</t>
  </si>
  <si>
    <t>CUS1473</t>
  </si>
  <si>
    <t>CUS1474</t>
  </si>
  <si>
    <t>CUS1475</t>
  </si>
  <si>
    <t>CUS1476</t>
  </si>
  <si>
    <t>CUS1477</t>
  </si>
  <si>
    <t>CUS1478</t>
  </si>
  <si>
    <t>CUS1479</t>
  </si>
  <si>
    <t>CUS1480</t>
  </si>
  <si>
    <t>CUS1481</t>
  </si>
  <si>
    <t>CUS1482</t>
  </si>
  <si>
    <t>CUS1483</t>
  </si>
  <si>
    <t>CUS1484</t>
  </si>
  <si>
    <t>CUS1485</t>
  </si>
  <si>
    <t>CUS1486</t>
  </si>
  <si>
    <t>CUS1487</t>
  </si>
  <si>
    <t>CUS1488</t>
  </si>
  <si>
    <t>CUS1489</t>
  </si>
  <si>
    <t>CUS1490</t>
  </si>
  <si>
    <t>CUS1491</t>
  </si>
  <si>
    <t>CUS1492</t>
  </si>
  <si>
    <t>CUS1493</t>
  </si>
  <si>
    <t>CUS1494</t>
  </si>
  <si>
    <t>CUS1495</t>
  </si>
  <si>
    <t>CUS1496</t>
  </si>
  <si>
    <t>CUS1497</t>
  </si>
  <si>
    <t>CUS1498</t>
  </si>
  <si>
    <t>CUS1499</t>
  </si>
  <si>
    <t>CUS1500</t>
  </si>
  <si>
    <t>Year</t>
  </si>
  <si>
    <t>Month</t>
  </si>
  <si>
    <t>Weekday</t>
  </si>
  <si>
    <t>Row Labels</t>
  </si>
  <si>
    <t>Grand Total</t>
  </si>
  <si>
    <t>Qty by Category</t>
  </si>
  <si>
    <t xml:space="preserve"> QTY SOLD</t>
  </si>
  <si>
    <t>Revenue by Category</t>
  </si>
  <si>
    <t xml:space="preserve"> REVENUE</t>
  </si>
  <si>
    <t>Revenue by Year</t>
  </si>
  <si>
    <t>Revenue by Month</t>
  </si>
  <si>
    <t>Jan</t>
  </si>
  <si>
    <t>Feb</t>
  </si>
  <si>
    <t>Mar</t>
  </si>
  <si>
    <t>Apr</t>
  </si>
  <si>
    <t>May</t>
  </si>
  <si>
    <t>Jun</t>
  </si>
  <si>
    <t>Jul</t>
  </si>
  <si>
    <t>Aug</t>
  </si>
  <si>
    <t>Sep</t>
  </si>
  <si>
    <t>Oct</t>
  </si>
  <si>
    <t>Nov</t>
  </si>
  <si>
    <t>Dec</t>
  </si>
  <si>
    <t xml:space="preserve"> PROFIT </t>
  </si>
  <si>
    <t>Revenue by City</t>
  </si>
  <si>
    <t>Transction by Weekday</t>
  </si>
  <si>
    <t>Sun</t>
  </si>
  <si>
    <t>Mon</t>
  </si>
  <si>
    <t>Tue</t>
  </si>
  <si>
    <t>Wed</t>
  </si>
  <si>
    <t>Thu</t>
  </si>
  <si>
    <t>Fri</t>
  </si>
  <si>
    <t>Sat</t>
  </si>
  <si>
    <t>TRANSACTION</t>
  </si>
  <si>
    <t>Transction by Year &amp; Month</t>
  </si>
  <si>
    <t>Column Labels</t>
  </si>
  <si>
    <t>Profit Margin By Product</t>
  </si>
  <si>
    <t>PROFIT</t>
  </si>
  <si>
    <t>Transctions</t>
  </si>
  <si>
    <t>Qty</t>
  </si>
  <si>
    <t>Revenue</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</si>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</sst>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yy;@"/>
    <numFmt numFmtId="165" formatCode="&quot;₹&quot;\ #,##0.00"/>
    <numFmt numFmtId="166" formatCode="&quot;₹&quot;\ #,##0"/>
  </numFmts>
  <fonts count="3" x14ac:knownFonts="1">
    <font>
      <sz val="11"/>
      <color theme="1"/>
      <name val="Aptos Narrow"/>
      <family val="2"/>
      <scheme val="minor"/>
    </font>
    <font>
      <b/>
      <sz val="11"/>
      <color rgb="FFFF0000"/>
      <name val="Calibri"/>
      <family val="2"/>
    </font>
    <font>
      <b/>
      <sz val="11"/>
      <color theme="1"/>
      <name val="Calibri"/>
      <family val="2"/>
    </font>
  </fonts>
  <fills count="4">
    <fill>
      <patternFill patternType="none"/>
    </fill>
    <fill>
      <patternFill patternType="gray125"/>
    </fill>
    <fill>
      <patternFill patternType="solid">
        <fgColor theme="6"/>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64" fontId="0" fillId="0" borderId="0" xfId="0" applyNumberFormat="1"/>
    <xf numFmtId="0" fontId="0" fillId="2" borderId="0" xfId="0" applyFill="1"/>
    <xf numFmtId="0" fontId="1" fillId="0" borderId="0" xfId="0" applyFont="1"/>
    <xf numFmtId="0" fontId="2" fillId="0" borderId="0" xfId="0" applyFont="1"/>
    <xf numFmtId="0" fontId="2" fillId="0" borderId="0" xfId="0" pivotButton="1" applyFont="1"/>
    <xf numFmtId="0" fontId="2" fillId="0" borderId="0" xfId="0" applyFont="1" applyAlignment="1">
      <alignment horizontal="left"/>
    </xf>
    <xf numFmtId="165" fontId="2" fillId="0" borderId="0" xfId="0" pivotButton="1" applyNumberFormat="1" applyFont="1"/>
    <xf numFmtId="165" fontId="2" fillId="0" borderId="0" xfId="0" applyNumberFormat="1" applyFont="1"/>
    <xf numFmtId="165" fontId="2" fillId="0" borderId="0" xfId="0" applyNumberFormat="1" applyFont="1" applyAlignment="1">
      <alignment horizontal="left"/>
    </xf>
    <xf numFmtId="1" fontId="2" fillId="0" borderId="0" xfId="0" applyNumberFormat="1" applyFont="1"/>
    <xf numFmtId="0" fontId="0" fillId="0" borderId="1" xfId="0" applyBorder="1"/>
    <xf numFmtId="166" fontId="0" fillId="0" borderId="1" xfId="0" applyNumberFormat="1" applyBorder="1"/>
    <xf numFmtId="0" fontId="2" fillId="3" borderId="1" xfId="0" applyFont="1" applyFill="1" applyBorder="1" applyAlignment="1">
      <alignment horizontal="left"/>
    </xf>
    <xf numFmtId="166" fontId="2" fillId="0" borderId="0" xfId="0" applyNumberFormat="1" applyFont="1"/>
    <xf numFmtId="0" fontId="2" fillId="0" borderId="0" xfId="0" applyNumberFormat="1" applyFont="1"/>
    <xf numFmtId="0" fontId="2" fillId="0" borderId="0" xfId="0" applyNumberFormat="1" applyFont="1" applyAlignment="1">
      <alignment vertical="top"/>
    </xf>
    <xf numFmtId="0" fontId="2" fillId="0" borderId="0" xfId="0" pivotButton="1" applyNumberFormat="1" applyFont="1"/>
    <xf numFmtId="0" fontId="2" fillId="0" borderId="0" xfId="0" applyNumberFormat="1" applyFont="1" applyAlignment="1">
      <alignment horizontal="left"/>
    </xf>
  </cellXfs>
  <cellStyles count="1">
    <cellStyle name="Normal" xfId="0" builtinId="0"/>
  </cellStyles>
  <dxfs count="7830">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 formatCode="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5" formatCode="&quot;₹&quot;\ #,##0.00"/>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b/>
      </font>
    </dxf>
    <dxf>
      <font>
        <sz val="11"/>
      </font>
    </dxf>
    <dxf>
      <font>
        <sz val="11"/>
      </font>
    </dxf>
    <dxf>
      <font>
        <sz val="11"/>
      </font>
    </dxf>
    <dxf>
      <font>
        <sz val="11"/>
      </font>
    </dxf>
    <dxf>
      <font>
        <sz val="11"/>
      </font>
    </dxf>
    <dxf>
      <font>
        <sz val="11"/>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font>
        <sz val="11"/>
      </font>
    </dxf>
    <dxf>
      <alignment vertical="top"/>
    </dxf>
    <dxf>
      <alignment horizontal="general"/>
    </dxf>
    <dxf>
      <font>
        <b/>
      </font>
    </dxf>
    <dxf>
      <fill>
        <patternFill>
          <bgColor rgb="FF0070C0"/>
        </patternFill>
      </fill>
    </dxf>
    <dxf>
      <font>
        <name val="Calibri"/>
        <scheme val="none"/>
      </font>
    </dxf>
    <dxf>
      <font>
        <name val="Calibri"/>
        <scheme val="none"/>
      </font>
    </dxf>
    <dxf>
      <font>
        <name val="Calibri"/>
        <scheme val="none"/>
      </font>
    </dxf>
    <dxf>
      <font>
        <name val="Calibri"/>
        <scheme val="none"/>
      </font>
    </dxf>
    <dxf>
      <font>
        <name val="Calibri"/>
        <scheme val="none"/>
      </font>
    </dxf>
    <dxf>
      <font>
        <b/>
      </font>
    </dxf>
    <dxf>
      <font>
        <b/>
      </font>
    </dxf>
    <dxf>
      <font>
        <b/>
      </font>
    </dxf>
    <dxf>
      <font>
        <b/>
      </font>
    </dxf>
    <dxf>
      <font>
        <b/>
      </font>
    </dxf>
    <dxf>
      <font>
        <sz val="11"/>
      </font>
    </dxf>
    <dxf>
      <font>
        <sz val="11"/>
      </font>
    </dxf>
    <dxf>
      <font>
        <sz val="11"/>
      </font>
    </dxf>
    <dxf>
      <font>
        <sz val="11"/>
      </font>
    </dxf>
    <dxf>
      <font>
        <sz val="11"/>
      </font>
    </dxf>
    <dxf>
      <numFmt numFmtId="0" formatCode="General"/>
    </dxf>
    <dxf>
      <numFmt numFmtId="0" formatCode="General"/>
    </dxf>
    <dxf>
      <numFmt numFmtId="0" formatCode="General"/>
    </dxf>
    <dxf>
      <numFmt numFmtId="0" formatCode="General"/>
    </dxf>
    <dxf>
      <numFmt numFmtId="165" formatCode="&quot;₹&quot;\ #,##0.00"/>
    </dxf>
    <dxf>
      <numFmt numFmtId="166" formatCode="&quot;₹&quot;\ #,##0"/>
    </dxf>
    <dxf>
      <numFmt numFmtId="166" formatCode="&quot;₹&quot;\ #,##0"/>
    </dxf>
    <dxf>
      <numFmt numFmtId="166" formatCode="&quot;₹&quot;\ #,##0"/>
    </dxf>
    <dxf>
      <numFmt numFmtId="0" formatCode="General"/>
    </dxf>
    <dxf>
      <numFmt numFmtId="0" formatCode="General"/>
    </dxf>
    <dxf>
      <numFmt numFmtId="0" formatCode="General"/>
    </dxf>
    <dxf>
      <numFmt numFmtId="164" formatCode="dd/mm/yyyy;@"/>
    </dxf>
    <dxf>
      <numFmt numFmtId="0" formatCode="General"/>
    </dxf>
    <dxf>
      <numFmt numFmtId="165" formatCode="&quot;₹&quot;\ #,##0.00"/>
    </dxf>
    <dxf>
      <numFmt numFmtId="0" formatCode="General"/>
    </dxf>
    <dxf>
      <numFmt numFmtId="0" formatCode="General"/>
    </dxf>
    <dxf>
      <numFmt numFmtId="0" formatCode="General"/>
    </dxf>
    <dxf>
      <font>
        <sz val="11"/>
      </font>
    </dxf>
    <dxf>
      <font>
        <sz val="11"/>
      </font>
    </dxf>
    <dxf>
      <font>
        <sz val="11"/>
      </font>
    </dxf>
    <dxf>
      <font>
        <sz val="11"/>
      </font>
    </dxf>
    <dxf>
      <font>
        <sz val="11"/>
      </font>
    </dxf>
    <dxf>
      <font>
        <b/>
      </font>
    </dxf>
    <dxf>
      <font>
        <b/>
      </font>
    </dxf>
    <dxf>
      <font>
        <b/>
      </font>
    </dxf>
    <dxf>
      <font>
        <b/>
      </font>
    </dxf>
    <dxf>
      <font>
        <b/>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quot;₹&quot;\ #,##0.00"/>
    </dxf>
    <dxf>
      <numFmt numFmtId="165" formatCode="&quot;₹&quot;\ #,##0.00"/>
    </dxf>
    <dxf>
      <numFmt numFmtId="165" formatCode="&quot;₹&quot;\ #,##0.00"/>
    </dxf>
    <dxf>
      <numFmt numFmtId="165" formatCode="&quot;₹&quot;\ #,##0.00"/>
    </dxf>
    <dxf>
      <numFmt numFmtId="165" formatCode="&quot;₹&quot;\ #,##0.00"/>
    </dxf>
    <dxf>
      <font>
        <sz val="11"/>
      </font>
    </dxf>
    <dxf>
      <font>
        <sz val="11"/>
      </font>
    </dxf>
    <dxf>
      <font>
        <sz val="11"/>
      </font>
    </dxf>
    <dxf>
      <font>
        <sz val="11"/>
      </font>
    </dxf>
    <dxf>
      <font>
        <sz val="11"/>
      </font>
    </dxf>
    <dxf>
      <font>
        <sz val="11"/>
      </font>
    </dxf>
    <dxf>
      <font>
        <b/>
      </font>
    </dxf>
    <dxf>
      <font>
        <b/>
      </font>
    </dxf>
    <dxf>
      <font>
        <b/>
      </font>
    </dxf>
    <dxf>
      <font>
        <b/>
      </font>
    </dxf>
    <dxf>
      <font>
        <b/>
      </font>
    </dxf>
    <dxf>
      <font>
        <b/>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0" formatCode="General"/>
    </dxf>
    <dxf>
      <numFmt numFmtId="165" formatCode="&quot;₹&quot;\ #,##0.00"/>
    </dxf>
    <dxf>
      <numFmt numFmtId="0" formatCode="General"/>
    </dxf>
    <dxf>
      <numFmt numFmtId="0" formatCode="General"/>
    </dxf>
    <dxf>
      <numFmt numFmtId="0" formatCode="General"/>
    </dxf>
    <dxf>
      <font>
        <sz val="11"/>
      </font>
    </dxf>
    <dxf>
      <font>
        <sz val="11"/>
      </font>
    </dxf>
    <dxf>
      <font>
        <sz val="11"/>
      </font>
    </dxf>
    <dxf>
      <font>
        <sz val="11"/>
      </font>
    </dxf>
    <dxf>
      <font>
        <sz val="11"/>
      </font>
    </dxf>
    <dxf>
      <font>
        <b/>
      </font>
    </dxf>
    <dxf>
      <font>
        <b/>
      </font>
    </dxf>
    <dxf>
      <font>
        <b/>
      </font>
    </dxf>
    <dxf>
      <font>
        <b/>
      </font>
    </dxf>
    <dxf>
      <font>
        <b/>
      </font>
    </dxf>
    <dxf>
      <font>
        <name val="Calibri"/>
        <scheme val="none"/>
      </font>
    </dxf>
    <dxf>
      <font>
        <name val="Calibri"/>
        <scheme val="none"/>
      </font>
    </dxf>
    <dxf>
      <font>
        <name val="Calibri"/>
        <scheme val="none"/>
      </font>
    </dxf>
    <dxf>
      <font>
        <name val="Calibri"/>
        <scheme val="none"/>
      </font>
    </dxf>
    <dxf>
      <font>
        <name val="Calibri"/>
        <scheme val="none"/>
      </font>
    </dxf>
    <dxf>
      <font>
        <b/>
      </font>
    </dxf>
    <dxf>
      <alignment horizontal="general"/>
    </dxf>
    <dxf>
      <alignment vertical="top"/>
    </dxf>
    <dxf>
      <font>
        <sz val="11"/>
      </font>
    </dxf>
    <dxf>
      <font>
        <sz val="11"/>
      </font>
    </dxf>
    <dxf>
      <font>
        <sz val="11"/>
      </font>
    </dxf>
    <dxf>
      <font>
        <sz val="11"/>
      </font>
    </dxf>
    <dxf>
      <font>
        <sz val="11"/>
      </font>
    </dxf>
    <dxf>
      <font>
        <sz val="11"/>
      </font>
    </dxf>
    <dxf>
      <font>
        <b/>
      </font>
    </dxf>
    <dxf>
      <font>
        <b/>
      </font>
    </dxf>
    <dxf>
      <font>
        <b/>
      </font>
    </dxf>
    <dxf>
      <font>
        <b/>
      </font>
    </dxf>
    <dxf>
      <font>
        <b/>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quot;₹&quot;\ #,##0.00"/>
    </dxf>
    <dxf>
      <numFmt numFmtId="165" formatCode="&quot;₹&quot;\ #,##0.00"/>
    </dxf>
    <dxf>
      <numFmt numFmtId="0" formatCode="General"/>
    </dxf>
    <dxf>
      <numFmt numFmtId="0" formatCode="General"/>
    </dxf>
    <dxf>
      <numFmt numFmtId="0" formatCode="General"/>
    </dxf>
    <dxf>
      <font>
        <sz val="11"/>
      </font>
    </dxf>
    <dxf>
      <font>
        <sz val="11"/>
      </font>
    </dxf>
    <dxf>
      <font>
        <sz val="11"/>
      </font>
    </dxf>
    <dxf>
      <font>
        <sz val="11"/>
      </font>
    </dxf>
    <dxf>
      <font>
        <sz val="11"/>
      </font>
    </dxf>
    <dxf>
      <font>
        <b/>
      </font>
    </dxf>
    <dxf>
      <font>
        <b/>
      </font>
    </dxf>
    <dxf>
      <font>
        <b/>
      </font>
    </dxf>
    <dxf>
      <font>
        <b/>
      </font>
    </dxf>
    <dxf>
      <font>
        <b/>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quot;₹&quot;\ #,##0.00"/>
    </dxf>
    <dxf>
      <numFmt numFmtId="0" formatCode="General"/>
    </dxf>
    <dxf>
      <numFmt numFmtId="0" formatCode="General"/>
    </dxf>
    <dxf>
      <numFmt numFmtId="0" formatCode="General"/>
    </dxf>
    <dxf>
      <font>
        <sz val="11"/>
      </font>
    </dxf>
    <dxf>
      <font>
        <sz val="11"/>
      </font>
    </dxf>
    <dxf>
      <font>
        <sz val="11"/>
      </font>
    </dxf>
    <dxf>
      <font>
        <sz val="11"/>
      </font>
    </dxf>
    <dxf>
      <font>
        <sz val="11"/>
      </font>
    </dxf>
    <dxf>
      <font>
        <b/>
      </font>
    </dxf>
    <dxf>
      <font>
        <b/>
      </font>
    </dxf>
    <dxf>
      <font>
        <b/>
      </font>
    </dxf>
    <dxf>
      <font>
        <b/>
      </font>
    </dxf>
    <dxf>
      <font>
        <b/>
      </font>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numFmt numFmtId="165" formatCode="&quot;₹&quot;\ #,##0.00"/>
    </dxf>
    <dxf>
      <numFmt numFmtId="0" formatCode="General"/>
    </dxf>
    <dxf>
      <numFmt numFmtId="0" formatCode="General"/>
    </dxf>
    <dxf>
      <numFmt numFmtId="0" formatCode="General"/>
    </dxf>
    <dxf>
      <font>
        <sz val="11"/>
      </font>
    </dxf>
    <dxf>
      <font>
        <sz val="11"/>
      </font>
    </dxf>
    <dxf>
      <font>
        <sz val="11"/>
      </font>
    </dxf>
    <dxf>
      <font>
        <sz val="11"/>
      </font>
    </dxf>
    <dxf>
      <font>
        <sz val="11"/>
      </font>
    </dxf>
    <dxf>
      <font>
        <b/>
      </font>
    </dxf>
    <dxf>
      <font>
        <b/>
      </font>
    </dxf>
    <dxf>
      <font>
        <b/>
      </font>
    </dxf>
    <dxf>
      <font>
        <b/>
      </font>
    </dxf>
    <dxf>
      <font>
        <b/>
      </font>
    </dxf>
    <dxf>
      <font>
        <name val="Calibri"/>
        <scheme val="none"/>
      </font>
    </dxf>
    <dxf>
      <font>
        <name val="Calibri"/>
        <scheme val="none"/>
      </font>
    </dxf>
    <dxf>
      <font>
        <name val="Calibri"/>
        <scheme val="none"/>
      </font>
    </dxf>
    <dxf>
      <font>
        <name val="Calibri"/>
        <scheme val="none"/>
      </font>
    </dxf>
    <dxf>
      <font>
        <name val="Calibri"/>
        <scheme val="none"/>
      </font>
    </dxf>
  </dxfs>
  <tableStyles count="1" defaultTableStyle="TableStyleMedium2" defaultPivotStyle="PivotStyleLight16">
    <tableStyle name="Slicer Style 1" pivot="0" table="0" count="3" xr9:uid="{2454A342-807F-46B8-88D3-BDBF112BE9E2}">
      <tableStyleElement type="wholeTable" dxfId="7660"/>
    </tableStyle>
  </tableStyles>
  <colors>
    <mruColors>
      <color rgb="FF2FFDFD"/>
      <color rgb="FFFF3300"/>
      <color rgb="FFDBCD17"/>
      <color rgb="FFE84F12"/>
      <color rgb="FF00FF00"/>
      <color rgb="FFFF3399"/>
      <color rgb="FF33CC33"/>
      <color rgb="FF99FF99"/>
    </mruColors>
  </colors>
  <extLst>
    <ext xmlns:x14="http://schemas.microsoft.com/office/spreadsheetml/2009/9/main" uri="{46F421CA-312F-682f-3DD2-61675219B42D}">
      <x14:dxfs count="2">
        <dxf>
          <fill>
            <patternFill>
              <bgColor theme="9" tint="0.59996337778862885"/>
            </patternFill>
          </fill>
        </dxf>
        <dxf>
          <font>
            <b/>
            <i val="0"/>
            <sz val="12"/>
          </font>
          <fill>
            <patternFill>
              <bgColor rgb="FF00B0F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Data.. (1).xlsx]PIVOT!PivotTable8</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1200" b="1">
                <a:solidFill>
                  <a:schemeClr val="tx1"/>
                </a:solidFill>
                <a:latin typeface="Calibri" panose="020F0502020204030204" pitchFamily="34" charset="0"/>
                <a:ea typeface="Calibri" panose="020F0502020204030204" pitchFamily="34" charset="0"/>
                <a:cs typeface="Calibri" panose="020F0502020204030204" pitchFamily="34" charset="0"/>
              </a:rPr>
              <a:t>CATEGORY</a:t>
            </a:r>
            <a:r>
              <a:rPr lang="en-US" sz="1200" b="1" baseline="0">
                <a:solidFill>
                  <a:schemeClr val="tx1"/>
                </a:solidFill>
                <a:latin typeface="Calibri" panose="020F0502020204030204" pitchFamily="34" charset="0"/>
                <a:ea typeface="Calibri" panose="020F0502020204030204" pitchFamily="34" charset="0"/>
                <a:cs typeface="Calibri" panose="020F0502020204030204" pitchFamily="34" charset="0"/>
              </a:rPr>
              <a:t> TRANSACTIONS</a:t>
            </a:r>
            <a:endParaRPr lang="en-US" sz="12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299397443778981"/>
          <c:y val="0.1771080669710807"/>
          <c:w val="0.57405779051601225"/>
          <c:h val="0.75592085235920847"/>
        </c:manualLayout>
      </c:layout>
      <c:barChart>
        <c:barDir val="bar"/>
        <c:grouping val="clustered"/>
        <c:varyColors val="0"/>
        <c:ser>
          <c:idx val="0"/>
          <c:order val="0"/>
          <c:tx>
            <c:strRef>
              <c:f>PIVOT!$AA$3</c:f>
              <c:strCache>
                <c:ptCount val="1"/>
                <c:pt idx="0">
                  <c:v>Total</c:v>
                </c:pt>
              </c:strCache>
            </c:strRef>
          </c:tx>
          <c:spPr>
            <a:solidFill>
              <a:srgbClr val="FF33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PIVOT!$Z$4:$Z$11</c:f>
              <c:strCache>
                <c:ptCount val="7"/>
                <c:pt idx="0">
                  <c:v>Coffee Beverages</c:v>
                </c:pt>
                <c:pt idx="1">
                  <c:v>Cold Drinks</c:v>
                </c:pt>
                <c:pt idx="2">
                  <c:v>Desserts</c:v>
                </c:pt>
                <c:pt idx="3">
                  <c:v>Sandwiches </c:v>
                </c:pt>
                <c:pt idx="4">
                  <c:v>Snacks</c:v>
                </c:pt>
                <c:pt idx="5">
                  <c:v>Specialty Drinks</c:v>
                </c:pt>
                <c:pt idx="6">
                  <c:v>Tea Beverages</c:v>
                </c:pt>
              </c:strCache>
            </c:strRef>
          </c:cat>
          <c:val>
            <c:numRef>
              <c:f>PIVOT!$AA$4:$AA$11</c:f>
              <c:numCache>
                <c:formatCode>0</c:formatCode>
                <c:ptCount val="7"/>
                <c:pt idx="0">
                  <c:v>101.39499999999998</c:v>
                </c:pt>
                <c:pt idx="1">
                  <c:v>105.49</c:v>
                </c:pt>
                <c:pt idx="2">
                  <c:v>139.77249999999989</c:v>
                </c:pt>
                <c:pt idx="3">
                  <c:v>120.71499999999996</c:v>
                </c:pt>
                <c:pt idx="4">
                  <c:v>99.032499999999985</c:v>
                </c:pt>
                <c:pt idx="5">
                  <c:v>122.74499999999996</c:v>
                </c:pt>
                <c:pt idx="6">
                  <c:v>104.63249999999995</c:v>
                </c:pt>
              </c:numCache>
            </c:numRef>
          </c:val>
          <c:extLst>
            <c:ext xmlns:c16="http://schemas.microsoft.com/office/drawing/2014/chart" uri="{C3380CC4-5D6E-409C-BE32-E72D297353CC}">
              <c16:uniqueId val="{00000000-70DE-4620-A151-3922761B45BA}"/>
            </c:ext>
          </c:extLst>
        </c:ser>
        <c:dLbls>
          <c:showLegendKey val="0"/>
          <c:showVal val="0"/>
          <c:showCatName val="0"/>
          <c:showSerName val="0"/>
          <c:showPercent val="0"/>
          <c:showBubbleSize val="0"/>
        </c:dLbls>
        <c:gapWidth val="60"/>
        <c:axId val="55446192"/>
        <c:axId val="55446672"/>
      </c:barChart>
      <c:catAx>
        <c:axId val="5544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5446672"/>
        <c:crosses val="autoZero"/>
        <c:auto val="1"/>
        <c:lblAlgn val="ctr"/>
        <c:lblOffset val="100"/>
        <c:noMultiLvlLbl val="0"/>
      </c:catAx>
      <c:valAx>
        <c:axId val="55446672"/>
        <c:scaling>
          <c:orientation val="minMax"/>
        </c:scaling>
        <c:delete val="1"/>
        <c:axPos val="b"/>
        <c:numFmt formatCode="0" sourceLinked="1"/>
        <c:majorTickMark val="none"/>
        <c:minorTickMark val="none"/>
        <c:tickLblPos val="nextTo"/>
        <c:crossAx val="5544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Data.. (1).xlsx]PIVOT!PivotTable6</c:name>
    <c:fmtId val="2"/>
  </c:pivotSource>
  <c:chart>
    <c:title>
      <c:tx>
        <c:rich>
          <a:bodyPr rot="0" spcFirstLastPara="1" vertOverflow="ellipsis" vert="horz" wrap="square" anchor="ctr" anchorCtr="1"/>
          <a:lstStyle/>
          <a:p>
            <a:pPr>
              <a:defRPr sz="1200" b="1" i="0" u="none" strike="noStrike" kern="1200" cap="all" spc="100" normalizeH="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1200">
                <a:solidFill>
                  <a:schemeClr val="tx1"/>
                </a:solidFill>
                <a:latin typeface="Calibri" panose="020F0502020204030204" pitchFamily="34" charset="0"/>
                <a:ea typeface="Calibri" panose="020F0502020204030204" pitchFamily="34" charset="0"/>
                <a:cs typeface="Calibri" panose="020F0502020204030204" pitchFamily="34" charset="0"/>
              </a:rPr>
              <a:t>WEEKDAY</a:t>
            </a:r>
            <a:r>
              <a:rPr lang="en-US" sz="1200" baseline="0">
                <a:solidFill>
                  <a:schemeClr val="tx1"/>
                </a:solidFill>
                <a:latin typeface="Calibri" panose="020F0502020204030204" pitchFamily="34" charset="0"/>
                <a:ea typeface="Calibri" panose="020F0502020204030204" pitchFamily="34" charset="0"/>
                <a:cs typeface="Calibri" panose="020F0502020204030204" pitchFamily="34" charset="0"/>
              </a:rPr>
              <a:t> TRANSACTION COUNT</a:t>
            </a:r>
            <a:endParaRPr lang="en-US" sz="1200">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rgbClr val="00B050"/>
            </a:solidFill>
            <a:ln>
              <a:noFill/>
            </a:ln>
            <a:effectLst/>
          </c:spPr>
        </c:marker>
        <c:dLbl>
          <c:idx val="0"/>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27846175620756E-2"/>
          <c:y val="0.16225266362252661"/>
          <c:w val="0.97146835892355154"/>
          <c:h val="0.69699684799674011"/>
        </c:manualLayout>
      </c:layout>
      <c:lineChart>
        <c:grouping val="standard"/>
        <c:varyColors val="0"/>
        <c:ser>
          <c:idx val="0"/>
          <c:order val="0"/>
          <c:tx>
            <c:strRef>
              <c:f>PIVOT!$R$3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rgbClr val="00B050"/>
              </a:solidFill>
              <a:ln>
                <a:noFill/>
              </a:ln>
              <a:effectLst/>
            </c:spPr>
          </c:marker>
          <c:dLbls>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PIVOT!$Q$4:$Q$11</c:f>
              <c:strCache>
                <c:ptCount val="7"/>
                <c:pt idx="0">
                  <c:v>Sun</c:v>
                </c:pt>
                <c:pt idx="1">
                  <c:v>Mon</c:v>
                </c:pt>
                <c:pt idx="2">
                  <c:v>Tue</c:v>
                </c:pt>
                <c:pt idx="3">
                  <c:v>Wed</c:v>
                </c:pt>
                <c:pt idx="4">
                  <c:v>Thu</c:v>
                </c:pt>
                <c:pt idx="5">
                  <c:v>Fri</c:v>
                </c:pt>
                <c:pt idx="6">
                  <c:v>Sat</c:v>
                </c:pt>
              </c:strCache>
            </c:strRef>
          </c:cat>
          <c:val>
            <c:numRef>
              <c:f>PIVOT!$R$4:$R$11</c:f>
              <c:numCache>
                <c:formatCode>General</c:formatCode>
                <c:ptCount val="7"/>
                <c:pt idx="0">
                  <c:v>71</c:v>
                </c:pt>
                <c:pt idx="1">
                  <c:v>79</c:v>
                </c:pt>
                <c:pt idx="2">
                  <c:v>71</c:v>
                </c:pt>
                <c:pt idx="3">
                  <c:v>72</c:v>
                </c:pt>
                <c:pt idx="4">
                  <c:v>57</c:v>
                </c:pt>
                <c:pt idx="5">
                  <c:v>72</c:v>
                </c:pt>
                <c:pt idx="6">
                  <c:v>78</c:v>
                </c:pt>
              </c:numCache>
            </c:numRef>
          </c:val>
          <c:smooth val="0"/>
          <c:extLst>
            <c:ext xmlns:c16="http://schemas.microsoft.com/office/drawing/2014/chart" uri="{C3380CC4-5D6E-409C-BE32-E72D297353CC}">
              <c16:uniqueId val="{00000000-7915-49FA-9C82-35162F4150C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50938976"/>
        <c:axId val="1650941856"/>
      </c:lineChart>
      <c:catAx>
        <c:axId val="1650938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3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50941856"/>
        <c:crosses val="autoZero"/>
        <c:auto val="1"/>
        <c:lblAlgn val="ctr"/>
        <c:lblOffset val="100"/>
        <c:noMultiLvlLbl val="0"/>
      </c:catAx>
      <c:valAx>
        <c:axId val="1650941856"/>
        <c:scaling>
          <c:orientation val="minMax"/>
        </c:scaling>
        <c:delete val="1"/>
        <c:axPos val="l"/>
        <c:numFmt formatCode="General" sourceLinked="1"/>
        <c:majorTickMark val="none"/>
        <c:minorTickMark val="none"/>
        <c:tickLblPos val="nextTo"/>
        <c:crossAx val="16509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Data.. (1).xlsx]PIVOT!PivotTable3</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tx1"/>
                </a:solidFill>
                <a:latin typeface="Calibri" panose="020F0502020204030204" pitchFamily="34" charset="0"/>
                <a:ea typeface="Calibri" panose="020F0502020204030204" pitchFamily="34" charset="0"/>
                <a:cs typeface="Calibri" panose="020F0502020204030204" pitchFamily="34" charset="0"/>
              </a:rPr>
              <a:t>YEARLY</a:t>
            </a:r>
            <a:r>
              <a:rPr lang="en-US" baseline="0">
                <a:solidFill>
                  <a:schemeClr val="tx1"/>
                </a:solidFill>
                <a:latin typeface="Calibri" panose="020F0502020204030204" pitchFamily="34" charset="0"/>
                <a:ea typeface="Calibri" panose="020F0502020204030204" pitchFamily="34" charset="0"/>
                <a:cs typeface="Calibri" panose="020F0502020204030204" pitchFamily="34" charset="0"/>
              </a:rPr>
              <a:t> REVENUE %</a:t>
            </a:r>
            <a:endParaRPr lang="en-US">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F3399"/>
          </a:solidFill>
          <a:ln>
            <a:noFill/>
          </a:ln>
          <a:effectLst/>
          <a:scene3d>
            <a:camera prst="orthographicFront"/>
            <a:lightRig rig="brightRoom" dir="t"/>
          </a:scene3d>
          <a:sp3d prstMaterial="flat">
            <a:bevelT w="50800" h="101600" prst="angle"/>
            <a:contourClr>
              <a:srgbClr val="000000"/>
            </a:contourClr>
          </a:sp3d>
        </c:spPr>
      </c:pivotFmt>
      <c:pivotFmt>
        <c:idx val="7"/>
        <c:spPr>
          <a:solidFill>
            <a:srgbClr val="7030A0"/>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99FF99"/>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338276992484372"/>
          <c:y val="0.17874031290912204"/>
          <c:w val="0.58184781119227569"/>
          <c:h val="0.66764993037970399"/>
        </c:manualLayout>
      </c:layout>
      <c:doughnutChart>
        <c:varyColors val="1"/>
        <c:ser>
          <c:idx val="0"/>
          <c:order val="0"/>
          <c:tx>
            <c:strRef>
              <c:f>PIVOT!$H$3</c:f>
              <c:strCache>
                <c:ptCount val="1"/>
                <c:pt idx="0">
                  <c:v>Total</c:v>
                </c:pt>
              </c:strCache>
            </c:strRef>
          </c:tx>
          <c:explosion val="3"/>
          <c:dPt>
            <c:idx val="0"/>
            <c:bubble3D val="0"/>
            <c:spPr>
              <a:solidFill>
                <a:srgbClr val="FF33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1D8-4B11-84A3-46358829AE08}"/>
              </c:ext>
            </c:extLst>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1D8-4B11-84A3-46358829AE08}"/>
              </c:ext>
            </c:extLst>
          </c:dPt>
          <c:dPt>
            <c:idx val="2"/>
            <c:bubble3D val="0"/>
            <c:spPr>
              <a:solidFill>
                <a:srgbClr val="99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1D8-4B11-84A3-46358829AE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PIVOT!$G$4:$G$7</c:f>
              <c:strCache>
                <c:ptCount val="3"/>
                <c:pt idx="0">
                  <c:v>2021</c:v>
                </c:pt>
                <c:pt idx="1">
                  <c:v>2022</c:v>
                </c:pt>
                <c:pt idx="2">
                  <c:v>2023</c:v>
                </c:pt>
              </c:strCache>
            </c:strRef>
          </c:cat>
          <c:val>
            <c:numRef>
              <c:f>PIVOT!$H$4:$H$7</c:f>
              <c:numCache>
                <c:formatCode>"₹"\ #,##0</c:formatCode>
                <c:ptCount val="3"/>
                <c:pt idx="0">
                  <c:v>688.39999999999986</c:v>
                </c:pt>
                <c:pt idx="1">
                  <c:v>856.80000000000007</c:v>
                </c:pt>
                <c:pt idx="2">
                  <c:v>722.74999999999977</c:v>
                </c:pt>
              </c:numCache>
            </c:numRef>
          </c:val>
          <c:extLst>
            <c:ext xmlns:c16="http://schemas.microsoft.com/office/drawing/2014/chart" uri="{C3380CC4-5D6E-409C-BE32-E72D297353CC}">
              <c16:uniqueId val="{00000006-A1D8-4B11-84A3-46358829AE08}"/>
            </c:ext>
          </c:extLst>
        </c:ser>
        <c:dLbls>
          <c:showLegendKey val="0"/>
          <c:showVal val="0"/>
          <c:showCatName val="0"/>
          <c:showSerName val="0"/>
          <c:showPercent val="1"/>
          <c:showBubbleSize val="0"/>
          <c:showLeaderLines val="1"/>
        </c:dLbls>
        <c:firstSliceAng val="0"/>
        <c:holeSize val="56"/>
      </c:doughnutChart>
      <c:spPr>
        <a:noFill/>
        <a:ln>
          <a:noFill/>
        </a:ln>
        <a:effectLst/>
      </c:spPr>
    </c:plotArea>
    <c:legend>
      <c:legendPos val="r"/>
      <c:layout>
        <c:manualLayout>
          <c:xMode val="edge"/>
          <c:yMode val="edge"/>
          <c:x val="0.260366610800156"/>
          <c:y val="0.83015211962111835"/>
          <c:w val="0.45583151503652403"/>
          <c:h val="0.169740958312005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Data.. (1).xlsx]PIVOT!PivotTable2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Calibri" panose="020F0502020204030204" pitchFamily="34" charset="0"/>
                <a:ea typeface="Calibri" panose="020F0502020204030204" pitchFamily="34" charset="0"/>
                <a:cs typeface="Calibri" panose="020F0502020204030204" pitchFamily="34" charset="0"/>
              </a:rPr>
              <a:t>REVENUE</a:t>
            </a:r>
            <a:r>
              <a:rPr lang="en-US" b="1" baseline="0">
                <a:solidFill>
                  <a:schemeClr val="tx1"/>
                </a:solidFill>
                <a:latin typeface="Calibri" panose="020F0502020204030204" pitchFamily="34" charset="0"/>
                <a:ea typeface="Calibri" panose="020F0502020204030204" pitchFamily="34" charset="0"/>
                <a:cs typeface="Calibri" panose="020F0502020204030204" pitchFamily="34" charset="0"/>
              </a:rPr>
              <a:t> OF CATEGORY</a:t>
            </a:r>
            <a:endParaRPr lang="en-US"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PIVOT!$E$3</c:f>
              <c:strCache>
                <c:ptCount val="1"/>
                <c:pt idx="0">
                  <c:v>Total</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PIVOT!$D$4:$D$11</c:f>
              <c:strCache>
                <c:ptCount val="7"/>
                <c:pt idx="0">
                  <c:v>Coffee Beverages</c:v>
                </c:pt>
                <c:pt idx="1">
                  <c:v>Cold Drinks</c:v>
                </c:pt>
                <c:pt idx="2">
                  <c:v>Desserts</c:v>
                </c:pt>
                <c:pt idx="3">
                  <c:v>Sandwiches </c:v>
                </c:pt>
                <c:pt idx="4">
                  <c:v>Snacks</c:v>
                </c:pt>
                <c:pt idx="5">
                  <c:v>Specialty Drinks</c:v>
                </c:pt>
                <c:pt idx="6">
                  <c:v>Tea Beverages</c:v>
                </c:pt>
              </c:strCache>
            </c:strRef>
          </c:cat>
          <c:val>
            <c:numRef>
              <c:f>PIVOT!$E$4:$E$11</c:f>
              <c:numCache>
                <c:formatCode>"₹"\ #,##0</c:formatCode>
                <c:ptCount val="7"/>
                <c:pt idx="0">
                  <c:v>289.7</c:v>
                </c:pt>
                <c:pt idx="1">
                  <c:v>301.39999999999998</c:v>
                </c:pt>
                <c:pt idx="2">
                  <c:v>399.35000000000008</c:v>
                </c:pt>
                <c:pt idx="3">
                  <c:v>344.90000000000003</c:v>
                </c:pt>
                <c:pt idx="4">
                  <c:v>282.95000000000005</c:v>
                </c:pt>
                <c:pt idx="5">
                  <c:v>350.7</c:v>
                </c:pt>
                <c:pt idx="6">
                  <c:v>298.95</c:v>
                </c:pt>
              </c:numCache>
            </c:numRef>
          </c:val>
          <c:extLst>
            <c:ext xmlns:c16="http://schemas.microsoft.com/office/drawing/2014/chart" uri="{C3380CC4-5D6E-409C-BE32-E72D297353CC}">
              <c16:uniqueId val="{00000000-AE36-4ADB-90F6-FE4C7C1287F9}"/>
            </c:ext>
          </c:extLst>
        </c:ser>
        <c:dLbls>
          <c:dLblPos val="ctr"/>
          <c:showLegendKey val="0"/>
          <c:showVal val="1"/>
          <c:showCatName val="0"/>
          <c:showSerName val="0"/>
          <c:showPercent val="0"/>
          <c:showBubbleSize val="0"/>
        </c:dLbls>
        <c:gapWidth val="60"/>
        <c:overlap val="6"/>
        <c:axId val="1949315328"/>
        <c:axId val="1949316288"/>
      </c:barChart>
      <c:catAx>
        <c:axId val="194931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949316288"/>
        <c:crosses val="autoZero"/>
        <c:auto val="1"/>
        <c:lblAlgn val="ctr"/>
        <c:lblOffset val="100"/>
        <c:noMultiLvlLbl val="0"/>
      </c:catAx>
      <c:valAx>
        <c:axId val="1949316288"/>
        <c:scaling>
          <c:orientation val="minMax"/>
        </c:scaling>
        <c:delete val="1"/>
        <c:axPos val="b"/>
        <c:numFmt formatCode="&quot;₹&quot;\ #,##0" sourceLinked="1"/>
        <c:majorTickMark val="none"/>
        <c:minorTickMark val="none"/>
        <c:tickLblPos val="nextTo"/>
        <c:crossAx val="19493153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Data.. (1).xlsx]PIVOT!PivotTable5</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600">
                <a:solidFill>
                  <a:schemeClr val="tx1"/>
                </a:solidFill>
                <a:latin typeface="Calibri" panose="020F0502020204030204" pitchFamily="34" charset="0"/>
                <a:ea typeface="Calibri" panose="020F0502020204030204" pitchFamily="34" charset="0"/>
                <a:cs typeface="Calibri" panose="020F0502020204030204" pitchFamily="34" charset="0"/>
              </a:rPr>
              <a:t>REVENUE</a:t>
            </a:r>
            <a:r>
              <a:rPr lang="en-US" sz="1600" baseline="0">
                <a:solidFill>
                  <a:schemeClr val="tx1"/>
                </a:solidFill>
                <a:latin typeface="Calibri" panose="020F0502020204030204" pitchFamily="34" charset="0"/>
                <a:ea typeface="Calibri" panose="020F0502020204030204" pitchFamily="34" charset="0"/>
                <a:cs typeface="Calibri" panose="020F0502020204030204" pitchFamily="34" charset="0"/>
              </a:rPr>
              <a:t> % BY CITY</a:t>
            </a:r>
            <a:endParaRPr lang="en-US" sz="1600">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DBCD17"/>
          </a:solidFill>
          <a:ln>
            <a:noFill/>
          </a:ln>
          <a:effectLst/>
          <a:scene3d>
            <a:camera prst="orthographicFront"/>
            <a:lightRig rig="brightRoom" dir="t"/>
          </a:scene3d>
          <a:sp3d prstMaterial="flat">
            <a:bevelT w="50800" h="101600" prst="angle"/>
            <a:contourClr>
              <a:srgbClr val="000000"/>
            </a:contourClr>
          </a:sp3d>
        </c:spPr>
      </c:pivotFmt>
      <c:pivotFmt>
        <c:idx val="9"/>
        <c:spPr>
          <a:solidFill>
            <a:srgbClr val="00FF00"/>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1"/>
        <c:spPr>
          <a:solidFill>
            <a:srgbClr val="E84F12"/>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C00000"/>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PIVOT!$O$3</c:f>
              <c:strCache>
                <c:ptCount val="1"/>
                <c:pt idx="0">
                  <c:v>Total</c:v>
                </c:pt>
              </c:strCache>
            </c:strRef>
          </c:tx>
          <c:explosion val="4"/>
          <c:dPt>
            <c:idx val="0"/>
            <c:bubble3D val="0"/>
            <c:spPr>
              <a:solidFill>
                <a:srgbClr val="DBCD17"/>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172-4073-9B15-5AFF2C311D77}"/>
              </c:ext>
            </c:extLst>
          </c:dPt>
          <c:dPt>
            <c:idx val="1"/>
            <c:bubble3D val="0"/>
            <c:spPr>
              <a:solidFill>
                <a:srgbClr val="00FF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172-4073-9B15-5AFF2C311D7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172-4073-9B15-5AFF2C311D77}"/>
              </c:ext>
            </c:extLst>
          </c:dPt>
          <c:dPt>
            <c:idx val="3"/>
            <c:bubble3D val="0"/>
            <c:spPr>
              <a:solidFill>
                <a:srgbClr val="E84F1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172-4073-9B15-5AFF2C311D77}"/>
              </c:ext>
            </c:extLst>
          </c:dPt>
          <c:dPt>
            <c:idx val="4"/>
            <c:bubble3D val="0"/>
            <c:spPr>
              <a:solidFill>
                <a:srgbClr val="C0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172-4073-9B15-5AFF2C311D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PIVOT!$N$4:$N$9</c:f>
              <c:strCache>
                <c:ptCount val="5"/>
                <c:pt idx="0">
                  <c:v>Austin</c:v>
                </c:pt>
                <c:pt idx="1">
                  <c:v>Chicago</c:v>
                </c:pt>
                <c:pt idx="2">
                  <c:v>Los Angeles</c:v>
                </c:pt>
                <c:pt idx="3">
                  <c:v>New York</c:v>
                </c:pt>
                <c:pt idx="4">
                  <c:v>Seattle</c:v>
                </c:pt>
              </c:strCache>
            </c:strRef>
          </c:cat>
          <c:val>
            <c:numRef>
              <c:f>PIVOT!$O$4:$O$9</c:f>
              <c:numCache>
                <c:formatCode>"₹"\ #,##0.00</c:formatCode>
                <c:ptCount val="5"/>
                <c:pt idx="0">
                  <c:v>500.65</c:v>
                </c:pt>
                <c:pt idx="1">
                  <c:v>530.69999999999993</c:v>
                </c:pt>
                <c:pt idx="2">
                  <c:v>472.54999999999995</c:v>
                </c:pt>
                <c:pt idx="3">
                  <c:v>524.04999999999995</c:v>
                </c:pt>
                <c:pt idx="4">
                  <c:v>240</c:v>
                </c:pt>
              </c:numCache>
            </c:numRef>
          </c:val>
          <c:extLst>
            <c:ext xmlns:c16="http://schemas.microsoft.com/office/drawing/2014/chart" uri="{C3380CC4-5D6E-409C-BE32-E72D297353CC}">
              <c16:uniqueId val="{0000000A-0172-4073-9B15-5AFF2C311D77}"/>
            </c:ext>
          </c:extLst>
        </c:ser>
        <c:dLbls>
          <c:dLblPos val="inEnd"/>
          <c:showLegendKey val="0"/>
          <c:showVal val="0"/>
          <c:showCatName val="0"/>
          <c:showSerName val="0"/>
          <c:showPercent val="1"/>
          <c:showBubbleSize val="0"/>
          <c:showLeaderLines val="1"/>
        </c:dLbls>
        <c:firstSliceAng val="2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Data.. (1).xlsx]PIVOT!PivotTable7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Calibri" panose="020F0502020204030204" pitchFamily="34" charset="0"/>
                <a:ea typeface="Calibri" panose="020F0502020204030204" pitchFamily="34" charset="0"/>
                <a:cs typeface="Calibri" panose="020F0502020204030204" pitchFamily="34" charset="0"/>
              </a:rPr>
              <a:t>MONTHY</a:t>
            </a:r>
            <a:r>
              <a:rPr lang="en-IN" b="1" baseline="0">
                <a:solidFill>
                  <a:schemeClr val="tx1"/>
                </a:solidFill>
                <a:latin typeface="Calibri" panose="020F0502020204030204" pitchFamily="34" charset="0"/>
                <a:ea typeface="Calibri" panose="020F0502020204030204" pitchFamily="34" charset="0"/>
                <a:cs typeface="Calibri" panose="020F0502020204030204" pitchFamily="34" charset="0"/>
              </a:rPr>
              <a:t> TRANSACTIONS</a:t>
            </a:r>
            <a:endParaRPr lang="en-IN"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BC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09353169248658E-2"/>
          <c:y val="4.4798345067073933E-2"/>
          <c:w val="0.87836393552758185"/>
          <c:h val="0.74817167386823624"/>
        </c:manualLayout>
      </c:layout>
      <c:barChart>
        <c:barDir val="col"/>
        <c:grouping val="clustered"/>
        <c:varyColors val="0"/>
        <c:ser>
          <c:idx val="0"/>
          <c:order val="0"/>
          <c:tx>
            <c:strRef>
              <c:f>PIVOT!$U$3:$U$4</c:f>
              <c:strCache>
                <c:ptCount val="1"/>
                <c:pt idx="0">
                  <c:v>2021</c:v>
                </c:pt>
              </c:strCache>
            </c:strRef>
          </c:tx>
          <c:spPr>
            <a:solidFill>
              <a:schemeClr val="tx1">
                <a:lumMod val="95000"/>
                <a:lumOff val="5000"/>
              </a:schemeClr>
            </a:solidFill>
            <a:ln>
              <a:noFill/>
            </a:ln>
            <a:effectLst/>
          </c:spPr>
          <c:invertIfNegative val="0"/>
          <c:cat>
            <c:strRef>
              <c:f>PIVOT!$T$5:$T$17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PIVOT!$U$5:$U$17</c:f>
              <c:numCache>
                <c:formatCode>General</c:formatCode>
                <c:ptCount val="12"/>
                <c:pt idx="0">
                  <c:v>11</c:v>
                </c:pt>
                <c:pt idx="1">
                  <c:v>7</c:v>
                </c:pt>
                <c:pt idx="2">
                  <c:v>18</c:v>
                </c:pt>
                <c:pt idx="3">
                  <c:v>16</c:v>
                </c:pt>
                <c:pt idx="4">
                  <c:v>12</c:v>
                </c:pt>
                <c:pt idx="5">
                  <c:v>11</c:v>
                </c:pt>
                <c:pt idx="6">
                  <c:v>16</c:v>
                </c:pt>
                <c:pt idx="7">
                  <c:v>17</c:v>
                </c:pt>
                <c:pt idx="8">
                  <c:v>15</c:v>
                </c:pt>
                <c:pt idx="9">
                  <c:v>11</c:v>
                </c:pt>
                <c:pt idx="10">
                  <c:v>10</c:v>
                </c:pt>
                <c:pt idx="11">
                  <c:v>15</c:v>
                </c:pt>
              </c:numCache>
            </c:numRef>
          </c:val>
          <c:extLst>
            <c:ext xmlns:c16="http://schemas.microsoft.com/office/drawing/2014/chart" uri="{C3380CC4-5D6E-409C-BE32-E72D297353CC}">
              <c16:uniqueId val="{00000000-473B-442C-A0BE-AACF18BB2D7F}"/>
            </c:ext>
          </c:extLst>
        </c:ser>
        <c:ser>
          <c:idx val="1"/>
          <c:order val="1"/>
          <c:tx>
            <c:strRef>
              <c:f>PIVOT!$V$3:$V$4</c:f>
              <c:strCache>
                <c:ptCount val="1"/>
                <c:pt idx="0">
                  <c:v>2022</c:v>
                </c:pt>
              </c:strCache>
            </c:strRef>
          </c:tx>
          <c:spPr>
            <a:solidFill>
              <a:srgbClr val="FF0000"/>
            </a:solidFill>
            <a:ln>
              <a:noFill/>
            </a:ln>
            <a:effectLst/>
          </c:spPr>
          <c:invertIfNegative val="0"/>
          <c:cat>
            <c:strRef>
              <c:f>PIVOT!$T$5:$T$17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PIVOT!$V$5:$V$17</c:f>
              <c:numCache>
                <c:formatCode>General</c:formatCode>
                <c:ptCount val="12"/>
                <c:pt idx="0">
                  <c:v>16</c:v>
                </c:pt>
                <c:pt idx="1">
                  <c:v>16</c:v>
                </c:pt>
                <c:pt idx="2">
                  <c:v>11</c:v>
                </c:pt>
                <c:pt idx="3">
                  <c:v>15</c:v>
                </c:pt>
                <c:pt idx="4">
                  <c:v>12</c:v>
                </c:pt>
                <c:pt idx="5">
                  <c:v>15</c:v>
                </c:pt>
                <c:pt idx="6">
                  <c:v>13</c:v>
                </c:pt>
                <c:pt idx="7">
                  <c:v>18</c:v>
                </c:pt>
                <c:pt idx="8">
                  <c:v>15</c:v>
                </c:pt>
                <c:pt idx="9">
                  <c:v>20</c:v>
                </c:pt>
                <c:pt idx="10">
                  <c:v>14</c:v>
                </c:pt>
                <c:pt idx="11">
                  <c:v>16</c:v>
                </c:pt>
              </c:numCache>
            </c:numRef>
          </c:val>
          <c:extLst>
            <c:ext xmlns:c16="http://schemas.microsoft.com/office/drawing/2014/chart" uri="{C3380CC4-5D6E-409C-BE32-E72D297353CC}">
              <c16:uniqueId val="{00000008-473B-442C-A0BE-AACF18BB2D7F}"/>
            </c:ext>
          </c:extLst>
        </c:ser>
        <c:ser>
          <c:idx val="2"/>
          <c:order val="2"/>
          <c:tx>
            <c:strRef>
              <c:f>PIVOT!$W$3:$W$4</c:f>
              <c:strCache>
                <c:ptCount val="1"/>
                <c:pt idx="0">
                  <c:v>2023</c:v>
                </c:pt>
              </c:strCache>
            </c:strRef>
          </c:tx>
          <c:spPr>
            <a:solidFill>
              <a:srgbClr val="DBCD17"/>
            </a:solidFill>
            <a:ln>
              <a:noFill/>
            </a:ln>
            <a:effectLst/>
          </c:spPr>
          <c:invertIfNegative val="0"/>
          <c:cat>
            <c:strRef>
              <c:f>PIVOT!$T$5:$T$17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PIVOT!$W$5:$W$17</c:f>
              <c:numCache>
                <c:formatCode>General</c:formatCode>
                <c:ptCount val="12"/>
                <c:pt idx="0">
                  <c:v>18</c:v>
                </c:pt>
                <c:pt idx="1">
                  <c:v>9</c:v>
                </c:pt>
                <c:pt idx="2">
                  <c:v>15</c:v>
                </c:pt>
                <c:pt idx="3">
                  <c:v>16</c:v>
                </c:pt>
                <c:pt idx="4">
                  <c:v>21</c:v>
                </c:pt>
                <c:pt idx="5">
                  <c:v>13</c:v>
                </c:pt>
                <c:pt idx="6">
                  <c:v>14</c:v>
                </c:pt>
                <c:pt idx="7">
                  <c:v>8</c:v>
                </c:pt>
                <c:pt idx="8">
                  <c:v>12</c:v>
                </c:pt>
                <c:pt idx="9">
                  <c:v>17</c:v>
                </c:pt>
                <c:pt idx="10">
                  <c:v>10</c:v>
                </c:pt>
                <c:pt idx="11">
                  <c:v>7</c:v>
                </c:pt>
              </c:numCache>
            </c:numRef>
          </c:val>
          <c:extLst>
            <c:ext xmlns:c16="http://schemas.microsoft.com/office/drawing/2014/chart" uri="{C3380CC4-5D6E-409C-BE32-E72D297353CC}">
              <c16:uniqueId val="{00000009-473B-442C-A0BE-AACF18BB2D7F}"/>
            </c:ext>
          </c:extLst>
        </c:ser>
        <c:dLbls>
          <c:showLegendKey val="0"/>
          <c:showVal val="0"/>
          <c:showCatName val="0"/>
          <c:showSerName val="0"/>
          <c:showPercent val="0"/>
          <c:showBubbleSize val="0"/>
        </c:dLbls>
        <c:gapWidth val="219"/>
        <c:overlap val="-27"/>
        <c:axId val="182223056"/>
        <c:axId val="182223536"/>
      </c:barChart>
      <c:catAx>
        <c:axId val="18222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82223536"/>
        <c:crosses val="autoZero"/>
        <c:auto val="1"/>
        <c:lblAlgn val="ctr"/>
        <c:lblOffset val="100"/>
        <c:noMultiLvlLbl val="0"/>
      </c:catAx>
      <c:valAx>
        <c:axId val="182223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82223056"/>
        <c:crosses val="autoZero"/>
        <c:crossBetween val="between"/>
      </c:valAx>
      <c:spPr>
        <a:solidFill>
          <a:srgbClr val="0070C0"/>
        </a:solidFill>
        <a:ln>
          <a:noFill/>
        </a:ln>
        <a:effectLst/>
      </c:spPr>
    </c:plotArea>
    <c:legend>
      <c:legendPos val="r"/>
      <c:layout>
        <c:manualLayout>
          <c:xMode val="edge"/>
          <c:yMode val="edge"/>
          <c:x val="0.2794604904321884"/>
          <c:y val="0.9106867274868955"/>
          <c:w val="0.46023582193223683"/>
          <c:h val="8.744610592662965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Data.. (1).xlsx]PIVOT!PivotTable4</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IN" b="1">
                <a:solidFill>
                  <a:schemeClr val="tx1"/>
                </a:solidFill>
                <a:latin typeface="Calibri" panose="020F0502020204030204" pitchFamily="34" charset="0"/>
                <a:ea typeface="Calibri" panose="020F0502020204030204" pitchFamily="34" charset="0"/>
                <a:cs typeface="Calibri" panose="020F0502020204030204" pitchFamily="34" charset="0"/>
              </a:rPr>
              <a:t>MONTHLY</a:t>
            </a:r>
            <a:r>
              <a:rPr lang="en-IN" b="1" baseline="0">
                <a:solidFill>
                  <a:schemeClr val="tx1"/>
                </a:solidFill>
                <a:latin typeface="Calibri" panose="020F0502020204030204" pitchFamily="34" charset="0"/>
                <a:ea typeface="Calibri" panose="020F0502020204030204" pitchFamily="34" charset="0"/>
                <a:cs typeface="Calibri" panose="020F0502020204030204" pitchFamily="34" charset="0"/>
              </a:rPr>
              <a:t>  PROFIT &amp; REVENUE</a:t>
            </a:r>
            <a:endParaRPr lang="en-IN"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solidFill>
                  </a:ln>
                  <a:solidFill>
                    <a:schemeClr val="tx1">
                      <a:lumMod val="75000"/>
                      <a:lumOff val="25000"/>
                    </a:schemeClr>
                  </a:solidFill>
                  <a:effectLst>
                    <a:glow rad="63500">
                      <a:schemeClr val="accent1">
                        <a:satMod val="175000"/>
                        <a:alpha val="40000"/>
                      </a:schemeClr>
                    </a:glow>
                  </a:effectLst>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300"/>
          </a:solidFill>
          <a:ln>
            <a:no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solidFill>
                  </a:ln>
                  <a:solidFill>
                    <a:schemeClr val="tx1">
                      <a:lumMod val="75000"/>
                      <a:lumOff val="25000"/>
                    </a:schemeClr>
                  </a:solidFill>
                  <a:effectLst>
                    <a:glow rad="63500">
                      <a:schemeClr val="accent1">
                        <a:satMod val="175000"/>
                        <a:alpha val="40000"/>
                      </a:schemeClr>
                    </a:glow>
                  </a:effectLst>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PIVOT!$K$3</c:f>
              <c:strCache>
                <c:ptCount val="1"/>
                <c:pt idx="0">
                  <c:v> REVENUE</c:v>
                </c:pt>
              </c:strCache>
            </c:strRef>
          </c:tx>
          <c:spPr>
            <a:solidFill>
              <a:schemeClr val="accent3">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solidFill>
                    </a:ln>
                    <a:solidFill>
                      <a:schemeClr val="tx1">
                        <a:lumMod val="75000"/>
                        <a:lumOff val="25000"/>
                      </a:schemeClr>
                    </a:solidFill>
                    <a:effectLst>
                      <a:glow rad="63500">
                        <a:schemeClr val="accent1">
                          <a:satMod val="175000"/>
                          <a:alpha val="40000"/>
                        </a:schemeClr>
                      </a:glow>
                    </a:effectLst>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PIVOT!$K$4:$K$16</c:f>
              <c:numCache>
                <c:formatCode>"₹"\ #,##0</c:formatCode>
                <c:ptCount val="12"/>
                <c:pt idx="0">
                  <c:v>214.55</c:v>
                </c:pt>
                <c:pt idx="1">
                  <c:v>129.69999999999999</c:v>
                </c:pt>
                <c:pt idx="2">
                  <c:v>184.14999999999998</c:v>
                </c:pt>
                <c:pt idx="3">
                  <c:v>211.49999999999997</c:v>
                </c:pt>
                <c:pt idx="4">
                  <c:v>223.5</c:v>
                </c:pt>
                <c:pt idx="5">
                  <c:v>176.1</c:v>
                </c:pt>
                <c:pt idx="6">
                  <c:v>185.5</c:v>
                </c:pt>
                <c:pt idx="7">
                  <c:v>206.10000000000002</c:v>
                </c:pt>
                <c:pt idx="8">
                  <c:v>184.65</c:v>
                </c:pt>
                <c:pt idx="9">
                  <c:v>205.15</c:v>
                </c:pt>
                <c:pt idx="10">
                  <c:v>163.5</c:v>
                </c:pt>
                <c:pt idx="11">
                  <c:v>183.55</c:v>
                </c:pt>
              </c:numCache>
            </c:numRef>
          </c:val>
          <c:extLst>
            <c:ext xmlns:c16="http://schemas.microsoft.com/office/drawing/2014/chart" uri="{C3380CC4-5D6E-409C-BE32-E72D297353CC}">
              <c16:uniqueId val="{00000000-46B1-479E-B7AD-4844FEA1ECD2}"/>
            </c:ext>
          </c:extLst>
        </c:ser>
        <c:ser>
          <c:idx val="1"/>
          <c:order val="1"/>
          <c:tx>
            <c:strRef>
              <c:f>PIVOT!$L$3</c:f>
              <c:strCache>
                <c:ptCount val="1"/>
                <c:pt idx="0">
                  <c:v> PROFIT </c:v>
                </c:pt>
              </c:strCache>
            </c:strRef>
          </c:tx>
          <c:spPr>
            <a:solidFill>
              <a:srgbClr val="FF3300"/>
            </a:solidFill>
            <a:ln>
              <a:noFill/>
            </a:ln>
            <a:effectLst>
              <a:glow rad="63500">
                <a:schemeClr val="accent1">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solidFill>
                    </a:ln>
                    <a:solidFill>
                      <a:schemeClr val="tx1">
                        <a:lumMod val="75000"/>
                        <a:lumOff val="25000"/>
                      </a:schemeClr>
                    </a:solidFill>
                    <a:effectLst>
                      <a:glow rad="63500">
                        <a:schemeClr val="accent1">
                          <a:satMod val="175000"/>
                          <a:alpha val="40000"/>
                        </a:schemeClr>
                      </a:glow>
                    </a:effectLst>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PIVOT!$L$4:$L$16</c:f>
              <c:numCache>
                <c:formatCode>"₹"\ #,##0</c:formatCode>
                <c:ptCount val="12"/>
                <c:pt idx="0">
                  <c:v>75.092499999999987</c:v>
                </c:pt>
                <c:pt idx="1">
                  <c:v>45.394999999999996</c:v>
                </c:pt>
                <c:pt idx="2">
                  <c:v>64.452500000000001</c:v>
                </c:pt>
                <c:pt idx="3">
                  <c:v>74.02500000000002</c:v>
                </c:pt>
                <c:pt idx="4">
                  <c:v>78.22499999999998</c:v>
                </c:pt>
                <c:pt idx="5">
                  <c:v>61.634999999999998</c:v>
                </c:pt>
                <c:pt idx="6">
                  <c:v>64.925000000000026</c:v>
                </c:pt>
                <c:pt idx="7">
                  <c:v>72.135000000000005</c:v>
                </c:pt>
                <c:pt idx="8">
                  <c:v>64.627500000000012</c:v>
                </c:pt>
                <c:pt idx="9">
                  <c:v>71.802500000000009</c:v>
                </c:pt>
                <c:pt idx="10">
                  <c:v>57.225000000000016</c:v>
                </c:pt>
                <c:pt idx="11">
                  <c:v>64.242499999999993</c:v>
                </c:pt>
              </c:numCache>
            </c:numRef>
          </c:val>
          <c:extLst>
            <c:ext xmlns:c16="http://schemas.microsoft.com/office/drawing/2014/chart" uri="{C3380CC4-5D6E-409C-BE32-E72D297353CC}">
              <c16:uniqueId val="{00000001-46B1-479E-B7AD-4844FEA1ECD2}"/>
            </c:ext>
          </c:extLst>
        </c:ser>
        <c:dLbls>
          <c:showLegendKey val="0"/>
          <c:showVal val="0"/>
          <c:showCatName val="0"/>
          <c:showSerName val="0"/>
          <c:showPercent val="0"/>
          <c:showBubbleSize val="0"/>
        </c:dLbls>
        <c:gapWidth val="40"/>
        <c:overlap val="100"/>
        <c:axId val="591570880"/>
        <c:axId val="591566560"/>
      </c:barChart>
      <c:catAx>
        <c:axId val="5915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91566560"/>
        <c:crosses val="autoZero"/>
        <c:auto val="1"/>
        <c:lblAlgn val="ctr"/>
        <c:lblOffset val="100"/>
        <c:noMultiLvlLbl val="0"/>
      </c:catAx>
      <c:valAx>
        <c:axId val="591566560"/>
        <c:scaling>
          <c:orientation val="minMax"/>
        </c:scaling>
        <c:delete val="1"/>
        <c:axPos val="l"/>
        <c:numFmt formatCode="&quot;₹&quot;\ #,##0" sourceLinked="1"/>
        <c:majorTickMark val="none"/>
        <c:minorTickMark val="none"/>
        <c:tickLblPos val="nextTo"/>
        <c:crossAx val="59157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1.xml"/><Relationship Id="rId18" Type="http://schemas.openxmlformats.org/officeDocument/2006/relationships/chart" Target="../charts/chart6.xml"/><Relationship Id="rId3" Type="http://schemas.microsoft.com/office/2017/06/relationships/model3d" Target="../media/model3d1.glb"/><Relationship Id="rId7" Type="http://schemas.openxmlformats.org/officeDocument/2006/relationships/image" Target="../media/image5.png"/><Relationship Id="rId12" Type="http://schemas.openxmlformats.org/officeDocument/2006/relationships/image" Target="../media/image9.png"/><Relationship Id="rId17"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microsoft.com/office/2007/relationships/hdphoto" Target="../media/hdphoto1.wdp"/><Relationship Id="rId11" Type="http://schemas.openxmlformats.org/officeDocument/2006/relationships/image" Target="../media/image8.png"/><Relationship Id="rId5" Type="http://schemas.openxmlformats.org/officeDocument/2006/relationships/image" Target="../media/image4.png"/><Relationship Id="rId15" Type="http://schemas.openxmlformats.org/officeDocument/2006/relationships/chart" Target="../charts/chart3.xml"/><Relationship Id="rId10" Type="http://schemas.openxmlformats.org/officeDocument/2006/relationships/image" Target="../media/image7.png"/><Relationship Id="rId19" Type="http://schemas.openxmlformats.org/officeDocument/2006/relationships/chart" Target="../charts/chart7.xml"/><Relationship Id="rId4" Type="http://schemas.openxmlformats.org/officeDocument/2006/relationships/image" Target="../media/image3.png"/><Relationship Id="rId9" Type="http://schemas.microsoft.com/office/2007/relationships/hdphoto" Target="../media/hdphoto2.wdp"/><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219074</xdr:colOff>
      <xdr:row>0</xdr:row>
      <xdr:rowOff>66674</xdr:rowOff>
    </xdr:from>
    <xdr:to>
      <xdr:col>20</xdr:col>
      <xdr:colOff>123074</xdr:colOff>
      <xdr:row>34</xdr:row>
      <xdr:rowOff>69524</xdr:rowOff>
    </xdr:to>
    <xdr:sp macro="" textlink="">
      <xdr:nvSpPr>
        <xdr:cNvPr id="2" name="Rectangle: Rounded Corners 1">
          <a:extLst>
            <a:ext uri="{FF2B5EF4-FFF2-40B4-BE49-F238E27FC236}">
              <a16:creationId xmlns:a16="http://schemas.microsoft.com/office/drawing/2014/main" id="{C4A69AF3-0AFD-C230-A853-FC9414210FFF}"/>
            </a:ext>
          </a:extLst>
        </xdr:cNvPr>
        <xdr:cNvSpPr/>
      </xdr:nvSpPr>
      <xdr:spPr>
        <a:xfrm>
          <a:off x="219074" y="66674"/>
          <a:ext cx="12096000" cy="6156000"/>
        </a:xfrm>
        <a:prstGeom prst="roundRect">
          <a:avLst>
            <a:gd name="adj" fmla="val 2011"/>
          </a:avLst>
        </a:prstGeom>
        <a:solidFill>
          <a:sysClr val="window" lastClr="FFFFFF"/>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247650</xdr:colOff>
      <xdr:row>0</xdr:row>
      <xdr:rowOff>114300</xdr:rowOff>
    </xdr:from>
    <xdr:to>
      <xdr:col>2</xdr:col>
      <xdr:colOff>238050</xdr:colOff>
      <xdr:row>5</xdr:row>
      <xdr:rowOff>66225</xdr:rowOff>
    </xdr:to>
    <xdr:sp macro="" textlink="">
      <xdr:nvSpPr>
        <xdr:cNvPr id="3" name="Rectangle: Rounded Corners 2">
          <a:extLst>
            <a:ext uri="{FF2B5EF4-FFF2-40B4-BE49-F238E27FC236}">
              <a16:creationId xmlns:a16="http://schemas.microsoft.com/office/drawing/2014/main" id="{A470413F-EAAB-2ADA-A792-F9B4203DC30F}"/>
            </a:ext>
          </a:extLst>
        </xdr:cNvPr>
        <xdr:cNvSpPr/>
      </xdr:nvSpPr>
      <xdr:spPr>
        <a:xfrm>
          <a:off x="247650" y="114300"/>
          <a:ext cx="1209600" cy="856800"/>
        </a:xfrm>
        <a:prstGeom prst="roundRect">
          <a:avLst/>
        </a:prstGeom>
        <a:solidFill>
          <a:schemeClr val="tx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266699</xdr:colOff>
      <xdr:row>0</xdr:row>
      <xdr:rowOff>123824</xdr:rowOff>
    </xdr:from>
    <xdr:to>
      <xdr:col>20</xdr:col>
      <xdr:colOff>21899</xdr:colOff>
      <xdr:row>5</xdr:row>
      <xdr:rowOff>75749</xdr:rowOff>
    </xdr:to>
    <xdr:sp macro="" textlink="">
      <xdr:nvSpPr>
        <xdr:cNvPr id="4" name="Rectangle: Rounded Corners 3">
          <a:extLst>
            <a:ext uri="{FF2B5EF4-FFF2-40B4-BE49-F238E27FC236}">
              <a16:creationId xmlns:a16="http://schemas.microsoft.com/office/drawing/2014/main" id="{BAF127E4-65B6-499E-A8D9-39424906BCFA}"/>
            </a:ext>
          </a:extLst>
        </xdr:cNvPr>
        <xdr:cNvSpPr/>
      </xdr:nvSpPr>
      <xdr:spPr>
        <a:xfrm>
          <a:off x="1485899" y="123824"/>
          <a:ext cx="10728000" cy="856800"/>
        </a:xfrm>
        <a:prstGeom prst="roundRect">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0</xdr:col>
      <xdr:colOff>266699</xdr:colOff>
      <xdr:row>5</xdr:row>
      <xdr:rowOff>142873</xdr:rowOff>
    </xdr:from>
    <xdr:to>
      <xdr:col>2</xdr:col>
      <xdr:colOff>257175</xdr:colOff>
      <xdr:row>33</xdr:row>
      <xdr:rowOff>180974</xdr:rowOff>
    </xdr:to>
    <xdr:sp macro="" textlink="">
      <xdr:nvSpPr>
        <xdr:cNvPr id="5" name="Rectangle: Rounded Corners 4">
          <a:extLst>
            <a:ext uri="{FF2B5EF4-FFF2-40B4-BE49-F238E27FC236}">
              <a16:creationId xmlns:a16="http://schemas.microsoft.com/office/drawing/2014/main" id="{636C08F9-1421-421E-BF2F-E23C0A6AED5C}"/>
            </a:ext>
          </a:extLst>
        </xdr:cNvPr>
        <xdr:cNvSpPr/>
      </xdr:nvSpPr>
      <xdr:spPr>
        <a:xfrm>
          <a:off x="266699" y="1047748"/>
          <a:ext cx="1209676" cy="5105401"/>
        </a:xfrm>
        <a:prstGeom prst="roundRect">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2</xdr:col>
      <xdr:colOff>352424</xdr:colOff>
      <xdr:row>5</xdr:row>
      <xdr:rowOff>152399</xdr:rowOff>
    </xdr:from>
    <xdr:to>
      <xdr:col>5</xdr:col>
      <xdr:colOff>539624</xdr:colOff>
      <xdr:row>10</xdr:row>
      <xdr:rowOff>71924</xdr:rowOff>
    </xdr:to>
    <xdr:sp macro="" textlink="">
      <xdr:nvSpPr>
        <xdr:cNvPr id="6" name="Rectangle: Rounded Corners 5">
          <a:extLst>
            <a:ext uri="{FF2B5EF4-FFF2-40B4-BE49-F238E27FC236}">
              <a16:creationId xmlns:a16="http://schemas.microsoft.com/office/drawing/2014/main" id="{3EDE2D5E-3E5F-4952-8303-C2ED91A3DC2C}"/>
            </a:ext>
          </a:extLst>
        </xdr:cNvPr>
        <xdr:cNvSpPr/>
      </xdr:nvSpPr>
      <xdr:spPr>
        <a:xfrm>
          <a:off x="1571624" y="1057274"/>
          <a:ext cx="2016000" cy="824400"/>
        </a:xfrm>
        <a:prstGeom prst="roundRect">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5</xdr:col>
      <xdr:colOff>603249</xdr:colOff>
      <xdr:row>5</xdr:row>
      <xdr:rowOff>152399</xdr:rowOff>
    </xdr:from>
    <xdr:to>
      <xdr:col>9</xdr:col>
      <xdr:colOff>180849</xdr:colOff>
      <xdr:row>10</xdr:row>
      <xdr:rowOff>71924</xdr:rowOff>
    </xdr:to>
    <xdr:sp macro="" textlink="">
      <xdr:nvSpPr>
        <xdr:cNvPr id="7" name="Rectangle: Rounded Corners 6">
          <a:extLst>
            <a:ext uri="{FF2B5EF4-FFF2-40B4-BE49-F238E27FC236}">
              <a16:creationId xmlns:a16="http://schemas.microsoft.com/office/drawing/2014/main" id="{82B64C2D-3BA9-4449-9935-66BC99BD9DFE}"/>
            </a:ext>
          </a:extLst>
        </xdr:cNvPr>
        <xdr:cNvSpPr/>
      </xdr:nvSpPr>
      <xdr:spPr>
        <a:xfrm>
          <a:off x="3651249" y="1057274"/>
          <a:ext cx="2016000" cy="824400"/>
        </a:xfrm>
        <a:prstGeom prst="roundRect">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9</xdr:col>
      <xdr:colOff>234949</xdr:colOff>
      <xdr:row>5</xdr:row>
      <xdr:rowOff>152399</xdr:rowOff>
    </xdr:from>
    <xdr:to>
      <xdr:col>12</xdr:col>
      <xdr:colOff>422149</xdr:colOff>
      <xdr:row>10</xdr:row>
      <xdr:rowOff>71924</xdr:rowOff>
    </xdr:to>
    <xdr:sp macro="" textlink="">
      <xdr:nvSpPr>
        <xdr:cNvPr id="8" name="Rectangle: Rounded Corners 7">
          <a:extLst>
            <a:ext uri="{FF2B5EF4-FFF2-40B4-BE49-F238E27FC236}">
              <a16:creationId xmlns:a16="http://schemas.microsoft.com/office/drawing/2014/main" id="{75840703-C605-4432-A29F-1D61921A6113}"/>
            </a:ext>
          </a:extLst>
        </xdr:cNvPr>
        <xdr:cNvSpPr/>
      </xdr:nvSpPr>
      <xdr:spPr>
        <a:xfrm>
          <a:off x="5721349" y="1057274"/>
          <a:ext cx="2016000" cy="824400"/>
        </a:xfrm>
        <a:prstGeom prst="roundRect">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12</xdr:col>
      <xdr:colOff>466724</xdr:colOff>
      <xdr:row>5</xdr:row>
      <xdr:rowOff>152399</xdr:rowOff>
    </xdr:from>
    <xdr:to>
      <xdr:col>16</xdr:col>
      <xdr:colOff>44324</xdr:colOff>
      <xdr:row>10</xdr:row>
      <xdr:rowOff>71924</xdr:rowOff>
    </xdr:to>
    <xdr:sp macro="" textlink="">
      <xdr:nvSpPr>
        <xdr:cNvPr id="9" name="Rectangle: Rounded Corners 8">
          <a:extLst>
            <a:ext uri="{FF2B5EF4-FFF2-40B4-BE49-F238E27FC236}">
              <a16:creationId xmlns:a16="http://schemas.microsoft.com/office/drawing/2014/main" id="{8D71FCE5-45C2-4239-A4BF-D81C514EF520}"/>
            </a:ext>
          </a:extLst>
        </xdr:cNvPr>
        <xdr:cNvSpPr/>
      </xdr:nvSpPr>
      <xdr:spPr>
        <a:xfrm>
          <a:off x="7781924" y="1057274"/>
          <a:ext cx="2016000" cy="824400"/>
        </a:xfrm>
        <a:prstGeom prst="roundRect">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2</xdr:col>
      <xdr:colOff>323849</xdr:colOff>
      <xdr:row>10</xdr:row>
      <xdr:rowOff>157049</xdr:rowOff>
    </xdr:from>
    <xdr:to>
      <xdr:col>6</xdr:col>
      <xdr:colOff>527849</xdr:colOff>
      <xdr:row>22</xdr:row>
      <xdr:rowOff>48149</xdr:rowOff>
    </xdr:to>
    <xdr:sp macro="" textlink="">
      <xdr:nvSpPr>
        <xdr:cNvPr id="10" name="Rectangle: Rounded Corners 9">
          <a:extLst>
            <a:ext uri="{FF2B5EF4-FFF2-40B4-BE49-F238E27FC236}">
              <a16:creationId xmlns:a16="http://schemas.microsoft.com/office/drawing/2014/main" id="{D6B067B9-49AB-4612-A248-F4DBFF87681D}"/>
            </a:ext>
          </a:extLst>
        </xdr:cNvPr>
        <xdr:cNvSpPr/>
      </xdr:nvSpPr>
      <xdr:spPr>
        <a:xfrm>
          <a:off x="1543049" y="1966799"/>
          <a:ext cx="2642400" cy="2062800"/>
        </a:xfrm>
        <a:prstGeom prst="roundRect">
          <a:avLst>
            <a:gd name="adj" fmla="val 3738"/>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589386</xdr:colOff>
      <xdr:row>10</xdr:row>
      <xdr:rowOff>171449</xdr:rowOff>
    </xdr:from>
    <xdr:to>
      <xdr:col>12</xdr:col>
      <xdr:colOff>24186</xdr:colOff>
      <xdr:row>22</xdr:row>
      <xdr:rowOff>62549</xdr:rowOff>
    </xdr:to>
    <xdr:sp macro="" textlink="">
      <xdr:nvSpPr>
        <xdr:cNvPr id="11" name="Rectangle: Rounded Corners 10">
          <a:extLst>
            <a:ext uri="{FF2B5EF4-FFF2-40B4-BE49-F238E27FC236}">
              <a16:creationId xmlns:a16="http://schemas.microsoft.com/office/drawing/2014/main" id="{2BD160B8-FC51-4E94-9E9A-47F622AC2B0F}"/>
            </a:ext>
          </a:extLst>
        </xdr:cNvPr>
        <xdr:cNvSpPr/>
      </xdr:nvSpPr>
      <xdr:spPr>
        <a:xfrm>
          <a:off x="4246986" y="1981199"/>
          <a:ext cx="3092400" cy="2062800"/>
        </a:xfrm>
        <a:prstGeom prst="roundRect">
          <a:avLst>
            <a:gd name="adj" fmla="val 3738"/>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76199</xdr:colOff>
      <xdr:row>10</xdr:row>
      <xdr:rowOff>171449</xdr:rowOff>
    </xdr:from>
    <xdr:to>
      <xdr:col>15</xdr:col>
      <xdr:colOff>590999</xdr:colOff>
      <xdr:row>22</xdr:row>
      <xdr:rowOff>33749</xdr:rowOff>
    </xdr:to>
    <xdr:sp macro="" textlink="">
      <xdr:nvSpPr>
        <xdr:cNvPr id="12" name="Rectangle: Rounded Corners 11">
          <a:extLst>
            <a:ext uri="{FF2B5EF4-FFF2-40B4-BE49-F238E27FC236}">
              <a16:creationId xmlns:a16="http://schemas.microsoft.com/office/drawing/2014/main" id="{C0E58C31-0EB5-4487-BA15-B3571EB9201B}"/>
            </a:ext>
          </a:extLst>
        </xdr:cNvPr>
        <xdr:cNvSpPr/>
      </xdr:nvSpPr>
      <xdr:spPr>
        <a:xfrm>
          <a:off x="7391399" y="1981199"/>
          <a:ext cx="2343600" cy="2034000"/>
        </a:xfrm>
        <a:prstGeom prst="roundRect">
          <a:avLst>
            <a:gd name="adj" fmla="val 3738"/>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16</xdr:col>
      <xdr:colOff>85724</xdr:colOff>
      <xdr:row>5</xdr:row>
      <xdr:rowOff>142874</xdr:rowOff>
    </xdr:from>
    <xdr:to>
      <xdr:col>20</xdr:col>
      <xdr:colOff>77324</xdr:colOff>
      <xdr:row>22</xdr:row>
      <xdr:rowOff>36299</xdr:rowOff>
    </xdr:to>
    <xdr:sp macro="" textlink="">
      <xdr:nvSpPr>
        <xdr:cNvPr id="13" name="Rectangle: Rounded Corners 12">
          <a:extLst>
            <a:ext uri="{FF2B5EF4-FFF2-40B4-BE49-F238E27FC236}">
              <a16:creationId xmlns:a16="http://schemas.microsoft.com/office/drawing/2014/main" id="{64DAB399-880A-4D7C-81FE-BC2D710986B4}"/>
            </a:ext>
          </a:extLst>
        </xdr:cNvPr>
        <xdr:cNvSpPr/>
      </xdr:nvSpPr>
      <xdr:spPr>
        <a:xfrm>
          <a:off x="9839324" y="1047749"/>
          <a:ext cx="2430000" cy="2970000"/>
        </a:xfrm>
        <a:prstGeom prst="roundRect">
          <a:avLst>
            <a:gd name="adj" fmla="val 3738"/>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2</xdr:col>
      <xdr:colOff>333374</xdr:colOff>
      <xdr:row>22</xdr:row>
      <xdr:rowOff>118949</xdr:rowOff>
    </xdr:from>
    <xdr:to>
      <xdr:col>9</xdr:col>
      <xdr:colOff>422174</xdr:colOff>
      <xdr:row>34</xdr:row>
      <xdr:rowOff>17249</xdr:rowOff>
    </xdr:to>
    <xdr:sp macro="" textlink="">
      <xdr:nvSpPr>
        <xdr:cNvPr id="14" name="Rectangle: Rounded Corners 13">
          <a:extLst>
            <a:ext uri="{FF2B5EF4-FFF2-40B4-BE49-F238E27FC236}">
              <a16:creationId xmlns:a16="http://schemas.microsoft.com/office/drawing/2014/main" id="{75D8A790-719F-405F-B35B-E4FAD2F6B64A}"/>
            </a:ext>
          </a:extLst>
        </xdr:cNvPr>
        <xdr:cNvSpPr/>
      </xdr:nvSpPr>
      <xdr:spPr>
        <a:xfrm>
          <a:off x="1552574" y="4100399"/>
          <a:ext cx="4356000" cy="2070000"/>
        </a:xfrm>
        <a:prstGeom prst="roundRect">
          <a:avLst>
            <a:gd name="adj" fmla="val 3738"/>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9</xdr:col>
      <xdr:colOff>466724</xdr:colOff>
      <xdr:row>22</xdr:row>
      <xdr:rowOff>114299</xdr:rowOff>
    </xdr:from>
    <xdr:to>
      <xdr:col>14</xdr:col>
      <xdr:colOff>133124</xdr:colOff>
      <xdr:row>34</xdr:row>
      <xdr:rowOff>12599</xdr:rowOff>
    </xdr:to>
    <xdr:sp macro="" textlink="">
      <xdr:nvSpPr>
        <xdr:cNvPr id="15" name="Rectangle: Rounded Corners 14">
          <a:extLst>
            <a:ext uri="{FF2B5EF4-FFF2-40B4-BE49-F238E27FC236}">
              <a16:creationId xmlns:a16="http://schemas.microsoft.com/office/drawing/2014/main" id="{97EA2725-7286-4837-B86C-6B3461933F3F}"/>
            </a:ext>
          </a:extLst>
        </xdr:cNvPr>
        <xdr:cNvSpPr/>
      </xdr:nvSpPr>
      <xdr:spPr>
        <a:xfrm>
          <a:off x="5953124" y="4095749"/>
          <a:ext cx="2714400" cy="2070000"/>
        </a:xfrm>
        <a:prstGeom prst="roundRect">
          <a:avLst>
            <a:gd name="adj" fmla="val 3738"/>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14</xdr:col>
      <xdr:colOff>219074</xdr:colOff>
      <xdr:row>22</xdr:row>
      <xdr:rowOff>123824</xdr:rowOff>
    </xdr:from>
    <xdr:to>
      <xdr:col>20</xdr:col>
      <xdr:colOff>57150</xdr:colOff>
      <xdr:row>34</xdr:row>
      <xdr:rowOff>22124</xdr:rowOff>
    </xdr:to>
    <xdr:sp macro="" textlink="">
      <xdr:nvSpPr>
        <xdr:cNvPr id="16" name="Rectangle: Rounded Corners 15">
          <a:extLst>
            <a:ext uri="{FF2B5EF4-FFF2-40B4-BE49-F238E27FC236}">
              <a16:creationId xmlns:a16="http://schemas.microsoft.com/office/drawing/2014/main" id="{54B44B05-60F1-435A-A270-FE49917F9627}"/>
            </a:ext>
          </a:extLst>
        </xdr:cNvPr>
        <xdr:cNvSpPr/>
      </xdr:nvSpPr>
      <xdr:spPr>
        <a:xfrm>
          <a:off x="8753474" y="4105274"/>
          <a:ext cx="3495676" cy="2070000"/>
        </a:xfrm>
        <a:prstGeom prst="roundRect">
          <a:avLst>
            <a:gd name="adj" fmla="val 3738"/>
          </a:avLst>
        </a:prstGeom>
        <a:solidFill>
          <a:srgbClr val="0070C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editAs="oneCell">
    <xdr:from>
      <xdr:col>0</xdr:col>
      <xdr:colOff>342900</xdr:colOff>
      <xdr:row>0</xdr:row>
      <xdr:rowOff>66675</xdr:rowOff>
    </xdr:from>
    <xdr:to>
      <xdr:col>2</xdr:col>
      <xdr:colOff>38100</xdr:colOff>
      <xdr:row>5</xdr:row>
      <xdr:rowOff>76200</xdr:rowOff>
    </xdr:to>
    <xdr:pic>
      <xdr:nvPicPr>
        <xdr:cNvPr id="18" name="Graphic 17" descr="Atom with solid fill">
          <a:extLst>
            <a:ext uri="{FF2B5EF4-FFF2-40B4-BE49-F238E27FC236}">
              <a16:creationId xmlns:a16="http://schemas.microsoft.com/office/drawing/2014/main" id="{C3867685-27F4-0272-84E9-57B649931AC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42900" y="66675"/>
          <a:ext cx="914400" cy="914400"/>
        </a:xfrm>
        <a:prstGeom prst="rect">
          <a:avLst/>
        </a:prstGeom>
      </xdr:spPr>
    </xdr:pic>
    <xdr:clientData/>
  </xdr:twoCellAnchor>
  <xdr:twoCellAnchor>
    <xdr:from>
      <xdr:col>2</xdr:col>
      <xdr:colOff>334197</xdr:colOff>
      <xdr:row>0</xdr:row>
      <xdr:rowOff>176074</xdr:rowOff>
    </xdr:from>
    <xdr:to>
      <xdr:col>4</xdr:col>
      <xdr:colOff>142051</xdr:colOff>
      <xdr:row>5</xdr:row>
      <xdr:rowOff>51000</xdr:rowOff>
    </xdr:to>
    <mc:AlternateContent xmlns:mc="http://schemas.openxmlformats.org/markup-compatibility/2006">
      <mc:Choice xmlns:am3d="http://schemas.microsoft.com/office/drawing/2017/model3d" Requires="am3d">
        <xdr:graphicFrame macro="">
          <xdr:nvGraphicFramePr>
            <xdr:cNvPr id="21" name="3D Model 20" descr="Coffee Up With Saucer And Spoon">
              <a:extLst>
                <a:ext uri="{FF2B5EF4-FFF2-40B4-BE49-F238E27FC236}">
                  <a16:creationId xmlns:a16="http://schemas.microsoft.com/office/drawing/2014/main" id="{12196A25-B0E1-00AF-F434-6EC52C11DFBE}"/>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3">
                <am3d:spPr>
                  <a:xfrm>
                    <a:off x="0" y="0"/>
                    <a:ext cx="1020499" cy="776216"/>
                  </a:xfrm>
                  <a:prstGeom prst="rect">
                    <a:avLst/>
                  </a:prstGeom>
                </am3d:spPr>
                <am3d:camera>
                  <am3d:pos x="0" y="0" z="63660068"/>
                  <am3d:up dx="0" dy="36000000" dz="0"/>
                  <am3d:lookAt x="0" y="0" z="0"/>
                  <am3d:perspective fov="2700000"/>
                </am3d:camera>
                <am3d:trans>
                  <am3d:meterPerModelUnit n="6822465" d="1000000"/>
                  <am3d:preTrans dx="2894" dy="0" dz="0"/>
                  <am3d:scale>
                    <am3d:sx n="1000000" d="1000000"/>
                    <am3d:sy n="1000000" d="1000000"/>
                    <am3d:sz n="1000000" d="1000000"/>
                  </am3d:scale>
                  <am3d:rot ax="3359236" ay="-1615205" az="-2031457"/>
                  <am3d:postTrans dx="0" dy="0" dz="0"/>
                </am3d:trans>
                <am3d:raster rName="Office3DRenderer" rVer="16.0.8326">
                  <am3d:blip r:embed="rId4"/>
                </am3d:raster>
                <am3d:objViewport viewportSz="1417360"/>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21" name="3D Model 20" descr="Coffee Up With Saucer And Spoon">
              <a:extLst>
                <a:ext uri="{FF2B5EF4-FFF2-40B4-BE49-F238E27FC236}">
                  <a16:creationId xmlns:a16="http://schemas.microsoft.com/office/drawing/2014/main" id="{12196A25-B0E1-00AF-F434-6EC52C11DFBE}"/>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4"/>
            <a:stretch>
              <a:fillRect/>
            </a:stretch>
          </xdr:blipFill>
          <xdr:spPr>
            <a:xfrm>
              <a:off x="1546842" y="176074"/>
              <a:ext cx="1020499" cy="776216"/>
            </a:xfrm>
            <a:prstGeom prst="rect">
              <a:avLst/>
            </a:prstGeom>
          </xdr:spPr>
        </xdr:pic>
      </mc:Fallback>
    </mc:AlternateContent>
    <xdr:clientData/>
  </xdr:twoCellAnchor>
  <xdr:twoCellAnchor>
    <xdr:from>
      <xdr:col>4</xdr:col>
      <xdr:colOff>9525</xdr:colOff>
      <xdr:row>1</xdr:row>
      <xdr:rowOff>47625</xdr:rowOff>
    </xdr:from>
    <xdr:to>
      <xdr:col>14</xdr:col>
      <xdr:colOff>581025</xdr:colOff>
      <xdr:row>4</xdr:row>
      <xdr:rowOff>123825</xdr:rowOff>
    </xdr:to>
    <xdr:sp macro="" textlink="">
      <xdr:nvSpPr>
        <xdr:cNvPr id="22" name="TextBox 21">
          <a:extLst>
            <a:ext uri="{FF2B5EF4-FFF2-40B4-BE49-F238E27FC236}">
              <a16:creationId xmlns:a16="http://schemas.microsoft.com/office/drawing/2014/main" id="{61A58B0A-3F7C-94B6-39E4-C0D5C47E161B}"/>
            </a:ext>
          </a:extLst>
        </xdr:cNvPr>
        <xdr:cNvSpPr txBox="1"/>
      </xdr:nvSpPr>
      <xdr:spPr>
        <a:xfrm>
          <a:off x="2447925" y="228600"/>
          <a:ext cx="6667500"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3600" b="1">
              <a:solidFill>
                <a:schemeClr val="tx1"/>
              </a:solidFill>
              <a:latin typeface="Calibri" panose="020F0502020204030204" pitchFamily="34" charset="0"/>
              <a:ea typeface="Calibri" panose="020F0502020204030204" pitchFamily="34" charset="0"/>
              <a:cs typeface="Calibri" panose="020F0502020204030204" pitchFamily="34" charset="0"/>
            </a:rPr>
            <a:t>COFFEE</a:t>
          </a:r>
          <a:r>
            <a:rPr lang="en-IN" sz="3600" b="1" baseline="0">
              <a:solidFill>
                <a:schemeClr val="tx1"/>
              </a:solidFill>
              <a:latin typeface="Calibri" panose="020F0502020204030204" pitchFamily="34" charset="0"/>
              <a:ea typeface="Calibri" panose="020F0502020204030204" pitchFamily="34" charset="0"/>
              <a:cs typeface="Calibri" panose="020F0502020204030204" pitchFamily="34" charset="0"/>
            </a:rPr>
            <a:t> SHOP SALES DASHBOARD </a:t>
          </a:r>
          <a:endParaRPr lang="en-IN" sz="36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16</xdr:col>
      <xdr:colOff>447675</xdr:colOff>
      <xdr:row>1</xdr:row>
      <xdr:rowOff>70563</xdr:rowOff>
    </xdr:from>
    <xdr:to>
      <xdr:col>17</xdr:col>
      <xdr:colOff>495300</xdr:colOff>
      <xdr:row>4</xdr:row>
      <xdr:rowOff>178157</xdr:rowOff>
    </xdr:to>
    <xdr:pic macro="[0]!Picture25_Click">
      <xdr:nvPicPr>
        <xdr:cNvPr id="26" name="Picture 25">
          <a:extLst>
            <a:ext uri="{FF2B5EF4-FFF2-40B4-BE49-F238E27FC236}">
              <a16:creationId xmlns:a16="http://schemas.microsoft.com/office/drawing/2014/main" id="{41C65EFA-CDE8-D698-1BA4-5A69AC9FC7ED}"/>
            </a:ext>
          </a:extLst>
        </xdr:cNvPr>
        <xdr:cNvPicPr>
          <a:picLocks noChangeAspect="1"/>
        </xdr:cNvPicPr>
      </xdr:nvPicPr>
      <xdr:blipFill>
        <a:blip xmlns:r="http://schemas.openxmlformats.org/officeDocument/2006/relationships" r:embed="rId5" cstate="print">
          <a:lum bright="70000" contrast="-70000"/>
          <a:extLst>
            <a:ext uri="{BEBA8EAE-BF5A-486C-A8C5-ECC9F3942E4B}">
              <a14:imgProps xmlns:a14="http://schemas.microsoft.com/office/drawing/2010/main">
                <a14:imgLayer r:embed="rId6">
                  <a14:imgEffect>
                    <a14:saturation sat="0"/>
                  </a14:imgEffect>
                </a14:imgLayer>
              </a14:imgProps>
            </a:ext>
            <a:ext uri="{28A0092B-C50C-407E-A947-70E740481C1C}">
              <a14:useLocalDpi xmlns:a14="http://schemas.microsoft.com/office/drawing/2010/main" val="0"/>
            </a:ext>
          </a:extLst>
        </a:blip>
        <a:stretch>
          <a:fillRect/>
        </a:stretch>
      </xdr:blipFill>
      <xdr:spPr>
        <a:xfrm>
          <a:off x="10201275" y="251538"/>
          <a:ext cx="657225" cy="650519"/>
        </a:xfrm>
        <a:prstGeom prst="rect">
          <a:avLst/>
        </a:prstGeom>
      </xdr:spPr>
    </xdr:pic>
    <xdr:clientData/>
  </xdr:twoCellAnchor>
  <xdr:twoCellAnchor editAs="oneCell">
    <xdr:from>
      <xdr:col>18</xdr:col>
      <xdr:colOff>200025</xdr:colOff>
      <xdr:row>0</xdr:row>
      <xdr:rowOff>142875</xdr:rowOff>
    </xdr:from>
    <xdr:to>
      <xdr:col>19</xdr:col>
      <xdr:colOff>403123</xdr:colOff>
      <xdr:row>5</xdr:row>
      <xdr:rowOff>50698</xdr:rowOff>
    </xdr:to>
    <xdr:pic macro="[0]!Picture27_Click">
      <xdr:nvPicPr>
        <xdr:cNvPr id="28" name="Picture 27">
          <a:extLst>
            <a:ext uri="{FF2B5EF4-FFF2-40B4-BE49-F238E27FC236}">
              <a16:creationId xmlns:a16="http://schemas.microsoft.com/office/drawing/2014/main" id="{919111BB-0117-92E4-D0D5-7E1123FFC5C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172825" y="142875"/>
          <a:ext cx="812698" cy="812698"/>
        </a:xfrm>
        <a:prstGeom prst="rect">
          <a:avLst/>
        </a:prstGeom>
      </xdr:spPr>
    </xdr:pic>
    <xdr:clientData/>
  </xdr:twoCellAnchor>
  <xdr:twoCellAnchor editAs="oneCell">
    <xdr:from>
      <xdr:col>2</xdr:col>
      <xdr:colOff>342901</xdr:colOff>
      <xdr:row>5</xdr:row>
      <xdr:rowOff>131234</xdr:rowOff>
    </xdr:from>
    <xdr:to>
      <xdr:col>3</xdr:col>
      <xdr:colOff>266700</xdr:colOff>
      <xdr:row>9</xdr:row>
      <xdr:rowOff>133350</xdr:rowOff>
    </xdr:to>
    <xdr:pic>
      <xdr:nvPicPr>
        <xdr:cNvPr id="30" name="Picture 29">
          <a:extLst>
            <a:ext uri="{FF2B5EF4-FFF2-40B4-BE49-F238E27FC236}">
              <a16:creationId xmlns:a16="http://schemas.microsoft.com/office/drawing/2014/main" id="{0812CDED-FDCE-AB5C-B0C2-5A0E5E82C950}"/>
            </a:ext>
          </a:extLst>
        </xdr:cNvPr>
        <xdr:cNvPicPr>
          <a:picLocks noChangeAspect="1"/>
        </xdr:cNvPicPr>
      </xdr:nvPicPr>
      <xdr:blipFill>
        <a:blip xmlns:r="http://schemas.openxmlformats.org/officeDocument/2006/relationships" r:embed="rId8" cstate="print">
          <a:lum bright="70000" contrast="-70000"/>
          <a:extLst>
            <a:ext uri="{BEBA8EAE-BF5A-486C-A8C5-ECC9F3942E4B}">
              <a14:imgProps xmlns:a14="http://schemas.microsoft.com/office/drawing/2010/main">
                <a14:imgLayer r:embed="rId9">
                  <a14:imgEffect>
                    <a14:colorTemperature colorTemp="47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562101" y="1036109"/>
          <a:ext cx="533399" cy="726016"/>
        </a:xfrm>
        <a:prstGeom prst="rect">
          <a:avLst/>
        </a:prstGeom>
      </xdr:spPr>
    </xdr:pic>
    <xdr:clientData/>
  </xdr:twoCellAnchor>
  <xdr:twoCellAnchor editAs="oneCell">
    <xdr:from>
      <xdr:col>5</xdr:col>
      <xdr:colOff>600075</xdr:colOff>
      <xdr:row>6</xdr:row>
      <xdr:rowOff>171450</xdr:rowOff>
    </xdr:from>
    <xdr:to>
      <xdr:col>6</xdr:col>
      <xdr:colOff>523875</xdr:colOff>
      <xdr:row>9</xdr:row>
      <xdr:rowOff>161925</xdr:rowOff>
    </xdr:to>
    <xdr:pic>
      <xdr:nvPicPr>
        <xdr:cNvPr id="32" name="Picture 31">
          <a:extLst>
            <a:ext uri="{FF2B5EF4-FFF2-40B4-BE49-F238E27FC236}">
              <a16:creationId xmlns:a16="http://schemas.microsoft.com/office/drawing/2014/main" id="{E6E24C3B-D0C9-D2F8-734F-04E4246178DC}"/>
            </a:ext>
          </a:extLst>
        </xdr:cNvPr>
        <xdr:cNvPicPr>
          <a:picLocks noChangeAspect="1"/>
        </xdr:cNvPicPr>
      </xdr:nvPicPr>
      <xdr:blipFill>
        <a:blip xmlns:r="http://schemas.openxmlformats.org/officeDocument/2006/relationships" r:embed="rId10" cstate="print">
          <a:lum bright="70000" contrast="-70000"/>
          <a:extLst>
            <a:ext uri="{28A0092B-C50C-407E-A947-70E740481C1C}">
              <a14:useLocalDpi xmlns:a14="http://schemas.microsoft.com/office/drawing/2010/main" val="0"/>
            </a:ext>
          </a:extLst>
        </a:blip>
        <a:stretch>
          <a:fillRect/>
        </a:stretch>
      </xdr:blipFill>
      <xdr:spPr>
        <a:xfrm>
          <a:off x="3648075" y="1257300"/>
          <a:ext cx="533400" cy="533400"/>
        </a:xfrm>
        <a:prstGeom prst="rect">
          <a:avLst/>
        </a:prstGeom>
      </xdr:spPr>
    </xdr:pic>
    <xdr:clientData/>
  </xdr:twoCellAnchor>
  <xdr:twoCellAnchor editAs="oneCell">
    <xdr:from>
      <xdr:col>9</xdr:col>
      <xdr:colOff>219076</xdr:colOff>
      <xdr:row>6</xdr:row>
      <xdr:rowOff>67357</xdr:rowOff>
    </xdr:from>
    <xdr:to>
      <xdr:col>10</xdr:col>
      <xdr:colOff>266700</xdr:colOff>
      <xdr:row>10</xdr:row>
      <xdr:rowOff>681</xdr:rowOff>
    </xdr:to>
    <xdr:pic>
      <xdr:nvPicPr>
        <xdr:cNvPr id="34" name="Picture 33">
          <a:extLst>
            <a:ext uri="{FF2B5EF4-FFF2-40B4-BE49-F238E27FC236}">
              <a16:creationId xmlns:a16="http://schemas.microsoft.com/office/drawing/2014/main" id="{1A4F951F-FC5A-9F05-FFA3-A6BD6CD90015}"/>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5705476" y="1153207"/>
          <a:ext cx="657224" cy="657224"/>
        </a:xfrm>
        <a:prstGeom prst="rect">
          <a:avLst/>
        </a:prstGeom>
      </xdr:spPr>
    </xdr:pic>
    <xdr:clientData/>
  </xdr:twoCellAnchor>
  <xdr:twoCellAnchor editAs="oneCell">
    <xdr:from>
      <xdr:col>12</xdr:col>
      <xdr:colOff>514960</xdr:colOff>
      <xdr:row>6</xdr:row>
      <xdr:rowOff>85725</xdr:rowOff>
    </xdr:from>
    <xdr:to>
      <xdr:col>13</xdr:col>
      <xdr:colOff>514349</xdr:colOff>
      <xdr:row>9</xdr:row>
      <xdr:rowOff>151789</xdr:rowOff>
    </xdr:to>
    <xdr:pic>
      <xdr:nvPicPr>
        <xdr:cNvPr id="36" name="Picture 35">
          <a:extLst>
            <a:ext uri="{FF2B5EF4-FFF2-40B4-BE49-F238E27FC236}">
              <a16:creationId xmlns:a16="http://schemas.microsoft.com/office/drawing/2014/main" id="{E8A3E41D-4EBB-91AC-CAB7-A0324AB1B08B}"/>
            </a:ext>
          </a:extLst>
        </xdr:cNvPr>
        <xdr:cNvPicPr>
          <a:picLocks noChangeAspect="1"/>
        </xdr:cNvPicPr>
      </xdr:nvPicPr>
      <xdr:blipFill>
        <a:blip xmlns:r="http://schemas.openxmlformats.org/officeDocument/2006/relationships" r:embed="rId12" cstate="print">
          <a:lum bright="70000" contrast="-70000"/>
          <a:extLst>
            <a:ext uri="{28A0092B-C50C-407E-A947-70E740481C1C}">
              <a14:useLocalDpi xmlns:a14="http://schemas.microsoft.com/office/drawing/2010/main" val="0"/>
            </a:ext>
          </a:extLst>
        </a:blip>
        <a:stretch>
          <a:fillRect/>
        </a:stretch>
      </xdr:blipFill>
      <xdr:spPr>
        <a:xfrm flipH="1">
          <a:off x="7830160" y="1171575"/>
          <a:ext cx="608989" cy="608989"/>
        </a:xfrm>
        <a:prstGeom prst="rect">
          <a:avLst/>
        </a:prstGeom>
      </xdr:spPr>
    </xdr:pic>
    <xdr:clientData/>
  </xdr:twoCellAnchor>
  <xdr:twoCellAnchor>
    <xdr:from>
      <xdr:col>3</xdr:col>
      <xdr:colOff>390524</xdr:colOff>
      <xdr:row>6</xdr:row>
      <xdr:rowOff>9524</xdr:rowOff>
    </xdr:from>
    <xdr:to>
      <xdr:col>5</xdr:col>
      <xdr:colOff>476249</xdr:colOff>
      <xdr:row>7</xdr:row>
      <xdr:rowOff>123824</xdr:rowOff>
    </xdr:to>
    <xdr:sp macro="" textlink="">
      <xdr:nvSpPr>
        <xdr:cNvPr id="37" name="TextBox 36">
          <a:extLst>
            <a:ext uri="{FF2B5EF4-FFF2-40B4-BE49-F238E27FC236}">
              <a16:creationId xmlns:a16="http://schemas.microsoft.com/office/drawing/2014/main" id="{45C6CAAA-A4F2-DC1A-453D-0163D8CA0F54}"/>
            </a:ext>
          </a:extLst>
        </xdr:cNvPr>
        <xdr:cNvSpPr txBox="1"/>
      </xdr:nvSpPr>
      <xdr:spPr>
        <a:xfrm>
          <a:off x="2219324" y="1095374"/>
          <a:ext cx="13049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solidFill>
                <a:schemeClr val="tx1"/>
              </a:solidFill>
              <a:latin typeface="Calibri" panose="020F0502020204030204" pitchFamily="34" charset="0"/>
              <a:ea typeface="Calibri" panose="020F0502020204030204" pitchFamily="34" charset="0"/>
              <a:cs typeface="Calibri" panose="020F0502020204030204" pitchFamily="34" charset="0"/>
            </a:rPr>
            <a:t>TRANSACTIONS</a:t>
          </a:r>
        </a:p>
      </xdr:txBody>
    </xdr:sp>
    <xdr:clientData/>
  </xdr:twoCellAnchor>
  <xdr:twoCellAnchor>
    <xdr:from>
      <xdr:col>4</xdr:col>
      <xdr:colOff>38099</xdr:colOff>
      <xdr:row>7</xdr:row>
      <xdr:rowOff>76200</xdr:rowOff>
    </xdr:from>
    <xdr:to>
      <xdr:col>5</xdr:col>
      <xdr:colOff>95250</xdr:colOff>
      <xdr:row>8</xdr:row>
      <xdr:rowOff>152399</xdr:rowOff>
    </xdr:to>
    <xdr:sp macro="" textlink="PIVOT!B14">
      <xdr:nvSpPr>
        <xdr:cNvPr id="38" name="TextBox 37">
          <a:extLst>
            <a:ext uri="{FF2B5EF4-FFF2-40B4-BE49-F238E27FC236}">
              <a16:creationId xmlns:a16="http://schemas.microsoft.com/office/drawing/2014/main" id="{8B9CF78B-DEB4-45FE-A738-1E451665D8D0}"/>
            </a:ext>
          </a:extLst>
        </xdr:cNvPr>
        <xdr:cNvSpPr txBox="1"/>
      </xdr:nvSpPr>
      <xdr:spPr>
        <a:xfrm>
          <a:off x="2476499" y="1343025"/>
          <a:ext cx="666751"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CD5DD-F560-428E-AC94-E98BE2F5B930}" type="TxLink">
            <a:rPr lang="en-US" sz="20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pPr algn="ctr"/>
            <a:t>500</a:t>
          </a:fld>
          <a:endParaRPr lang="en-IN" sz="24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527049</xdr:colOff>
      <xdr:row>5</xdr:row>
      <xdr:rowOff>180974</xdr:rowOff>
    </xdr:from>
    <xdr:to>
      <xdr:col>9</xdr:col>
      <xdr:colOff>142875</xdr:colOff>
      <xdr:row>7</xdr:row>
      <xdr:rowOff>104775</xdr:rowOff>
    </xdr:to>
    <xdr:sp macro="" textlink="">
      <xdr:nvSpPr>
        <xdr:cNvPr id="39" name="TextBox 38">
          <a:extLst>
            <a:ext uri="{FF2B5EF4-FFF2-40B4-BE49-F238E27FC236}">
              <a16:creationId xmlns:a16="http://schemas.microsoft.com/office/drawing/2014/main" id="{4FDA22E5-8BC2-472F-8CCE-748DB4EAF2BB}"/>
            </a:ext>
          </a:extLst>
        </xdr:cNvPr>
        <xdr:cNvSpPr txBox="1"/>
      </xdr:nvSpPr>
      <xdr:spPr>
        <a:xfrm>
          <a:off x="4184649" y="1085849"/>
          <a:ext cx="1444626"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00" b="1" i="0" u="none" strike="noStrike">
              <a:solidFill>
                <a:schemeClr val="tx1"/>
              </a:solidFill>
              <a:effectLst/>
              <a:latin typeface="Calibri" panose="020F0502020204030204" pitchFamily="34" charset="0"/>
              <a:ea typeface="Calibri" panose="020F0502020204030204" pitchFamily="34" charset="0"/>
              <a:cs typeface="Calibri" panose="020F0502020204030204" pitchFamily="34" charset="0"/>
            </a:rPr>
            <a:t>TOTAL</a:t>
          </a:r>
          <a:r>
            <a:rPr lang="en-IN" sz="1300" b="1" i="0" u="none" strike="noStrike" baseline="0">
              <a:solidFill>
                <a:schemeClr val="tx1"/>
              </a:solidFill>
              <a:effectLst/>
              <a:latin typeface="Calibri" panose="020F0502020204030204" pitchFamily="34" charset="0"/>
              <a:ea typeface="Calibri" panose="020F0502020204030204" pitchFamily="34" charset="0"/>
              <a:cs typeface="Calibri" panose="020F0502020204030204" pitchFamily="34" charset="0"/>
            </a:rPr>
            <a:t> QTY SOLD</a:t>
          </a:r>
          <a:endParaRPr lang="en-IN" sz="13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285750</xdr:colOff>
      <xdr:row>7</xdr:row>
      <xdr:rowOff>76199</xdr:rowOff>
    </xdr:from>
    <xdr:to>
      <xdr:col>8</xdr:col>
      <xdr:colOff>323850</xdr:colOff>
      <xdr:row>9</xdr:row>
      <xdr:rowOff>38100</xdr:rowOff>
    </xdr:to>
    <xdr:sp macro="" textlink="PIVOT!B15">
      <xdr:nvSpPr>
        <xdr:cNvPr id="40" name="TextBox 39">
          <a:extLst>
            <a:ext uri="{FF2B5EF4-FFF2-40B4-BE49-F238E27FC236}">
              <a16:creationId xmlns:a16="http://schemas.microsoft.com/office/drawing/2014/main" id="{FE3B28A4-5962-4B1F-B3DD-17FDF2078574}"/>
            </a:ext>
          </a:extLst>
        </xdr:cNvPr>
        <xdr:cNvSpPr txBox="1"/>
      </xdr:nvSpPr>
      <xdr:spPr>
        <a:xfrm>
          <a:off x="4552950" y="1343024"/>
          <a:ext cx="647700" cy="323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1F19F2-F110-4227-87D1-0474A886E766}" type="TxLink">
            <a:rPr lang="en-US" sz="20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731</a:t>
          </a:fld>
          <a:endParaRPr lang="en-IN" sz="24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73024</xdr:colOff>
      <xdr:row>5</xdr:row>
      <xdr:rowOff>171449</xdr:rowOff>
    </xdr:from>
    <xdr:to>
      <xdr:col>12</xdr:col>
      <xdr:colOff>298450</xdr:colOff>
      <xdr:row>7</xdr:row>
      <xdr:rowOff>95250</xdr:rowOff>
    </xdr:to>
    <xdr:sp macro="" textlink="">
      <xdr:nvSpPr>
        <xdr:cNvPr id="41" name="TextBox 40">
          <a:extLst>
            <a:ext uri="{FF2B5EF4-FFF2-40B4-BE49-F238E27FC236}">
              <a16:creationId xmlns:a16="http://schemas.microsoft.com/office/drawing/2014/main" id="{62DD3DEF-11F2-452A-8521-DB9E1065B567}"/>
            </a:ext>
          </a:extLst>
        </xdr:cNvPr>
        <xdr:cNvSpPr txBox="1"/>
      </xdr:nvSpPr>
      <xdr:spPr>
        <a:xfrm>
          <a:off x="6169024" y="1076324"/>
          <a:ext cx="1444626"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00" b="1" i="0" u="none" strike="noStrike">
              <a:solidFill>
                <a:schemeClr val="tx1"/>
              </a:solidFill>
              <a:effectLst/>
              <a:latin typeface="Calibri" panose="020F0502020204030204" pitchFamily="34" charset="0"/>
              <a:ea typeface="Calibri" panose="020F0502020204030204" pitchFamily="34" charset="0"/>
              <a:cs typeface="Calibri" panose="020F0502020204030204" pitchFamily="34" charset="0"/>
            </a:rPr>
            <a:t>TOTAL</a:t>
          </a:r>
          <a:r>
            <a:rPr lang="en-IN" sz="1300" b="1" i="0" u="none" strike="noStrike" baseline="0">
              <a:solidFill>
                <a:schemeClr val="tx1"/>
              </a:solidFill>
              <a:effectLst/>
              <a:latin typeface="Calibri" panose="020F0502020204030204" pitchFamily="34" charset="0"/>
              <a:ea typeface="Calibri" panose="020F0502020204030204" pitchFamily="34" charset="0"/>
              <a:cs typeface="Calibri" panose="020F0502020204030204" pitchFamily="34" charset="0"/>
            </a:rPr>
            <a:t> REVENUE</a:t>
          </a:r>
          <a:endParaRPr lang="en-IN" sz="13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257174</xdr:colOff>
      <xdr:row>7</xdr:row>
      <xdr:rowOff>123825</xdr:rowOff>
    </xdr:from>
    <xdr:to>
      <xdr:col>12</xdr:col>
      <xdr:colOff>31749</xdr:colOff>
      <xdr:row>8</xdr:row>
      <xdr:rowOff>161926</xdr:rowOff>
    </xdr:to>
    <xdr:sp macro="" textlink="PIVOT!B16">
      <xdr:nvSpPr>
        <xdr:cNvPr id="42" name="TextBox 41">
          <a:extLst>
            <a:ext uri="{FF2B5EF4-FFF2-40B4-BE49-F238E27FC236}">
              <a16:creationId xmlns:a16="http://schemas.microsoft.com/office/drawing/2014/main" id="{40AE984D-10AA-4B07-8BE9-A22CAC124ED1}"/>
            </a:ext>
          </a:extLst>
        </xdr:cNvPr>
        <xdr:cNvSpPr txBox="1"/>
      </xdr:nvSpPr>
      <xdr:spPr>
        <a:xfrm>
          <a:off x="6353174" y="1390650"/>
          <a:ext cx="993775"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87D3B2-F350-4A52-8321-911DD48B6302}" type="TxLink">
            <a:rPr lang="en-US" sz="2000" b="1" i="0" u="none" strike="noStrike">
              <a:solidFill>
                <a:schemeClr val="tx1"/>
              </a:solidFill>
              <a:effectLst/>
              <a:latin typeface="Calibri" panose="020F0502020204030204" pitchFamily="34" charset="0"/>
              <a:ea typeface="Calibri" panose="020F0502020204030204" pitchFamily="34" charset="0"/>
              <a:cs typeface="Calibri" panose="020F0502020204030204" pitchFamily="34" charset="0"/>
            </a:rPr>
            <a:t>₹ 2,268</a:t>
          </a:fld>
          <a:endParaRPr lang="en-IN" sz="24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323849</xdr:colOff>
      <xdr:row>5</xdr:row>
      <xdr:rowOff>171449</xdr:rowOff>
    </xdr:from>
    <xdr:to>
      <xdr:col>15</xdr:col>
      <xdr:colOff>447675</xdr:colOff>
      <xdr:row>7</xdr:row>
      <xdr:rowOff>76200</xdr:rowOff>
    </xdr:to>
    <xdr:sp macro="" textlink="">
      <xdr:nvSpPr>
        <xdr:cNvPr id="43" name="TextBox 42">
          <a:extLst>
            <a:ext uri="{FF2B5EF4-FFF2-40B4-BE49-F238E27FC236}">
              <a16:creationId xmlns:a16="http://schemas.microsoft.com/office/drawing/2014/main" id="{66102194-523B-477C-B0FC-F68FFC1195A7}"/>
            </a:ext>
          </a:extLst>
        </xdr:cNvPr>
        <xdr:cNvSpPr txBox="1"/>
      </xdr:nvSpPr>
      <xdr:spPr>
        <a:xfrm>
          <a:off x="8248649" y="1076324"/>
          <a:ext cx="1343026"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00" b="1" i="0" u="none" strike="noStrike">
              <a:solidFill>
                <a:schemeClr val="tx1"/>
              </a:solidFill>
              <a:effectLst/>
              <a:latin typeface="Calibri" panose="020F0502020204030204" pitchFamily="34" charset="0"/>
              <a:ea typeface="Calibri" panose="020F0502020204030204" pitchFamily="34" charset="0"/>
              <a:cs typeface="Calibri" panose="020F0502020204030204" pitchFamily="34" charset="0"/>
            </a:rPr>
            <a:t>TOTAL</a:t>
          </a:r>
          <a:r>
            <a:rPr lang="en-IN" sz="1300" b="1" i="0" u="none" strike="noStrike" baseline="0">
              <a:solidFill>
                <a:schemeClr val="tx1"/>
              </a:solidFill>
              <a:effectLst/>
              <a:latin typeface="Calibri" panose="020F0502020204030204" pitchFamily="34" charset="0"/>
              <a:ea typeface="Calibri" panose="020F0502020204030204" pitchFamily="34" charset="0"/>
              <a:cs typeface="Calibri" panose="020F0502020204030204" pitchFamily="34" charset="0"/>
            </a:rPr>
            <a:t> PROFIT</a:t>
          </a:r>
        </a:p>
      </xdr:txBody>
    </xdr:sp>
    <xdr:clientData/>
  </xdr:twoCellAnchor>
  <xdr:twoCellAnchor>
    <xdr:from>
      <xdr:col>13</xdr:col>
      <xdr:colOff>609599</xdr:colOff>
      <xdr:row>8</xdr:row>
      <xdr:rowOff>9525</xdr:rowOff>
    </xdr:from>
    <xdr:to>
      <xdr:col>15</xdr:col>
      <xdr:colOff>257174</xdr:colOff>
      <xdr:row>9</xdr:row>
      <xdr:rowOff>28575</xdr:rowOff>
    </xdr:to>
    <xdr:sp macro="" textlink="PIVOT!B17">
      <xdr:nvSpPr>
        <xdr:cNvPr id="44" name="TextBox 43">
          <a:extLst>
            <a:ext uri="{FF2B5EF4-FFF2-40B4-BE49-F238E27FC236}">
              <a16:creationId xmlns:a16="http://schemas.microsoft.com/office/drawing/2014/main" id="{19E1A898-6FF0-41D2-94C5-DFA8B72D6CFB}"/>
            </a:ext>
          </a:extLst>
        </xdr:cNvPr>
        <xdr:cNvSpPr txBox="1"/>
      </xdr:nvSpPr>
      <xdr:spPr>
        <a:xfrm>
          <a:off x="8534399" y="1457325"/>
          <a:ext cx="8667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B76497-EDA0-4CEE-84BB-4A28D2927271}" type="TxLink">
            <a:rPr lang="en-US" sz="2000" b="1" i="0" u="none" strike="noStrike">
              <a:solidFill>
                <a:schemeClr val="tx1"/>
              </a:solidFill>
              <a:effectLst/>
              <a:latin typeface="Calibri" panose="020F0502020204030204" pitchFamily="34" charset="0"/>
              <a:ea typeface="Calibri" panose="020F0502020204030204" pitchFamily="34" charset="0"/>
              <a:cs typeface="Calibri" panose="020F0502020204030204" pitchFamily="34" charset="0"/>
            </a:rPr>
            <a:t>₹ 794</a:t>
          </a:fld>
          <a:endParaRPr lang="en-IN" sz="44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314324</xdr:colOff>
      <xdr:row>10</xdr:row>
      <xdr:rowOff>142875</xdr:rowOff>
    </xdr:from>
    <xdr:to>
      <xdr:col>6</xdr:col>
      <xdr:colOff>514350</xdr:colOff>
      <xdr:row>22</xdr:row>
      <xdr:rowOff>57149</xdr:rowOff>
    </xdr:to>
    <xdr:graphicFrame macro="">
      <xdr:nvGraphicFramePr>
        <xdr:cNvPr id="45" name="Chart 44">
          <a:extLst>
            <a:ext uri="{FF2B5EF4-FFF2-40B4-BE49-F238E27FC236}">
              <a16:creationId xmlns:a16="http://schemas.microsoft.com/office/drawing/2014/main" id="{5FB2C07F-A5D6-4AC3-99C2-6C70910BB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570336</xdr:colOff>
      <xdr:row>10</xdr:row>
      <xdr:rowOff>161924</xdr:rowOff>
    </xdr:from>
    <xdr:to>
      <xdr:col>12</xdr:col>
      <xdr:colOff>28575</xdr:colOff>
      <xdr:row>22</xdr:row>
      <xdr:rowOff>76199</xdr:rowOff>
    </xdr:to>
    <xdr:graphicFrame macro="">
      <xdr:nvGraphicFramePr>
        <xdr:cNvPr id="46" name="Chart 45">
          <a:extLst>
            <a:ext uri="{FF2B5EF4-FFF2-40B4-BE49-F238E27FC236}">
              <a16:creationId xmlns:a16="http://schemas.microsoft.com/office/drawing/2014/main" id="{391004DD-D516-46AB-9806-3A814399B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66675</xdr:colOff>
      <xdr:row>10</xdr:row>
      <xdr:rowOff>142875</xdr:rowOff>
    </xdr:from>
    <xdr:to>
      <xdr:col>16</xdr:col>
      <xdr:colOff>0</xdr:colOff>
      <xdr:row>22</xdr:row>
      <xdr:rowOff>38101</xdr:rowOff>
    </xdr:to>
    <xdr:graphicFrame macro="">
      <xdr:nvGraphicFramePr>
        <xdr:cNvPr id="48" name="Chart 47">
          <a:extLst>
            <a:ext uri="{FF2B5EF4-FFF2-40B4-BE49-F238E27FC236}">
              <a16:creationId xmlns:a16="http://schemas.microsoft.com/office/drawing/2014/main" id="{CE6ACC71-BDE1-4F2F-A8BE-1C0EAE144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85723</xdr:colOff>
      <xdr:row>5</xdr:row>
      <xdr:rowOff>142874</xdr:rowOff>
    </xdr:from>
    <xdr:to>
      <xdr:col>20</xdr:col>
      <xdr:colOff>47624</xdr:colOff>
      <xdr:row>22</xdr:row>
      <xdr:rowOff>38100</xdr:rowOff>
    </xdr:to>
    <xdr:graphicFrame macro="">
      <xdr:nvGraphicFramePr>
        <xdr:cNvPr id="49" name="Chart 48">
          <a:extLst>
            <a:ext uri="{FF2B5EF4-FFF2-40B4-BE49-F238E27FC236}">
              <a16:creationId xmlns:a16="http://schemas.microsoft.com/office/drawing/2014/main" id="{1A706E4F-8E0A-48BD-955E-BEFAB3103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457199</xdr:colOff>
      <xdr:row>22</xdr:row>
      <xdr:rowOff>76200</xdr:rowOff>
    </xdr:from>
    <xdr:to>
      <xdr:col>14</xdr:col>
      <xdr:colOff>142875</xdr:colOff>
      <xdr:row>34</xdr:row>
      <xdr:rowOff>28576</xdr:rowOff>
    </xdr:to>
    <xdr:graphicFrame macro="">
      <xdr:nvGraphicFramePr>
        <xdr:cNvPr id="51" name="Chart 50">
          <a:extLst>
            <a:ext uri="{FF2B5EF4-FFF2-40B4-BE49-F238E27FC236}">
              <a16:creationId xmlns:a16="http://schemas.microsoft.com/office/drawing/2014/main" id="{DD2B3CA7-819B-4B6E-B478-8349970D5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314325</xdr:colOff>
      <xdr:row>22</xdr:row>
      <xdr:rowOff>85726</xdr:rowOff>
    </xdr:from>
    <xdr:to>
      <xdr:col>9</xdr:col>
      <xdr:colOff>438150</xdr:colOff>
      <xdr:row>34</xdr:row>
      <xdr:rowOff>38100</xdr:rowOff>
    </xdr:to>
    <xdr:graphicFrame macro="">
      <xdr:nvGraphicFramePr>
        <xdr:cNvPr id="53" name="Chart 52">
          <a:extLst>
            <a:ext uri="{FF2B5EF4-FFF2-40B4-BE49-F238E27FC236}">
              <a16:creationId xmlns:a16="http://schemas.microsoft.com/office/drawing/2014/main" id="{D432885C-ED5A-416D-88E3-8928A6EBF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219074</xdr:colOff>
      <xdr:row>22</xdr:row>
      <xdr:rowOff>123824</xdr:rowOff>
    </xdr:from>
    <xdr:to>
      <xdr:col>20</xdr:col>
      <xdr:colOff>47625</xdr:colOff>
      <xdr:row>34</xdr:row>
      <xdr:rowOff>19050</xdr:rowOff>
    </xdr:to>
    <xdr:graphicFrame macro="">
      <xdr:nvGraphicFramePr>
        <xdr:cNvPr id="54" name="Chart 53">
          <a:extLst>
            <a:ext uri="{FF2B5EF4-FFF2-40B4-BE49-F238E27FC236}">
              <a16:creationId xmlns:a16="http://schemas.microsoft.com/office/drawing/2014/main" id="{DCE633CD-B40E-4254-BDB4-5B5C61D36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224789</xdr:colOff>
      <xdr:row>22</xdr:row>
      <xdr:rowOff>129541</xdr:rowOff>
    </xdr:from>
    <xdr:to>
      <xdr:col>2</xdr:col>
      <xdr:colOff>276224</xdr:colOff>
      <xdr:row>34</xdr:row>
      <xdr:rowOff>19050</xdr:rowOff>
    </xdr:to>
    <mc:AlternateContent xmlns:mc="http://schemas.openxmlformats.org/markup-compatibility/2006">
      <mc:Choice xmlns:a14="http://schemas.microsoft.com/office/drawing/2010/main" Requires="a14">
        <xdr:graphicFrame macro="">
          <xdr:nvGraphicFramePr>
            <xdr:cNvPr id="55" name="City">
              <a:extLst>
                <a:ext uri="{FF2B5EF4-FFF2-40B4-BE49-F238E27FC236}">
                  <a16:creationId xmlns:a16="http://schemas.microsoft.com/office/drawing/2014/main" id="{86DB906F-FE3D-4E2E-9E6D-14567D77ED6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24789" y="4095218"/>
              <a:ext cx="1264080" cy="2052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5</xdr:row>
      <xdr:rowOff>133350</xdr:rowOff>
    </xdr:from>
    <xdr:to>
      <xdr:col>2</xdr:col>
      <xdr:colOff>257175</xdr:colOff>
      <xdr:row>11</xdr:row>
      <xdr:rowOff>28575</xdr:rowOff>
    </xdr:to>
    <mc:AlternateContent xmlns:mc="http://schemas.openxmlformats.org/markup-compatibility/2006">
      <mc:Choice xmlns:a14="http://schemas.microsoft.com/office/drawing/2010/main" Requires="a14">
        <xdr:graphicFrame macro="">
          <xdr:nvGraphicFramePr>
            <xdr:cNvPr id="56" name="Year">
              <a:extLst>
                <a:ext uri="{FF2B5EF4-FFF2-40B4-BE49-F238E27FC236}">
                  <a16:creationId xmlns:a16="http://schemas.microsoft.com/office/drawing/2014/main" id="{6083A9AB-29FB-4FA8-81C5-85CD23C4D1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38125" y="1034640"/>
              <a:ext cx="1231695" cy="976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232409</xdr:colOff>
      <xdr:row>11</xdr:row>
      <xdr:rowOff>32386</xdr:rowOff>
    </xdr:from>
    <xdr:to>
      <xdr:col>2</xdr:col>
      <xdr:colOff>276224</xdr:colOff>
      <xdr:row>22</xdr:row>
      <xdr:rowOff>123825</xdr:rowOff>
    </xdr:to>
    <mc:AlternateContent xmlns:mc="http://schemas.openxmlformats.org/markup-compatibility/2006">
      <mc:Choice xmlns:a14="http://schemas.microsoft.com/office/drawing/2010/main" Requires="a14">
        <xdr:graphicFrame macro="">
          <xdr:nvGraphicFramePr>
            <xdr:cNvPr id="57" name="Month">
              <a:extLst>
                <a:ext uri="{FF2B5EF4-FFF2-40B4-BE49-F238E27FC236}">
                  <a16:creationId xmlns:a16="http://schemas.microsoft.com/office/drawing/2014/main" id="{1584695E-B840-480D-8CD3-0C23F18346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32409" y="2015225"/>
              <a:ext cx="1256460" cy="2074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63.310332870373" createdVersion="8" refreshedVersion="8" minRefreshableVersion="3" recordCount="500" xr:uid="{F6EDF5AA-28A9-4159-829A-2CEE0CC850F5}">
  <cacheSource type="worksheet">
    <worksheetSource name="Table1"/>
  </cacheSource>
  <cacheFields count="14">
    <cacheField name="TRANSACTION ID" numFmtId="0">
      <sharedItems count="500">
        <s v="CUS1001"/>
        <s v="CUS1002"/>
        <s v="CUS1003"/>
        <s v="CUS1004"/>
        <s v="CUS1005"/>
        <s v="CUS1006"/>
        <s v="CUS1007"/>
        <s v="CUS1008"/>
        <s v="CUS1009"/>
        <s v="CUS1010"/>
        <s v="CUS1011"/>
        <s v="CUS1012"/>
        <s v="CUS1013"/>
        <s v="CUS1014"/>
        <s v="CUS1015"/>
        <s v="CUS1016"/>
        <s v="CUS1017"/>
        <s v="CUS1018"/>
        <s v="CUS1019"/>
        <s v="CUS1020"/>
        <s v="CUS1021"/>
        <s v="CUS1022"/>
        <s v="CUS1023"/>
        <s v="CUS1024"/>
        <s v="CUS1025"/>
        <s v="CUS1026"/>
        <s v="CUS1027"/>
        <s v="CUS1028"/>
        <s v="CUS1029"/>
        <s v="CUS1030"/>
        <s v="CUS1031"/>
        <s v="CUS1032"/>
        <s v="CUS1033"/>
        <s v="CUS1034"/>
        <s v="CUS1035"/>
        <s v="CUS1036"/>
        <s v="CUS1037"/>
        <s v="CUS1038"/>
        <s v="CUS1039"/>
        <s v="CUS1040"/>
        <s v="CUS1041"/>
        <s v="CUS1042"/>
        <s v="CUS1043"/>
        <s v="CUS1044"/>
        <s v="CUS1045"/>
        <s v="CUS1046"/>
        <s v="CUS1047"/>
        <s v="CUS1048"/>
        <s v="CUS1049"/>
        <s v="CUS1050"/>
        <s v="CUS1051"/>
        <s v="CUS1052"/>
        <s v="CUS1053"/>
        <s v="CUS1054"/>
        <s v="CUS1055"/>
        <s v="CUS1056"/>
        <s v="CUS1057"/>
        <s v="CUS1058"/>
        <s v="CUS1059"/>
        <s v="CUS1060"/>
        <s v="CUS1061"/>
        <s v="CUS1062"/>
        <s v="CUS1063"/>
        <s v="CUS1064"/>
        <s v="CUS1065"/>
        <s v="CUS1066"/>
        <s v="CUS1067"/>
        <s v="CUS1068"/>
        <s v="CUS1069"/>
        <s v="CUS1070"/>
        <s v="CUS1071"/>
        <s v="CUS1072"/>
        <s v="CUS1073"/>
        <s v="CUS1074"/>
        <s v="CUS1075"/>
        <s v="CUS1076"/>
        <s v="CUS1077"/>
        <s v="CUS1078"/>
        <s v="CUS1079"/>
        <s v="CUS1080"/>
        <s v="CUS1081"/>
        <s v="CUS1082"/>
        <s v="CUS1083"/>
        <s v="CUS1084"/>
        <s v="CUS1085"/>
        <s v="CUS1086"/>
        <s v="CUS1087"/>
        <s v="CUS1088"/>
        <s v="CUS1089"/>
        <s v="CUS1090"/>
        <s v="CUS1091"/>
        <s v="CUS1092"/>
        <s v="CUS1093"/>
        <s v="CUS1094"/>
        <s v="CUS1095"/>
        <s v="CUS1096"/>
        <s v="CUS1097"/>
        <s v="CUS1098"/>
        <s v="CUS1099"/>
        <s v="CUS1100"/>
        <s v="CUS1101"/>
        <s v="CUS1102"/>
        <s v="CUS1103"/>
        <s v="CUS1104"/>
        <s v="CUS1105"/>
        <s v="CUS1106"/>
        <s v="CUS1107"/>
        <s v="CUS1108"/>
        <s v="CUS1109"/>
        <s v="CUS1110"/>
        <s v="CUS1111"/>
        <s v="CUS1112"/>
        <s v="CUS1113"/>
        <s v="CUS1114"/>
        <s v="CUS1115"/>
        <s v="CUS1116"/>
        <s v="CUS1117"/>
        <s v="CUS1118"/>
        <s v="CUS1119"/>
        <s v="CUS1120"/>
        <s v="CUS1121"/>
        <s v="CUS1122"/>
        <s v="CUS1123"/>
        <s v="CUS1124"/>
        <s v="CUS1125"/>
        <s v="CUS1126"/>
        <s v="CUS1127"/>
        <s v="CUS1128"/>
        <s v="CUS1129"/>
        <s v="CUS1130"/>
        <s v="CUS1131"/>
        <s v="CUS1132"/>
        <s v="CUS1133"/>
        <s v="CUS1134"/>
        <s v="CUS1135"/>
        <s v="CUS1136"/>
        <s v="CUS1137"/>
        <s v="CUS1138"/>
        <s v="CUS1139"/>
        <s v="CUS1140"/>
        <s v="CUS1141"/>
        <s v="CUS1142"/>
        <s v="CUS1143"/>
        <s v="CUS1144"/>
        <s v="CUS1145"/>
        <s v="CUS1146"/>
        <s v="CUS1147"/>
        <s v="CUS1148"/>
        <s v="CUS1149"/>
        <s v="CUS1150"/>
        <s v="CUS1151"/>
        <s v="CUS1152"/>
        <s v="CUS1153"/>
        <s v="CUS1154"/>
        <s v="CUS1155"/>
        <s v="CUS1156"/>
        <s v="CUS1157"/>
        <s v="CUS1158"/>
        <s v="CUS1159"/>
        <s v="CUS1160"/>
        <s v="CUS1161"/>
        <s v="CUS1162"/>
        <s v="CUS1163"/>
        <s v="CUS1164"/>
        <s v="CUS1165"/>
        <s v="CUS1166"/>
        <s v="CUS1167"/>
        <s v="CUS1168"/>
        <s v="CUS1169"/>
        <s v="CUS1170"/>
        <s v="CUS1171"/>
        <s v="CUS1172"/>
        <s v="CUS1173"/>
        <s v="CUS1174"/>
        <s v="CUS1175"/>
        <s v="CUS1176"/>
        <s v="CUS1177"/>
        <s v="CUS1178"/>
        <s v="CUS1179"/>
        <s v="CUS1180"/>
        <s v="CUS1181"/>
        <s v="CUS1182"/>
        <s v="CUS1183"/>
        <s v="CUS1184"/>
        <s v="CUS1185"/>
        <s v="CUS1186"/>
        <s v="CUS1187"/>
        <s v="CUS1188"/>
        <s v="CUS1189"/>
        <s v="CUS1190"/>
        <s v="CUS1191"/>
        <s v="CUS1192"/>
        <s v="CUS1193"/>
        <s v="CUS1194"/>
        <s v="CUS1195"/>
        <s v="CUS1196"/>
        <s v="CUS1197"/>
        <s v="CUS1198"/>
        <s v="CUS1199"/>
        <s v="CUS1200"/>
        <s v="CUS1201"/>
        <s v="CUS1202"/>
        <s v="CUS1203"/>
        <s v="CUS1204"/>
        <s v="CUS1205"/>
        <s v="CUS1206"/>
        <s v="CUS1207"/>
        <s v="CUS1208"/>
        <s v="CUS1209"/>
        <s v="CUS1210"/>
        <s v="CUS1211"/>
        <s v="CUS1212"/>
        <s v="CUS1213"/>
        <s v="CUS1214"/>
        <s v="CUS1215"/>
        <s v="CUS1216"/>
        <s v="CUS1217"/>
        <s v="CUS1218"/>
        <s v="CUS1219"/>
        <s v="CUS1220"/>
        <s v="CUS1221"/>
        <s v="CUS1222"/>
        <s v="CUS1223"/>
        <s v="CUS1224"/>
        <s v="CUS1225"/>
        <s v="CUS1226"/>
        <s v="CUS1227"/>
        <s v="CUS1228"/>
        <s v="CUS1229"/>
        <s v="CUS1230"/>
        <s v="CUS1231"/>
        <s v="CUS1232"/>
        <s v="CUS1233"/>
        <s v="CUS1234"/>
        <s v="CUS1235"/>
        <s v="CUS1236"/>
        <s v="CUS1237"/>
        <s v="CUS1238"/>
        <s v="CUS1239"/>
        <s v="CUS1240"/>
        <s v="CUS1241"/>
        <s v="CUS1242"/>
        <s v="CUS1243"/>
        <s v="CUS1244"/>
        <s v="CUS1245"/>
        <s v="CUS1246"/>
        <s v="CUS1247"/>
        <s v="CUS1248"/>
        <s v="CUS1249"/>
        <s v="CUS1250"/>
        <s v="CUS1251"/>
        <s v="CUS1252"/>
        <s v="CUS1253"/>
        <s v="CUS1254"/>
        <s v="CUS1255"/>
        <s v="CUS1256"/>
        <s v="CUS1257"/>
        <s v="CUS1258"/>
        <s v="CUS1259"/>
        <s v="CUS1260"/>
        <s v="CUS1261"/>
        <s v="CUS1262"/>
        <s v="CUS1263"/>
        <s v="CUS1264"/>
        <s v="CUS1265"/>
        <s v="CUS1266"/>
        <s v="CUS1267"/>
        <s v="CUS1268"/>
        <s v="CUS1269"/>
        <s v="CUS1270"/>
        <s v="CUS1271"/>
        <s v="CUS1272"/>
        <s v="CUS1273"/>
        <s v="CUS1274"/>
        <s v="CUS1275"/>
        <s v="CUS1276"/>
        <s v="CUS1277"/>
        <s v="CUS1278"/>
        <s v="CUS1279"/>
        <s v="CUS1280"/>
        <s v="CUS1281"/>
        <s v="CUS1282"/>
        <s v="CUS1283"/>
        <s v="CUS1284"/>
        <s v="CUS1285"/>
        <s v="CUS1286"/>
        <s v="CUS1287"/>
        <s v="CUS1288"/>
        <s v="CUS1289"/>
        <s v="CUS1290"/>
        <s v="CUS1291"/>
        <s v="CUS1292"/>
        <s v="CUS1293"/>
        <s v="CUS1294"/>
        <s v="CUS1295"/>
        <s v="CUS1296"/>
        <s v="CUS1297"/>
        <s v="CUS1298"/>
        <s v="CUS1299"/>
        <s v="CUS1300"/>
        <s v="CUS1301"/>
        <s v="CUS1302"/>
        <s v="CUS1303"/>
        <s v="CUS1304"/>
        <s v="CUS1305"/>
        <s v="CUS1306"/>
        <s v="CUS1307"/>
        <s v="CUS1308"/>
        <s v="CUS1309"/>
        <s v="CUS1310"/>
        <s v="CUS1311"/>
        <s v="CUS1312"/>
        <s v="CUS1313"/>
        <s v="CUS1314"/>
        <s v="CUS1315"/>
        <s v="CUS1316"/>
        <s v="CUS1317"/>
        <s v="CUS1318"/>
        <s v="CUS1319"/>
        <s v="CUS1320"/>
        <s v="CUS1321"/>
        <s v="CUS1322"/>
        <s v="CUS1323"/>
        <s v="CUS1324"/>
        <s v="CUS1325"/>
        <s v="CUS1326"/>
        <s v="CUS1327"/>
        <s v="CUS1328"/>
        <s v="CUS1329"/>
        <s v="CUS1330"/>
        <s v="CUS1331"/>
        <s v="CUS1332"/>
        <s v="CUS1333"/>
        <s v="CUS1334"/>
        <s v="CUS1335"/>
        <s v="CUS1336"/>
        <s v="CUS1337"/>
        <s v="CUS1338"/>
        <s v="CUS1339"/>
        <s v="CUS1340"/>
        <s v="CUS1341"/>
        <s v="CUS1342"/>
        <s v="CUS1343"/>
        <s v="CUS1344"/>
        <s v="CUS1345"/>
        <s v="CUS1346"/>
        <s v="CUS1347"/>
        <s v="CUS1348"/>
        <s v="CUS1349"/>
        <s v="CUS1350"/>
        <s v="CUS1351"/>
        <s v="CUS1352"/>
        <s v="CUS1353"/>
        <s v="CUS1354"/>
        <s v="CUS1355"/>
        <s v="CUS1356"/>
        <s v="CUS1357"/>
        <s v="CUS1358"/>
        <s v="CUS1359"/>
        <s v="CUS1360"/>
        <s v="CUS1361"/>
        <s v="CUS1362"/>
        <s v="CUS1363"/>
        <s v="CUS1364"/>
        <s v="CUS1365"/>
        <s v="CUS1366"/>
        <s v="CUS1367"/>
        <s v="CUS1368"/>
        <s v="CUS1369"/>
        <s v="CUS1370"/>
        <s v="CUS1371"/>
        <s v="CUS1372"/>
        <s v="CUS1373"/>
        <s v="CUS1374"/>
        <s v="CUS1375"/>
        <s v="CUS1376"/>
        <s v="CUS1377"/>
        <s v="CUS1378"/>
        <s v="CUS1379"/>
        <s v="CUS1380"/>
        <s v="CUS1381"/>
        <s v="CUS1382"/>
        <s v="CUS1383"/>
        <s v="CUS1384"/>
        <s v="CUS1385"/>
        <s v="CUS1386"/>
        <s v="CUS1387"/>
        <s v="CUS1388"/>
        <s v="CUS1389"/>
        <s v="CUS1390"/>
        <s v="CUS1391"/>
        <s v="CUS1392"/>
        <s v="CUS1393"/>
        <s v="CUS1394"/>
        <s v="CUS1395"/>
        <s v="CUS1396"/>
        <s v="CUS1397"/>
        <s v="CUS1398"/>
        <s v="CUS1399"/>
        <s v="CUS1400"/>
        <s v="CUS1401"/>
        <s v="CUS1402"/>
        <s v="CUS1403"/>
        <s v="CUS1404"/>
        <s v="CUS1405"/>
        <s v="CUS1406"/>
        <s v="CUS1407"/>
        <s v="CUS1408"/>
        <s v="CUS1409"/>
        <s v="CUS1410"/>
        <s v="CUS1411"/>
        <s v="CUS1412"/>
        <s v="CUS1413"/>
        <s v="CUS1414"/>
        <s v="CUS1415"/>
        <s v="CUS1416"/>
        <s v="CUS1417"/>
        <s v="CUS1418"/>
        <s v="CUS1419"/>
        <s v="CUS1420"/>
        <s v="CUS1421"/>
        <s v="CUS1422"/>
        <s v="CUS1423"/>
        <s v="CUS1424"/>
        <s v="CUS1425"/>
        <s v="CUS1426"/>
        <s v="CUS1427"/>
        <s v="CUS1428"/>
        <s v="CUS1429"/>
        <s v="CUS1430"/>
        <s v="CUS1431"/>
        <s v="CUS1432"/>
        <s v="CUS1433"/>
        <s v="CUS1434"/>
        <s v="CUS1435"/>
        <s v="CUS1436"/>
        <s v="CUS1437"/>
        <s v="CUS1438"/>
        <s v="CUS1439"/>
        <s v="CUS1440"/>
        <s v="CUS1441"/>
        <s v="CUS1442"/>
        <s v="CUS1443"/>
        <s v="CUS1444"/>
        <s v="CUS1445"/>
        <s v="CUS1446"/>
        <s v="CUS1447"/>
        <s v="CUS1448"/>
        <s v="CUS1449"/>
        <s v="CUS1450"/>
        <s v="CUS1451"/>
        <s v="CUS1452"/>
        <s v="CUS1453"/>
        <s v="CUS1454"/>
        <s v="CUS1455"/>
        <s v="CUS1456"/>
        <s v="CUS1457"/>
        <s v="CUS1458"/>
        <s v="CUS1459"/>
        <s v="CUS1460"/>
        <s v="CUS1461"/>
        <s v="CUS1462"/>
        <s v="CUS1463"/>
        <s v="CUS1464"/>
        <s v="CUS1465"/>
        <s v="CUS1466"/>
        <s v="CUS1467"/>
        <s v="CUS1468"/>
        <s v="CUS1469"/>
        <s v="CUS1470"/>
        <s v="CUS1471"/>
        <s v="CUS1472"/>
        <s v="CUS1473"/>
        <s v="CUS1474"/>
        <s v="CUS1475"/>
        <s v="CUS1476"/>
        <s v="CUS1477"/>
        <s v="CUS1478"/>
        <s v="CUS1479"/>
        <s v="CUS1480"/>
        <s v="CUS1481"/>
        <s v="CUS1482"/>
        <s v="CUS1483"/>
        <s v="CUS1484"/>
        <s v="CUS1485"/>
        <s v="CUS1486"/>
        <s v="CUS1487"/>
        <s v="CUS1488"/>
        <s v="CUS1489"/>
        <s v="CUS1490"/>
        <s v="CUS1491"/>
        <s v="CUS1492"/>
        <s v="CUS1493"/>
        <s v="CUS1494"/>
        <s v="CUS1495"/>
        <s v="CUS1496"/>
        <s v="CUS1497"/>
        <s v="CUS1498"/>
        <s v="CUS1499"/>
        <s v="CUS1500"/>
      </sharedItems>
    </cacheField>
    <cacheField name="DATE" numFmtId="164">
      <sharedItems containsSemiMixedTypes="0" containsNonDate="0" containsDate="1" containsString="0" minDate="2021-01-04T00:00:00" maxDate="2023-12-22T00:00:00"/>
    </cacheField>
    <cacheField name="City" numFmtId="0">
      <sharedItems count="5">
        <s v="Los Angeles"/>
        <s v="Chicago"/>
        <s v="New York"/>
        <s v="Seattle"/>
        <s v="Austin"/>
      </sharedItems>
    </cacheField>
    <cacheField name="Branch" numFmtId="0">
      <sharedItems/>
    </cacheField>
    <cacheField name="Shop Name" numFmtId="0">
      <sharedItems/>
    </cacheField>
    <cacheField name="PRODUCT ID" numFmtId="0">
      <sharedItems/>
    </cacheField>
    <cacheField name="PRODUCT CATEGORY" numFmtId="0">
      <sharedItems count="7">
        <s v="Snacks"/>
        <s v="Cold Drinks"/>
        <s v="Tea Beverages"/>
        <s v="Coffee Beverages"/>
        <s v="Desserts"/>
        <s v="Sandwiches "/>
        <s v="Specialty Drinks"/>
      </sharedItems>
    </cacheField>
    <cacheField name="UNIT PRICE" numFmtId="0">
      <sharedItems containsSemiMixedTypes="0" containsString="0" containsNumber="1" minValue="2" maxValue="4.75"/>
    </cacheField>
    <cacheField name="QTY SOLD" numFmtId="0">
      <sharedItems containsSemiMixedTypes="0" containsString="0" containsNumber="1" containsInteger="1" minValue="1" maxValue="2"/>
    </cacheField>
    <cacheField name="REVENUE" numFmtId="0">
      <sharedItems containsSemiMixedTypes="0" containsString="0" containsNumber="1" minValue="2" maxValue="9.5"/>
    </cacheField>
    <cacheField name="PROFIT MARGIN" numFmtId="0">
      <sharedItems containsSemiMixedTypes="0" containsString="0" containsNumber="1" minValue="0.7" maxValue="3.3249999999999997"/>
    </cacheField>
    <cacheField name="Year" numFmtId="0">
      <sharedItems containsSemiMixedTypes="0" containsString="0" containsNumber="1" containsInteger="1" minValue="2021" maxValue="2023" count="3">
        <n v="2022"/>
        <n v="2023"/>
        <n v="2021"/>
      </sharedItems>
    </cacheField>
    <cacheField name="Month" numFmtId="0">
      <sharedItems count="12">
        <s v="Jan"/>
        <s v="Apr"/>
        <s v="May"/>
        <s v="Sep"/>
        <s v="Jun"/>
        <s v="Jul"/>
        <s v="Oct"/>
        <s v="Feb"/>
        <s v="Dec"/>
        <s v="Aug"/>
        <s v="Nov"/>
        <s v="Mar"/>
      </sharedItems>
    </cacheField>
    <cacheField name="Weekday" numFmtId="0">
      <sharedItems count="7">
        <s v="Sun"/>
        <s v="Mon"/>
        <s v="Sat"/>
        <s v="Tue"/>
        <s v="Wed"/>
        <s v="Fri"/>
        <s v="Thu"/>
      </sharedItems>
    </cacheField>
  </cacheFields>
  <extLst>
    <ext xmlns:x14="http://schemas.microsoft.com/office/spreadsheetml/2009/9/main" uri="{725AE2AE-9491-48be-B2B4-4EB974FC3084}">
      <x14:pivotCacheDefinition pivotCacheId="970027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d v="2022-01-30T00:00:00"/>
    <x v="0"/>
    <s v="Venice Beach"/>
    <s v="Coffee House"/>
    <s v="TEA001"/>
    <x v="0"/>
    <n v="3"/>
    <n v="2"/>
    <n v="6"/>
    <n v="2.0999999999999996"/>
    <x v="0"/>
    <x v="0"/>
    <x v="0"/>
  </r>
  <r>
    <x v="1"/>
    <d v="2023-04-09T00:00:00"/>
    <x v="0"/>
    <s v="Venice Beach"/>
    <s v="Coffee House"/>
    <s v="SND001"/>
    <x v="1"/>
    <n v="3.1"/>
    <n v="2"/>
    <n v="6.2"/>
    <n v="2.17"/>
    <x v="1"/>
    <x v="1"/>
    <x v="0"/>
  </r>
  <r>
    <x v="2"/>
    <d v="2022-05-23T00:00:00"/>
    <x v="0"/>
    <s v="Capitol Hill"/>
    <s v="Espresso"/>
    <s v="TEA001"/>
    <x v="2"/>
    <n v="4.5"/>
    <n v="2"/>
    <n v="9"/>
    <n v="3.15"/>
    <x v="0"/>
    <x v="2"/>
    <x v="1"/>
  </r>
  <r>
    <x v="3"/>
    <d v="2022-09-17T00:00:00"/>
    <x v="0"/>
    <s v="Venice Beach"/>
    <s v="Beach Cafe"/>
    <s v="TEA001"/>
    <x v="2"/>
    <n v="2"/>
    <n v="1"/>
    <n v="2"/>
    <n v="0.7"/>
    <x v="0"/>
    <x v="3"/>
    <x v="2"/>
  </r>
  <r>
    <x v="4"/>
    <d v="2022-06-04T00:00:00"/>
    <x v="1"/>
    <s v="Michigan Avenue"/>
    <s v="Magnificent Mile Cafe"/>
    <s v="DES001"/>
    <x v="1"/>
    <n v="3.1"/>
    <n v="2"/>
    <n v="6.2"/>
    <n v="2.17"/>
    <x v="0"/>
    <x v="4"/>
    <x v="2"/>
  </r>
  <r>
    <x v="5"/>
    <d v="2023-07-02T00:00:00"/>
    <x v="1"/>
    <s v="Michigan Avenue"/>
    <s v="Loop Latte Lounge"/>
    <s v="SPC001"/>
    <x v="0"/>
    <n v="3"/>
    <n v="1"/>
    <n v="3"/>
    <n v="1.0499999999999998"/>
    <x v="1"/>
    <x v="5"/>
    <x v="0"/>
  </r>
  <r>
    <x v="6"/>
    <d v="2022-10-18T00:00:00"/>
    <x v="1"/>
    <s v="Michigan Avenue"/>
    <s v="Magnificent Mile Cafe"/>
    <s v="TEA001"/>
    <x v="0"/>
    <n v="2"/>
    <n v="1"/>
    <n v="2"/>
    <n v="0.7"/>
    <x v="0"/>
    <x v="6"/>
    <x v="3"/>
  </r>
  <r>
    <x v="7"/>
    <d v="2022-02-01T00:00:00"/>
    <x v="2"/>
    <s v="Brooklyn"/>
    <s v="Beanery"/>
    <s v="TEA001"/>
    <x v="0"/>
    <n v="2"/>
    <n v="2"/>
    <n v="4"/>
    <n v="1.4"/>
    <x v="0"/>
    <x v="7"/>
    <x v="3"/>
  </r>
  <r>
    <x v="8"/>
    <d v="2023-09-27T00:00:00"/>
    <x v="1"/>
    <s v="Madison Street"/>
    <s v="Park Brew"/>
    <s v="DES001"/>
    <x v="3"/>
    <n v="4.25"/>
    <n v="1"/>
    <n v="4.25"/>
    <n v="1.4874999999999998"/>
    <x v="1"/>
    <x v="3"/>
    <x v="4"/>
  </r>
  <r>
    <x v="9"/>
    <d v="2021-12-12T00:00:00"/>
    <x v="3"/>
    <s v="Capitol Hill"/>
    <s v="Brew Cafe"/>
    <s v="TEA001"/>
    <x v="4"/>
    <n v="3.5"/>
    <n v="2"/>
    <n v="7"/>
    <n v="2.4499999999999997"/>
    <x v="2"/>
    <x v="8"/>
    <x v="0"/>
  </r>
  <r>
    <x v="10"/>
    <d v="2021-07-17T00:00:00"/>
    <x v="0"/>
    <s v="Capitol Hill"/>
    <s v="Espresso"/>
    <s v="SKT001"/>
    <x v="0"/>
    <n v="2.5499999999999998"/>
    <n v="1"/>
    <n v="2.5499999999999998"/>
    <n v="0.89249999999999985"/>
    <x v="2"/>
    <x v="5"/>
    <x v="2"/>
  </r>
  <r>
    <x v="11"/>
    <d v="2021-08-31T00:00:00"/>
    <x v="0"/>
    <s v="Venice Beach"/>
    <s v="Coffee House"/>
    <s v="SPC001"/>
    <x v="2"/>
    <n v="3.5"/>
    <n v="2"/>
    <n v="7"/>
    <n v="2.4499999999999997"/>
    <x v="2"/>
    <x v="9"/>
    <x v="3"/>
  </r>
  <r>
    <x v="12"/>
    <d v="2021-11-10T00:00:00"/>
    <x v="2"/>
    <s v="Brooklyn"/>
    <s v="Beanery"/>
    <s v="COF001"/>
    <x v="0"/>
    <n v="3"/>
    <n v="1"/>
    <n v="3"/>
    <n v="1.0499999999999998"/>
    <x v="2"/>
    <x v="10"/>
    <x v="4"/>
  </r>
  <r>
    <x v="13"/>
    <d v="2021-10-22T00:00:00"/>
    <x v="2"/>
    <s v="Central Park"/>
    <s v="TSQ Brew"/>
    <s v="SPC001"/>
    <x v="0"/>
    <n v="3.1"/>
    <n v="1"/>
    <n v="3.1"/>
    <n v="1.085"/>
    <x v="2"/>
    <x v="6"/>
    <x v="5"/>
  </r>
  <r>
    <x v="14"/>
    <d v="2021-04-06T00:00:00"/>
    <x v="2"/>
    <s v="Brooklyn"/>
    <s v="Sip &amp; Savor"/>
    <s v="COF001"/>
    <x v="1"/>
    <n v="3"/>
    <n v="2"/>
    <n v="6"/>
    <n v="2.0999999999999996"/>
    <x v="2"/>
    <x v="1"/>
    <x v="3"/>
  </r>
  <r>
    <x v="15"/>
    <d v="2022-10-16T00:00:00"/>
    <x v="4"/>
    <s v="Zilker Park"/>
    <s v="Lakeside Brew "/>
    <s v="SPC001"/>
    <x v="5"/>
    <n v="3"/>
    <n v="2"/>
    <n v="6"/>
    <n v="2.0999999999999996"/>
    <x v="0"/>
    <x v="6"/>
    <x v="0"/>
  </r>
  <r>
    <x v="16"/>
    <d v="2021-05-28T00:00:00"/>
    <x v="0"/>
    <s v="Hollywood Hills"/>
    <s v="Hills Cafe"/>
    <s v="DES001"/>
    <x v="4"/>
    <n v="3.75"/>
    <n v="1"/>
    <n v="3.75"/>
    <n v="1.3125"/>
    <x v="2"/>
    <x v="2"/>
    <x v="5"/>
  </r>
  <r>
    <x v="17"/>
    <d v="2023-05-17T00:00:00"/>
    <x v="2"/>
    <s v="Brooklyn"/>
    <s v="Beanery"/>
    <s v="DES001"/>
    <x v="6"/>
    <n v="2.5"/>
    <n v="1"/>
    <n v="2.5"/>
    <n v="0.875"/>
    <x v="1"/>
    <x v="2"/>
    <x v="4"/>
  </r>
  <r>
    <x v="18"/>
    <d v="2022-08-03T00:00:00"/>
    <x v="1"/>
    <s v="Madison Street"/>
    <s v="Park Brew"/>
    <s v="TEA001"/>
    <x v="1"/>
    <n v="4.5"/>
    <n v="2"/>
    <n v="9"/>
    <n v="3.15"/>
    <x v="0"/>
    <x v="9"/>
    <x v="4"/>
  </r>
  <r>
    <x v="19"/>
    <d v="2023-10-06T00:00:00"/>
    <x v="1"/>
    <s v="Michigan Avenue"/>
    <s v="Loop Latte Lounge"/>
    <s v="SND001"/>
    <x v="2"/>
    <n v="4.75"/>
    <n v="1"/>
    <n v="4.75"/>
    <n v="1.6624999999999999"/>
    <x v="1"/>
    <x v="6"/>
    <x v="5"/>
  </r>
  <r>
    <x v="20"/>
    <d v="2021-06-07T00:00:00"/>
    <x v="4"/>
    <s v="Zilker Park"/>
    <s v="Lakeside Brew "/>
    <s v="SND001"/>
    <x v="6"/>
    <n v="3.5"/>
    <n v="2"/>
    <n v="7"/>
    <n v="2.4499999999999997"/>
    <x v="2"/>
    <x v="4"/>
    <x v="1"/>
  </r>
  <r>
    <x v="21"/>
    <d v="2022-12-07T00:00:00"/>
    <x v="4"/>
    <s v="Central Park"/>
    <s v="Suburban Sip Spot"/>
    <s v="COF001"/>
    <x v="6"/>
    <n v="2.5499999999999998"/>
    <n v="2"/>
    <n v="5.0999999999999996"/>
    <n v="1.7849999999999997"/>
    <x v="0"/>
    <x v="8"/>
    <x v="4"/>
  </r>
  <r>
    <x v="22"/>
    <d v="2023-10-15T00:00:00"/>
    <x v="4"/>
    <s v="Zilker Park"/>
    <s v="Lakeside Brew "/>
    <s v="COF001"/>
    <x v="5"/>
    <n v="3.25"/>
    <n v="1"/>
    <n v="3.25"/>
    <n v="1.1375"/>
    <x v="1"/>
    <x v="6"/>
    <x v="0"/>
  </r>
  <r>
    <x v="23"/>
    <d v="2022-10-01T00:00:00"/>
    <x v="4"/>
    <s v="Central Park"/>
    <s v="Delight Café"/>
    <s v="SKT001"/>
    <x v="2"/>
    <n v="2.5499999999999998"/>
    <n v="1"/>
    <n v="2.5499999999999998"/>
    <n v="0.89249999999999985"/>
    <x v="0"/>
    <x v="6"/>
    <x v="2"/>
  </r>
  <r>
    <x v="24"/>
    <d v="2022-10-19T00:00:00"/>
    <x v="0"/>
    <s v="Capitol Hill"/>
    <s v="Espresso"/>
    <s v="SKT001"/>
    <x v="0"/>
    <n v="3.75"/>
    <n v="1"/>
    <n v="3.75"/>
    <n v="1.3125"/>
    <x v="0"/>
    <x v="6"/>
    <x v="4"/>
  </r>
  <r>
    <x v="25"/>
    <d v="2021-11-10T00:00:00"/>
    <x v="4"/>
    <s v="Central Park"/>
    <s v="Delight Café"/>
    <s v="DES001"/>
    <x v="4"/>
    <n v="3"/>
    <n v="1"/>
    <n v="3"/>
    <n v="1.0499999999999998"/>
    <x v="2"/>
    <x v="10"/>
    <x v="4"/>
  </r>
  <r>
    <x v="26"/>
    <d v="2021-06-09T00:00:00"/>
    <x v="1"/>
    <s v="Michigan Avenue"/>
    <s v="Loop Latte Lounge"/>
    <s v="CLD001"/>
    <x v="2"/>
    <n v="3.5"/>
    <n v="1"/>
    <n v="3.5"/>
    <n v="1.2249999999999999"/>
    <x v="2"/>
    <x v="4"/>
    <x v="4"/>
  </r>
  <r>
    <x v="27"/>
    <d v="2021-04-21T00:00:00"/>
    <x v="2"/>
    <s v="Brooklyn"/>
    <s v="Sip &amp; Savor"/>
    <s v="SKT001"/>
    <x v="4"/>
    <n v="3"/>
    <n v="2"/>
    <n v="6"/>
    <n v="2.0999999999999996"/>
    <x v="2"/>
    <x v="1"/>
    <x v="4"/>
  </r>
  <r>
    <x v="28"/>
    <d v="2022-12-15T00:00:00"/>
    <x v="1"/>
    <s v="Michigan Avenue"/>
    <s v="Magnificent Mile Cafe"/>
    <s v="SND001"/>
    <x v="3"/>
    <n v="3.75"/>
    <n v="1"/>
    <n v="3.75"/>
    <n v="1.3125"/>
    <x v="0"/>
    <x v="8"/>
    <x v="6"/>
  </r>
  <r>
    <x v="29"/>
    <d v="2022-09-27T00:00:00"/>
    <x v="4"/>
    <s v="Central Park"/>
    <s v="Delight Café"/>
    <s v="COF001"/>
    <x v="4"/>
    <n v="3.75"/>
    <n v="2"/>
    <n v="7.5"/>
    <n v="2.625"/>
    <x v="0"/>
    <x v="3"/>
    <x v="3"/>
  </r>
  <r>
    <x v="30"/>
    <d v="2023-10-12T00:00:00"/>
    <x v="3"/>
    <s v="Capitol Hill"/>
    <s v="Brew Cafe"/>
    <s v="COF001"/>
    <x v="2"/>
    <n v="3.75"/>
    <n v="1"/>
    <n v="3.75"/>
    <n v="1.3125"/>
    <x v="1"/>
    <x v="6"/>
    <x v="6"/>
  </r>
  <r>
    <x v="31"/>
    <d v="2023-04-21T00:00:00"/>
    <x v="0"/>
    <s v="Hollywood Hills"/>
    <s v="Hills Cafe"/>
    <s v="SKT001"/>
    <x v="2"/>
    <n v="3"/>
    <n v="1"/>
    <n v="3"/>
    <n v="1.0499999999999998"/>
    <x v="1"/>
    <x v="1"/>
    <x v="5"/>
  </r>
  <r>
    <x v="32"/>
    <d v="2022-08-12T00:00:00"/>
    <x v="4"/>
    <s v="Central Park"/>
    <s v="Suburban Sip Spot"/>
    <s v="CLD001"/>
    <x v="2"/>
    <n v="3.5"/>
    <n v="2"/>
    <n v="7"/>
    <n v="2.4499999999999997"/>
    <x v="0"/>
    <x v="9"/>
    <x v="5"/>
  </r>
  <r>
    <x v="33"/>
    <d v="2023-09-09T00:00:00"/>
    <x v="1"/>
    <s v="Madison Street"/>
    <s v="Park Roaste"/>
    <s v="COF001"/>
    <x v="4"/>
    <n v="2.5"/>
    <n v="2"/>
    <n v="5"/>
    <n v="1.75"/>
    <x v="1"/>
    <x v="3"/>
    <x v="2"/>
  </r>
  <r>
    <x v="34"/>
    <d v="2022-10-16T00:00:00"/>
    <x v="4"/>
    <s v="Central Park"/>
    <s v="Delight Café"/>
    <s v="DES001"/>
    <x v="6"/>
    <n v="2.5"/>
    <n v="1"/>
    <n v="2.5"/>
    <n v="0.875"/>
    <x v="0"/>
    <x v="6"/>
    <x v="0"/>
  </r>
  <r>
    <x v="35"/>
    <d v="2023-04-25T00:00:00"/>
    <x v="0"/>
    <s v="Venice Beach"/>
    <s v="Coffee House"/>
    <s v="DES001"/>
    <x v="4"/>
    <n v="3"/>
    <n v="1"/>
    <n v="3"/>
    <n v="1.0499999999999998"/>
    <x v="1"/>
    <x v="1"/>
    <x v="3"/>
  </r>
  <r>
    <x v="36"/>
    <d v="2021-09-13T00:00:00"/>
    <x v="4"/>
    <s v="Central Park"/>
    <s v="Suburban Sip Spot"/>
    <s v="SPC001"/>
    <x v="6"/>
    <n v="4"/>
    <n v="1"/>
    <n v="4"/>
    <n v="1.4"/>
    <x v="2"/>
    <x v="3"/>
    <x v="1"/>
  </r>
  <r>
    <x v="37"/>
    <d v="2022-04-27T00:00:00"/>
    <x v="0"/>
    <s v="Hollywood Hills"/>
    <s v="Hills Cafe"/>
    <s v="DES001"/>
    <x v="2"/>
    <n v="3.75"/>
    <n v="2"/>
    <n v="7.5"/>
    <n v="2.625"/>
    <x v="0"/>
    <x v="1"/>
    <x v="4"/>
  </r>
  <r>
    <x v="38"/>
    <d v="2021-06-21T00:00:00"/>
    <x v="4"/>
    <s v="Zilker Park"/>
    <s v="Lakeside Brew "/>
    <s v="CLD001"/>
    <x v="2"/>
    <n v="3"/>
    <n v="1"/>
    <n v="3"/>
    <n v="1.0499999999999998"/>
    <x v="2"/>
    <x v="4"/>
    <x v="1"/>
  </r>
  <r>
    <x v="39"/>
    <d v="2023-04-15T00:00:00"/>
    <x v="4"/>
    <s v="Zilker Park"/>
    <s v="Lakeside Brew "/>
    <s v="TEA001"/>
    <x v="6"/>
    <n v="3"/>
    <n v="2"/>
    <n v="6"/>
    <n v="2.0999999999999996"/>
    <x v="1"/>
    <x v="1"/>
    <x v="2"/>
  </r>
  <r>
    <x v="40"/>
    <d v="2021-11-20T00:00:00"/>
    <x v="0"/>
    <s v="Hollywood Hills"/>
    <s v="Hills Cafe"/>
    <s v="SND001"/>
    <x v="6"/>
    <n v="3"/>
    <n v="1"/>
    <n v="3"/>
    <n v="1.0499999999999998"/>
    <x v="2"/>
    <x v="10"/>
    <x v="2"/>
  </r>
  <r>
    <x v="41"/>
    <d v="2021-05-20T00:00:00"/>
    <x v="4"/>
    <s v="Central Park"/>
    <s v="Delight Café"/>
    <s v="SKT001"/>
    <x v="0"/>
    <n v="3.75"/>
    <n v="2"/>
    <n v="7.5"/>
    <n v="2.625"/>
    <x v="2"/>
    <x v="2"/>
    <x v="6"/>
  </r>
  <r>
    <x v="42"/>
    <d v="2023-10-12T00:00:00"/>
    <x v="2"/>
    <s v="Central Park"/>
    <s v="C P Coffee "/>
    <s v="TEA001"/>
    <x v="0"/>
    <n v="4.5"/>
    <n v="1"/>
    <n v="4.5"/>
    <n v="1.575"/>
    <x v="1"/>
    <x v="6"/>
    <x v="6"/>
  </r>
  <r>
    <x v="43"/>
    <d v="2023-01-21T00:00:00"/>
    <x v="0"/>
    <s v="Venice Beach"/>
    <s v="Coffee House"/>
    <s v="SPC001"/>
    <x v="1"/>
    <n v="2.5499999999999998"/>
    <n v="1"/>
    <n v="2.5499999999999998"/>
    <n v="0.89249999999999985"/>
    <x v="1"/>
    <x v="0"/>
    <x v="2"/>
  </r>
  <r>
    <x v="44"/>
    <d v="2023-11-24T00:00:00"/>
    <x v="4"/>
    <s v="Central Park"/>
    <s v="Suburban Sip Spot"/>
    <s v="TEA001"/>
    <x v="4"/>
    <n v="3"/>
    <n v="1"/>
    <n v="3"/>
    <n v="1.0499999999999998"/>
    <x v="1"/>
    <x v="10"/>
    <x v="5"/>
  </r>
  <r>
    <x v="45"/>
    <d v="2022-07-08T00:00:00"/>
    <x v="2"/>
    <s v="Central Park"/>
    <s v="TSQ Brew"/>
    <s v="COF001"/>
    <x v="0"/>
    <n v="2.5"/>
    <n v="1"/>
    <n v="2.5"/>
    <n v="0.875"/>
    <x v="0"/>
    <x v="5"/>
    <x v="5"/>
  </r>
  <r>
    <x v="46"/>
    <d v="2023-02-27T00:00:00"/>
    <x v="0"/>
    <s v="Capitol Hill"/>
    <s v="Espresso"/>
    <s v="DES001"/>
    <x v="4"/>
    <n v="2.5499999999999998"/>
    <n v="2"/>
    <n v="5.0999999999999996"/>
    <n v="1.7849999999999997"/>
    <x v="1"/>
    <x v="7"/>
    <x v="1"/>
  </r>
  <r>
    <x v="47"/>
    <d v="2022-08-03T00:00:00"/>
    <x v="2"/>
    <s v="Central Park"/>
    <s v="TSQ Brew"/>
    <s v="CLD001"/>
    <x v="1"/>
    <n v="2.5"/>
    <n v="1"/>
    <n v="2.5"/>
    <n v="0.875"/>
    <x v="0"/>
    <x v="9"/>
    <x v="4"/>
  </r>
  <r>
    <x v="48"/>
    <d v="2023-11-23T00:00:00"/>
    <x v="0"/>
    <s v="Venice Beach"/>
    <s v="Coffee House"/>
    <s v="COF001"/>
    <x v="6"/>
    <n v="2.5"/>
    <n v="1"/>
    <n v="2.5"/>
    <n v="0.875"/>
    <x v="1"/>
    <x v="10"/>
    <x v="6"/>
  </r>
  <r>
    <x v="49"/>
    <d v="2023-09-11T00:00:00"/>
    <x v="0"/>
    <s v="Venice Beach"/>
    <s v="Beach Cafe"/>
    <s v="COF001"/>
    <x v="6"/>
    <n v="2.5"/>
    <n v="1"/>
    <n v="2.5"/>
    <n v="0.875"/>
    <x v="1"/>
    <x v="3"/>
    <x v="1"/>
  </r>
  <r>
    <x v="50"/>
    <d v="2021-10-11T00:00:00"/>
    <x v="3"/>
    <s v="Capitol Hill"/>
    <s v="Brew Cafe"/>
    <s v="CLD001"/>
    <x v="3"/>
    <n v="3"/>
    <n v="1"/>
    <n v="3"/>
    <n v="1.0499999999999998"/>
    <x v="2"/>
    <x v="6"/>
    <x v="1"/>
  </r>
  <r>
    <x v="51"/>
    <d v="2021-09-25T00:00:00"/>
    <x v="3"/>
    <s v="Capitol Hill"/>
    <s v="Brew Cafe"/>
    <s v="DES001"/>
    <x v="1"/>
    <n v="3"/>
    <n v="2"/>
    <n v="6"/>
    <n v="2.0999999999999996"/>
    <x v="2"/>
    <x v="3"/>
    <x v="2"/>
  </r>
  <r>
    <x v="52"/>
    <d v="2021-03-01T00:00:00"/>
    <x v="3"/>
    <s v="Capitol Hill"/>
    <s v="Brew Cafe"/>
    <s v="CLD001"/>
    <x v="4"/>
    <n v="3"/>
    <n v="2"/>
    <n v="6"/>
    <n v="2.0999999999999996"/>
    <x v="2"/>
    <x v="11"/>
    <x v="1"/>
  </r>
  <r>
    <x v="53"/>
    <d v="2023-06-18T00:00:00"/>
    <x v="4"/>
    <s v="Central Park"/>
    <s v="Delight Café"/>
    <s v="SKT001"/>
    <x v="2"/>
    <n v="2.2000000000000002"/>
    <n v="2"/>
    <n v="4.4000000000000004"/>
    <n v="1.54"/>
    <x v="1"/>
    <x v="4"/>
    <x v="0"/>
  </r>
  <r>
    <x v="54"/>
    <d v="2022-03-06T00:00:00"/>
    <x v="1"/>
    <s v="Michigan Avenue"/>
    <s v="Magnificent Mile Cafe"/>
    <s v="SPC001"/>
    <x v="1"/>
    <n v="4.5"/>
    <n v="1"/>
    <n v="4.5"/>
    <n v="1.575"/>
    <x v="0"/>
    <x v="11"/>
    <x v="0"/>
  </r>
  <r>
    <x v="55"/>
    <d v="2023-03-12T00:00:00"/>
    <x v="4"/>
    <s v="Central Park"/>
    <s v="Suburban Sip Spot"/>
    <s v="SPC001"/>
    <x v="3"/>
    <n v="3.75"/>
    <n v="1"/>
    <n v="3.75"/>
    <n v="1.3125"/>
    <x v="1"/>
    <x v="11"/>
    <x v="0"/>
  </r>
  <r>
    <x v="56"/>
    <d v="2023-03-11T00:00:00"/>
    <x v="0"/>
    <s v="Capitol Hill"/>
    <s v="Espresso"/>
    <s v="SPC001"/>
    <x v="1"/>
    <n v="3"/>
    <n v="1"/>
    <n v="3"/>
    <n v="1.0499999999999998"/>
    <x v="1"/>
    <x v="11"/>
    <x v="2"/>
  </r>
  <r>
    <x v="57"/>
    <d v="2022-09-11T00:00:00"/>
    <x v="2"/>
    <s v="Central Park"/>
    <s v="C P Coffee "/>
    <s v="SND001"/>
    <x v="5"/>
    <n v="2.4500000000000002"/>
    <n v="1"/>
    <n v="2.4500000000000002"/>
    <n v="0.85750000000000004"/>
    <x v="0"/>
    <x v="3"/>
    <x v="0"/>
  </r>
  <r>
    <x v="58"/>
    <d v="2023-04-28T00:00:00"/>
    <x v="2"/>
    <s v="Central Park"/>
    <s v="C P Coffee "/>
    <s v="CLD001"/>
    <x v="5"/>
    <n v="3.75"/>
    <n v="2"/>
    <n v="7.5"/>
    <n v="2.625"/>
    <x v="1"/>
    <x v="1"/>
    <x v="5"/>
  </r>
  <r>
    <x v="59"/>
    <d v="2022-06-14T00:00:00"/>
    <x v="4"/>
    <s v="Central Park"/>
    <s v="Delight Café"/>
    <s v="DES001"/>
    <x v="0"/>
    <n v="3.5"/>
    <n v="1"/>
    <n v="3.5"/>
    <n v="1.2249999999999999"/>
    <x v="0"/>
    <x v="4"/>
    <x v="3"/>
  </r>
  <r>
    <x v="60"/>
    <d v="2022-08-07T00:00:00"/>
    <x v="2"/>
    <s v="Brooklyn"/>
    <s v="Beanery"/>
    <s v="SND001"/>
    <x v="1"/>
    <n v="3"/>
    <n v="1"/>
    <n v="3"/>
    <n v="1.0499999999999998"/>
    <x v="0"/>
    <x v="9"/>
    <x v="0"/>
  </r>
  <r>
    <x v="61"/>
    <d v="2023-10-04T00:00:00"/>
    <x v="3"/>
    <s v="Capitol Hill"/>
    <s v="Brew Cafe"/>
    <s v="SKT001"/>
    <x v="3"/>
    <n v="4.25"/>
    <n v="2"/>
    <n v="8.5"/>
    <n v="2.9749999999999996"/>
    <x v="1"/>
    <x v="6"/>
    <x v="4"/>
  </r>
  <r>
    <x v="62"/>
    <d v="2021-06-25T00:00:00"/>
    <x v="4"/>
    <s v="Central Park"/>
    <s v="Delight Café"/>
    <s v="TEA001"/>
    <x v="5"/>
    <n v="4.25"/>
    <n v="1"/>
    <n v="4.25"/>
    <n v="1.4874999999999998"/>
    <x v="2"/>
    <x v="4"/>
    <x v="5"/>
  </r>
  <r>
    <x v="63"/>
    <d v="2022-10-07T00:00:00"/>
    <x v="4"/>
    <s v="Central Park"/>
    <s v="Suburban Sip Spot"/>
    <s v="SPC001"/>
    <x v="5"/>
    <n v="3"/>
    <n v="2"/>
    <n v="6"/>
    <n v="2.0999999999999996"/>
    <x v="0"/>
    <x v="6"/>
    <x v="5"/>
  </r>
  <r>
    <x v="64"/>
    <d v="2022-10-25T00:00:00"/>
    <x v="0"/>
    <s v="Venice Beach"/>
    <s v="Coffee House"/>
    <s v="CLD001"/>
    <x v="5"/>
    <n v="3.75"/>
    <n v="1"/>
    <n v="3.75"/>
    <n v="1.3125"/>
    <x v="0"/>
    <x v="6"/>
    <x v="3"/>
  </r>
  <r>
    <x v="65"/>
    <d v="2021-07-20T00:00:00"/>
    <x v="2"/>
    <s v="Central Park"/>
    <s v="TSQ Brew"/>
    <s v="SKT001"/>
    <x v="0"/>
    <n v="2.5"/>
    <n v="2"/>
    <n v="5"/>
    <n v="1.75"/>
    <x v="2"/>
    <x v="5"/>
    <x v="3"/>
  </r>
  <r>
    <x v="66"/>
    <d v="2021-12-30T00:00:00"/>
    <x v="2"/>
    <s v="Brooklyn"/>
    <s v="Sip &amp; Savor"/>
    <s v="SPC001"/>
    <x v="3"/>
    <n v="3"/>
    <n v="1"/>
    <n v="3"/>
    <n v="1.0499999999999998"/>
    <x v="2"/>
    <x v="8"/>
    <x v="6"/>
  </r>
  <r>
    <x v="67"/>
    <d v="2023-07-21T00:00:00"/>
    <x v="1"/>
    <s v="Michigan Avenue"/>
    <s v="Magnificent Mile Cafe"/>
    <s v="SKT001"/>
    <x v="4"/>
    <n v="3"/>
    <n v="2"/>
    <n v="6"/>
    <n v="2.0999999999999996"/>
    <x v="1"/>
    <x v="5"/>
    <x v="5"/>
  </r>
  <r>
    <x v="68"/>
    <d v="2023-10-21T00:00:00"/>
    <x v="2"/>
    <s v="Central Park"/>
    <s v="C P Coffee "/>
    <s v="CLD001"/>
    <x v="5"/>
    <n v="3.75"/>
    <n v="2"/>
    <n v="7.5"/>
    <n v="2.625"/>
    <x v="1"/>
    <x v="6"/>
    <x v="2"/>
  </r>
  <r>
    <x v="69"/>
    <d v="2023-05-02T00:00:00"/>
    <x v="2"/>
    <s v="Central Park"/>
    <s v="C P Coffee "/>
    <s v="COF001"/>
    <x v="5"/>
    <n v="3"/>
    <n v="2"/>
    <n v="6"/>
    <n v="2.0999999999999996"/>
    <x v="1"/>
    <x v="2"/>
    <x v="3"/>
  </r>
  <r>
    <x v="70"/>
    <d v="2023-05-06T00:00:00"/>
    <x v="1"/>
    <s v="Madison Street"/>
    <s v="Park Brew"/>
    <s v="SKT001"/>
    <x v="5"/>
    <n v="3.25"/>
    <n v="1"/>
    <n v="3.25"/>
    <n v="1.1375"/>
    <x v="1"/>
    <x v="2"/>
    <x v="2"/>
  </r>
  <r>
    <x v="71"/>
    <d v="2023-02-28T00:00:00"/>
    <x v="2"/>
    <s v="Brooklyn"/>
    <s v="Beanery"/>
    <s v="COF001"/>
    <x v="3"/>
    <n v="2.5"/>
    <n v="1"/>
    <n v="2.5"/>
    <n v="0.875"/>
    <x v="1"/>
    <x v="7"/>
    <x v="3"/>
  </r>
  <r>
    <x v="72"/>
    <d v="2021-10-27T00:00:00"/>
    <x v="1"/>
    <s v="Madison Street"/>
    <s v="Park Roaste"/>
    <s v="CLD001"/>
    <x v="1"/>
    <n v="3"/>
    <n v="1"/>
    <n v="3"/>
    <n v="1.0499999999999998"/>
    <x v="2"/>
    <x v="6"/>
    <x v="4"/>
  </r>
  <r>
    <x v="73"/>
    <d v="2022-07-10T00:00:00"/>
    <x v="4"/>
    <s v="Central Park"/>
    <s v="Suburban Sip Spot"/>
    <s v="SKT001"/>
    <x v="5"/>
    <n v="3.75"/>
    <n v="2"/>
    <n v="7.5"/>
    <n v="2.625"/>
    <x v="0"/>
    <x v="5"/>
    <x v="0"/>
  </r>
  <r>
    <x v="74"/>
    <d v="2023-01-02T00:00:00"/>
    <x v="0"/>
    <s v="Hollywood Hills"/>
    <s v="Hills Cafe"/>
    <s v="COF001"/>
    <x v="5"/>
    <n v="3.25"/>
    <n v="1"/>
    <n v="3.25"/>
    <n v="1.1375"/>
    <x v="1"/>
    <x v="0"/>
    <x v="1"/>
  </r>
  <r>
    <x v="75"/>
    <d v="2021-07-10T00:00:00"/>
    <x v="1"/>
    <s v="Michigan Avenue"/>
    <s v="Magnificent Mile Cafe"/>
    <s v="SND001"/>
    <x v="3"/>
    <n v="3.1"/>
    <n v="1"/>
    <n v="3.1"/>
    <n v="1.085"/>
    <x v="2"/>
    <x v="5"/>
    <x v="2"/>
  </r>
  <r>
    <x v="76"/>
    <d v="2022-09-03T00:00:00"/>
    <x v="1"/>
    <s v="Madison Street"/>
    <s v="Park Brew"/>
    <s v="SKT001"/>
    <x v="6"/>
    <n v="2.5"/>
    <n v="1"/>
    <n v="2.5"/>
    <n v="0.875"/>
    <x v="0"/>
    <x v="3"/>
    <x v="2"/>
  </r>
  <r>
    <x v="77"/>
    <d v="2022-12-31T00:00:00"/>
    <x v="1"/>
    <s v="Michigan Avenue"/>
    <s v="Loop Latte Lounge"/>
    <s v="TEA001"/>
    <x v="5"/>
    <n v="3"/>
    <n v="2"/>
    <n v="6"/>
    <n v="2.0999999999999996"/>
    <x v="0"/>
    <x v="8"/>
    <x v="2"/>
  </r>
  <r>
    <x v="78"/>
    <d v="2021-05-26T00:00:00"/>
    <x v="2"/>
    <s v="Central Park"/>
    <s v="C P Coffee "/>
    <s v="SKT001"/>
    <x v="0"/>
    <n v="2"/>
    <n v="1"/>
    <n v="2"/>
    <n v="0.7"/>
    <x v="2"/>
    <x v="2"/>
    <x v="4"/>
  </r>
  <r>
    <x v="79"/>
    <d v="2022-05-07T00:00:00"/>
    <x v="1"/>
    <s v="Michigan Avenue"/>
    <s v="Loop Latte Lounge"/>
    <s v="DES001"/>
    <x v="4"/>
    <n v="3"/>
    <n v="2"/>
    <n v="6"/>
    <n v="2.0999999999999996"/>
    <x v="0"/>
    <x v="2"/>
    <x v="2"/>
  </r>
  <r>
    <x v="80"/>
    <d v="2022-08-14T00:00:00"/>
    <x v="0"/>
    <s v="Hollywood Hills"/>
    <s v="Hills Cafe"/>
    <s v="TEA001"/>
    <x v="0"/>
    <n v="3.75"/>
    <n v="2"/>
    <n v="7.5"/>
    <n v="2.625"/>
    <x v="0"/>
    <x v="9"/>
    <x v="0"/>
  </r>
  <r>
    <x v="81"/>
    <d v="2023-12-10T00:00:00"/>
    <x v="0"/>
    <s v="Hollywood Hills"/>
    <s v="Hills Cafe"/>
    <s v="CLD001"/>
    <x v="4"/>
    <n v="3"/>
    <n v="1"/>
    <n v="3"/>
    <n v="1.0499999999999998"/>
    <x v="1"/>
    <x v="8"/>
    <x v="0"/>
  </r>
  <r>
    <x v="82"/>
    <d v="2021-09-17T00:00:00"/>
    <x v="1"/>
    <s v="Madison Street"/>
    <s v="Park Brew"/>
    <s v="COF001"/>
    <x v="3"/>
    <n v="3.75"/>
    <n v="1"/>
    <n v="3.75"/>
    <n v="1.3125"/>
    <x v="2"/>
    <x v="3"/>
    <x v="5"/>
  </r>
  <r>
    <x v="83"/>
    <d v="2022-12-21T00:00:00"/>
    <x v="0"/>
    <s v="Venice Beach"/>
    <s v="Beach Cafe"/>
    <s v="SKT001"/>
    <x v="1"/>
    <n v="3"/>
    <n v="2"/>
    <n v="6"/>
    <n v="2.0999999999999996"/>
    <x v="0"/>
    <x v="8"/>
    <x v="4"/>
  </r>
  <r>
    <x v="84"/>
    <d v="2022-04-29T00:00:00"/>
    <x v="2"/>
    <s v="Brooklyn"/>
    <s v="Sip &amp; Savor"/>
    <s v="COF001"/>
    <x v="6"/>
    <n v="2.5"/>
    <n v="1"/>
    <n v="2.5"/>
    <n v="0.875"/>
    <x v="0"/>
    <x v="1"/>
    <x v="5"/>
  </r>
  <r>
    <x v="85"/>
    <d v="2021-04-14T00:00:00"/>
    <x v="0"/>
    <s v="Venice Beach"/>
    <s v="Coffee House"/>
    <s v="SKT001"/>
    <x v="2"/>
    <n v="4.25"/>
    <n v="2"/>
    <n v="8.5"/>
    <n v="2.9749999999999996"/>
    <x v="2"/>
    <x v="1"/>
    <x v="4"/>
  </r>
  <r>
    <x v="86"/>
    <d v="2023-04-06T00:00:00"/>
    <x v="2"/>
    <s v="Brooklyn"/>
    <s v="Sip &amp; Savor"/>
    <s v="SND001"/>
    <x v="5"/>
    <n v="2.2000000000000002"/>
    <n v="2"/>
    <n v="4.4000000000000004"/>
    <n v="1.54"/>
    <x v="1"/>
    <x v="1"/>
    <x v="6"/>
  </r>
  <r>
    <x v="87"/>
    <d v="2023-04-08T00:00:00"/>
    <x v="1"/>
    <s v="Michigan Avenue"/>
    <s v="Loop Latte Lounge"/>
    <s v="SKT001"/>
    <x v="4"/>
    <n v="2.5"/>
    <n v="2"/>
    <n v="5"/>
    <n v="1.75"/>
    <x v="1"/>
    <x v="1"/>
    <x v="2"/>
  </r>
  <r>
    <x v="88"/>
    <d v="2022-07-27T00:00:00"/>
    <x v="2"/>
    <s v="Brooklyn"/>
    <s v="Sip &amp; Savor"/>
    <s v="TEA001"/>
    <x v="4"/>
    <n v="2.5"/>
    <n v="1"/>
    <n v="2.5"/>
    <n v="0.875"/>
    <x v="0"/>
    <x v="5"/>
    <x v="4"/>
  </r>
  <r>
    <x v="89"/>
    <d v="2021-01-12T00:00:00"/>
    <x v="2"/>
    <s v="Brooklyn"/>
    <s v="Beanery"/>
    <s v="COF001"/>
    <x v="4"/>
    <n v="2.5499999999999998"/>
    <n v="2"/>
    <n v="5.0999999999999996"/>
    <n v="1.7849999999999997"/>
    <x v="2"/>
    <x v="0"/>
    <x v="3"/>
  </r>
  <r>
    <x v="90"/>
    <d v="2021-05-29T00:00:00"/>
    <x v="2"/>
    <s v="Brooklyn"/>
    <s v="Beanery"/>
    <s v="SKT001"/>
    <x v="5"/>
    <n v="3.5"/>
    <n v="2"/>
    <n v="7"/>
    <n v="2.4499999999999997"/>
    <x v="2"/>
    <x v="2"/>
    <x v="2"/>
  </r>
  <r>
    <x v="91"/>
    <d v="2023-07-17T00:00:00"/>
    <x v="0"/>
    <s v="Hollywood Hills"/>
    <s v="Hills Cafe"/>
    <s v="TEA001"/>
    <x v="3"/>
    <n v="3.5"/>
    <n v="1"/>
    <n v="3.5"/>
    <n v="1.2249999999999999"/>
    <x v="1"/>
    <x v="5"/>
    <x v="1"/>
  </r>
  <r>
    <x v="92"/>
    <d v="2021-04-14T00:00:00"/>
    <x v="1"/>
    <s v="Michigan Avenue"/>
    <s v="Magnificent Mile Cafe"/>
    <s v="CLD001"/>
    <x v="3"/>
    <n v="3"/>
    <n v="2"/>
    <n v="6"/>
    <n v="2.0999999999999996"/>
    <x v="2"/>
    <x v="1"/>
    <x v="4"/>
  </r>
  <r>
    <x v="93"/>
    <d v="2022-02-11T00:00:00"/>
    <x v="2"/>
    <s v="Central Park"/>
    <s v="TSQ Brew"/>
    <s v="TEA001"/>
    <x v="6"/>
    <n v="3.1"/>
    <n v="1"/>
    <n v="3.1"/>
    <n v="1.085"/>
    <x v="0"/>
    <x v="7"/>
    <x v="5"/>
  </r>
  <r>
    <x v="94"/>
    <d v="2022-01-02T00:00:00"/>
    <x v="4"/>
    <s v="Central Park"/>
    <s v="Delight Café"/>
    <s v="COF001"/>
    <x v="4"/>
    <n v="3.25"/>
    <n v="1"/>
    <n v="3.25"/>
    <n v="1.1375"/>
    <x v="0"/>
    <x v="0"/>
    <x v="0"/>
  </r>
  <r>
    <x v="95"/>
    <d v="2021-06-01T00:00:00"/>
    <x v="0"/>
    <s v="Capitol Hill"/>
    <s v="Espresso"/>
    <s v="SPC001"/>
    <x v="0"/>
    <n v="3.75"/>
    <n v="1"/>
    <n v="3.75"/>
    <n v="1.3125"/>
    <x v="2"/>
    <x v="4"/>
    <x v="3"/>
  </r>
  <r>
    <x v="96"/>
    <d v="2021-12-27T00:00:00"/>
    <x v="2"/>
    <s v="Central Park"/>
    <s v="C P Coffee "/>
    <s v="COF001"/>
    <x v="5"/>
    <n v="4.5"/>
    <n v="1"/>
    <n v="4.5"/>
    <n v="1.575"/>
    <x v="2"/>
    <x v="8"/>
    <x v="1"/>
  </r>
  <r>
    <x v="97"/>
    <d v="2023-04-17T00:00:00"/>
    <x v="4"/>
    <s v="Central Park"/>
    <s v="Delight Café"/>
    <s v="SND001"/>
    <x v="5"/>
    <n v="3.75"/>
    <n v="2"/>
    <n v="7.5"/>
    <n v="2.625"/>
    <x v="1"/>
    <x v="1"/>
    <x v="1"/>
  </r>
  <r>
    <x v="98"/>
    <d v="2022-12-03T00:00:00"/>
    <x v="2"/>
    <s v="Brooklyn"/>
    <s v="Beanery"/>
    <s v="SPC001"/>
    <x v="4"/>
    <n v="3"/>
    <n v="2"/>
    <n v="6"/>
    <n v="2.0999999999999996"/>
    <x v="0"/>
    <x v="8"/>
    <x v="2"/>
  </r>
  <r>
    <x v="99"/>
    <d v="2022-01-13T00:00:00"/>
    <x v="1"/>
    <s v="Madison Street"/>
    <s v="Park Brew"/>
    <s v="TEA001"/>
    <x v="5"/>
    <n v="4.75"/>
    <n v="2"/>
    <n v="9.5"/>
    <n v="3.3249999999999997"/>
    <x v="0"/>
    <x v="0"/>
    <x v="6"/>
  </r>
  <r>
    <x v="100"/>
    <d v="2021-11-17T00:00:00"/>
    <x v="0"/>
    <s v="Venice Beach"/>
    <s v="Beach Cafe"/>
    <s v="SND001"/>
    <x v="4"/>
    <n v="3"/>
    <n v="1"/>
    <n v="3"/>
    <n v="1.0499999999999998"/>
    <x v="2"/>
    <x v="10"/>
    <x v="4"/>
  </r>
  <r>
    <x v="101"/>
    <d v="2023-03-03T00:00:00"/>
    <x v="4"/>
    <s v="Central Park"/>
    <s v="Suburban Sip Spot"/>
    <s v="SKT001"/>
    <x v="4"/>
    <n v="2.5"/>
    <n v="2"/>
    <n v="5"/>
    <n v="1.75"/>
    <x v="1"/>
    <x v="11"/>
    <x v="5"/>
  </r>
  <r>
    <x v="102"/>
    <d v="2021-04-20T00:00:00"/>
    <x v="2"/>
    <s v="Brooklyn"/>
    <s v="Sip &amp; Savor"/>
    <s v="COF001"/>
    <x v="4"/>
    <n v="3.75"/>
    <n v="1"/>
    <n v="3.75"/>
    <n v="1.3125"/>
    <x v="2"/>
    <x v="1"/>
    <x v="3"/>
  </r>
  <r>
    <x v="103"/>
    <d v="2021-02-12T00:00:00"/>
    <x v="2"/>
    <s v="Brooklyn"/>
    <s v="Beanery"/>
    <s v="SND001"/>
    <x v="6"/>
    <n v="3.75"/>
    <n v="1"/>
    <n v="3.75"/>
    <n v="1.3125"/>
    <x v="2"/>
    <x v="7"/>
    <x v="5"/>
  </r>
  <r>
    <x v="104"/>
    <d v="2023-01-24T00:00:00"/>
    <x v="4"/>
    <s v="Zilker Park"/>
    <s v="Lakeside Brew "/>
    <s v="COF001"/>
    <x v="3"/>
    <n v="3.5"/>
    <n v="1"/>
    <n v="3.5"/>
    <n v="1.2249999999999999"/>
    <x v="1"/>
    <x v="0"/>
    <x v="3"/>
  </r>
  <r>
    <x v="105"/>
    <d v="2022-03-28T00:00:00"/>
    <x v="1"/>
    <s v="Madison Street"/>
    <s v="Park Brew"/>
    <s v="TEA001"/>
    <x v="1"/>
    <n v="2"/>
    <n v="1"/>
    <n v="2"/>
    <n v="0.7"/>
    <x v="0"/>
    <x v="11"/>
    <x v="1"/>
  </r>
  <r>
    <x v="106"/>
    <d v="2021-07-21T00:00:00"/>
    <x v="4"/>
    <s v="Zilker Park"/>
    <s v="Lakeside Brew "/>
    <s v="TEA001"/>
    <x v="6"/>
    <n v="3.75"/>
    <n v="1"/>
    <n v="3.75"/>
    <n v="1.3125"/>
    <x v="2"/>
    <x v="5"/>
    <x v="4"/>
  </r>
  <r>
    <x v="107"/>
    <d v="2021-01-19T00:00:00"/>
    <x v="0"/>
    <s v="Hollywood Hills"/>
    <s v="Hills Cafe"/>
    <s v="CLD001"/>
    <x v="2"/>
    <n v="3.5"/>
    <n v="1"/>
    <n v="3.5"/>
    <n v="1.2249999999999999"/>
    <x v="2"/>
    <x v="0"/>
    <x v="3"/>
  </r>
  <r>
    <x v="108"/>
    <d v="2023-06-30T00:00:00"/>
    <x v="1"/>
    <s v="Michigan Avenue"/>
    <s v="Magnificent Mile Cafe"/>
    <s v="CLD001"/>
    <x v="5"/>
    <n v="3"/>
    <n v="2"/>
    <n v="6"/>
    <n v="2.0999999999999996"/>
    <x v="1"/>
    <x v="4"/>
    <x v="5"/>
  </r>
  <r>
    <x v="109"/>
    <d v="2023-05-06T00:00:00"/>
    <x v="3"/>
    <s v="Capitol Hill"/>
    <s v="Brew Cafe"/>
    <s v="SND001"/>
    <x v="0"/>
    <n v="3.5"/>
    <n v="1"/>
    <n v="3.5"/>
    <n v="1.2249999999999999"/>
    <x v="1"/>
    <x v="2"/>
    <x v="2"/>
  </r>
  <r>
    <x v="110"/>
    <d v="2022-09-11T00:00:00"/>
    <x v="3"/>
    <s v="Capitol Hill"/>
    <s v="Brew Cafe"/>
    <s v="COF001"/>
    <x v="1"/>
    <n v="4.25"/>
    <n v="2"/>
    <n v="8.5"/>
    <n v="2.9749999999999996"/>
    <x v="0"/>
    <x v="3"/>
    <x v="0"/>
  </r>
  <r>
    <x v="111"/>
    <d v="2022-10-16T00:00:00"/>
    <x v="3"/>
    <s v="Capitol Hill"/>
    <s v="Brew Cafe"/>
    <s v="SKT001"/>
    <x v="4"/>
    <n v="4.5"/>
    <n v="1"/>
    <n v="4.5"/>
    <n v="1.575"/>
    <x v="0"/>
    <x v="6"/>
    <x v="0"/>
  </r>
  <r>
    <x v="112"/>
    <d v="2023-10-29T00:00:00"/>
    <x v="4"/>
    <s v="Central Park"/>
    <s v="Suburban Sip Spot"/>
    <s v="COF001"/>
    <x v="0"/>
    <n v="3"/>
    <n v="2"/>
    <n v="6"/>
    <n v="2.0999999999999996"/>
    <x v="1"/>
    <x v="6"/>
    <x v="0"/>
  </r>
  <r>
    <x v="113"/>
    <d v="2021-03-25T00:00:00"/>
    <x v="3"/>
    <s v="Pike Place"/>
    <s v="Perk Café"/>
    <s v="SKT001"/>
    <x v="6"/>
    <n v="4.5"/>
    <n v="1"/>
    <n v="4.5"/>
    <n v="1.575"/>
    <x v="2"/>
    <x v="11"/>
    <x v="6"/>
  </r>
  <r>
    <x v="114"/>
    <d v="2022-11-26T00:00:00"/>
    <x v="2"/>
    <s v="Central Park"/>
    <s v="C P Coffee "/>
    <s v="SPC001"/>
    <x v="3"/>
    <n v="3"/>
    <n v="1"/>
    <n v="3"/>
    <n v="1.0499999999999998"/>
    <x v="0"/>
    <x v="10"/>
    <x v="2"/>
  </r>
  <r>
    <x v="115"/>
    <d v="2021-11-19T00:00:00"/>
    <x v="1"/>
    <s v="Michigan Avenue"/>
    <s v="Magnificent Mile Cafe"/>
    <s v="SKT001"/>
    <x v="2"/>
    <n v="3.75"/>
    <n v="1"/>
    <n v="3.75"/>
    <n v="1.3125"/>
    <x v="2"/>
    <x v="10"/>
    <x v="5"/>
  </r>
  <r>
    <x v="116"/>
    <d v="2023-04-24T00:00:00"/>
    <x v="2"/>
    <s v="Central Park"/>
    <s v="C P Coffee "/>
    <s v="DES001"/>
    <x v="3"/>
    <n v="2.5"/>
    <n v="1"/>
    <n v="2.5"/>
    <n v="0.875"/>
    <x v="1"/>
    <x v="1"/>
    <x v="1"/>
  </r>
  <r>
    <x v="117"/>
    <d v="2023-01-02T00:00:00"/>
    <x v="2"/>
    <s v="Brooklyn"/>
    <s v="Beanery"/>
    <s v="DES001"/>
    <x v="4"/>
    <n v="3"/>
    <n v="1"/>
    <n v="3"/>
    <n v="1.0499999999999998"/>
    <x v="1"/>
    <x v="0"/>
    <x v="1"/>
  </r>
  <r>
    <x v="118"/>
    <d v="2022-11-20T00:00:00"/>
    <x v="1"/>
    <s v="Michigan Avenue"/>
    <s v="Magnificent Mile Cafe"/>
    <s v="SND001"/>
    <x v="3"/>
    <n v="3"/>
    <n v="2"/>
    <n v="6"/>
    <n v="2.0999999999999996"/>
    <x v="0"/>
    <x v="10"/>
    <x v="0"/>
  </r>
  <r>
    <x v="119"/>
    <d v="2022-11-12T00:00:00"/>
    <x v="2"/>
    <s v="Central Park"/>
    <s v="TSQ Brew"/>
    <s v="SPC001"/>
    <x v="4"/>
    <n v="2.5"/>
    <n v="2"/>
    <n v="5"/>
    <n v="1.75"/>
    <x v="0"/>
    <x v="10"/>
    <x v="2"/>
  </r>
  <r>
    <x v="120"/>
    <d v="2021-10-21T00:00:00"/>
    <x v="1"/>
    <s v="Michigan Avenue"/>
    <s v="Magnificent Mile Cafe"/>
    <s v="COF001"/>
    <x v="0"/>
    <n v="3"/>
    <n v="2"/>
    <n v="6"/>
    <n v="2.0999999999999996"/>
    <x v="2"/>
    <x v="6"/>
    <x v="6"/>
  </r>
  <r>
    <x v="121"/>
    <d v="2022-02-18T00:00:00"/>
    <x v="1"/>
    <s v="Madison Street"/>
    <s v="Park Roaste"/>
    <s v="SPC001"/>
    <x v="6"/>
    <n v="3.75"/>
    <n v="1"/>
    <n v="3.75"/>
    <n v="1.3125"/>
    <x v="0"/>
    <x v="7"/>
    <x v="5"/>
  </r>
  <r>
    <x v="122"/>
    <d v="2021-04-21T00:00:00"/>
    <x v="4"/>
    <s v="Zilker Park"/>
    <s v="Lakeside Brew "/>
    <s v="DES001"/>
    <x v="1"/>
    <n v="2.2000000000000002"/>
    <n v="1"/>
    <n v="2.2000000000000002"/>
    <n v="0.77"/>
    <x v="2"/>
    <x v="1"/>
    <x v="4"/>
  </r>
  <r>
    <x v="123"/>
    <d v="2023-06-10T00:00:00"/>
    <x v="0"/>
    <s v="Venice Beach"/>
    <s v="Beach Cafe"/>
    <s v="COF001"/>
    <x v="2"/>
    <n v="3.75"/>
    <n v="2"/>
    <n v="7.5"/>
    <n v="2.625"/>
    <x v="1"/>
    <x v="4"/>
    <x v="2"/>
  </r>
  <r>
    <x v="124"/>
    <d v="2022-07-14T00:00:00"/>
    <x v="1"/>
    <s v="Madison Street"/>
    <s v="Park Roaste"/>
    <s v="SPC001"/>
    <x v="5"/>
    <n v="3"/>
    <n v="1"/>
    <n v="3"/>
    <n v="1.0499999999999998"/>
    <x v="0"/>
    <x v="5"/>
    <x v="6"/>
  </r>
  <r>
    <x v="125"/>
    <d v="2022-10-28T00:00:00"/>
    <x v="4"/>
    <s v="Central Park"/>
    <s v="Suburban Sip Spot"/>
    <s v="SND001"/>
    <x v="4"/>
    <n v="3"/>
    <n v="2"/>
    <n v="6"/>
    <n v="2.0999999999999996"/>
    <x v="0"/>
    <x v="6"/>
    <x v="5"/>
  </r>
  <r>
    <x v="126"/>
    <d v="2023-01-14T00:00:00"/>
    <x v="2"/>
    <s v="Central Park"/>
    <s v="C P Coffee "/>
    <s v="COF001"/>
    <x v="0"/>
    <n v="3.75"/>
    <n v="2"/>
    <n v="7.5"/>
    <n v="2.625"/>
    <x v="1"/>
    <x v="0"/>
    <x v="2"/>
  </r>
  <r>
    <x v="127"/>
    <d v="2022-03-25T00:00:00"/>
    <x v="2"/>
    <s v="Brooklyn"/>
    <s v="Beanery"/>
    <s v="DES001"/>
    <x v="3"/>
    <n v="2.5"/>
    <n v="2"/>
    <n v="5"/>
    <n v="1.75"/>
    <x v="0"/>
    <x v="11"/>
    <x v="5"/>
  </r>
  <r>
    <x v="128"/>
    <d v="2022-02-23T00:00:00"/>
    <x v="1"/>
    <s v="Michigan Avenue"/>
    <s v="Magnificent Mile Cafe"/>
    <s v="SND001"/>
    <x v="4"/>
    <n v="3.5"/>
    <n v="2"/>
    <n v="7"/>
    <n v="2.4499999999999997"/>
    <x v="0"/>
    <x v="7"/>
    <x v="4"/>
  </r>
  <r>
    <x v="129"/>
    <d v="2022-03-29T00:00:00"/>
    <x v="4"/>
    <s v="Zilker Park"/>
    <s v="Lakeside Brew "/>
    <s v="CLD001"/>
    <x v="6"/>
    <n v="2.5499999999999998"/>
    <n v="2"/>
    <n v="5.0999999999999996"/>
    <n v="1.7849999999999997"/>
    <x v="0"/>
    <x v="11"/>
    <x v="3"/>
  </r>
  <r>
    <x v="130"/>
    <d v="2023-03-12T00:00:00"/>
    <x v="1"/>
    <s v="Michigan Avenue"/>
    <s v="Loop Latte Lounge"/>
    <s v="TEA001"/>
    <x v="2"/>
    <n v="3.1"/>
    <n v="2"/>
    <n v="6.2"/>
    <n v="2.17"/>
    <x v="1"/>
    <x v="11"/>
    <x v="0"/>
  </r>
  <r>
    <x v="131"/>
    <d v="2021-08-26T00:00:00"/>
    <x v="1"/>
    <s v="Madison Street"/>
    <s v="Park Roaste"/>
    <s v="SKT001"/>
    <x v="1"/>
    <n v="4.5"/>
    <n v="1"/>
    <n v="4.5"/>
    <n v="1.575"/>
    <x v="2"/>
    <x v="9"/>
    <x v="6"/>
  </r>
  <r>
    <x v="132"/>
    <d v="2022-12-13T00:00:00"/>
    <x v="4"/>
    <s v="Central Park"/>
    <s v="Delight Café"/>
    <s v="SND001"/>
    <x v="5"/>
    <n v="2.5"/>
    <n v="1"/>
    <n v="2.5"/>
    <n v="0.875"/>
    <x v="0"/>
    <x v="8"/>
    <x v="3"/>
  </r>
  <r>
    <x v="133"/>
    <d v="2023-02-17T00:00:00"/>
    <x v="1"/>
    <s v="Madison Street"/>
    <s v="Park Brew"/>
    <s v="SPC001"/>
    <x v="0"/>
    <n v="3"/>
    <n v="1"/>
    <n v="3"/>
    <n v="1.0499999999999998"/>
    <x v="1"/>
    <x v="7"/>
    <x v="5"/>
  </r>
  <r>
    <x v="134"/>
    <d v="2023-01-09T00:00:00"/>
    <x v="2"/>
    <s v="Brooklyn"/>
    <s v="Sip &amp; Savor"/>
    <s v="SPC001"/>
    <x v="2"/>
    <n v="3"/>
    <n v="2"/>
    <n v="6"/>
    <n v="2.0999999999999996"/>
    <x v="1"/>
    <x v="0"/>
    <x v="1"/>
  </r>
  <r>
    <x v="135"/>
    <d v="2023-05-13T00:00:00"/>
    <x v="2"/>
    <s v="Central Park"/>
    <s v="TSQ Brew"/>
    <s v="DES001"/>
    <x v="0"/>
    <n v="3.25"/>
    <n v="1"/>
    <n v="3.25"/>
    <n v="1.1375"/>
    <x v="1"/>
    <x v="2"/>
    <x v="2"/>
  </r>
  <r>
    <x v="136"/>
    <d v="2023-09-04T00:00:00"/>
    <x v="3"/>
    <s v="Capitol Hill"/>
    <s v="Brew Cafe"/>
    <s v="DES001"/>
    <x v="3"/>
    <n v="2.5"/>
    <n v="2"/>
    <n v="5"/>
    <n v="1.75"/>
    <x v="1"/>
    <x v="3"/>
    <x v="1"/>
  </r>
  <r>
    <x v="137"/>
    <d v="2021-08-15T00:00:00"/>
    <x v="0"/>
    <s v="Venice Beach"/>
    <s v="Coffee House"/>
    <s v="CLD001"/>
    <x v="4"/>
    <n v="3.5"/>
    <n v="1"/>
    <n v="3.5"/>
    <n v="1.2249999999999999"/>
    <x v="2"/>
    <x v="9"/>
    <x v="0"/>
  </r>
  <r>
    <x v="138"/>
    <d v="2021-04-23T00:00:00"/>
    <x v="0"/>
    <s v="Capitol Hill"/>
    <s v="Espresso"/>
    <s v="DES001"/>
    <x v="3"/>
    <n v="3.75"/>
    <n v="1"/>
    <n v="3.75"/>
    <n v="1.3125"/>
    <x v="2"/>
    <x v="1"/>
    <x v="5"/>
  </r>
  <r>
    <x v="139"/>
    <d v="2023-03-20T00:00:00"/>
    <x v="1"/>
    <s v="Michigan Avenue"/>
    <s v="Magnificent Mile Cafe"/>
    <s v="SND001"/>
    <x v="1"/>
    <n v="3.75"/>
    <n v="1"/>
    <n v="3.75"/>
    <n v="1.3125"/>
    <x v="1"/>
    <x v="11"/>
    <x v="1"/>
  </r>
  <r>
    <x v="140"/>
    <d v="2022-11-18T00:00:00"/>
    <x v="2"/>
    <s v="Brooklyn"/>
    <s v="Beanery"/>
    <s v="SND001"/>
    <x v="4"/>
    <n v="2.5"/>
    <n v="2"/>
    <n v="5"/>
    <n v="1.75"/>
    <x v="0"/>
    <x v="10"/>
    <x v="5"/>
  </r>
  <r>
    <x v="141"/>
    <d v="2022-12-29T00:00:00"/>
    <x v="4"/>
    <s v="Central Park"/>
    <s v="Suburban Sip Spot"/>
    <s v="COF001"/>
    <x v="4"/>
    <n v="2.2000000000000002"/>
    <n v="2"/>
    <n v="4.4000000000000004"/>
    <n v="1.54"/>
    <x v="0"/>
    <x v="8"/>
    <x v="6"/>
  </r>
  <r>
    <x v="142"/>
    <d v="2021-05-10T00:00:00"/>
    <x v="3"/>
    <s v="Pike Place"/>
    <s v="Perk Café"/>
    <s v="SKT001"/>
    <x v="6"/>
    <n v="3.75"/>
    <n v="1"/>
    <n v="3.75"/>
    <n v="1.3125"/>
    <x v="2"/>
    <x v="2"/>
    <x v="1"/>
  </r>
  <r>
    <x v="143"/>
    <d v="2023-06-20T00:00:00"/>
    <x v="1"/>
    <s v="Michigan Avenue"/>
    <s v="Loop Latte Lounge"/>
    <s v="COF001"/>
    <x v="5"/>
    <n v="3"/>
    <n v="1"/>
    <n v="3"/>
    <n v="1.0499999999999998"/>
    <x v="1"/>
    <x v="4"/>
    <x v="3"/>
  </r>
  <r>
    <x v="144"/>
    <d v="2022-01-19T00:00:00"/>
    <x v="1"/>
    <s v="Michigan Avenue"/>
    <s v="Magnificent Mile Cafe"/>
    <s v="TEA001"/>
    <x v="1"/>
    <n v="2.5"/>
    <n v="2"/>
    <n v="5"/>
    <n v="1.75"/>
    <x v="0"/>
    <x v="0"/>
    <x v="4"/>
  </r>
  <r>
    <x v="145"/>
    <d v="2023-01-07T00:00:00"/>
    <x v="1"/>
    <s v="Madison Street"/>
    <s v="Park Brew"/>
    <s v="DES001"/>
    <x v="2"/>
    <n v="2.5"/>
    <n v="1"/>
    <n v="2.5"/>
    <n v="0.875"/>
    <x v="1"/>
    <x v="0"/>
    <x v="2"/>
  </r>
  <r>
    <x v="146"/>
    <d v="2022-10-06T00:00:00"/>
    <x v="1"/>
    <s v="Madison Street"/>
    <s v="Park Brew"/>
    <s v="CLD001"/>
    <x v="0"/>
    <n v="3.25"/>
    <n v="1"/>
    <n v="3.25"/>
    <n v="1.1375"/>
    <x v="0"/>
    <x v="6"/>
    <x v="6"/>
  </r>
  <r>
    <x v="147"/>
    <d v="2022-01-27T00:00:00"/>
    <x v="4"/>
    <s v="Zilker Park"/>
    <s v="Lakeside Brew "/>
    <s v="DES001"/>
    <x v="2"/>
    <n v="3"/>
    <n v="2"/>
    <n v="6"/>
    <n v="2.0999999999999996"/>
    <x v="0"/>
    <x v="0"/>
    <x v="6"/>
  </r>
  <r>
    <x v="148"/>
    <d v="2022-06-06T00:00:00"/>
    <x v="0"/>
    <s v="Venice Beach"/>
    <s v="Coffee House"/>
    <s v="TEA001"/>
    <x v="0"/>
    <n v="3.75"/>
    <n v="2"/>
    <n v="7.5"/>
    <n v="2.625"/>
    <x v="0"/>
    <x v="4"/>
    <x v="1"/>
  </r>
  <r>
    <x v="149"/>
    <d v="2022-10-05T00:00:00"/>
    <x v="4"/>
    <s v="Central Park"/>
    <s v="Delight Café"/>
    <s v="CLD001"/>
    <x v="1"/>
    <n v="3"/>
    <n v="2"/>
    <n v="6"/>
    <n v="2.0999999999999996"/>
    <x v="0"/>
    <x v="6"/>
    <x v="4"/>
  </r>
  <r>
    <x v="150"/>
    <d v="2022-03-02T00:00:00"/>
    <x v="2"/>
    <s v="Brooklyn"/>
    <s v="Beanery"/>
    <s v="SND001"/>
    <x v="1"/>
    <n v="3.5"/>
    <n v="2"/>
    <n v="7"/>
    <n v="2.4499999999999997"/>
    <x v="0"/>
    <x v="11"/>
    <x v="4"/>
  </r>
  <r>
    <x v="151"/>
    <d v="2022-08-12T00:00:00"/>
    <x v="1"/>
    <s v="Madison Street"/>
    <s v="Park Roaste"/>
    <s v="CLD001"/>
    <x v="3"/>
    <n v="3.1"/>
    <n v="1"/>
    <n v="3.1"/>
    <n v="1.085"/>
    <x v="0"/>
    <x v="9"/>
    <x v="5"/>
  </r>
  <r>
    <x v="152"/>
    <d v="2022-10-24T00:00:00"/>
    <x v="4"/>
    <s v="Zilker Park"/>
    <s v="Lakeside Brew "/>
    <s v="DES001"/>
    <x v="5"/>
    <n v="3"/>
    <n v="2"/>
    <n v="6"/>
    <n v="2.0999999999999996"/>
    <x v="0"/>
    <x v="6"/>
    <x v="1"/>
  </r>
  <r>
    <x v="153"/>
    <d v="2021-04-29T00:00:00"/>
    <x v="2"/>
    <s v="Central Park"/>
    <s v="TSQ Brew"/>
    <s v="TEA001"/>
    <x v="6"/>
    <n v="2.5"/>
    <n v="1"/>
    <n v="2.5"/>
    <n v="0.875"/>
    <x v="2"/>
    <x v="1"/>
    <x v="6"/>
  </r>
  <r>
    <x v="154"/>
    <d v="2022-06-14T00:00:00"/>
    <x v="2"/>
    <s v="Central Park"/>
    <s v="C P Coffee "/>
    <s v="COF001"/>
    <x v="4"/>
    <n v="3.75"/>
    <n v="1"/>
    <n v="3.75"/>
    <n v="1.3125"/>
    <x v="0"/>
    <x v="4"/>
    <x v="3"/>
  </r>
  <r>
    <x v="155"/>
    <d v="2022-12-11T00:00:00"/>
    <x v="0"/>
    <s v="Capitol Hill"/>
    <s v="Espresso"/>
    <s v="TEA001"/>
    <x v="4"/>
    <n v="3.75"/>
    <n v="2"/>
    <n v="7.5"/>
    <n v="2.625"/>
    <x v="0"/>
    <x v="8"/>
    <x v="0"/>
  </r>
  <r>
    <x v="156"/>
    <d v="2021-08-16T00:00:00"/>
    <x v="3"/>
    <s v="Pike Place"/>
    <s v="Perk Café"/>
    <s v="SPC001"/>
    <x v="6"/>
    <n v="2.5"/>
    <n v="1"/>
    <n v="2.5"/>
    <n v="0.875"/>
    <x v="2"/>
    <x v="9"/>
    <x v="1"/>
  </r>
  <r>
    <x v="157"/>
    <d v="2023-08-21T00:00:00"/>
    <x v="0"/>
    <s v="Venice Beach"/>
    <s v="Coffee House"/>
    <s v="CLD001"/>
    <x v="0"/>
    <n v="3"/>
    <n v="2"/>
    <n v="6"/>
    <n v="2.0999999999999996"/>
    <x v="1"/>
    <x v="9"/>
    <x v="1"/>
  </r>
  <r>
    <x v="158"/>
    <d v="2022-07-30T00:00:00"/>
    <x v="3"/>
    <s v="Pike Place"/>
    <s v="Perk Café"/>
    <s v="COF001"/>
    <x v="2"/>
    <n v="3.1"/>
    <n v="2"/>
    <n v="6.2"/>
    <n v="2.17"/>
    <x v="0"/>
    <x v="5"/>
    <x v="2"/>
  </r>
  <r>
    <x v="159"/>
    <d v="2023-07-22T00:00:00"/>
    <x v="2"/>
    <s v="Central Park"/>
    <s v="C P Coffee "/>
    <s v="CLD001"/>
    <x v="1"/>
    <n v="3.5"/>
    <n v="1"/>
    <n v="3.5"/>
    <n v="1.2249999999999999"/>
    <x v="1"/>
    <x v="5"/>
    <x v="2"/>
  </r>
  <r>
    <x v="160"/>
    <d v="2022-07-03T00:00:00"/>
    <x v="1"/>
    <s v="Michigan Avenue"/>
    <s v="Magnificent Mile Cafe"/>
    <s v="SKT001"/>
    <x v="0"/>
    <n v="3.75"/>
    <n v="1"/>
    <n v="3.75"/>
    <n v="1.3125"/>
    <x v="0"/>
    <x v="5"/>
    <x v="0"/>
  </r>
  <r>
    <x v="161"/>
    <d v="2023-02-21T00:00:00"/>
    <x v="0"/>
    <s v="Capitol Hill"/>
    <s v="Espresso"/>
    <s v="TEA001"/>
    <x v="2"/>
    <n v="3"/>
    <n v="1"/>
    <n v="3"/>
    <n v="1.0499999999999998"/>
    <x v="1"/>
    <x v="7"/>
    <x v="3"/>
  </r>
  <r>
    <x v="162"/>
    <d v="2023-10-02T00:00:00"/>
    <x v="4"/>
    <s v="Central Park"/>
    <s v="Delight Café"/>
    <s v="CLD001"/>
    <x v="5"/>
    <n v="2.5"/>
    <n v="1"/>
    <n v="2.5"/>
    <n v="0.875"/>
    <x v="1"/>
    <x v="6"/>
    <x v="1"/>
  </r>
  <r>
    <x v="163"/>
    <d v="2022-01-14T00:00:00"/>
    <x v="0"/>
    <s v="Venice Beach"/>
    <s v="Coffee House"/>
    <s v="TEA001"/>
    <x v="2"/>
    <n v="3.5"/>
    <n v="2"/>
    <n v="7"/>
    <n v="2.4499999999999997"/>
    <x v="0"/>
    <x v="0"/>
    <x v="5"/>
  </r>
  <r>
    <x v="164"/>
    <d v="2021-01-30T00:00:00"/>
    <x v="0"/>
    <s v="Capitol Hill"/>
    <s v="Espresso"/>
    <s v="TEA001"/>
    <x v="2"/>
    <n v="2.5"/>
    <n v="2"/>
    <n v="5"/>
    <n v="1.75"/>
    <x v="2"/>
    <x v="0"/>
    <x v="2"/>
  </r>
  <r>
    <x v="165"/>
    <d v="2023-09-16T00:00:00"/>
    <x v="1"/>
    <s v="Michigan Avenue"/>
    <s v="Magnificent Mile Cafe"/>
    <s v="SKT001"/>
    <x v="5"/>
    <n v="2.5"/>
    <n v="1"/>
    <n v="2.5"/>
    <n v="0.875"/>
    <x v="1"/>
    <x v="3"/>
    <x v="2"/>
  </r>
  <r>
    <x v="166"/>
    <d v="2021-02-24T00:00:00"/>
    <x v="1"/>
    <s v="Madison Street"/>
    <s v="Park Roaste"/>
    <s v="COF001"/>
    <x v="5"/>
    <n v="3"/>
    <n v="1"/>
    <n v="3"/>
    <n v="1.0499999999999998"/>
    <x v="2"/>
    <x v="7"/>
    <x v="4"/>
  </r>
  <r>
    <x v="167"/>
    <d v="2023-10-09T00:00:00"/>
    <x v="4"/>
    <s v="Zilker Park"/>
    <s v="Lakeside Brew "/>
    <s v="TEA001"/>
    <x v="3"/>
    <n v="3"/>
    <n v="1"/>
    <n v="3"/>
    <n v="1.0499999999999998"/>
    <x v="1"/>
    <x v="6"/>
    <x v="1"/>
  </r>
  <r>
    <x v="168"/>
    <d v="2021-08-12T00:00:00"/>
    <x v="1"/>
    <s v="Michigan Avenue"/>
    <s v="Magnificent Mile Cafe"/>
    <s v="SKT001"/>
    <x v="2"/>
    <n v="3.1"/>
    <n v="1"/>
    <n v="3.1"/>
    <n v="1.085"/>
    <x v="2"/>
    <x v="9"/>
    <x v="6"/>
  </r>
  <r>
    <x v="169"/>
    <d v="2022-12-28T00:00:00"/>
    <x v="2"/>
    <s v="Central Park"/>
    <s v="TSQ Brew"/>
    <s v="SND001"/>
    <x v="3"/>
    <n v="2"/>
    <n v="2"/>
    <n v="4"/>
    <n v="1.4"/>
    <x v="0"/>
    <x v="8"/>
    <x v="4"/>
  </r>
  <r>
    <x v="170"/>
    <d v="2021-03-27T00:00:00"/>
    <x v="0"/>
    <s v="Venice Beach"/>
    <s v="Beach Cafe"/>
    <s v="COF001"/>
    <x v="5"/>
    <n v="2.5"/>
    <n v="2"/>
    <n v="5"/>
    <n v="1.75"/>
    <x v="2"/>
    <x v="11"/>
    <x v="2"/>
  </r>
  <r>
    <x v="171"/>
    <d v="2022-01-03T00:00:00"/>
    <x v="0"/>
    <s v="Venice Beach"/>
    <s v="Coffee House"/>
    <s v="TEA001"/>
    <x v="0"/>
    <n v="3.75"/>
    <n v="2"/>
    <n v="7.5"/>
    <n v="2.625"/>
    <x v="0"/>
    <x v="0"/>
    <x v="1"/>
  </r>
  <r>
    <x v="172"/>
    <d v="2023-05-10T00:00:00"/>
    <x v="2"/>
    <s v="Brooklyn"/>
    <s v="Beanery"/>
    <s v="SKT001"/>
    <x v="0"/>
    <n v="3.1"/>
    <n v="2"/>
    <n v="6.2"/>
    <n v="2.17"/>
    <x v="1"/>
    <x v="2"/>
    <x v="4"/>
  </r>
  <r>
    <x v="173"/>
    <d v="2023-09-17T00:00:00"/>
    <x v="1"/>
    <s v="Michigan Avenue"/>
    <s v="Magnificent Mile Cafe"/>
    <s v="DES001"/>
    <x v="4"/>
    <n v="2.5"/>
    <n v="2"/>
    <n v="5"/>
    <n v="1.75"/>
    <x v="1"/>
    <x v="3"/>
    <x v="0"/>
  </r>
  <r>
    <x v="174"/>
    <d v="2022-02-22T00:00:00"/>
    <x v="3"/>
    <s v="Pike Place"/>
    <s v="Perk Café"/>
    <s v="COF001"/>
    <x v="3"/>
    <n v="2.2000000000000002"/>
    <n v="2"/>
    <n v="4.4000000000000004"/>
    <n v="1.54"/>
    <x v="0"/>
    <x v="7"/>
    <x v="3"/>
  </r>
  <r>
    <x v="175"/>
    <d v="2021-08-02T00:00:00"/>
    <x v="4"/>
    <s v="Central Park"/>
    <s v="Suburban Sip Spot"/>
    <s v="TEA001"/>
    <x v="1"/>
    <n v="3"/>
    <n v="2"/>
    <n v="6"/>
    <n v="2.0999999999999996"/>
    <x v="2"/>
    <x v="9"/>
    <x v="1"/>
  </r>
  <r>
    <x v="176"/>
    <d v="2023-05-20T00:00:00"/>
    <x v="4"/>
    <s v="Zilker Park"/>
    <s v="Lakeside Brew "/>
    <s v="TEA001"/>
    <x v="2"/>
    <n v="3.75"/>
    <n v="2"/>
    <n v="7.5"/>
    <n v="2.625"/>
    <x v="1"/>
    <x v="2"/>
    <x v="2"/>
  </r>
  <r>
    <x v="177"/>
    <d v="2021-07-12T00:00:00"/>
    <x v="3"/>
    <s v="Pike Place"/>
    <s v="Perk Café"/>
    <s v="COF001"/>
    <x v="2"/>
    <n v="3"/>
    <n v="1"/>
    <n v="3"/>
    <n v="1.0499999999999998"/>
    <x v="2"/>
    <x v="5"/>
    <x v="1"/>
  </r>
  <r>
    <x v="178"/>
    <d v="2022-07-19T00:00:00"/>
    <x v="1"/>
    <s v="Madison Street"/>
    <s v="Park Brew"/>
    <s v="COF001"/>
    <x v="5"/>
    <n v="4.25"/>
    <n v="2"/>
    <n v="8.5"/>
    <n v="2.9749999999999996"/>
    <x v="0"/>
    <x v="5"/>
    <x v="3"/>
  </r>
  <r>
    <x v="179"/>
    <d v="2022-12-06T00:00:00"/>
    <x v="0"/>
    <s v="Hollywood Hills"/>
    <s v="Hills Cafe"/>
    <s v="SPC001"/>
    <x v="0"/>
    <n v="2.5"/>
    <n v="2"/>
    <n v="5"/>
    <n v="1.75"/>
    <x v="0"/>
    <x v="8"/>
    <x v="3"/>
  </r>
  <r>
    <x v="180"/>
    <d v="2023-03-17T00:00:00"/>
    <x v="2"/>
    <s v="Brooklyn"/>
    <s v="Beanery"/>
    <s v="SND001"/>
    <x v="2"/>
    <n v="3.75"/>
    <n v="1"/>
    <n v="3.75"/>
    <n v="1.3125"/>
    <x v="1"/>
    <x v="11"/>
    <x v="5"/>
  </r>
  <r>
    <x v="181"/>
    <d v="2021-03-29T00:00:00"/>
    <x v="1"/>
    <s v="Madison Street"/>
    <s v="Park Brew"/>
    <s v="COF001"/>
    <x v="0"/>
    <n v="2.5"/>
    <n v="2"/>
    <n v="5"/>
    <n v="1.75"/>
    <x v="2"/>
    <x v="11"/>
    <x v="1"/>
  </r>
  <r>
    <x v="182"/>
    <d v="2023-11-13T00:00:00"/>
    <x v="2"/>
    <s v="Brooklyn"/>
    <s v="Beanery"/>
    <s v="SKT001"/>
    <x v="3"/>
    <n v="2.5"/>
    <n v="2"/>
    <n v="5"/>
    <n v="1.75"/>
    <x v="1"/>
    <x v="10"/>
    <x v="1"/>
  </r>
  <r>
    <x v="183"/>
    <d v="2021-12-12T00:00:00"/>
    <x v="0"/>
    <s v="Venice Beach"/>
    <s v="Coffee House"/>
    <s v="DES001"/>
    <x v="3"/>
    <n v="2.2000000000000002"/>
    <n v="2"/>
    <n v="4.4000000000000004"/>
    <n v="1.54"/>
    <x v="2"/>
    <x v="8"/>
    <x v="0"/>
  </r>
  <r>
    <x v="184"/>
    <d v="2023-10-23T00:00:00"/>
    <x v="3"/>
    <s v="Pike Place"/>
    <s v="Perk Café"/>
    <s v="SKT001"/>
    <x v="5"/>
    <n v="3.75"/>
    <n v="1"/>
    <n v="3.75"/>
    <n v="1.3125"/>
    <x v="1"/>
    <x v="6"/>
    <x v="1"/>
  </r>
  <r>
    <x v="185"/>
    <d v="2023-12-10T00:00:00"/>
    <x v="4"/>
    <s v="Central Park"/>
    <s v="Delight Café"/>
    <s v="TEA001"/>
    <x v="5"/>
    <n v="3"/>
    <n v="2"/>
    <n v="6"/>
    <n v="2.0999999999999996"/>
    <x v="1"/>
    <x v="8"/>
    <x v="0"/>
  </r>
  <r>
    <x v="186"/>
    <d v="2022-08-28T00:00:00"/>
    <x v="0"/>
    <s v="Hollywood Hills"/>
    <s v="Hills Cafe"/>
    <s v="TEA001"/>
    <x v="1"/>
    <n v="3"/>
    <n v="1"/>
    <n v="3"/>
    <n v="1.0499999999999998"/>
    <x v="0"/>
    <x v="9"/>
    <x v="0"/>
  </r>
  <r>
    <x v="187"/>
    <d v="2023-12-02T00:00:00"/>
    <x v="0"/>
    <s v="Capitol Hill"/>
    <s v="Espresso"/>
    <s v="TEA001"/>
    <x v="3"/>
    <n v="3.75"/>
    <n v="1"/>
    <n v="3.75"/>
    <n v="1.3125"/>
    <x v="1"/>
    <x v="8"/>
    <x v="2"/>
  </r>
  <r>
    <x v="188"/>
    <d v="2023-10-07T00:00:00"/>
    <x v="1"/>
    <s v="Madison Street"/>
    <s v="Park Brew"/>
    <s v="SPC001"/>
    <x v="6"/>
    <n v="3"/>
    <n v="1"/>
    <n v="3"/>
    <n v="1.0499999999999998"/>
    <x v="1"/>
    <x v="6"/>
    <x v="2"/>
  </r>
  <r>
    <x v="189"/>
    <d v="2023-11-27T00:00:00"/>
    <x v="4"/>
    <s v="Central Park"/>
    <s v="Suburban Sip Spot"/>
    <s v="CLD001"/>
    <x v="3"/>
    <n v="2.5"/>
    <n v="1"/>
    <n v="2.5"/>
    <n v="0.875"/>
    <x v="1"/>
    <x v="10"/>
    <x v="1"/>
  </r>
  <r>
    <x v="190"/>
    <d v="2022-03-22T00:00:00"/>
    <x v="0"/>
    <s v="Capitol Hill"/>
    <s v="Espresso"/>
    <s v="DES001"/>
    <x v="1"/>
    <n v="2"/>
    <n v="2"/>
    <n v="4"/>
    <n v="1.4"/>
    <x v="0"/>
    <x v="11"/>
    <x v="3"/>
  </r>
  <r>
    <x v="191"/>
    <d v="2022-04-17T00:00:00"/>
    <x v="2"/>
    <s v="Central Park"/>
    <s v="C P Coffee "/>
    <s v="DES001"/>
    <x v="5"/>
    <n v="2.5499999999999998"/>
    <n v="1"/>
    <n v="2.5499999999999998"/>
    <n v="0.89249999999999985"/>
    <x v="0"/>
    <x v="1"/>
    <x v="0"/>
  </r>
  <r>
    <x v="192"/>
    <d v="2021-03-23T00:00:00"/>
    <x v="4"/>
    <s v="Central Park"/>
    <s v="Delight Café"/>
    <s v="CLD001"/>
    <x v="3"/>
    <n v="2.5"/>
    <n v="1"/>
    <n v="2.5"/>
    <n v="0.875"/>
    <x v="2"/>
    <x v="11"/>
    <x v="3"/>
  </r>
  <r>
    <x v="193"/>
    <d v="2022-01-25T00:00:00"/>
    <x v="4"/>
    <s v="Central Park"/>
    <s v="Suburban Sip Spot"/>
    <s v="CLD001"/>
    <x v="1"/>
    <n v="3.5"/>
    <n v="1"/>
    <n v="3.5"/>
    <n v="1.2249999999999999"/>
    <x v="0"/>
    <x v="0"/>
    <x v="3"/>
  </r>
  <r>
    <x v="194"/>
    <d v="2022-09-09T00:00:00"/>
    <x v="3"/>
    <s v="Pike Place"/>
    <s v="Perk Café"/>
    <s v="DES001"/>
    <x v="0"/>
    <n v="3.5"/>
    <n v="1"/>
    <n v="3.5"/>
    <n v="1.2249999999999999"/>
    <x v="0"/>
    <x v="3"/>
    <x v="5"/>
  </r>
  <r>
    <x v="195"/>
    <d v="2023-05-15T00:00:00"/>
    <x v="1"/>
    <s v="Michigan Avenue"/>
    <s v="Loop Latte Lounge"/>
    <s v="SKT001"/>
    <x v="1"/>
    <n v="3.75"/>
    <n v="2"/>
    <n v="7.5"/>
    <n v="2.625"/>
    <x v="1"/>
    <x v="2"/>
    <x v="1"/>
  </r>
  <r>
    <x v="196"/>
    <d v="2023-05-30T00:00:00"/>
    <x v="0"/>
    <s v="Venice Beach"/>
    <s v="Beach Cafe"/>
    <s v="SND001"/>
    <x v="2"/>
    <n v="3"/>
    <n v="1"/>
    <n v="3"/>
    <n v="1.0499999999999998"/>
    <x v="1"/>
    <x v="2"/>
    <x v="3"/>
  </r>
  <r>
    <x v="197"/>
    <d v="2021-08-04T00:00:00"/>
    <x v="4"/>
    <s v="Zilker Park"/>
    <s v="Lakeside Brew "/>
    <s v="SND001"/>
    <x v="5"/>
    <n v="4.5"/>
    <n v="1"/>
    <n v="4.5"/>
    <n v="1.575"/>
    <x v="2"/>
    <x v="9"/>
    <x v="4"/>
  </r>
  <r>
    <x v="198"/>
    <d v="2022-08-29T00:00:00"/>
    <x v="4"/>
    <s v="Zilker Park"/>
    <s v="Lakeside Brew "/>
    <s v="CLD001"/>
    <x v="4"/>
    <n v="3"/>
    <n v="2"/>
    <n v="6"/>
    <n v="2.0999999999999996"/>
    <x v="0"/>
    <x v="9"/>
    <x v="1"/>
  </r>
  <r>
    <x v="199"/>
    <d v="2021-09-04T00:00:00"/>
    <x v="2"/>
    <s v="Brooklyn"/>
    <s v="Sip &amp; Savor"/>
    <s v="SKT001"/>
    <x v="1"/>
    <n v="3"/>
    <n v="1"/>
    <n v="3"/>
    <n v="1.0499999999999998"/>
    <x v="2"/>
    <x v="3"/>
    <x v="2"/>
  </r>
  <r>
    <x v="200"/>
    <d v="2022-04-19T00:00:00"/>
    <x v="0"/>
    <s v="Hollywood Hills"/>
    <s v="Hills Cafe"/>
    <s v="SND001"/>
    <x v="3"/>
    <n v="4.75"/>
    <n v="1"/>
    <n v="4.75"/>
    <n v="1.6624999999999999"/>
    <x v="0"/>
    <x v="1"/>
    <x v="3"/>
  </r>
  <r>
    <x v="201"/>
    <d v="2021-07-30T00:00:00"/>
    <x v="1"/>
    <s v="Michigan Avenue"/>
    <s v="Magnificent Mile Cafe"/>
    <s v="SND001"/>
    <x v="4"/>
    <n v="3.25"/>
    <n v="1"/>
    <n v="3.25"/>
    <n v="1.1375"/>
    <x v="2"/>
    <x v="5"/>
    <x v="5"/>
  </r>
  <r>
    <x v="202"/>
    <d v="2022-05-28T00:00:00"/>
    <x v="0"/>
    <s v="Venice Beach"/>
    <s v="Coffee House"/>
    <s v="SND001"/>
    <x v="5"/>
    <n v="2.5499999999999998"/>
    <n v="1"/>
    <n v="2.5499999999999998"/>
    <n v="0.89249999999999985"/>
    <x v="0"/>
    <x v="2"/>
    <x v="2"/>
  </r>
  <r>
    <x v="203"/>
    <d v="2021-04-15T00:00:00"/>
    <x v="2"/>
    <s v="Brooklyn"/>
    <s v="Sip &amp; Savor"/>
    <s v="SPC001"/>
    <x v="5"/>
    <n v="3.5"/>
    <n v="1"/>
    <n v="3.5"/>
    <n v="1.2249999999999999"/>
    <x v="2"/>
    <x v="1"/>
    <x v="6"/>
  </r>
  <r>
    <x v="204"/>
    <d v="2021-10-10T00:00:00"/>
    <x v="2"/>
    <s v="Brooklyn"/>
    <s v="Sip &amp; Savor"/>
    <s v="DES001"/>
    <x v="1"/>
    <n v="2.5"/>
    <n v="2"/>
    <n v="5"/>
    <n v="1.75"/>
    <x v="2"/>
    <x v="6"/>
    <x v="0"/>
  </r>
  <r>
    <x v="205"/>
    <d v="2023-07-20T00:00:00"/>
    <x v="0"/>
    <s v="Capitol Hill"/>
    <s v="Espresso"/>
    <s v="SPC001"/>
    <x v="1"/>
    <n v="3"/>
    <n v="1"/>
    <n v="3"/>
    <n v="1.0499999999999998"/>
    <x v="1"/>
    <x v="5"/>
    <x v="6"/>
  </r>
  <r>
    <x v="206"/>
    <d v="2022-01-24T00:00:00"/>
    <x v="4"/>
    <s v="Zilker Park"/>
    <s v="Lakeside Brew "/>
    <s v="SKT001"/>
    <x v="0"/>
    <n v="3"/>
    <n v="1"/>
    <n v="3"/>
    <n v="1.0499999999999998"/>
    <x v="0"/>
    <x v="0"/>
    <x v="1"/>
  </r>
  <r>
    <x v="207"/>
    <d v="2022-11-28T00:00:00"/>
    <x v="3"/>
    <s v="Pike Place"/>
    <s v="Perk Café"/>
    <s v="SND001"/>
    <x v="4"/>
    <n v="3.1"/>
    <n v="1"/>
    <n v="3.1"/>
    <n v="1.085"/>
    <x v="0"/>
    <x v="10"/>
    <x v="1"/>
  </r>
  <r>
    <x v="208"/>
    <d v="2022-03-05T00:00:00"/>
    <x v="1"/>
    <s v="Michigan Avenue"/>
    <s v="Loop Latte Lounge"/>
    <s v="COF001"/>
    <x v="2"/>
    <n v="3.5"/>
    <n v="1"/>
    <n v="3.5"/>
    <n v="1.2249999999999999"/>
    <x v="0"/>
    <x v="11"/>
    <x v="2"/>
  </r>
  <r>
    <x v="209"/>
    <d v="2022-06-29T00:00:00"/>
    <x v="2"/>
    <s v="Central Park"/>
    <s v="C P Coffee "/>
    <s v="SND001"/>
    <x v="6"/>
    <n v="3"/>
    <n v="1"/>
    <n v="3"/>
    <n v="1.0499999999999998"/>
    <x v="0"/>
    <x v="4"/>
    <x v="4"/>
  </r>
  <r>
    <x v="210"/>
    <d v="2021-01-12T00:00:00"/>
    <x v="1"/>
    <s v="Madison Street"/>
    <s v="Park Roaste"/>
    <s v="CLD001"/>
    <x v="4"/>
    <n v="3"/>
    <n v="2"/>
    <n v="6"/>
    <n v="2.0999999999999996"/>
    <x v="2"/>
    <x v="0"/>
    <x v="3"/>
  </r>
  <r>
    <x v="211"/>
    <d v="2023-04-12T00:00:00"/>
    <x v="0"/>
    <s v="Hollywood Hills"/>
    <s v="Hills Cafe"/>
    <s v="COF001"/>
    <x v="5"/>
    <n v="4.75"/>
    <n v="1"/>
    <n v="4.75"/>
    <n v="1.6624999999999999"/>
    <x v="1"/>
    <x v="1"/>
    <x v="4"/>
  </r>
  <r>
    <x v="212"/>
    <d v="2023-09-30T00:00:00"/>
    <x v="1"/>
    <s v="Madison Street"/>
    <s v="Park Roaste"/>
    <s v="DES001"/>
    <x v="6"/>
    <n v="3"/>
    <n v="1"/>
    <n v="3"/>
    <n v="1.0499999999999998"/>
    <x v="1"/>
    <x v="3"/>
    <x v="2"/>
  </r>
  <r>
    <x v="213"/>
    <d v="2023-09-16T00:00:00"/>
    <x v="0"/>
    <s v="Venice Beach"/>
    <s v="Coffee House"/>
    <s v="TEA001"/>
    <x v="1"/>
    <n v="2.5"/>
    <n v="2"/>
    <n v="5"/>
    <n v="1.75"/>
    <x v="1"/>
    <x v="3"/>
    <x v="2"/>
  </r>
  <r>
    <x v="214"/>
    <d v="2022-09-14T00:00:00"/>
    <x v="1"/>
    <s v="Madison Street"/>
    <s v="Park Brew"/>
    <s v="TEA001"/>
    <x v="0"/>
    <n v="3.75"/>
    <n v="1"/>
    <n v="3.75"/>
    <n v="1.3125"/>
    <x v="0"/>
    <x v="3"/>
    <x v="4"/>
  </r>
  <r>
    <x v="215"/>
    <d v="2022-01-12T00:00:00"/>
    <x v="4"/>
    <s v="Central Park"/>
    <s v="Suburban Sip Spot"/>
    <s v="SKT001"/>
    <x v="3"/>
    <n v="3"/>
    <n v="2"/>
    <n v="6"/>
    <n v="2.0999999999999996"/>
    <x v="0"/>
    <x v="0"/>
    <x v="4"/>
  </r>
  <r>
    <x v="216"/>
    <d v="2023-01-17T00:00:00"/>
    <x v="2"/>
    <s v="Brooklyn"/>
    <s v="Beanery"/>
    <s v="SKT001"/>
    <x v="4"/>
    <n v="2.2000000000000002"/>
    <n v="2"/>
    <n v="4.4000000000000004"/>
    <n v="1.54"/>
    <x v="1"/>
    <x v="0"/>
    <x v="3"/>
  </r>
  <r>
    <x v="217"/>
    <d v="2021-04-12T00:00:00"/>
    <x v="3"/>
    <s v="Pike Place"/>
    <s v="Perk Café"/>
    <s v="COF001"/>
    <x v="6"/>
    <n v="3"/>
    <n v="1"/>
    <n v="3"/>
    <n v="1.0499999999999998"/>
    <x v="2"/>
    <x v="1"/>
    <x v="1"/>
  </r>
  <r>
    <x v="218"/>
    <d v="2022-02-24T00:00:00"/>
    <x v="2"/>
    <s v="Central Park"/>
    <s v="C P Coffee "/>
    <s v="CLD001"/>
    <x v="1"/>
    <n v="4.5"/>
    <n v="1"/>
    <n v="4.5"/>
    <n v="1.575"/>
    <x v="0"/>
    <x v="7"/>
    <x v="6"/>
  </r>
  <r>
    <x v="219"/>
    <d v="2021-09-13T00:00:00"/>
    <x v="2"/>
    <s v="Brooklyn"/>
    <s v="Beanery"/>
    <s v="DES001"/>
    <x v="3"/>
    <n v="3"/>
    <n v="1"/>
    <n v="3"/>
    <n v="1.0499999999999998"/>
    <x v="2"/>
    <x v="3"/>
    <x v="1"/>
  </r>
  <r>
    <x v="220"/>
    <d v="2021-01-04T00:00:00"/>
    <x v="0"/>
    <s v="Venice Beach"/>
    <s v="Beach Cafe"/>
    <s v="SPC001"/>
    <x v="4"/>
    <n v="3"/>
    <n v="2"/>
    <n v="6"/>
    <n v="2.0999999999999996"/>
    <x v="2"/>
    <x v="0"/>
    <x v="1"/>
  </r>
  <r>
    <x v="221"/>
    <d v="2021-12-07T00:00:00"/>
    <x v="1"/>
    <s v="Madison Street"/>
    <s v="Park Brew"/>
    <s v="DES001"/>
    <x v="6"/>
    <n v="2.2000000000000002"/>
    <n v="2"/>
    <n v="4.4000000000000004"/>
    <n v="1.54"/>
    <x v="2"/>
    <x v="8"/>
    <x v="3"/>
  </r>
  <r>
    <x v="222"/>
    <d v="2023-10-31T00:00:00"/>
    <x v="4"/>
    <s v="Central Park"/>
    <s v="Suburban Sip Spot"/>
    <s v="SND001"/>
    <x v="6"/>
    <n v="3.25"/>
    <n v="1"/>
    <n v="3.25"/>
    <n v="1.1375"/>
    <x v="1"/>
    <x v="6"/>
    <x v="3"/>
  </r>
  <r>
    <x v="223"/>
    <d v="2021-10-15T00:00:00"/>
    <x v="0"/>
    <s v="Hollywood Hills"/>
    <s v="Hills Cafe"/>
    <s v="SPC001"/>
    <x v="0"/>
    <n v="2.5"/>
    <n v="2"/>
    <n v="5"/>
    <n v="1.75"/>
    <x v="2"/>
    <x v="6"/>
    <x v="5"/>
  </r>
  <r>
    <x v="224"/>
    <d v="2023-11-02T00:00:00"/>
    <x v="4"/>
    <s v="Central Park"/>
    <s v="Suburban Sip Spot"/>
    <s v="COF001"/>
    <x v="3"/>
    <n v="2.5"/>
    <n v="2"/>
    <n v="5"/>
    <n v="1.75"/>
    <x v="1"/>
    <x v="10"/>
    <x v="6"/>
  </r>
  <r>
    <x v="225"/>
    <d v="2023-02-23T00:00:00"/>
    <x v="2"/>
    <s v="Brooklyn"/>
    <s v="Beanery"/>
    <s v="COF001"/>
    <x v="3"/>
    <n v="2"/>
    <n v="1"/>
    <n v="2"/>
    <n v="0.7"/>
    <x v="1"/>
    <x v="7"/>
    <x v="6"/>
  </r>
  <r>
    <x v="226"/>
    <d v="2023-08-25T00:00:00"/>
    <x v="2"/>
    <s v="Brooklyn"/>
    <s v="Sip &amp; Savor"/>
    <s v="CLD001"/>
    <x v="5"/>
    <n v="3.5"/>
    <n v="1"/>
    <n v="3.5"/>
    <n v="1.2249999999999999"/>
    <x v="1"/>
    <x v="9"/>
    <x v="5"/>
  </r>
  <r>
    <x v="227"/>
    <d v="2022-06-15T00:00:00"/>
    <x v="2"/>
    <s v="Central Park"/>
    <s v="C P Coffee "/>
    <s v="COF001"/>
    <x v="6"/>
    <n v="3"/>
    <n v="2"/>
    <n v="6"/>
    <n v="2.0999999999999996"/>
    <x v="0"/>
    <x v="4"/>
    <x v="4"/>
  </r>
  <r>
    <x v="228"/>
    <d v="2021-07-18T00:00:00"/>
    <x v="0"/>
    <s v="Hollywood Hills"/>
    <s v="Hills Cafe"/>
    <s v="DES001"/>
    <x v="4"/>
    <n v="3.1"/>
    <n v="1"/>
    <n v="3.1"/>
    <n v="1.085"/>
    <x v="2"/>
    <x v="5"/>
    <x v="0"/>
  </r>
  <r>
    <x v="229"/>
    <d v="2021-06-21T00:00:00"/>
    <x v="0"/>
    <s v="Venice Beach"/>
    <s v="Beach Cafe"/>
    <s v="DES001"/>
    <x v="6"/>
    <n v="3"/>
    <n v="2"/>
    <n v="6"/>
    <n v="2.0999999999999996"/>
    <x v="2"/>
    <x v="4"/>
    <x v="1"/>
  </r>
  <r>
    <x v="230"/>
    <d v="2022-06-30T00:00:00"/>
    <x v="0"/>
    <s v="Hollywood Hills"/>
    <s v="Hills Cafe"/>
    <s v="SKT001"/>
    <x v="2"/>
    <n v="3.75"/>
    <n v="1"/>
    <n v="3.75"/>
    <n v="1.3125"/>
    <x v="0"/>
    <x v="4"/>
    <x v="6"/>
  </r>
  <r>
    <x v="231"/>
    <d v="2022-12-12T00:00:00"/>
    <x v="3"/>
    <s v="Capitol Hill"/>
    <s v="Brew Cafe"/>
    <s v="COF001"/>
    <x v="2"/>
    <n v="2.5499999999999998"/>
    <n v="1"/>
    <n v="2.5499999999999998"/>
    <n v="0.89249999999999985"/>
    <x v="0"/>
    <x v="8"/>
    <x v="1"/>
  </r>
  <r>
    <x v="232"/>
    <d v="2022-06-16T00:00:00"/>
    <x v="0"/>
    <s v="Venice Beach"/>
    <s v="Beach Cafe"/>
    <s v="SPC001"/>
    <x v="6"/>
    <n v="4"/>
    <n v="2"/>
    <n v="8"/>
    <n v="2.8"/>
    <x v="0"/>
    <x v="4"/>
    <x v="6"/>
  </r>
  <r>
    <x v="233"/>
    <d v="2021-07-29T00:00:00"/>
    <x v="3"/>
    <s v="Pike Place"/>
    <s v="Perk Café"/>
    <s v="SKT001"/>
    <x v="6"/>
    <n v="3"/>
    <n v="2"/>
    <n v="6"/>
    <n v="2.0999999999999996"/>
    <x v="2"/>
    <x v="5"/>
    <x v="6"/>
  </r>
  <r>
    <x v="234"/>
    <d v="2021-07-02T00:00:00"/>
    <x v="0"/>
    <s v="Hollywood Hills"/>
    <s v="Hills Cafe"/>
    <s v="COF001"/>
    <x v="1"/>
    <n v="4"/>
    <n v="1"/>
    <n v="4"/>
    <n v="1.4"/>
    <x v="2"/>
    <x v="5"/>
    <x v="5"/>
  </r>
  <r>
    <x v="235"/>
    <d v="2022-10-10T00:00:00"/>
    <x v="2"/>
    <s v="Central Park"/>
    <s v="C P Coffee "/>
    <s v="CLD001"/>
    <x v="6"/>
    <n v="3.5"/>
    <n v="1"/>
    <n v="3.5"/>
    <n v="1.2249999999999999"/>
    <x v="0"/>
    <x v="6"/>
    <x v="1"/>
  </r>
  <r>
    <x v="236"/>
    <d v="2022-04-25T00:00:00"/>
    <x v="2"/>
    <s v="Brooklyn"/>
    <s v="Sip &amp; Savor"/>
    <s v="TEA001"/>
    <x v="2"/>
    <n v="2.5"/>
    <n v="1"/>
    <n v="2.5"/>
    <n v="0.875"/>
    <x v="0"/>
    <x v="1"/>
    <x v="1"/>
  </r>
  <r>
    <x v="237"/>
    <d v="2022-02-27T00:00:00"/>
    <x v="1"/>
    <s v="Madison Street"/>
    <s v="Park Brew"/>
    <s v="COF001"/>
    <x v="2"/>
    <n v="2.2000000000000002"/>
    <n v="2"/>
    <n v="4.4000000000000004"/>
    <n v="1.54"/>
    <x v="0"/>
    <x v="7"/>
    <x v="0"/>
  </r>
  <r>
    <x v="238"/>
    <d v="2023-03-29T00:00:00"/>
    <x v="2"/>
    <s v="Central Park"/>
    <s v="TSQ Brew"/>
    <s v="COF001"/>
    <x v="5"/>
    <n v="3.1"/>
    <n v="2"/>
    <n v="6.2"/>
    <n v="2.17"/>
    <x v="1"/>
    <x v="11"/>
    <x v="4"/>
  </r>
  <r>
    <x v="239"/>
    <d v="2022-01-15T00:00:00"/>
    <x v="1"/>
    <s v="Michigan Avenue"/>
    <s v="Loop Latte Lounge"/>
    <s v="SND001"/>
    <x v="6"/>
    <n v="3.75"/>
    <n v="2"/>
    <n v="7.5"/>
    <n v="2.625"/>
    <x v="0"/>
    <x v="0"/>
    <x v="2"/>
  </r>
  <r>
    <x v="240"/>
    <d v="2021-02-07T00:00:00"/>
    <x v="2"/>
    <s v="Brooklyn"/>
    <s v="Beanery"/>
    <s v="TEA001"/>
    <x v="3"/>
    <n v="2.5"/>
    <n v="1"/>
    <n v="2.5"/>
    <n v="0.875"/>
    <x v="2"/>
    <x v="7"/>
    <x v="0"/>
  </r>
  <r>
    <x v="241"/>
    <d v="2022-06-05T00:00:00"/>
    <x v="1"/>
    <s v="Michigan Avenue"/>
    <s v="Magnificent Mile Cafe"/>
    <s v="SND001"/>
    <x v="6"/>
    <n v="2.5"/>
    <n v="2"/>
    <n v="5"/>
    <n v="1.75"/>
    <x v="0"/>
    <x v="4"/>
    <x v="0"/>
  </r>
  <r>
    <x v="242"/>
    <d v="2023-08-27T00:00:00"/>
    <x v="3"/>
    <s v="Capitol Hill"/>
    <s v="Brew Cafe"/>
    <s v="DES001"/>
    <x v="6"/>
    <n v="3.5"/>
    <n v="2"/>
    <n v="7"/>
    <n v="2.4499999999999997"/>
    <x v="1"/>
    <x v="9"/>
    <x v="0"/>
  </r>
  <r>
    <x v="243"/>
    <d v="2021-08-08T00:00:00"/>
    <x v="4"/>
    <s v="Zilker Park"/>
    <s v="Lakeside Brew "/>
    <s v="DES001"/>
    <x v="0"/>
    <n v="3.75"/>
    <n v="2"/>
    <n v="7.5"/>
    <n v="2.625"/>
    <x v="2"/>
    <x v="9"/>
    <x v="0"/>
  </r>
  <r>
    <x v="244"/>
    <d v="2022-08-19T00:00:00"/>
    <x v="0"/>
    <s v="Hollywood Hills"/>
    <s v="Hills Cafe"/>
    <s v="COF001"/>
    <x v="1"/>
    <n v="2.2000000000000002"/>
    <n v="2"/>
    <n v="4.4000000000000004"/>
    <n v="1.54"/>
    <x v="0"/>
    <x v="9"/>
    <x v="5"/>
  </r>
  <r>
    <x v="245"/>
    <d v="2022-10-13T00:00:00"/>
    <x v="4"/>
    <s v="Central Park"/>
    <s v="Suburban Sip Spot"/>
    <s v="SKT001"/>
    <x v="6"/>
    <n v="2.2000000000000002"/>
    <n v="2"/>
    <n v="4.4000000000000004"/>
    <n v="1.54"/>
    <x v="0"/>
    <x v="6"/>
    <x v="6"/>
  </r>
  <r>
    <x v="246"/>
    <d v="2023-06-07T00:00:00"/>
    <x v="1"/>
    <s v="Michigan Avenue"/>
    <s v="Magnificent Mile Cafe"/>
    <s v="CLD001"/>
    <x v="5"/>
    <n v="3"/>
    <n v="1"/>
    <n v="3"/>
    <n v="1.0499999999999998"/>
    <x v="1"/>
    <x v="4"/>
    <x v="4"/>
  </r>
  <r>
    <x v="247"/>
    <d v="2022-06-25T00:00:00"/>
    <x v="3"/>
    <s v="Capitol Hill"/>
    <s v="Brew Cafe"/>
    <s v="SND001"/>
    <x v="1"/>
    <n v="2"/>
    <n v="2"/>
    <n v="4"/>
    <n v="1.4"/>
    <x v="0"/>
    <x v="4"/>
    <x v="2"/>
  </r>
  <r>
    <x v="248"/>
    <d v="2022-09-02T00:00:00"/>
    <x v="4"/>
    <s v="Central Park"/>
    <s v="Suburban Sip Spot"/>
    <s v="SND001"/>
    <x v="3"/>
    <n v="3.5"/>
    <n v="1"/>
    <n v="3.5"/>
    <n v="1.2249999999999999"/>
    <x v="0"/>
    <x v="3"/>
    <x v="5"/>
  </r>
  <r>
    <x v="249"/>
    <d v="2023-05-03T00:00:00"/>
    <x v="4"/>
    <s v="Central Park"/>
    <s v="Suburban Sip Spot"/>
    <s v="SKT001"/>
    <x v="5"/>
    <n v="3.75"/>
    <n v="2"/>
    <n v="7.5"/>
    <n v="2.625"/>
    <x v="1"/>
    <x v="2"/>
    <x v="4"/>
  </r>
  <r>
    <x v="250"/>
    <d v="2023-09-30T00:00:00"/>
    <x v="0"/>
    <s v="Hollywood Hills"/>
    <s v="Hills Cafe"/>
    <s v="COF001"/>
    <x v="5"/>
    <n v="3"/>
    <n v="1"/>
    <n v="3"/>
    <n v="1.0499999999999998"/>
    <x v="1"/>
    <x v="3"/>
    <x v="2"/>
  </r>
  <r>
    <x v="251"/>
    <d v="2023-08-21T00:00:00"/>
    <x v="0"/>
    <s v="Hollywood Hills"/>
    <s v="Hills Cafe"/>
    <s v="TEA001"/>
    <x v="5"/>
    <n v="2.5"/>
    <n v="2"/>
    <n v="5"/>
    <n v="1.75"/>
    <x v="1"/>
    <x v="9"/>
    <x v="1"/>
  </r>
  <r>
    <x v="252"/>
    <d v="2022-03-23T00:00:00"/>
    <x v="0"/>
    <s v="Capitol Hill"/>
    <s v="Espresso"/>
    <s v="SKT001"/>
    <x v="5"/>
    <n v="2.5"/>
    <n v="2"/>
    <n v="5"/>
    <n v="1.75"/>
    <x v="0"/>
    <x v="11"/>
    <x v="4"/>
  </r>
  <r>
    <x v="253"/>
    <d v="2022-06-30T00:00:00"/>
    <x v="4"/>
    <s v="Central Park"/>
    <s v="Suburban Sip Spot"/>
    <s v="TEA001"/>
    <x v="3"/>
    <n v="3"/>
    <n v="1"/>
    <n v="3"/>
    <n v="1.0499999999999998"/>
    <x v="0"/>
    <x v="4"/>
    <x v="6"/>
  </r>
  <r>
    <x v="254"/>
    <d v="2022-07-16T00:00:00"/>
    <x v="1"/>
    <s v="Michigan Avenue"/>
    <s v="Loop Latte Lounge"/>
    <s v="SKT001"/>
    <x v="6"/>
    <n v="3.75"/>
    <n v="1"/>
    <n v="3.75"/>
    <n v="1.3125"/>
    <x v="0"/>
    <x v="5"/>
    <x v="2"/>
  </r>
  <r>
    <x v="255"/>
    <d v="2023-07-15T00:00:00"/>
    <x v="4"/>
    <s v="Zilker Park"/>
    <s v="Lakeside Brew "/>
    <s v="COF001"/>
    <x v="2"/>
    <n v="2.5"/>
    <n v="1"/>
    <n v="2.5"/>
    <n v="0.875"/>
    <x v="1"/>
    <x v="5"/>
    <x v="2"/>
  </r>
  <r>
    <x v="256"/>
    <d v="2021-04-08T00:00:00"/>
    <x v="2"/>
    <s v="Central Park"/>
    <s v="TSQ Brew"/>
    <s v="CLD001"/>
    <x v="0"/>
    <n v="3.25"/>
    <n v="1"/>
    <n v="3.25"/>
    <n v="1.1375"/>
    <x v="2"/>
    <x v="1"/>
    <x v="6"/>
  </r>
  <r>
    <x v="257"/>
    <d v="2022-09-05T00:00:00"/>
    <x v="0"/>
    <s v="Venice Beach"/>
    <s v="Coffee House"/>
    <s v="CLD001"/>
    <x v="5"/>
    <n v="2.5"/>
    <n v="2"/>
    <n v="5"/>
    <n v="1.75"/>
    <x v="0"/>
    <x v="3"/>
    <x v="1"/>
  </r>
  <r>
    <x v="258"/>
    <d v="2023-01-03T00:00:00"/>
    <x v="4"/>
    <s v="Central Park"/>
    <s v="Suburban Sip Spot"/>
    <s v="CLD001"/>
    <x v="1"/>
    <n v="3.25"/>
    <n v="1"/>
    <n v="3.25"/>
    <n v="1.1375"/>
    <x v="1"/>
    <x v="0"/>
    <x v="3"/>
  </r>
  <r>
    <x v="259"/>
    <d v="2021-09-17T00:00:00"/>
    <x v="0"/>
    <s v="Venice Beach"/>
    <s v="Coffee House"/>
    <s v="CLD001"/>
    <x v="3"/>
    <n v="2.2000000000000002"/>
    <n v="2"/>
    <n v="4.4000000000000004"/>
    <n v="1.54"/>
    <x v="2"/>
    <x v="3"/>
    <x v="5"/>
  </r>
  <r>
    <x v="260"/>
    <d v="2021-12-14T00:00:00"/>
    <x v="4"/>
    <s v="Zilker Park"/>
    <s v="Lakeside Brew "/>
    <s v="SKT001"/>
    <x v="3"/>
    <n v="3.1"/>
    <n v="1"/>
    <n v="3.1"/>
    <n v="1.085"/>
    <x v="2"/>
    <x v="8"/>
    <x v="3"/>
  </r>
  <r>
    <x v="261"/>
    <d v="2023-07-11T00:00:00"/>
    <x v="0"/>
    <s v="Venice Beach"/>
    <s v="Coffee House"/>
    <s v="CLD001"/>
    <x v="2"/>
    <n v="3.75"/>
    <n v="1"/>
    <n v="3.75"/>
    <n v="1.3125"/>
    <x v="1"/>
    <x v="5"/>
    <x v="3"/>
  </r>
  <r>
    <x v="262"/>
    <d v="2021-03-07T00:00:00"/>
    <x v="1"/>
    <s v="Michigan Avenue"/>
    <s v="Magnificent Mile Cafe"/>
    <s v="DES001"/>
    <x v="0"/>
    <n v="2"/>
    <n v="2"/>
    <n v="4"/>
    <n v="1.4"/>
    <x v="2"/>
    <x v="11"/>
    <x v="0"/>
  </r>
  <r>
    <x v="263"/>
    <d v="2023-03-01T00:00:00"/>
    <x v="1"/>
    <s v="Michigan Avenue"/>
    <s v="Magnificent Mile Cafe"/>
    <s v="TEA001"/>
    <x v="2"/>
    <n v="3"/>
    <n v="1"/>
    <n v="3"/>
    <n v="1.0499999999999998"/>
    <x v="1"/>
    <x v="11"/>
    <x v="4"/>
  </r>
  <r>
    <x v="264"/>
    <d v="2023-07-27T00:00:00"/>
    <x v="4"/>
    <s v="Central Park"/>
    <s v="Delight Café"/>
    <s v="DES001"/>
    <x v="0"/>
    <n v="2.5"/>
    <n v="2"/>
    <n v="5"/>
    <n v="1.75"/>
    <x v="1"/>
    <x v="5"/>
    <x v="6"/>
  </r>
  <r>
    <x v="265"/>
    <d v="2023-06-24T00:00:00"/>
    <x v="0"/>
    <s v="Hollywood Hills"/>
    <s v="Hills Cafe"/>
    <s v="TEA001"/>
    <x v="4"/>
    <n v="3"/>
    <n v="2"/>
    <n v="6"/>
    <n v="2.0999999999999996"/>
    <x v="1"/>
    <x v="4"/>
    <x v="2"/>
  </r>
  <r>
    <x v="266"/>
    <d v="2023-05-25T00:00:00"/>
    <x v="3"/>
    <s v="Capitol Hill"/>
    <s v="Brew Cafe"/>
    <s v="COF001"/>
    <x v="2"/>
    <n v="3.75"/>
    <n v="2"/>
    <n v="7.5"/>
    <n v="2.625"/>
    <x v="1"/>
    <x v="2"/>
    <x v="6"/>
  </r>
  <r>
    <x v="267"/>
    <d v="2021-03-02T00:00:00"/>
    <x v="2"/>
    <s v="Central Park"/>
    <s v="C P Coffee "/>
    <s v="SND001"/>
    <x v="6"/>
    <n v="3.5"/>
    <n v="1"/>
    <n v="3.5"/>
    <n v="1.2249999999999999"/>
    <x v="2"/>
    <x v="11"/>
    <x v="3"/>
  </r>
  <r>
    <x v="268"/>
    <d v="2023-03-01T00:00:00"/>
    <x v="0"/>
    <s v="Hollywood Hills"/>
    <s v="Hills Cafe"/>
    <s v="SPC001"/>
    <x v="5"/>
    <n v="2"/>
    <n v="2"/>
    <n v="4"/>
    <n v="1.4"/>
    <x v="1"/>
    <x v="11"/>
    <x v="4"/>
  </r>
  <r>
    <x v="269"/>
    <d v="2021-05-28T00:00:00"/>
    <x v="2"/>
    <s v="Brooklyn"/>
    <s v="Sip &amp; Savor"/>
    <s v="SKT001"/>
    <x v="6"/>
    <n v="2.5"/>
    <n v="1"/>
    <n v="2.5"/>
    <n v="0.875"/>
    <x v="2"/>
    <x v="2"/>
    <x v="5"/>
  </r>
  <r>
    <x v="270"/>
    <d v="2021-09-21T00:00:00"/>
    <x v="4"/>
    <s v="Zilker Park"/>
    <s v="Lakeside Brew "/>
    <s v="SKT001"/>
    <x v="4"/>
    <n v="3"/>
    <n v="2"/>
    <n v="6"/>
    <n v="2.0999999999999996"/>
    <x v="2"/>
    <x v="3"/>
    <x v="3"/>
  </r>
  <r>
    <x v="271"/>
    <d v="2021-03-02T00:00:00"/>
    <x v="0"/>
    <s v="Venice Beach"/>
    <s v="Coffee House"/>
    <s v="SPC001"/>
    <x v="1"/>
    <n v="2.5"/>
    <n v="2"/>
    <n v="5"/>
    <n v="1.75"/>
    <x v="2"/>
    <x v="11"/>
    <x v="3"/>
  </r>
  <r>
    <x v="272"/>
    <d v="2021-01-10T00:00:00"/>
    <x v="1"/>
    <s v="Michigan Avenue"/>
    <s v="Magnificent Mile Cafe"/>
    <s v="DES001"/>
    <x v="2"/>
    <n v="3"/>
    <n v="1"/>
    <n v="3"/>
    <n v="1.0499999999999998"/>
    <x v="2"/>
    <x v="0"/>
    <x v="0"/>
  </r>
  <r>
    <x v="273"/>
    <d v="2023-08-22T00:00:00"/>
    <x v="2"/>
    <s v="Central Park"/>
    <s v="C P Coffee "/>
    <s v="DES001"/>
    <x v="0"/>
    <n v="3.5"/>
    <n v="2"/>
    <n v="7"/>
    <n v="2.4499999999999997"/>
    <x v="1"/>
    <x v="9"/>
    <x v="3"/>
  </r>
  <r>
    <x v="274"/>
    <d v="2021-08-21T00:00:00"/>
    <x v="0"/>
    <s v="Capitol Hill"/>
    <s v="Espresso"/>
    <s v="DES001"/>
    <x v="3"/>
    <n v="3.75"/>
    <n v="1"/>
    <n v="3.75"/>
    <n v="1.3125"/>
    <x v="2"/>
    <x v="9"/>
    <x v="2"/>
  </r>
  <r>
    <x v="275"/>
    <d v="2023-04-29T00:00:00"/>
    <x v="3"/>
    <s v="Capitol Hill"/>
    <s v="Brew Cafe"/>
    <s v="SPC001"/>
    <x v="5"/>
    <n v="2.5"/>
    <n v="2"/>
    <n v="5"/>
    <n v="1.75"/>
    <x v="1"/>
    <x v="1"/>
    <x v="2"/>
  </r>
  <r>
    <x v="276"/>
    <d v="2021-02-09T00:00:00"/>
    <x v="2"/>
    <s v="Brooklyn"/>
    <s v="Beanery"/>
    <s v="TEA001"/>
    <x v="2"/>
    <n v="2.4500000000000002"/>
    <n v="1"/>
    <n v="2.4500000000000002"/>
    <n v="0.85750000000000004"/>
    <x v="2"/>
    <x v="7"/>
    <x v="3"/>
  </r>
  <r>
    <x v="277"/>
    <d v="2023-11-13T00:00:00"/>
    <x v="0"/>
    <s v="Venice Beach"/>
    <s v="Coffee House"/>
    <s v="SND001"/>
    <x v="6"/>
    <n v="4.25"/>
    <n v="2"/>
    <n v="8.5"/>
    <n v="2.9749999999999996"/>
    <x v="1"/>
    <x v="10"/>
    <x v="1"/>
  </r>
  <r>
    <x v="278"/>
    <d v="2023-04-02T00:00:00"/>
    <x v="1"/>
    <s v="Madison Street"/>
    <s v="Park Brew"/>
    <s v="SKT001"/>
    <x v="3"/>
    <n v="2.2000000000000002"/>
    <n v="2"/>
    <n v="4.4000000000000004"/>
    <n v="1.54"/>
    <x v="1"/>
    <x v="1"/>
    <x v="0"/>
  </r>
  <r>
    <x v="279"/>
    <d v="2023-03-03T00:00:00"/>
    <x v="3"/>
    <s v="Capitol Hill"/>
    <s v="Brew Cafe"/>
    <s v="SPC001"/>
    <x v="1"/>
    <n v="3.25"/>
    <n v="1"/>
    <n v="3.25"/>
    <n v="1.1375"/>
    <x v="1"/>
    <x v="11"/>
    <x v="5"/>
  </r>
  <r>
    <x v="280"/>
    <d v="2021-06-28T00:00:00"/>
    <x v="2"/>
    <s v="Brooklyn"/>
    <s v="Sip &amp; Savor"/>
    <s v="SKT001"/>
    <x v="6"/>
    <n v="3"/>
    <n v="1"/>
    <n v="3"/>
    <n v="1.0499999999999998"/>
    <x v="2"/>
    <x v="4"/>
    <x v="1"/>
  </r>
  <r>
    <x v="281"/>
    <d v="2022-05-22T00:00:00"/>
    <x v="4"/>
    <s v="Central Park"/>
    <s v="Suburban Sip Spot"/>
    <s v="DES001"/>
    <x v="4"/>
    <n v="4.25"/>
    <n v="2"/>
    <n v="8.5"/>
    <n v="2.9749999999999996"/>
    <x v="0"/>
    <x v="2"/>
    <x v="0"/>
  </r>
  <r>
    <x v="282"/>
    <d v="2023-07-29T00:00:00"/>
    <x v="3"/>
    <s v="Pike Place"/>
    <s v="Perk Café"/>
    <s v="SND001"/>
    <x v="0"/>
    <n v="2.5"/>
    <n v="1"/>
    <n v="2.5"/>
    <n v="0.875"/>
    <x v="1"/>
    <x v="5"/>
    <x v="2"/>
  </r>
  <r>
    <x v="283"/>
    <d v="2021-03-01T00:00:00"/>
    <x v="2"/>
    <s v="Brooklyn"/>
    <s v="Beanery"/>
    <s v="COF001"/>
    <x v="4"/>
    <n v="3"/>
    <n v="1"/>
    <n v="3"/>
    <n v="1.0499999999999998"/>
    <x v="2"/>
    <x v="11"/>
    <x v="1"/>
  </r>
  <r>
    <x v="284"/>
    <d v="2023-05-26T00:00:00"/>
    <x v="0"/>
    <s v="Hollywood Hills"/>
    <s v="Hills Cafe"/>
    <s v="CLD001"/>
    <x v="1"/>
    <n v="3.75"/>
    <n v="1"/>
    <n v="3.75"/>
    <n v="1.3125"/>
    <x v="1"/>
    <x v="2"/>
    <x v="5"/>
  </r>
  <r>
    <x v="285"/>
    <d v="2023-01-27T00:00:00"/>
    <x v="1"/>
    <s v="Michigan Avenue"/>
    <s v="Loop Latte Lounge"/>
    <s v="SND001"/>
    <x v="5"/>
    <n v="3.75"/>
    <n v="2"/>
    <n v="7.5"/>
    <n v="2.625"/>
    <x v="1"/>
    <x v="0"/>
    <x v="5"/>
  </r>
  <r>
    <x v="286"/>
    <d v="2021-11-03T00:00:00"/>
    <x v="4"/>
    <s v="Central Park"/>
    <s v="Suburban Sip Spot"/>
    <s v="SPC001"/>
    <x v="3"/>
    <n v="3.1"/>
    <n v="2"/>
    <n v="6.2"/>
    <n v="2.17"/>
    <x v="2"/>
    <x v="10"/>
    <x v="4"/>
  </r>
  <r>
    <x v="287"/>
    <d v="2022-10-17T00:00:00"/>
    <x v="2"/>
    <s v="Brooklyn"/>
    <s v="Beanery"/>
    <s v="COF001"/>
    <x v="5"/>
    <n v="2.5"/>
    <n v="2"/>
    <n v="5"/>
    <n v="1.75"/>
    <x v="0"/>
    <x v="6"/>
    <x v="1"/>
  </r>
  <r>
    <x v="288"/>
    <d v="2022-11-15T00:00:00"/>
    <x v="1"/>
    <s v="Madison Street"/>
    <s v="Park Roaste"/>
    <s v="SND001"/>
    <x v="5"/>
    <n v="3.1"/>
    <n v="2"/>
    <n v="6.2"/>
    <n v="2.17"/>
    <x v="0"/>
    <x v="10"/>
    <x v="3"/>
  </r>
  <r>
    <x v="289"/>
    <d v="2023-07-11T00:00:00"/>
    <x v="3"/>
    <s v="Capitol Hill"/>
    <s v="Brew Cafe"/>
    <s v="DES001"/>
    <x v="5"/>
    <n v="2.5"/>
    <n v="2"/>
    <n v="5"/>
    <n v="1.75"/>
    <x v="1"/>
    <x v="5"/>
    <x v="3"/>
  </r>
  <r>
    <x v="290"/>
    <d v="2023-06-02T00:00:00"/>
    <x v="4"/>
    <s v="Central Park"/>
    <s v="Suburban Sip Spot"/>
    <s v="SKT001"/>
    <x v="0"/>
    <n v="3"/>
    <n v="2"/>
    <n v="6"/>
    <n v="2.0999999999999996"/>
    <x v="1"/>
    <x v="4"/>
    <x v="5"/>
  </r>
  <r>
    <x v="291"/>
    <d v="2023-04-10T00:00:00"/>
    <x v="1"/>
    <s v="Michigan Avenue"/>
    <s v="Loop Latte Lounge"/>
    <s v="COF001"/>
    <x v="0"/>
    <n v="4.25"/>
    <n v="2"/>
    <n v="8.5"/>
    <n v="2.9749999999999996"/>
    <x v="1"/>
    <x v="1"/>
    <x v="1"/>
  </r>
  <r>
    <x v="292"/>
    <d v="2021-01-08T00:00:00"/>
    <x v="1"/>
    <s v="Michigan Avenue"/>
    <s v="Magnificent Mile Cafe"/>
    <s v="COF001"/>
    <x v="5"/>
    <n v="4"/>
    <n v="1"/>
    <n v="4"/>
    <n v="1.4"/>
    <x v="2"/>
    <x v="0"/>
    <x v="5"/>
  </r>
  <r>
    <x v="293"/>
    <d v="2022-08-25T00:00:00"/>
    <x v="2"/>
    <s v="Brooklyn"/>
    <s v="Sip &amp; Savor"/>
    <s v="SND001"/>
    <x v="6"/>
    <n v="3.75"/>
    <n v="1"/>
    <n v="3.75"/>
    <n v="1.3125"/>
    <x v="0"/>
    <x v="9"/>
    <x v="6"/>
  </r>
  <r>
    <x v="294"/>
    <d v="2023-05-25T00:00:00"/>
    <x v="2"/>
    <s v="Brooklyn"/>
    <s v="Sip &amp; Savor"/>
    <s v="SPC001"/>
    <x v="6"/>
    <n v="4.25"/>
    <n v="2"/>
    <n v="8.5"/>
    <n v="2.9749999999999996"/>
    <x v="1"/>
    <x v="2"/>
    <x v="6"/>
  </r>
  <r>
    <x v="295"/>
    <d v="2021-07-23T00:00:00"/>
    <x v="1"/>
    <s v="Michigan Avenue"/>
    <s v="Loop Latte Lounge"/>
    <s v="DES001"/>
    <x v="1"/>
    <n v="3.75"/>
    <n v="1"/>
    <n v="3.75"/>
    <n v="1.3125"/>
    <x v="2"/>
    <x v="5"/>
    <x v="5"/>
  </r>
  <r>
    <x v="296"/>
    <d v="2023-05-05T00:00:00"/>
    <x v="4"/>
    <s v="Central Park"/>
    <s v="Suburban Sip Spot"/>
    <s v="TEA001"/>
    <x v="3"/>
    <n v="3.5"/>
    <n v="2"/>
    <n v="7"/>
    <n v="2.4499999999999997"/>
    <x v="1"/>
    <x v="2"/>
    <x v="5"/>
  </r>
  <r>
    <x v="297"/>
    <d v="2021-02-10T00:00:00"/>
    <x v="1"/>
    <s v="Michigan Avenue"/>
    <s v="Loop Latte Lounge"/>
    <s v="SKT001"/>
    <x v="2"/>
    <n v="3"/>
    <n v="2"/>
    <n v="6"/>
    <n v="2.0999999999999996"/>
    <x v="2"/>
    <x v="7"/>
    <x v="4"/>
  </r>
  <r>
    <x v="298"/>
    <d v="2022-12-24T00:00:00"/>
    <x v="1"/>
    <s v="Madison Street"/>
    <s v="Park Roaste"/>
    <s v="DES001"/>
    <x v="4"/>
    <n v="4.75"/>
    <n v="1"/>
    <n v="4.75"/>
    <n v="1.6624999999999999"/>
    <x v="0"/>
    <x v="8"/>
    <x v="2"/>
  </r>
  <r>
    <x v="299"/>
    <d v="2021-09-28T00:00:00"/>
    <x v="2"/>
    <s v="Central Park"/>
    <s v="TSQ Brew"/>
    <s v="SPC001"/>
    <x v="2"/>
    <n v="3"/>
    <n v="2"/>
    <n v="6"/>
    <n v="2.0999999999999996"/>
    <x v="2"/>
    <x v="3"/>
    <x v="3"/>
  </r>
  <r>
    <x v="300"/>
    <d v="2023-11-16T00:00:00"/>
    <x v="2"/>
    <s v="Central Park"/>
    <s v="C P Coffee "/>
    <s v="TEA001"/>
    <x v="6"/>
    <n v="3"/>
    <n v="2"/>
    <n v="6"/>
    <n v="2.0999999999999996"/>
    <x v="1"/>
    <x v="10"/>
    <x v="6"/>
  </r>
  <r>
    <x v="301"/>
    <d v="2022-08-24T00:00:00"/>
    <x v="2"/>
    <s v="Brooklyn"/>
    <s v="Beanery"/>
    <s v="COF001"/>
    <x v="3"/>
    <n v="4.5"/>
    <n v="1"/>
    <n v="4.5"/>
    <n v="1.575"/>
    <x v="0"/>
    <x v="9"/>
    <x v="4"/>
  </r>
  <r>
    <x v="302"/>
    <d v="2023-06-29T00:00:00"/>
    <x v="0"/>
    <s v="Capitol Hill"/>
    <s v="Espresso"/>
    <s v="COF001"/>
    <x v="3"/>
    <n v="2.5"/>
    <n v="1"/>
    <n v="2.5"/>
    <n v="0.875"/>
    <x v="1"/>
    <x v="4"/>
    <x v="6"/>
  </r>
  <r>
    <x v="303"/>
    <d v="2022-04-24T00:00:00"/>
    <x v="0"/>
    <s v="Capitol Hill"/>
    <s v="Espresso"/>
    <s v="CLD001"/>
    <x v="5"/>
    <n v="3.1"/>
    <n v="1"/>
    <n v="3.1"/>
    <n v="1.085"/>
    <x v="0"/>
    <x v="1"/>
    <x v="0"/>
  </r>
  <r>
    <x v="304"/>
    <d v="2021-10-19T00:00:00"/>
    <x v="0"/>
    <s v="Capitol Hill"/>
    <s v="Espresso"/>
    <s v="COF001"/>
    <x v="3"/>
    <n v="2.5"/>
    <n v="1"/>
    <n v="2.5"/>
    <n v="0.875"/>
    <x v="2"/>
    <x v="6"/>
    <x v="3"/>
  </r>
  <r>
    <x v="305"/>
    <d v="2022-08-23T00:00:00"/>
    <x v="1"/>
    <s v="Madison Street"/>
    <s v="Park Brew"/>
    <s v="DES001"/>
    <x v="2"/>
    <n v="3"/>
    <n v="2"/>
    <n v="6"/>
    <n v="2.0999999999999996"/>
    <x v="0"/>
    <x v="9"/>
    <x v="3"/>
  </r>
  <r>
    <x v="306"/>
    <d v="2022-05-02T00:00:00"/>
    <x v="4"/>
    <s v="Central Park"/>
    <s v="Delight Café"/>
    <s v="CLD001"/>
    <x v="1"/>
    <n v="4.25"/>
    <n v="2"/>
    <n v="8.5"/>
    <n v="2.9749999999999996"/>
    <x v="0"/>
    <x v="2"/>
    <x v="1"/>
  </r>
  <r>
    <x v="307"/>
    <d v="2021-12-17T00:00:00"/>
    <x v="0"/>
    <s v="Venice Beach"/>
    <s v="Beach Cafe"/>
    <s v="DES001"/>
    <x v="4"/>
    <n v="4.25"/>
    <n v="2"/>
    <n v="8.5"/>
    <n v="2.9749999999999996"/>
    <x v="2"/>
    <x v="8"/>
    <x v="5"/>
  </r>
  <r>
    <x v="308"/>
    <d v="2021-03-10T00:00:00"/>
    <x v="1"/>
    <s v="Michigan Avenue"/>
    <s v="Loop Latte Lounge"/>
    <s v="SND001"/>
    <x v="4"/>
    <n v="4"/>
    <n v="1"/>
    <n v="4"/>
    <n v="1.4"/>
    <x v="2"/>
    <x v="11"/>
    <x v="4"/>
  </r>
  <r>
    <x v="309"/>
    <d v="2022-11-14T00:00:00"/>
    <x v="2"/>
    <s v="Central Park"/>
    <s v="TSQ Brew"/>
    <s v="SND001"/>
    <x v="1"/>
    <n v="3"/>
    <n v="2"/>
    <n v="6"/>
    <n v="2.0999999999999996"/>
    <x v="0"/>
    <x v="10"/>
    <x v="1"/>
  </r>
  <r>
    <x v="310"/>
    <d v="2022-08-22T00:00:00"/>
    <x v="1"/>
    <s v="Michigan Avenue"/>
    <s v="Magnificent Mile Cafe"/>
    <s v="DES001"/>
    <x v="4"/>
    <n v="3.1"/>
    <n v="1"/>
    <n v="3.1"/>
    <n v="1.085"/>
    <x v="0"/>
    <x v="9"/>
    <x v="1"/>
  </r>
  <r>
    <x v="311"/>
    <d v="2021-08-16T00:00:00"/>
    <x v="2"/>
    <s v="Central Park"/>
    <s v="TSQ Brew"/>
    <s v="SKT001"/>
    <x v="3"/>
    <n v="2.5"/>
    <n v="1"/>
    <n v="2.5"/>
    <n v="0.875"/>
    <x v="2"/>
    <x v="9"/>
    <x v="1"/>
  </r>
  <r>
    <x v="312"/>
    <d v="2022-06-29T00:00:00"/>
    <x v="2"/>
    <s v="Brooklyn"/>
    <s v="Beanery"/>
    <s v="SND001"/>
    <x v="3"/>
    <n v="3"/>
    <n v="1"/>
    <n v="3"/>
    <n v="1.0499999999999998"/>
    <x v="0"/>
    <x v="4"/>
    <x v="4"/>
  </r>
  <r>
    <x v="313"/>
    <d v="2022-06-28T00:00:00"/>
    <x v="2"/>
    <s v="Central Park"/>
    <s v="TSQ Brew"/>
    <s v="CLD001"/>
    <x v="6"/>
    <n v="2.4500000000000002"/>
    <n v="2"/>
    <n v="4.9000000000000004"/>
    <n v="1.7150000000000001"/>
    <x v="0"/>
    <x v="4"/>
    <x v="3"/>
  </r>
  <r>
    <x v="314"/>
    <d v="2022-11-18T00:00:00"/>
    <x v="1"/>
    <s v="Madison Street"/>
    <s v="Park Roaste"/>
    <s v="SND001"/>
    <x v="1"/>
    <n v="4.75"/>
    <n v="2"/>
    <n v="9.5"/>
    <n v="3.3249999999999997"/>
    <x v="0"/>
    <x v="10"/>
    <x v="5"/>
  </r>
  <r>
    <x v="315"/>
    <d v="2021-01-27T00:00:00"/>
    <x v="2"/>
    <s v="Brooklyn"/>
    <s v="Beanery"/>
    <s v="SKT001"/>
    <x v="0"/>
    <n v="2.5"/>
    <n v="2"/>
    <n v="5"/>
    <n v="1.75"/>
    <x v="2"/>
    <x v="0"/>
    <x v="4"/>
  </r>
  <r>
    <x v="316"/>
    <d v="2023-11-30T00:00:00"/>
    <x v="1"/>
    <s v="Madison Street"/>
    <s v="Park Roaste"/>
    <s v="SPC001"/>
    <x v="5"/>
    <n v="3"/>
    <n v="1"/>
    <n v="3"/>
    <n v="1.0499999999999998"/>
    <x v="1"/>
    <x v="10"/>
    <x v="6"/>
  </r>
  <r>
    <x v="317"/>
    <d v="2022-06-07T00:00:00"/>
    <x v="0"/>
    <s v="Capitol Hill"/>
    <s v="Espresso"/>
    <s v="SPC001"/>
    <x v="0"/>
    <n v="2.5"/>
    <n v="1"/>
    <n v="2.5"/>
    <n v="0.875"/>
    <x v="0"/>
    <x v="4"/>
    <x v="3"/>
  </r>
  <r>
    <x v="318"/>
    <d v="2022-01-12T00:00:00"/>
    <x v="0"/>
    <s v="Capitol Hill"/>
    <s v="Espresso"/>
    <s v="COF001"/>
    <x v="3"/>
    <n v="3"/>
    <n v="1"/>
    <n v="3"/>
    <n v="1.0499999999999998"/>
    <x v="0"/>
    <x v="0"/>
    <x v="4"/>
  </r>
  <r>
    <x v="319"/>
    <d v="2022-01-31T00:00:00"/>
    <x v="0"/>
    <s v="Capitol Hill"/>
    <s v="Espresso"/>
    <s v="SPC001"/>
    <x v="3"/>
    <n v="3.5"/>
    <n v="1"/>
    <n v="3.5"/>
    <n v="1.2249999999999999"/>
    <x v="0"/>
    <x v="0"/>
    <x v="1"/>
  </r>
  <r>
    <x v="320"/>
    <d v="2021-11-28T00:00:00"/>
    <x v="2"/>
    <s v="Brooklyn"/>
    <s v="Beanery"/>
    <s v="SND001"/>
    <x v="3"/>
    <n v="3"/>
    <n v="2"/>
    <n v="6"/>
    <n v="2.0999999999999996"/>
    <x v="2"/>
    <x v="10"/>
    <x v="0"/>
  </r>
  <r>
    <x v="321"/>
    <d v="2023-12-19T00:00:00"/>
    <x v="0"/>
    <s v="Venice Beach"/>
    <s v="Beach Cafe"/>
    <s v="COF001"/>
    <x v="6"/>
    <n v="3"/>
    <n v="2"/>
    <n v="6"/>
    <n v="2.0999999999999996"/>
    <x v="1"/>
    <x v="8"/>
    <x v="3"/>
  </r>
  <r>
    <x v="322"/>
    <d v="2023-06-02T00:00:00"/>
    <x v="1"/>
    <s v="Michigan Avenue"/>
    <s v="Magnificent Mile Cafe"/>
    <s v="SPC001"/>
    <x v="6"/>
    <n v="2.4500000000000002"/>
    <n v="2"/>
    <n v="4.9000000000000004"/>
    <n v="1.7150000000000001"/>
    <x v="1"/>
    <x v="4"/>
    <x v="5"/>
  </r>
  <r>
    <x v="323"/>
    <d v="2021-03-24T00:00:00"/>
    <x v="4"/>
    <s v="Zilker Park"/>
    <s v="Lakeside Brew "/>
    <s v="DES001"/>
    <x v="4"/>
    <n v="3"/>
    <n v="2"/>
    <n v="6"/>
    <n v="2.0999999999999996"/>
    <x v="2"/>
    <x v="11"/>
    <x v="4"/>
  </r>
  <r>
    <x v="324"/>
    <d v="2022-02-28T00:00:00"/>
    <x v="2"/>
    <s v="Central Park"/>
    <s v="C P Coffee "/>
    <s v="DES001"/>
    <x v="4"/>
    <n v="3"/>
    <n v="1"/>
    <n v="3"/>
    <n v="1.0499999999999998"/>
    <x v="0"/>
    <x v="7"/>
    <x v="1"/>
  </r>
  <r>
    <x v="325"/>
    <d v="2021-09-26T00:00:00"/>
    <x v="2"/>
    <s v="Brooklyn"/>
    <s v="Sip &amp; Savor"/>
    <s v="DES001"/>
    <x v="5"/>
    <n v="4.25"/>
    <n v="2"/>
    <n v="8.5"/>
    <n v="2.9749999999999996"/>
    <x v="2"/>
    <x v="3"/>
    <x v="0"/>
  </r>
  <r>
    <x v="326"/>
    <d v="2022-05-06T00:00:00"/>
    <x v="1"/>
    <s v="Michigan Avenue"/>
    <s v="Loop Latte Lounge"/>
    <s v="SND001"/>
    <x v="5"/>
    <n v="3.75"/>
    <n v="1"/>
    <n v="3.75"/>
    <n v="1.3125"/>
    <x v="0"/>
    <x v="2"/>
    <x v="5"/>
  </r>
  <r>
    <x v="327"/>
    <d v="2022-09-18T00:00:00"/>
    <x v="2"/>
    <s v="Brooklyn"/>
    <s v="Beanery"/>
    <s v="TEA001"/>
    <x v="4"/>
    <n v="2.2000000000000002"/>
    <n v="2"/>
    <n v="4.4000000000000004"/>
    <n v="1.54"/>
    <x v="0"/>
    <x v="3"/>
    <x v="0"/>
  </r>
  <r>
    <x v="328"/>
    <d v="2023-02-26T00:00:00"/>
    <x v="4"/>
    <s v="Central Park"/>
    <s v="Suburban Sip Spot"/>
    <s v="CLD001"/>
    <x v="4"/>
    <n v="3"/>
    <n v="2"/>
    <n v="6"/>
    <n v="2.0999999999999996"/>
    <x v="1"/>
    <x v="7"/>
    <x v="0"/>
  </r>
  <r>
    <x v="329"/>
    <d v="2022-02-13T00:00:00"/>
    <x v="1"/>
    <s v="Michigan Avenue"/>
    <s v="Magnificent Mile Cafe"/>
    <s v="SKT001"/>
    <x v="0"/>
    <n v="2"/>
    <n v="1"/>
    <n v="2"/>
    <n v="0.7"/>
    <x v="0"/>
    <x v="7"/>
    <x v="0"/>
  </r>
  <r>
    <x v="330"/>
    <d v="2021-03-08T00:00:00"/>
    <x v="4"/>
    <s v="Zilker Park"/>
    <s v="Lakeside Brew "/>
    <s v="CLD001"/>
    <x v="4"/>
    <n v="4.75"/>
    <n v="1"/>
    <n v="4.75"/>
    <n v="1.6624999999999999"/>
    <x v="2"/>
    <x v="11"/>
    <x v="1"/>
  </r>
  <r>
    <x v="331"/>
    <d v="2021-05-11T00:00:00"/>
    <x v="2"/>
    <s v="Brooklyn"/>
    <s v="Sip &amp; Savor"/>
    <s v="CLD001"/>
    <x v="4"/>
    <n v="3.75"/>
    <n v="1"/>
    <n v="3.75"/>
    <n v="1.3125"/>
    <x v="2"/>
    <x v="2"/>
    <x v="3"/>
  </r>
  <r>
    <x v="332"/>
    <d v="2021-09-12T00:00:00"/>
    <x v="3"/>
    <s v="Capitol Hill"/>
    <s v="Brew Cafe"/>
    <s v="COF001"/>
    <x v="0"/>
    <n v="3.5"/>
    <n v="1"/>
    <n v="3.5"/>
    <n v="1.2249999999999999"/>
    <x v="2"/>
    <x v="3"/>
    <x v="0"/>
  </r>
  <r>
    <x v="333"/>
    <d v="2021-09-17T00:00:00"/>
    <x v="0"/>
    <s v="Venice Beach"/>
    <s v="Coffee House"/>
    <s v="COF001"/>
    <x v="6"/>
    <n v="3"/>
    <n v="1"/>
    <n v="3"/>
    <n v="1.0499999999999998"/>
    <x v="2"/>
    <x v="3"/>
    <x v="5"/>
  </r>
  <r>
    <x v="334"/>
    <d v="2022-02-06T00:00:00"/>
    <x v="1"/>
    <s v="Madison Street"/>
    <s v="Park Roaste"/>
    <s v="SPC001"/>
    <x v="3"/>
    <n v="2.5"/>
    <n v="2"/>
    <n v="5"/>
    <n v="1.75"/>
    <x v="0"/>
    <x v="7"/>
    <x v="0"/>
  </r>
  <r>
    <x v="335"/>
    <d v="2022-05-04T00:00:00"/>
    <x v="4"/>
    <s v="Central Park"/>
    <s v="Suburban Sip Spot"/>
    <s v="SKT001"/>
    <x v="2"/>
    <n v="3"/>
    <n v="2"/>
    <n v="6"/>
    <n v="2.0999999999999996"/>
    <x v="0"/>
    <x v="2"/>
    <x v="4"/>
  </r>
  <r>
    <x v="336"/>
    <d v="2023-12-21T00:00:00"/>
    <x v="1"/>
    <s v="Madison Street"/>
    <s v="Park Roaste"/>
    <s v="TEA001"/>
    <x v="5"/>
    <n v="3.75"/>
    <n v="2"/>
    <n v="7.5"/>
    <n v="2.625"/>
    <x v="1"/>
    <x v="8"/>
    <x v="6"/>
  </r>
  <r>
    <x v="337"/>
    <d v="2022-07-11T00:00:00"/>
    <x v="1"/>
    <s v="Madison Street"/>
    <s v="Park Brew"/>
    <s v="TEA001"/>
    <x v="2"/>
    <n v="4.75"/>
    <n v="1"/>
    <n v="4.75"/>
    <n v="1.6624999999999999"/>
    <x v="0"/>
    <x v="5"/>
    <x v="1"/>
  </r>
  <r>
    <x v="338"/>
    <d v="2021-08-01T00:00:00"/>
    <x v="1"/>
    <s v="Madison Street"/>
    <s v="Park Brew"/>
    <s v="DES001"/>
    <x v="6"/>
    <n v="2.5"/>
    <n v="1"/>
    <n v="2.5"/>
    <n v="0.875"/>
    <x v="2"/>
    <x v="9"/>
    <x v="0"/>
  </r>
  <r>
    <x v="339"/>
    <d v="2021-12-01T00:00:00"/>
    <x v="1"/>
    <s v="Michigan Avenue"/>
    <s v="Magnificent Mile Cafe"/>
    <s v="TEA001"/>
    <x v="4"/>
    <n v="3"/>
    <n v="2"/>
    <n v="6"/>
    <n v="2.0999999999999996"/>
    <x v="2"/>
    <x v="8"/>
    <x v="4"/>
  </r>
  <r>
    <x v="340"/>
    <d v="2023-01-21T00:00:00"/>
    <x v="4"/>
    <s v="Zilker Park"/>
    <s v="Lakeside Brew "/>
    <s v="CLD001"/>
    <x v="5"/>
    <n v="4.25"/>
    <n v="2"/>
    <n v="8.5"/>
    <n v="2.9749999999999996"/>
    <x v="1"/>
    <x v="0"/>
    <x v="2"/>
  </r>
  <r>
    <x v="341"/>
    <d v="2022-09-06T00:00:00"/>
    <x v="2"/>
    <s v="Brooklyn"/>
    <s v="Sip &amp; Savor"/>
    <s v="SND001"/>
    <x v="6"/>
    <n v="3"/>
    <n v="1"/>
    <n v="3"/>
    <n v="1.0499999999999998"/>
    <x v="0"/>
    <x v="3"/>
    <x v="3"/>
  </r>
  <r>
    <x v="342"/>
    <d v="2022-01-15T00:00:00"/>
    <x v="3"/>
    <s v="Pike Place"/>
    <s v="Perk Café"/>
    <s v="COF001"/>
    <x v="1"/>
    <n v="2.5"/>
    <n v="2"/>
    <n v="5"/>
    <n v="1.75"/>
    <x v="0"/>
    <x v="0"/>
    <x v="2"/>
  </r>
  <r>
    <x v="343"/>
    <d v="2021-07-18T00:00:00"/>
    <x v="2"/>
    <s v="Brooklyn"/>
    <s v="Beanery"/>
    <s v="SPC001"/>
    <x v="1"/>
    <n v="3.5"/>
    <n v="2"/>
    <n v="7"/>
    <n v="2.4499999999999997"/>
    <x v="2"/>
    <x v="5"/>
    <x v="0"/>
  </r>
  <r>
    <x v="344"/>
    <d v="2022-07-31T00:00:00"/>
    <x v="3"/>
    <s v="Pike Place"/>
    <s v="Perk Café"/>
    <s v="COF001"/>
    <x v="6"/>
    <n v="3.5"/>
    <n v="1"/>
    <n v="3.5"/>
    <n v="1.2249999999999999"/>
    <x v="0"/>
    <x v="5"/>
    <x v="0"/>
  </r>
  <r>
    <x v="345"/>
    <d v="2023-01-19T00:00:00"/>
    <x v="3"/>
    <s v="Capitol Hill"/>
    <s v="Brew Cafe"/>
    <s v="SKT001"/>
    <x v="2"/>
    <n v="3"/>
    <n v="1"/>
    <n v="3"/>
    <n v="1.0499999999999998"/>
    <x v="1"/>
    <x v="0"/>
    <x v="6"/>
  </r>
  <r>
    <x v="346"/>
    <d v="2022-04-02T00:00:00"/>
    <x v="2"/>
    <s v="Central Park"/>
    <s v="C P Coffee "/>
    <s v="SKT001"/>
    <x v="4"/>
    <n v="3.1"/>
    <n v="1"/>
    <n v="3.1"/>
    <n v="1.085"/>
    <x v="0"/>
    <x v="1"/>
    <x v="2"/>
  </r>
  <r>
    <x v="347"/>
    <d v="2021-04-17T00:00:00"/>
    <x v="1"/>
    <s v="Michigan Avenue"/>
    <s v="Magnificent Mile Cafe"/>
    <s v="TEA001"/>
    <x v="5"/>
    <n v="3.25"/>
    <n v="1"/>
    <n v="3.25"/>
    <n v="1.1375"/>
    <x v="2"/>
    <x v="1"/>
    <x v="2"/>
  </r>
  <r>
    <x v="348"/>
    <d v="2022-05-03T00:00:00"/>
    <x v="1"/>
    <s v="Michigan Avenue"/>
    <s v="Magnificent Mile Cafe"/>
    <s v="SPC001"/>
    <x v="1"/>
    <n v="3"/>
    <n v="1"/>
    <n v="3"/>
    <n v="1.0499999999999998"/>
    <x v="0"/>
    <x v="2"/>
    <x v="3"/>
  </r>
  <r>
    <x v="349"/>
    <d v="2021-12-13T00:00:00"/>
    <x v="3"/>
    <s v="Pike Place"/>
    <s v="Perk Café"/>
    <s v="TEA001"/>
    <x v="1"/>
    <n v="2.2000000000000002"/>
    <n v="2"/>
    <n v="4.4000000000000004"/>
    <n v="1.54"/>
    <x v="2"/>
    <x v="8"/>
    <x v="1"/>
  </r>
  <r>
    <x v="350"/>
    <d v="2021-03-26T00:00:00"/>
    <x v="0"/>
    <s v="Capitol Hill"/>
    <s v="Espresso"/>
    <s v="DES001"/>
    <x v="1"/>
    <n v="2.4500000000000002"/>
    <n v="1"/>
    <n v="2.4500000000000002"/>
    <n v="0.85750000000000004"/>
    <x v="2"/>
    <x v="11"/>
    <x v="5"/>
  </r>
  <r>
    <x v="351"/>
    <d v="2021-08-22T00:00:00"/>
    <x v="0"/>
    <s v="Capitol Hill"/>
    <s v="Espresso"/>
    <s v="SND001"/>
    <x v="0"/>
    <n v="2.5"/>
    <n v="2"/>
    <n v="5"/>
    <n v="1.75"/>
    <x v="2"/>
    <x v="9"/>
    <x v="0"/>
  </r>
  <r>
    <x v="352"/>
    <d v="2023-01-15T00:00:00"/>
    <x v="4"/>
    <s v="Zilker Park"/>
    <s v="Lakeside Brew "/>
    <s v="DES001"/>
    <x v="1"/>
    <n v="2"/>
    <n v="2"/>
    <n v="4"/>
    <n v="1.4"/>
    <x v="1"/>
    <x v="0"/>
    <x v="0"/>
  </r>
  <r>
    <x v="353"/>
    <d v="2021-11-21T00:00:00"/>
    <x v="0"/>
    <s v="Hollywood Hills"/>
    <s v="Hills Cafe"/>
    <s v="SPC001"/>
    <x v="5"/>
    <n v="3.5"/>
    <n v="1"/>
    <n v="3.5"/>
    <n v="1.2249999999999999"/>
    <x v="2"/>
    <x v="10"/>
    <x v="0"/>
  </r>
  <r>
    <x v="354"/>
    <d v="2022-11-12T00:00:00"/>
    <x v="0"/>
    <s v="Venice Beach"/>
    <s v="Beach Cafe"/>
    <s v="CLD001"/>
    <x v="6"/>
    <n v="4.25"/>
    <n v="2"/>
    <n v="8.5"/>
    <n v="2.9749999999999996"/>
    <x v="0"/>
    <x v="10"/>
    <x v="2"/>
  </r>
  <r>
    <x v="355"/>
    <d v="2022-02-22T00:00:00"/>
    <x v="1"/>
    <s v="Madison Street"/>
    <s v="Park Brew"/>
    <s v="DES001"/>
    <x v="6"/>
    <n v="3.5"/>
    <n v="1"/>
    <n v="3.5"/>
    <n v="1.2249999999999999"/>
    <x v="0"/>
    <x v="7"/>
    <x v="3"/>
  </r>
  <r>
    <x v="356"/>
    <d v="2021-12-10T00:00:00"/>
    <x v="4"/>
    <s v="Central Park"/>
    <s v="Delight Café"/>
    <s v="SKT001"/>
    <x v="5"/>
    <n v="3"/>
    <n v="2"/>
    <n v="6"/>
    <n v="2.0999999999999996"/>
    <x v="2"/>
    <x v="8"/>
    <x v="5"/>
  </r>
  <r>
    <x v="357"/>
    <d v="2021-12-25T00:00:00"/>
    <x v="4"/>
    <s v="Central Park"/>
    <s v="Suburban Sip Spot"/>
    <s v="COF001"/>
    <x v="2"/>
    <n v="2.5"/>
    <n v="1"/>
    <n v="2.5"/>
    <n v="0.875"/>
    <x v="2"/>
    <x v="8"/>
    <x v="2"/>
  </r>
  <r>
    <x v="358"/>
    <d v="2021-04-17T00:00:00"/>
    <x v="2"/>
    <s v="Central Park"/>
    <s v="C P Coffee "/>
    <s v="SPC001"/>
    <x v="6"/>
    <n v="3.75"/>
    <n v="1"/>
    <n v="3.75"/>
    <n v="1.3125"/>
    <x v="2"/>
    <x v="1"/>
    <x v="2"/>
  </r>
  <r>
    <x v="359"/>
    <d v="2022-09-10T00:00:00"/>
    <x v="2"/>
    <s v="Brooklyn"/>
    <s v="Sip &amp; Savor"/>
    <s v="CLD001"/>
    <x v="4"/>
    <n v="2.5"/>
    <n v="2"/>
    <n v="5"/>
    <n v="1.75"/>
    <x v="0"/>
    <x v="3"/>
    <x v="2"/>
  </r>
  <r>
    <x v="360"/>
    <d v="2022-10-12T00:00:00"/>
    <x v="0"/>
    <s v="Hollywood Hills"/>
    <s v="Hills Cafe"/>
    <s v="SKT001"/>
    <x v="4"/>
    <n v="3.75"/>
    <n v="2"/>
    <n v="7.5"/>
    <n v="2.625"/>
    <x v="0"/>
    <x v="6"/>
    <x v="4"/>
  </r>
  <r>
    <x v="361"/>
    <d v="2021-06-08T00:00:00"/>
    <x v="2"/>
    <s v="Central Park"/>
    <s v="TSQ Brew"/>
    <s v="SND001"/>
    <x v="6"/>
    <n v="3.1"/>
    <n v="2"/>
    <n v="6.2"/>
    <n v="2.17"/>
    <x v="2"/>
    <x v="4"/>
    <x v="3"/>
  </r>
  <r>
    <x v="362"/>
    <d v="2021-11-30T00:00:00"/>
    <x v="1"/>
    <s v="Madison Street"/>
    <s v="Park Roaste"/>
    <s v="SKT001"/>
    <x v="4"/>
    <n v="4.25"/>
    <n v="2"/>
    <n v="8.5"/>
    <n v="2.9749999999999996"/>
    <x v="2"/>
    <x v="10"/>
    <x v="3"/>
  </r>
  <r>
    <x v="363"/>
    <d v="2023-05-28T00:00:00"/>
    <x v="3"/>
    <s v="Pike Place"/>
    <s v="Perk Café"/>
    <s v="COF001"/>
    <x v="1"/>
    <n v="3.25"/>
    <n v="1"/>
    <n v="3.25"/>
    <n v="1.1375"/>
    <x v="1"/>
    <x v="2"/>
    <x v="0"/>
  </r>
  <r>
    <x v="364"/>
    <d v="2022-09-06T00:00:00"/>
    <x v="1"/>
    <s v="Michigan Avenue"/>
    <s v="Magnificent Mile Cafe"/>
    <s v="SND001"/>
    <x v="1"/>
    <n v="3.5"/>
    <n v="2"/>
    <n v="7"/>
    <n v="2.4499999999999997"/>
    <x v="0"/>
    <x v="3"/>
    <x v="3"/>
  </r>
  <r>
    <x v="365"/>
    <d v="2021-12-13T00:00:00"/>
    <x v="0"/>
    <s v="Capitol Hill"/>
    <s v="Espresso"/>
    <s v="CLD001"/>
    <x v="2"/>
    <n v="3"/>
    <n v="1"/>
    <n v="3"/>
    <n v="1.0499999999999998"/>
    <x v="2"/>
    <x v="8"/>
    <x v="1"/>
  </r>
  <r>
    <x v="366"/>
    <d v="2021-10-30T00:00:00"/>
    <x v="2"/>
    <s v="Central Park"/>
    <s v="TSQ Brew"/>
    <s v="CLD001"/>
    <x v="3"/>
    <n v="2.2000000000000002"/>
    <n v="2"/>
    <n v="4.4000000000000004"/>
    <n v="1.54"/>
    <x v="2"/>
    <x v="6"/>
    <x v="2"/>
  </r>
  <r>
    <x v="367"/>
    <d v="2022-09-11T00:00:00"/>
    <x v="1"/>
    <s v="Michigan Avenue"/>
    <s v="Magnificent Mile Cafe"/>
    <s v="SPC001"/>
    <x v="0"/>
    <n v="2.5"/>
    <n v="1"/>
    <n v="2.5"/>
    <n v="0.875"/>
    <x v="0"/>
    <x v="3"/>
    <x v="0"/>
  </r>
  <r>
    <x v="368"/>
    <d v="2021-12-01T00:00:00"/>
    <x v="4"/>
    <s v="Central Park"/>
    <s v="Suburban Sip Spot"/>
    <s v="SPC001"/>
    <x v="0"/>
    <n v="3.75"/>
    <n v="1"/>
    <n v="3.75"/>
    <n v="1.3125"/>
    <x v="2"/>
    <x v="8"/>
    <x v="4"/>
  </r>
  <r>
    <x v="369"/>
    <d v="2022-11-09T00:00:00"/>
    <x v="0"/>
    <s v="Capitol Hill"/>
    <s v="Espresso"/>
    <s v="CLD001"/>
    <x v="5"/>
    <n v="4.25"/>
    <n v="1"/>
    <n v="4.25"/>
    <n v="1.4874999999999998"/>
    <x v="0"/>
    <x v="10"/>
    <x v="4"/>
  </r>
  <r>
    <x v="370"/>
    <d v="2023-06-09T00:00:00"/>
    <x v="4"/>
    <s v="Zilker Park"/>
    <s v="Lakeside Brew "/>
    <s v="DES001"/>
    <x v="3"/>
    <n v="2.4500000000000002"/>
    <n v="2"/>
    <n v="4.9000000000000004"/>
    <n v="1.7150000000000001"/>
    <x v="1"/>
    <x v="4"/>
    <x v="5"/>
  </r>
  <r>
    <x v="371"/>
    <d v="2022-12-12T00:00:00"/>
    <x v="4"/>
    <s v="Central Park"/>
    <s v="Suburban Sip Spot"/>
    <s v="SKT001"/>
    <x v="6"/>
    <n v="2.5"/>
    <n v="1"/>
    <n v="2.5"/>
    <n v="0.875"/>
    <x v="0"/>
    <x v="8"/>
    <x v="1"/>
  </r>
  <r>
    <x v="372"/>
    <d v="2023-08-12T00:00:00"/>
    <x v="1"/>
    <s v="Michigan Avenue"/>
    <s v="Magnificent Mile Cafe"/>
    <s v="TEA001"/>
    <x v="0"/>
    <n v="2.5"/>
    <n v="2"/>
    <n v="5"/>
    <n v="1.75"/>
    <x v="1"/>
    <x v="9"/>
    <x v="2"/>
  </r>
  <r>
    <x v="373"/>
    <d v="2023-11-08T00:00:00"/>
    <x v="0"/>
    <s v="Hollywood Hills"/>
    <s v="Hills Cafe"/>
    <s v="DES001"/>
    <x v="6"/>
    <n v="2.5"/>
    <n v="2"/>
    <n v="5"/>
    <n v="1.75"/>
    <x v="1"/>
    <x v="10"/>
    <x v="4"/>
  </r>
  <r>
    <x v="374"/>
    <d v="2023-03-03T00:00:00"/>
    <x v="0"/>
    <s v="Hollywood Hills"/>
    <s v="Hills Cafe"/>
    <s v="CLD001"/>
    <x v="6"/>
    <n v="2.5"/>
    <n v="2"/>
    <n v="5"/>
    <n v="1.75"/>
    <x v="1"/>
    <x v="11"/>
    <x v="5"/>
  </r>
  <r>
    <x v="375"/>
    <d v="2022-08-23T00:00:00"/>
    <x v="3"/>
    <s v="Pike Place"/>
    <s v="Perk Café"/>
    <s v="CLD001"/>
    <x v="0"/>
    <n v="2.5"/>
    <n v="2"/>
    <n v="5"/>
    <n v="1.75"/>
    <x v="0"/>
    <x v="9"/>
    <x v="3"/>
  </r>
  <r>
    <x v="376"/>
    <d v="2023-05-13T00:00:00"/>
    <x v="3"/>
    <s v="Capitol Hill"/>
    <s v="Brew Cafe"/>
    <s v="DES001"/>
    <x v="5"/>
    <n v="2.5"/>
    <n v="2"/>
    <n v="5"/>
    <n v="1.75"/>
    <x v="1"/>
    <x v="2"/>
    <x v="2"/>
  </r>
  <r>
    <x v="377"/>
    <d v="2023-08-04T00:00:00"/>
    <x v="2"/>
    <s v="Central Park"/>
    <s v="C P Coffee "/>
    <s v="SKT001"/>
    <x v="2"/>
    <n v="3"/>
    <n v="1"/>
    <n v="3"/>
    <n v="1.0499999999999998"/>
    <x v="1"/>
    <x v="9"/>
    <x v="5"/>
  </r>
  <r>
    <x v="378"/>
    <d v="2023-12-03T00:00:00"/>
    <x v="2"/>
    <s v="Central Park"/>
    <s v="C P Coffee "/>
    <s v="COF001"/>
    <x v="2"/>
    <n v="2.4500000000000002"/>
    <n v="2"/>
    <n v="4.9000000000000004"/>
    <n v="1.7150000000000001"/>
    <x v="1"/>
    <x v="8"/>
    <x v="0"/>
  </r>
  <r>
    <x v="379"/>
    <d v="2022-12-31T00:00:00"/>
    <x v="4"/>
    <s v="Zilker Park"/>
    <s v="Lakeside Brew "/>
    <s v="DES001"/>
    <x v="2"/>
    <n v="2.5"/>
    <n v="2"/>
    <n v="5"/>
    <n v="1.75"/>
    <x v="0"/>
    <x v="8"/>
    <x v="2"/>
  </r>
  <r>
    <x v="380"/>
    <d v="2023-02-23T00:00:00"/>
    <x v="4"/>
    <s v="Central Park"/>
    <s v="Suburban Sip Spot"/>
    <s v="TEA001"/>
    <x v="1"/>
    <n v="2.5"/>
    <n v="2"/>
    <n v="5"/>
    <n v="1.75"/>
    <x v="1"/>
    <x v="7"/>
    <x v="6"/>
  </r>
  <r>
    <x v="381"/>
    <d v="2022-07-04T00:00:00"/>
    <x v="0"/>
    <s v="Hollywood Hills"/>
    <s v="Hills Cafe"/>
    <s v="DES001"/>
    <x v="2"/>
    <n v="2.5499999999999998"/>
    <n v="1"/>
    <n v="2.5499999999999998"/>
    <n v="0.89249999999999985"/>
    <x v="0"/>
    <x v="5"/>
    <x v="1"/>
  </r>
  <r>
    <x v="382"/>
    <d v="2023-01-20T00:00:00"/>
    <x v="1"/>
    <s v="Madison Street"/>
    <s v="Park Roaste"/>
    <s v="SND001"/>
    <x v="6"/>
    <n v="3.75"/>
    <n v="2"/>
    <n v="7.5"/>
    <n v="2.625"/>
    <x v="1"/>
    <x v="0"/>
    <x v="5"/>
  </r>
  <r>
    <x v="383"/>
    <d v="2021-09-21T00:00:00"/>
    <x v="2"/>
    <s v="Central Park"/>
    <s v="C P Coffee "/>
    <s v="COF001"/>
    <x v="3"/>
    <n v="3.75"/>
    <n v="2"/>
    <n v="7.5"/>
    <n v="2.625"/>
    <x v="2"/>
    <x v="3"/>
    <x v="3"/>
  </r>
  <r>
    <x v="384"/>
    <d v="2023-04-15T00:00:00"/>
    <x v="2"/>
    <s v="Brooklyn"/>
    <s v="Beanery"/>
    <s v="DES001"/>
    <x v="0"/>
    <n v="2"/>
    <n v="1"/>
    <n v="2"/>
    <n v="0.7"/>
    <x v="1"/>
    <x v="1"/>
    <x v="2"/>
  </r>
  <r>
    <x v="385"/>
    <d v="2022-04-23T00:00:00"/>
    <x v="0"/>
    <s v="Hollywood Hills"/>
    <s v="Hills Cafe"/>
    <s v="TEA001"/>
    <x v="4"/>
    <n v="2"/>
    <n v="1"/>
    <n v="2"/>
    <n v="0.7"/>
    <x v="0"/>
    <x v="1"/>
    <x v="2"/>
  </r>
  <r>
    <x v="386"/>
    <d v="2022-08-29T00:00:00"/>
    <x v="1"/>
    <s v="Madison Street"/>
    <s v="Park Brew"/>
    <s v="COF001"/>
    <x v="5"/>
    <n v="2.5"/>
    <n v="1"/>
    <n v="2.5"/>
    <n v="0.875"/>
    <x v="0"/>
    <x v="9"/>
    <x v="1"/>
  </r>
  <r>
    <x v="387"/>
    <d v="2021-12-11T00:00:00"/>
    <x v="4"/>
    <s v="Central Park"/>
    <s v="Delight Café"/>
    <s v="SKT001"/>
    <x v="4"/>
    <n v="2.5499999999999998"/>
    <n v="1"/>
    <n v="2.5499999999999998"/>
    <n v="0.89249999999999985"/>
    <x v="2"/>
    <x v="8"/>
    <x v="2"/>
  </r>
  <r>
    <x v="388"/>
    <d v="2022-11-06T00:00:00"/>
    <x v="4"/>
    <s v="Central Park"/>
    <s v="Suburban Sip Spot"/>
    <s v="SKT001"/>
    <x v="3"/>
    <n v="3"/>
    <n v="2"/>
    <n v="6"/>
    <n v="2.0999999999999996"/>
    <x v="0"/>
    <x v="10"/>
    <x v="0"/>
  </r>
  <r>
    <x v="389"/>
    <d v="2021-03-25T00:00:00"/>
    <x v="4"/>
    <s v="Zilker Park"/>
    <s v="Lakeside Brew "/>
    <s v="SND001"/>
    <x v="3"/>
    <n v="2.5"/>
    <n v="1"/>
    <n v="2.5"/>
    <n v="0.875"/>
    <x v="2"/>
    <x v="11"/>
    <x v="6"/>
  </r>
  <r>
    <x v="390"/>
    <d v="2021-08-14T00:00:00"/>
    <x v="2"/>
    <s v="Brooklyn"/>
    <s v="Sip &amp; Savor"/>
    <s v="COF001"/>
    <x v="4"/>
    <n v="3.5"/>
    <n v="2"/>
    <n v="7"/>
    <n v="2.4499999999999997"/>
    <x v="2"/>
    <x v="9"/>
    <x v="2"/>
  </r>
  <r>
    <x v="391"/>
    <d v="2023-10-27T00:00:00"/>
    <x v="3"/>
    <s v="Capitol Hill"/>
    <s v="Brew Cafe"/>
    <s v="DES001"/>
    <x v="2"/>
    <n v="3.75"/>
    <n v="1"/>
    <n v="3.75"/>
    <n v="1.3125"/>
    <x v="1"/>
    <x v="6"/>
    <x v="5"/>
  </r>
  <r>
    <x v="392"/>
    <d v="2022-04-18T00:00:00"/>
    <x v="2"/>
    <s v="Central Park"/>
    <s v="C P Coffee "/>
    <s v="SND001"/>
    <x v="0"/>
    <n v="3.1"/>
    <n v="1"/>
    <n v="3.1"/>
    <n v="1.085"/>
    <x v="0"/>
    <x v="1"/>
    <x v="1"/>
  </r>
  <r>
    <x v="393"/>
    <d v="2021-03-23T00:00:00"/>
    <x v="4"/>
    <s v="Central Park"/>
    <s v="Delight Café"/>
    <s v="SPC001"/>
    <x v="1"/>
    <n v="2"/>
    <n v="1"/>
    <n v="2"/>
    <n v="0.7"/>
    <x v="2"/>
    <x v="11"/>
    <x v="3"/>
  </r>
  <r>
    <x v="394"/>
    <d v="2021-08-14T00:00:00"/>
    <x v="0"/>
    <s v="Venice Beach"/>
    <s v="Coffee House"/>
    <s v="COF001"/>
    <x v="4"/>
    <n v="3.75"/>
    <n v="1"/>
    <n v="3.75"/>
    <n v="1.3125"/>
    <x v="2"/>
    <x v="9"/>
    <x v="2"/>
  </r>
  <r>
    <x v="395"/>
    <d v="2021-02-24T00:00:00"/>
    <x v="4"/>
    <s v="Central Park"/>
    <s v="Suburban Sip Spot"/>
    <s v="DES001"/>
    <x v="6"/>
    <n v="3.5"/>
    <n v="1"/>
    <n v="3.5"/>
    <n v="1.2249999999999999"/>
    <x v="2"/>
    <x v="7"/>
    <x v="4"/>
  </r>
  <r>
    <x v="396"/>
    <d v="2021-10-02T00:00:00"/>
    <x v="1"/>
    <s v="Michigan Avenue"/>
    <s v="Loop Latte Lounge"/>
    <s v="SPC001"/>
    <x v="1"/>
    <n v="3.5"/>
    <n v="1"/>
    <n v="3.5"/>
    <n v="1.2249999999999999"/>
    <x v="2"/>
    <x v="6"/>
    <x v="2"/>
  </r>
  <r>
    <x v="397"/>
    <d v="2023-06-14T00:00:00"/>
    <x v="4"/>
    <s v="Zilker Park"/>
    <s v="Lakeside Brew "/>
    <s v="CLD001"/>
    <x v="4"/>
    <n v="2.5"/>
    <n v="1"/>
    <n v="2.5"/>
    <n v="0.875"/>
    <x v="1"/>
    <x v="4"/>
    <x v="4"/>
  </r>
  <r>
    <x v="398"/>
    <d v="2022-03-28T00:00:00"/>
    <x v="3"/>
    <s v="Capitol Hill"/>
    <s v="Brew Cafe"/>
    <s v="TEA001"/>
    <x v="0"/>
    <n v="2.5"/>
    <n v="1"/>
    <n v="2.5"/>
    <n v="0.875"/>
    <x v="0"/>
    <x v="11"/>
    <x v="1"/>
  </r>
  <r>
    <x v="399"/>
    <d v="2023-05-08T00:00:00"/>
    <x v="4"/>
    <s v="Central Park"/>
    <s v="Delight Café"/>
    <s v="COF001"/>
    <x v="6"/>
    <n v="2.5"/>
    <n v="2"/>
    <n v="5"/>
    <n v="1.75"/>
    <x v="1"/>
    <x v="2"/>
    <x v="1"/>
  </r>
  <r>
    <x v="400"/>
    <d v="2022-05-13T00:00:00"/>
    <x v="4"/>
    <s v="Central Park"/>
    <s v="Delight Café"/>
    <s v="DES001"/>
    <x v="0"/>
    <n v="2.5"/>
    <n v="2"/>
    <n v="5"/>
    <n v="1.75"/>
    <x v="0"/>
    <x v="2"/>
    <x v="5"/>
  </r>
  <r>
    <x v="401"/>
    <d v="2021-11-18T00:00:00"/>
    <x v="4"/>
    <s v="Zilker Park"/>
    <s v="Lakeside Brew "/>
    <s v="COF001"/>
    <x v="6"/>
    <n v="2.5"/>
    <n v="1"/>
    <n v="2.5"/>
    <n v="0.875"/>
    <x v="2"/>
    <x v="10"/>
    <x v="6"/>
  </r>
  <r>
    <x v="402"/>
    <d v="2022-07-06T00:00:00"/>
    <x v="2"/>
    <s v="Central Park"/>
    <s v="TSQ Brew"/>
    <s v="TEA001"/>
    <x v="0"/>
    <n v="3.25"/>
    <n v="1"/>
    <n v="3.25"/>
    <n v="1.1375"/>
    <x v="0"/>
    <x v="5"/>
    <x v="4"/>
  </r>
  <r>
    <x v="403"/>
    <d v="2022-11-06T00:00:00"/>
    <x v="4"/>
    <s v="Central Park"/>
    <s v="Suburban Sip Spot"/>
    <s v="SND001"/>
    <x v="3"/>
    <n v="2.5"/>
    <n v="2"/>
    <n v="5"/>
    <n v="1.75"/>
    <x v="0"/>
    <x v="10"/>
    <x v="0"/>
  </r>
  <r>
    <x v="404"/>
    <d v="2022-01-19T00:00:00"/>
    <x v="2"/>
    <s v="Brooklyn"/>
    <s v="Sip &amp; Savor"/>
    <s v="SND001"/>
    <x v="4"/>
    <n v="3"/>
    <n v="1"/>
    <n v="3"/>
    <n v="1.0499999999999998"/>
    <x v="0"/>
    <x v="0"/>
    <x v="4"/>
  </r>
  <r>
    <x v="405"/>
    <d v="2023-10-22T00:00:00"/>
    <x v="2"/>
    <s v="Brooklyn"/>
    <s v="Sip &amp; Savor"/>
    <s v="CLD001"/>
    <x v="6"/>
    <n v="3.75"/>
    <n v="1"/>
    <n v="3.75"/>
    <n v="1.3125"/>
    <x v="1"/>
    <x v="6"/>
    <x v="0"/>
  </r>
  <r>
    <x v="406"/>
    <d v="2023-09-22T00:00:00"/>
    <x v="1"/>
    <s v="Madison Street"/>
    <s v="Park Brew"/>
    <s v="DES001"/>
    <x v="3"/>
    <n v="2.5"/>
    <n v="1"/>
    <n v="2.5"/>
    <n v="0.875"/>
    <x v="1"/>
    <x v="3"/>
    <x v="5"/>
  </r>
  <r>
    <x v="407"/>
    <d v="2021-06-21T00:00:00"/>
    <x v="0"/>
    <s v="Venice Beach"/>
    <s v="Coffee House"/>
    <s v="TEA001"/>
    <x v="2"/>
    <n v="2.5"/>
    <n v="2"/>
    <n v="5"/>
    <n v="1.75"/>
    <x v="2"/>
    <x v="4"/>
    <x v="1"/>
  </r>
  <r>
    <x v="408"/>
    <d v="2021-08-05T00:00:00"/>
    <x v="0"/>
    <s v="Capitol Hill"/>
    <s v="Espresso"/>
    <s v="COF001"/>
    <x v="3"/>
    <n v="2.5"/>
    <n v="1"/>
    <n v="2.5"/>
    <n v="0.875"/>
    <x v="2"/>
    <x v="9"/>
    <x v="6"/>
  </r>
  <r>
    <x v="409"/>
    <d v="2021-04-08T00:00:00"/>
    <x v="2"/>
    <s v="Brooklyn"/>
    <s v="Beanery"/>
    <s v="SPC001"/>
    <x v="5"/>
    <n v="2"/>
    <n v="1"/>
    <n v="2"/>
    <n v="0.7"/>
    <x v="2"/>
    <x v="1"/>
    <x v="6"/>
  </r>
  <r>
    <x v="410"/>
    <d v="2023-01-20T00:00:00"/>
    <x v="3"/>
    <s v="Capitol Hill"/>
    <s v="Brew Cafe"/>
    <s v="CLD001"/>
    <x v="3"/>
    <n v="3.5"/>
    <n v="1"/>
    <n v="3.5"/>
    <n v="1.2249999999999999"/>
    <x v="1"/>
    <x v="0"/>
    <x v="5"/>
  </r>
  <r>
    <x v="411"/>
    <d v="2023-01-20T00:00:00"/>
    <x v="1"/>
    <s v="Michigan Avenue"/>
    <s v="Magnificent Mile Cafe"/>
    <s v="SND001"/>
    <x v="0"/>
    <n v="3.25"/>
    <n v="1"/>
    <n v="3.25"/>
    <n v="1.1375"/>
    <x v="1"/>
    <x v="0"/>
    <x v="5"/>
  </r>
  <r>
    <x v="412"/>
    <d v="2022-08-27T00:00:00"/>
    <x v="1"/>
    <s v="Michigan Avenue"/>
    <s v="Loop Latte Lounge"/>
    <s v="SKT001"/>
    <x v="6"/>
    <n v="3.75"/>
    <n v="2"/>
    <n v="7.5"/>
    <n v="2.625"/>
    <x v="0"/>
    <x v="9"/>
    <x v="2"/>
  </r>
  <r>
    <x v="413"/>
    <d v="2021-05-25T00:00:00"/>
    <x v="0"/>
    <s v="Hollywood Hills"/>
    <s v="Hills Cafe"/>
    <s v="TEA001"/>
    <x v="2"/>
    <n v="2.5"/>
    <n v="2"/>
    <n v="5"/>
    <n v="1.75"/>
    <x v="2"/>
    <x v="2"/>
    <x v="3"/>
  </r>
  <r>
    <x v="414"/>
    <d v="2023-02-17T00:00:00"/>
    <x v="0"/>
    <s v="Hollywood Hills"/>
    <s v="Hills Cafe"/>
    <s v="DES001"/>
    <x v="3"/>
    <n v="2.5"/>
    <n v="1"/>
    <n v="2.5"/>
    <n v="0.875"/>
    <x v="1"/>
    <x v="7"/>
    <x v="5"/>
  </r>
  <r>
    <x v="415"/>
    <d v="2022-04-28T00:00:00"/>
    <x v="4"/>
    <s v="Central Park"/>
    <s v="Delight Café"/>
    <s v="COF001"/>
    <x v="0"/>
    <n v="3.75"/>
    <n v="2"/>
    <n v="7.5"/>
    <n v="2.625"/>
    <x v="0"/>
    <x v="1"/>
    <x v="6"/>
  </r>
  <r>
    <x v="416"/>
    <d v="2022-05-19T00:00:00"/>
    <x v="1"/>
    <s v="Madison Street"/>
    <s v="Park Brew"/>
    <s v="DES001"/>
    <x v="2"/>
    <n v="3"/>
    <n v="2"/>
    <n v="6"/>
    <n v="2.0999999999999996"/>
    <x v="0"/>
    <x v="2"/>
    <x v="6"/>
  </r>
  <r>
    <x v="417"/>
    <d v="2021-07-24T00:00:00"/>
    <x v="2"/>
    <s v="Brooklyn"/>
    <s v="Beanery"/>
    <s v="DES001"/>
    <x v="1"/>
    <n v="3.5"/>
    <n v="1"/>
    <n v="3.5"/>
    <n v="1.2249999999999999"/>
    <x v="2"/>
    <x v="5"/>
    <x v="2"/>
  </r>
  <r>
    <x v="418"/>
    <d v="2022-04-06T00:00:00"/>
    <x v="3"/>
    <s v="Pike Place"/>
    <s v="Perk Café"/>
    <s v="SKT001"/>
    <x v="6"/>
    <n v="4.5"/>
    <n v="1"/>
    <n v="4.5"/>
    <n v="1.575"/>
    <x v="0"/>
    <x v="1"/>
    <x v="4"/>
  </r>
  <r>
    <x v="419"/>
    <d v="2023-11-02T00:00:00"/>
    <x v="4"/>
    <s v="Zilker Park"/>
    <s v="Lakeside Brew "/>
    <s v="DES001"/>
    <x v="4"/>
    <n v="3.75"/>
    <n v="2"/>
    <n v="7.5"/>
    <n v="2.625"/>
    <x v="1"/>
    <x v="10"/>
    <x v="6"/>
  </r>
  <r>
    <x v="420"/>
    <d v="2023-08-28T00:00:00"/>
    <x v="2"/>
    <s v="Brooklyn"/>
    <s v="Sip &amp; Savor"/>
    <s v="SPC001"/>
    <x v="6"/>
    <n v="2.2000000000000002"/>
    <n v="2"/>
    <n v="4.4000000000000004"/>
    <n v="1.54"/>
    <x v="1"/>
    <x v="9"/>
    <x v="1"/>
  </r>
  <r>
    <x v="421"/>
    <d v="2023-03-21T00:00:00"/>
    <x v="3"/>
    <s v="Capitol Hill"/>
    <s v="Brew Cafe"/>
    <s v="SKT001"/>
    <x v="4"/>
    <n v="3.1"/>
    <n v="1"/>
    <n v="3.1"/>
    <n v="1.085"/>
    <x v="1"/>
    <x v="11"/>
    <x v="3"/>
  </r>
  <r>
    <x v="422"/>
    <d v="2022-04-08T00:00:00"/>
    <x v="0"/>
    <s v="Venice Beach"/>
    <s v="Coffee House"/>
    <s v="SPC001"/>
    <x v="1"/>
    <n v="4"/>
    <n v="2"/>
    <n v="8"/>
    <n v="2.8"/>
    <x v="0"/>
    <x v="1"/>
    <x v="5"/>
  </r>
  <r>
    <x v="423"/>
    <d v="2021-06-01T00:00:00"/>
    <x v="1"/>
    <s v="Michigan Avenue"/>
    <s v="Loop Latte Lounge"/>
    <s v="SKT001"/>
    <x v="5"/>
    <n v="2.2000000000000002"/>
    <n v="1"/>
    <n v="2.2000000000000002"/>
    <n v="0.77"/>
    <x v="2"/>
    <x v="4"/>
    <x v="3"/>
  </r>
  <r>
    <x v="424"/>
    <d v="2021-01-25T00:00:00"/>
    <x v="1"/>
    <s v="Michigan Avenue"/>
    <s v="Magnificent Mile Cafe"/>
    <s v="SPC001"/>
    <x v="3"/>
    <n v="2.5"/>
    <n v="1"/>
    <n v="2.5"/>
    <n v="0.875"/>
    <x v="2"/>
    <x v="0"/>
    <x v="1"/>
  </r>
  <r>
    <x v="425"/>
    <d v="2023-10-09T00:00:00"/>
    <x v="1"/>
    <s v="Michigan Avenue"/>
    <s v="Loop Latte Lounge"/>
    <s v="SKT001"/>
    <x v="2"/>
    <n v="2.4500000000000002"/>
    <n v="2"/>
    <n v="4.9000000000000004"/>
    <n v="1.7150000000000001"/>
    <x v="1"/>
    <x v="6"/>
    <x v="1"/>
  </r>
  <r>
    <x v="426"/>
    <d v="2021-07-29T00:00:00"/>
    <x v="0"/>
    <s v="Capitol Hill"/>
    <s v="Espresso"/>
    <s v="CLD001"/>
    <x v="1"/>
    <n v="3.5"/>
    <n v="1"/>
    <n v="3.5"/>
    <n v="1.2249999999999999"/>
    <x v="2"/>
    <x v="5"/>
    <x v="6"/>
  </r>
  <r>
    <x v="427"/>
    <d v="2021-08-04T00:00:00"/>
    <x v="1"/>
    <s v="Michigan Avenue"/>
    <s v="Magnificent Mile Cafe"/>
    <s v="DES001"/>
    <x v="0"/>
    <n v="4.25"/>
    <n v="2"/>
    <n v="8.5"/>
    <n v="2.9749999999999996"/>
    <x v="2"/>
    <x v="9"/>
    <x v="4"/>
  </r>
  <r>
    <x v="428"/>
    <d v="2022-03-09T00:00:00"/>
    <x v="2"/>
    <s v="Brooklyn"/>
    <s v="Sip &amp; Savor"/>
    <s v="COF001"/>
    <x v="2"/>
    <n v="2"/>
    <n v="2"/>
    <n v="4"/>
    <n v="1.4"/>
    <x v="0"/>
    <x v="11"/>
    <x v="4"/>
  </r>
  <r>
    <x v="429"/>
    <d v="2021-03-27T00:00:00"/>
    <x v="4"/>
    <s v="Central Park"/>
    <s v="Suburban Sip Spot"/>
    <s v="CLD001"/>
    <x v="5"/>
    <n v="3"/>
    <n v="2"/>
    <n v="6"/>
    <n v="2.0999999999999996"/>
    <x v="2"/>
    <x v="11"/>
    <x v="2"/>
  </r>
  <r>
    <x v="430"/>
    <d v="2021-07-16T00:00:00"/>
    <x v="4"/>
    <s v="Central Park"/>
    <s v="Delight Café"/>
    <s v="TEA001"/>
    <x v="1"/>
    <n v="4.5"/>
    <n v="1"/>
    <n v="4.5"/>
    <n v="1.575"/>
    <x v="2"/>
    <x v="5"/>
    <x v="5"/>
  </r>
  <r>
    <x v="431"/>
    <d v="2023-01-01T00:00:00"/>
    <x v="2"/>
    <s v="Brooklyn"/>
    <s v="Sip &amp; Savor"/>
    <s v="TEA001"/>
    <x v="6"/>
    <n v="2.5"/>
    <n v="2"/>
    <n v="5"/>
    <n v="1.75"/>
    <x v="1"/>
    <x v="0"/>
    <x v="0"/>
  </r>
  <r>
    <x v="432"/>
    <d v="2022-08-19T00:00:00"/>
    <x v="2"/>
    <s v="Central Park"/>
    <s v="TSQ Brew"/>
    <s v="COF001"/>
    <x v="1"/>
    <n v="3"/>
    <n v="1"/>
    <n v="3"/>
    <n v="1.0499999999999998"/>
    <x v="0"/>
    <x v="9"/>
    <x v="5"/>
  </r>
  <r>
    <x v="433"/>
    <d v="2021-02-21T00:00:00"/>
    <x v="4"/>
    <s v="Central Park"/>
    <s v="Delight Café"/>
    <s v="COF001"/>
    <x v="6"/>
    <n v="3.75"/>
    <n v="1"/>
    <n v="3.75"/>
    <n v="1.3125"/>
    <x v="2"/>
    <x v="7"/>
    <x v="0"/>
  </r>
  <r>
    <x v="434"/>
    <d v="2021-06-24T00:00:00"/>
    <x v="2"/>
    <s v="Central Park"/>
    <s v="TSQ Brew"/>
    <s v="DES001"/>
    <x v="3"/>
    <n v="2.5"/>
    <n v="1"/>
    <n v="2.5"/>
    <n v="0.875"/>
    <x v="2"/>
    <x v="4"/>
    <x v="6"/>
  </r>
  <r>
    <x v="435"/>
    <d v="2023-03-11T00:00:00"/>
    <x v="4"/>
    <s v="Central Park"/>
    <s v="Delight Café"/>
    <s v="SKT001"/>
    <x v="4"/>
    <n v="4.25"/>
    <n v="1"/>
    <n v="4.25"/>
    <n v="1.4874999999999998"/>
    <x v="1"/>
    <x v="11"/>
    <x v="2"/>
  </r>
  <r>
    <x v="436"/>
    <d v="2021-07-30T00:00:00"/>
    <x v="4"/>
    <s v="Central Park"/>
    <s v="Suburban Sip Spot"/>
    <s v="TEA001"/>
    <x v="6"/>
    <n v="3.5"/>
    <n v="2"/>
    <n v="7"/>
    <n v="2.4499999999999997"/>
    <x v="2"/>
    <x v="5"/>
    <x v="5"/>
  </r>
  <r>
    <x v="437"/>
    <d v="2021-03-14T00:00:00"/>
    <x v="1"/>
    <s v="Michigan Avenue"/>
    <s v="Magnificent Mile Cafe"/>
    <s v="SND001"/>
    <x v="4"/>
    <n v="3.1"/>
    <n v="1"/>
    <n v="3.1"/>
    <n v="1.085"/>
    <x v="2"/>
    <x v="11"/>
    <x v="0"/>
  </r>
  <r>
    <x v="438"/>
    <d v="2022-04-19T00:00:00"/>
    <x v="4"/>
    <s v="Central Park"/>
    <s v="Suburban Sip Spot"/>
    <s v="SND001"/>
    <x v="5"/>
    <n v="3.5"/>
    <n v="1"/>
    <n v="3.5"/>
    <n v="1.2249999999999999"/>
    <x v="0"/>
    <x v="1"/>
    <x v="3"/>
  </r>
  <r>
    <x v="439"/>
    <d v="2021-05-18T00:00:00"/>
    <x v="4"/>
    <s v="Zilker Park"/>
    <s v="Lakeside Brew "/>
    <s v="CLD001"/>
    <x v="5"/>
    <n v="3"/>
    <n v="1"/>
    <n v="3"/>
    <n v="1.0499999999999998"/>
    <x v="2"/>
    <x v="2"/>
    <x v="3"/>
  </r>
  <r>
    <x v="440"/>
    <d v="2022-08-07T00:00:00"/>
    <x v="2"/>
    <s v="Brooklyn"/>
    <s v="Sip &amp; Savor"/>
    <s v="CLD001"/>
    <x v="4"/>
    <n v="3.25"/>
    <n v="1"/>
    <n v="3.25"/>
    <n v="1.1375"/>
    <x v="0"/>
    <x v="9"/>
    <x v="0"/>
  </r>
  <r>
    <x v="441"/>
    <d v="2023-10-13T00:00:00"/>
    <x v="3"/>
    <s v="Capitol Hill"/>
    <s v="Brew Cafe"/>
    <s v="SPC001"/>
    <x v="6"/>
    <n v="2.5"/>
    <n v="1"/>
    <n v="2.5"/>
    <n v="0.875"/>
    <x v="1"/>
    <x v="6"/>
    <x v="5"/>
  </r>
  <r>
    <x v="442"/>
    <d v="2023-03-02T00:00:00"/>
    <x v="1"/>
    <s v="Michigan Avenue"/>
    <s v="Magnificent Mile Cafe"/>
    <s v="SND001"/>
    <x v="3"/>
    <n v="3.5"/>
    <n v="1"/>
    <n v="3.5"/>
    <n v="1.2249999999999999"/>
    <x v="1"/>
    <x v="11"/>
    <x v="6"/>
  </r>
  <r>
    <x v="443"/>
    <d v="2023-05-14T00:00:00"/>
    <x v="3"/>
    <s v="Pike Place"/>
    <s v="Perk Café"/>
    <s v="COF001"/>
    <x v="2"/>
    <n v="2.5"/>
    <n v="2"/>
    <n v="5"/>
    <n v="1.75"/>
    <x v="1"/>
    <x v="2"/>
    <x v="0"/>
  </r>
  <r>
    <x v="444"/>
    <d v="2023-04-10T00:00:00"/>
    <x v="2"/>
    <s v="Brooklyn"/>
    <s v="Beanery"/>
    <s v="SKT001"/>
    <x v="5"/>
    <n v="3"/>
    <n v="1"/>
    <n v="3"/>
    <n v="1.0499999999999998"/>
    <x v="1"/>
    <x v="1"/>
    <x v="1"/>
  </r>
  <r>
    <x v="445"/>
    <d v="2021-09-18T00:00:00"/>
    <x v="1"/>
    <s v="Madison Street"/>
    <s v="Park Brew"/>
    <s v="TEA001"/>
    <x v="1"/>
    <n v="3.25"/>
    <n v="1"/>
    <n v="3.25"/>
    <n v="1.1375"/>
    <x v="2"/>
    <x v="3"/>
    <x v="2"/>
  </r>
  <r>
    <x v="446"/>
    <d v="2021-10-04T00:00:00"/>
    <x v="2"/>
    <s v="Central Park"/>
    <s v="C P Coffee "/>
    <s v="CLD001"/>
    <x v="6"/>
    <n v="2.5"/>
    <n v="1"/>
    <n v="2.5"/>
    <n v="0.875"/>
    <x v="2"/>
    <x v="6"/>
    <x v="1"/>
  </r>
  <r>
    <x v="447"/>
    <d v="2022-02-07T00:00:00"/>
    <x v="1"/>
    <s v="Madison Street"/>
    <s v="Park Roaste"/>
    <s v="TEA001"/>
    <x v="5"/>
    <n v="4"/>
    <n v="1"/>
    <n v="4"/>
    <n v="1.4"/>
    <x v="0"/>
    <x v="7"/>
    <x v="1"/>
  </r>
  <r>
    <x v="448"/>
    <d v="2022-06-26T00:00:00"/>
    <x v="1"/>
    <s v="Michigan Avenue"/>
    <s v="Loop Latte Lounge"/>
    <s v="COF001"/>
    <x v="4"/>
    <n v="4"/>
    <n v="2"/>
    <n v="8"/>
    <n v="2.8"/>
    <x v="0"/>
    <x v="4"/>
    <x v="0"/>
  </r>
  <r>
    <x v="449"/>
    <d v="2021-09-21T00:00:00"/>
    <x v="0"/>
    <s v="Hollywood Hills"/>
    <s v="Hills Cafe"/>
    <s v="SKT001"/>
    <x v="2"/>
    <n v="3.75"/>
    <n v="1"/>
    <n v="3.75"/>
    <n v="1.3125"/>
    <x v="2"/>
    <x v="3"/>
    <x v="3"/>
  </r>
  <r>
    <x v="450"/>
    <d v="2023-01-31T00:00:00"/>
    <x v="4"/>
    <s v="Central Park"/>
    <s v="Suburban Sip Spot"/>
    <s v="DES001"/>
    <x v="1"/>
    <n v="2.5"/>
    <n v="2"/>
    <n v="5"/>
    <n v="1.75"/>
    <x v="1"/>
    <x v="0"/>
    <x v="3"/>
  </r>
  <r>
    <x v="451"/>
    <d v="2021-08-25T00:00:00"/>
    <x v="0"/>
    <s v="Venice Beach"/>
    <s v="Coffee House"/>
    <s v="TEA001"/>
    <x v="2"/>
    <n v="3.5"/>
    <n v="2"/>
    <n v="7"/>
    <n v="2.4499999999999997"/>
    <x v="2"/>
    <x v="9"/>
    <x v="4"/>
  </r>
  <r>
    <x v="452"/>
    <d v="2022-09-18T00:00:00"/>
    <x v="3"/>
    <s v="Pike Place"/>
    <s v="Perk Café"/>
    <s v="TEA001"/>
    <x v="0"/>
    <n v="3.5"/>
    <n v="1"/>
    <n v="3.5"/>
    <n v="1.2249999999999999"/>
    <x v="0"/>
    <x v="3"/>
    <x v="0"/>
  </r>
  <r>
    <x v="453"/>
    <d v="2023-10-29T00:00:00"/>
    <x v="0"/>
    <s v="Hollywood Hills"/>
    <s v="Hills Cafe"/>
    <s v="SKT001"/>
    <x v="4"/>
    <n v="2.4500000000000002"/>
    <n v="1"/>
    <n v="2.4500000000000002"/>
    <n v="0.85750000000000004"/>
    <x v="1"/>
    <x v="6"/>
    <x v="0"/>
  </r>
  <r>
    <x v="454"/>
    <d v="2021-05-05T00:00:00"/>
    <x v="4"/>
    <s v="Central Park"/>
    <s v="Suburban Sip Spot"/>
    <s v="DES001"/>
    <x v="2"/>
    <n v="3.5"/>
    <n v="1"/>
    <n v="3.5"/>
    <n v="1.2249999999999999"/>
    <x v="2"/>
    <x v="2"/>
    <x v="4"/>
  </r>
  <r>
    <x v="455"/>
    <d v="2023-07-29T00:00:00"/>
    <x v="4"/>
    <s v="Central Park"/>
    <s v="Suburban Sip Spot"/>
    <s v="SKT001"/>
    <x v="1"/>
    <n v="3.75"/>
    <n v="2"/>
    <n v="7.5"/>
    <n v="2.625"/>
    <x v="1"/>
    <x v="5"/>
    <x v="2"/>
  </r>
  <r>
    <x v="456"/>
    <d v="2023-05-18T00:00:00"/>
    <x v="2"/>
    <s v="Central Park"/>
    <s v="TSQ Brew"/>
    <s v="DES001"/>
    <x v="4"/>
    <n v="3.5"/>
    <n v="1"/>
    <n v="3.5"/>
    <n v="1.2249999999999999"/>
    <x v="1"/>
    <x v="2"/>
    <x v="6"/>
  </r>
  <r>
    <x v="457"/>
    <d v="2022-02-03T00:00:00"/>
    <x v="3"/>
    <s v="Capitol Hill"/>
    <s v="Brew Cafe"/>
    <s v="CLD001"/>
    <x v="4"/>
    <n v="3.75"/>
    <n v="2"/>
    <n v="7.5"/>
    <n v="2.625"/>
    <x v="0"/>
    <x v="7"/>
    <x v="6"/>
  </r>
  <r>
    <x v="458"/>
    <d v="2022-02-07T00:00:00"/>
    <x v="2"/>
    <s v="Brooklyn"/>
    <s v="Beanery"/>
    <s v="CLD001"/>
    <x v="6"/>
    <n v="3"/>
    <n v="1"/>
    <n v="3"/>
    <n v="1.0499999999999998"/>
    <x v="0"/>
    <x v="7"/>
    <x v="1"/>
  </r>
  <r>
    <x v="459"/>
    <d v="2023-09-18T00:00:00"/>
    <x v="2"/>
    <s v="Central Park"/>
    <s v="C P Coffee "/>
    <s v="SPC001"/>
    <x v="6"/>
    <n v="3.75"/>
    <n v="2"/>
    <n v="7.5"/>
    <n v="2.625"/>
    <x v="1"/>
    <x v="3"/>
    <x v="1"/>
  </r>
  <r>
    <x v="460"/>
    <d v="2022-05-11T00:00:00"/>
    <x v="2"/>
    <s v="Central Park"/>
    <s v="TSQ Brew"/>
    <s v="SKT001"/>
    <x v="3"/>
    <n v="3.75"/>
    <n v="2"/>
    <n v="7.5"/>
    <n v="2.625"/>
    <x v="0"/>
    <x v="2"/>
    <x v="4"/>
  </r>
  <r>
    <x v="461"/>
    <d v="2022-10-31T00:00:00"/>
    <x v="4"/>
    <s v="Zilker Park"/>
    <s v="Lakeside Brew "/>
    <s v="SKT001"/>
    <x v="4"/>
    <n v="2.5499999999999998"/>
    <n v="2"/>
    <n v="5.0999999999999996"/>
    <n v="1.7849999999999997"/>
    <x v="0"/>
    <x v="6"/>
    <x v="1"/>
  </r>
  <r>
    <x v="462"/>
    <d v="2021-10-06T00:00:00"/>
    <x v="2"/>
    <s v="Central Park"/>
    <s v="C P Coffee "/>
    <s v="CLD001"/>
    <x v="5"/>
    <n v="3"/>
    <n v="1"/>
    <n v="3"/>
    <n v="1.0499999999999998"/>
    <x v="2"/>
    <x v="6"/>
    <x v="4"/>
  </r>
  <r>
    <x v="463"/>
    <d v="2022-10-06T00:00:00"/>
    <x v="1"/>
    <s v="Madison Street"/>
    <s v="Park Roaste"/>
    <s v="SND001"/>
    <x v="1"/>
    <n v="4.25"/>
    <n v="1"/>
    <n v="4.25"/>
    <n v="1.4874999999999998"/>
    <x v="0"/>
    <x v="6"/>
    <x v="6"/>
  </r>
  <r>
    <x v="464"/>
    <d v="2022-01-23T00:00:00"/>
    <x v="4"/>
    <s v="Central Park"/>
    <s v="Delight Café"/>
    <s v="SND001"/>
    <x v="4"/>
    <n v="3"/>
    <n v="2"/>
    <n v="6"/>
    <n v="2.0999999999999996"/>
    <x v="0"/>
    <x v="0"/>
    <x v="0"/>
  </r>
  <r>
    <x v="465"/>
    <d v="2022-11-15T00:00:00"/>
    <x v="1"/>
    <s v="Michigan Avenue"/>
    <s v="Magnificent Mile Cafe"/>
    <s v="COF001"/>
    <x v="6"/>
    <n v="3.5"/>
    <n v="1"/>
    <n v="3.5"/>
    <n v="1.2249999999999999"/>
    <x v="0"/>
    <x v="10"/>
    <x v="3"/>
  </r>
  <r>
    <x v="466"/>
    <d v="2022-03-02T00:00:00"/>
    <x v="2"/>
    <s v="Central Park"/>
    <s v="TSQ Brew"/>
    <s v="SPC001"/>
    <x v="6"/>
    <n v="3"/>
    <n v="2"/>
    <n v="6"/>
    <n v="2.0999999999999996"/>
    <x v="0"/>
    <x v="11"/>
    <x v="4"/>
  </r>
  <r>
    <x v="467"/>
    <d v="2022-04-08T00:00:00"/>
    <x v="2"/>
    <s v="Central Park"/>
    <s v="TSQ Brew"/>
    <s v="COF001"/>
    <x v="2"/>
    <n v="2.5"/>
    <n v="1"/>
    <n v="2.5"/>
    <n v="0.875"/>
    <x v="0"/>
    <x v="1"/>
    <x v="5"/>
  </r>
  <r>
    <x v="468"/>
    <d v="2021-05-17T00:00:00"/>
    <x v="4"/>
    <s v="Central Park"/>
    <s v="Delight Café"/>
    <s v="CLD001"/>
    <x v="4"/>
    <n v="3"/>
    <n v="2"/>
    <n v="6"/>
    <n v="2.0999999999999996"/>
    <x v="2"/>
    <x v="2"/>
    <x v="1"/>
  </r>
  <r>
    <x v="469"/>
    <d v="2021-05-29T00:00:00"/>
    <x v="4"/>
    <s v="Central Park"/>
    <s v="Suburban Sip Spot"/>
    <s v="SND001"/>
    <x v="1"/>
    <n v="2"/>
    <n v="1"/>
    <n v="2"/>
    <n v="0.7"/>
    <x v="2"/>
    <x v="2"/>
    <x v="2"/>
  </r>
  <r>
    <x v="470"/>
    <d v="2023-04-13T00:00:00"/>
    <x v="0"/>
    <s v="Venice Beach"/>
    <s v="Coffee House"/>
    <s v="DES001"/>
    <x v="5"/>
    <n v="4.5"/>
    <n v="1"/>
    <n v="4.5"/>
    <n v="1.575"/>
    <x v="1"/>
    <x v="1"/>
    <x v="6"/>
  </r>
  <r>
    <x v="471"/>
    <d v="2023-07-11T00:00:00"/>
    <x v="1"/>
    <s v="Madison Street"/>
    <s v="Park Roaste"/>
    <s v="SPC001"/>
    <x v="5"/>
    <n v="2"/>
    <n v="1"/>
    <n v="2"/>
    <n v="0.7"/>
    <x v="1"/>
    <x v="5"/>
    <x v="3"/>
  </r>
  <r>
    <x v="472"/>
    <d v="2021-03-13T00:00:00"/>
    <x v="2"/>
    <s v="Brooklyn"/>
    <s v="Sip &amp; Savor"/>
    <s v="TEA001"/>
    <x v="0"/>
    <n v="3"/>
    <n v="2"/>
    <n v="6"/>
    <n v="2.0999999999999996"/>
    <x v="2"/>
    <x v="11"/>
    <x v="2"/>
  </r>
  <r>
    <x v="473"/>
    <d v="2021-12-07T00:00:00"/>
    <x v="3"/>
    <s v="Pike Place"/>
    <s v="Perk Café"/>
    <s v="TEA001"/>
    <x v="5"/>
    <n v="3.75"/>
    <n v="1"/>
    <n v="3.75"/>
    <n v="1.3125"/>
    <x v="2"/>
    <x v="8"/>
    <x v="3"/>
  </r>
  <r>
    <x v="474"/>
    <d v="2023-06-08T00:00:00"/>
    <x v="4"/>
    <s v="Zilker Park"/>
    <s v="Lakeside Brew "/>
    <s v="SKT001"/>
    <x v="2"/>
    <n v="2.5"/>
    <n v="1"/>
    <n v="2.5"/>
    <n v="0.875"/>
    <x v="1"/>
    <x v="4"/>
    <x v="6"/>
  </r>
  <r>
    <x v="475"/>
    <d v="2021-09-05T00:00:00"/>
    <x v="1"/>
    <s v="Michigan Avenue"/>
    <s v="Loop Latte Lounge"/>
    <s v="TEA001"/>
    <x v="3"/>
    <n v="2.4500000000000002"/>
    <n v="2"/>
    <n v="4.9000000000000004"/>
    <n v="1.7150000000000001"/>
    <x v="2"/>
    <x v="3"/>
    <x v="0"/>
  </r>
  <r>
    <x v="476"/>
    <d v="2023-06-05T00:00:00"/>
    <x v="4"/>
    <s v="Zilker Park"/>
    <s v="Lakeside Brew "/>
    <s v="SPC001"/>
    <x v="3"/>
    <n v="2.2000000000000002"/>
    <n v="2"/>
    <n v="4.4000000000000004"/>
    <n v="1.54"/>
    <x v="1"/>
    <x v="4"/>
    <x v="1"/>
  </r>
  <r>
    <x v="477"/>
    <d v="2023-07-08T00:00:00"/>
    <x v="1"/>
    <s v="Madison Street"/>
    <s v="Park Roaste"/>
    <s v="DES001"/>
    <x v="5"/>
    <n v="2.5"/>
    <n v="2"/>
    <n v="5"/>
    <n v="1.75"/>
    <x v="1"/>
    <x v="5"/>
    <x v="2"/>
  </r>
  <r>
    <x v="478"/>
    <d v="2022-04-13T00:00:00"/>
    <x v="2"/>
    <s v="Brooklyn"/>
    <s v="Beanery"/>
    <s v="SPC001"/>
    <x v="6"/>
    <n v="3.1"/>
    <n v="2"/>
    <n v="6.2"/>
    <n v="2.17"/>
    <x v="0"/>
    <x v="1"/>
    <x v="4"/>
  </r>
  <r>
    <x v="479"/>
    <d v="2022-10-12T00:00:00"/>
    <x v="1"/>
    <s v="Michigan Avenue"/>
    <s v="Magnificent Mile Cafe"/>
    <s v="SKT001"/>
    <x v="4"/>
    <n v="3"/>
    <n v="2"/>
    <n v="6"/>
    <n v="2.0999999999999996"/>
    <x v="0"/>
    <x v="6"/>
    <x v="4"/>
  </r>
  <r>
    <x v="480"/>
    <d v="2022-12-09T00:00:00"/>
    <x v="3"/>
    <s v="Pike Place"/>
    <s v="Perk Café"/>
    <s v="DES001"/>
    <x v="3"/>
    <n v="3.75"/>
    <n v="2"/>
    <n v="7.5"/>
    <n v="2.625"/>
    <x v="0"/>
    <x v="8"/>
    <x v="5"/>
  </r>
  <r>
    <x v="481"/>
    <d v="2022-02-18T00:00:00"/>
    <x v="0"/>
    <s v="Hollywood Hills"/>
    <s v="Hills Cafe"/>
    <s v="SND001"/>
    <x v="4"/>
    <n v="4.5"/>
    <n v="1"/>
    <n v="4.5"/>
    <n v="1.575"/>
    <x v="0"/>
    <x v="7"/>
    <x v="5"/>
  </r>
  <r>
    <x v="482"/>
    <d v="2023-05-11T00:00:00"/>
    <x v="2"/>
    <s v="Brooklyn"/>
    <s v="Beanery"/>
    <s v="CLD001"/>
    <x v="1"/>
    <n v="2.5"/>
    <n v="1"/>
    <n v="2.5"/>
    <n v="0.875"/>
    <x v="1"/>
    <x v="2"/>
    <x v="6"/>
  </r>
  <r>
    <x v="483"/>
    <d v="2021-01-13T00:00:00"/>
    <x v="0"/>
    <s v="Venice Beach"/>
    <s v="Coffee House"/>
    <s v="CLD001"/>
    <x v="6"/>
    <n v="3.5"/>
    <n v="1"/>
    <n v="3.5"/>
    <n v="1.2249999999999999"/>
    <x v="2"/>
    <x v="0"/>
    <x v="4"/>
  </r>
  <r>
    <x v="484"/>
    <d v="2023-03-31T00:00:00"/>
    <x v="2"/>
    <s v="Brooklyn"/>
    <s v="Sip &amp; Savor"/>
    <s v="SND001"/>
    <x v="1"/>
    <n v="2.5"/>
    <n v="1"/>
    <n v="2.5"/>
    <n v="0.875"/>
    <x v="1"/>
    <x v="11"/>
    <x v="5"/>
  </r>
  <r>
    <x v="485"/>
    <d v="2021-07-11T00:00:00"/>
    <x v="2"/>
    <s v="Brooklyn"/>
    <s v="Beanery"/>
    <s v="DES001"/>
    <x v="4"/>
    <n v="4.75"/>
    <n v="2"/>
    <n v="9.5"/>
    <n v="3.3249999999999997"/>
    <x v="2"/>
    <x v="5"/>
    <x v="0"/>
  </r>
  <r>
    <x v="486"/>
    <d v="2023-07-15T00:00:00"/>
    <x v="2"/>
    <s v="Brooklyn"/>
    <s v="Sip &amp; Savor"/>
    <s v="TEA001"/>
    <x v="3"/>
    <n v="3"/>
    <n v="2"/>
    <n v="6"/>
    <n v="2.0999999999999996"/>
    <x v="1"/>
    <x v="5"/>
    <x v="2"/>
  </r>
  <r>
    <x v="487"/>
    <d v="2022-05-27T00:00:00"/>
    <x v="4"/>
    <s v="Zilker Park"/>
    <s v="Lakeside Brew "/>
    <s v="SPC001"/>
    <x v="0"/>
    <n v="3"/>
    <n v="1"/>
    <n v="3"/>
    <n v="1.0499999999999998"/>
    <x v="0"/>
    <x v="2"/>
    <x v="5"/>
  </r>
  <r>
    <x v="488"/>
    <d v="2023-05-05T00:00:00"/>
    <x v="0"/>
    <s v="Venice Beach"/>
    <s v="Beach Cafe"/>
    <s v="SKT001"/>
    <x v="2"/>
    <n v="3.75"/>
    <n v="1"/>
    <n v="3.75"/>
    <n v="1.3125"/>
    <x v="1"/>
    <x v="2"/>
    <x v="5"/>
  </r>
  <r>
    <x v="489"/>
    <d v="2021-04-12T00:00:00"/>
    <x v="1"/>
    <s v="Michigan Avenue"/>
    <s v="Loop Latte Lounge"/>
    <s v="SKT001"/>
    <x v="3"/>
    <n v="3"/>
    <n v="2"/>
    <n v="6"/>
    <n v="2.0999999999999996"/>
    <x v="2"/>
    <x v="1"/>
    <x v="1"/>
  </r>
  <r>
    <x v="490"/>
    <d v="2023-09-21T00:00:00"/>
    <x v="1"/>
    <s v="Michigan Avenue"/>
    <s v="Magnificent Mile Cafe"/>
    <s v="SPC001"/>
    <x v="2"/>
    <n v="4.75"/>
    <n v="1"/>
    <n v="4.75"/>
    <n v="1.6624999999999999"/>
    <x v="1"/>
    <x v="3"/>
    <x v="6"/>
  </r>
  <r>
    <x v="491"/>
    <d v="2021-01-06T00:00:00"/>
    <x v="2"/>
    <s v="Central Park"/>
    <s v="C P Coffee "/>
    <s v="TEA001"/>
    <x v="2"/>
    <n v="3"/>
    <n v="1"/>
    <n v="3"/>
    <n v="1.0499999999999998"/>
    <x v="2"/>
    <x v="0"/>
    <x v="4"/>
  </r>
  <r>
    <x v="492"/>
    <d v="2023-12-14T00:00:00"/>
    <x v="3"/>
    <s v="Pike Place"/>
    <s v="Perk Café"/>
    <s v="COF001"/>
    <x v="4"/>
    <n v="2.5"/>
    <n v="2"/>
    <n v="5"/>
    <n v="1.75"/>
    <x v="1"/>
    <x v="8"/>
    <x v="6"/>
  </r>
  <r>
    <x v="493"/>
    <d v="2022-10-19T00:00:00"/>
    <x v="3"/>
    <s v="Capitol Hill"/>
    <s v="Brew Cafe"/>
    <s v="SND001"/>
    <x v="0"/>
    <n v="2.5"/>
    <n v="2"/>
    <n v="5"/>
    <n v="1.75"/>
    <x v="0"/>
    <x v="6"/>
    <x v="4"/>
  </r>
  <r>
    <x v="494"/>
    <d v="2022-12-14T00:00:00"/>
    <x v="3"/>
    <s v="Pike Place"/>
    <s v="Perk Café"/>
    <s v="SPC001"/>
    <x v="6"/>
    <n v="4"/>
    <n v="2"/>
    <n v="8"/>
    <n v="2.8"/>
    <x v="0"/>
    <x v="8"/>
    <x v="4"/>
  </r>
  <r>
    <x v="495"/>
    <d v="2021-04-06T00:00:00"/>
    <x v="0"/>
    <s v="Hollywood Hills"/>
    <s v="Hills Cafe"/>
    <s v="TEA001"/>
    <x v="4"/>
    <n v="3.75"/>
    <n v="2"/>
    <n v="7.5"/>
    <n v="2.625"/>
    <x v="2"/>
    <x v="1"/>
    <x v="3"/>
  </r>
  <r>
    <x v="496"/>
    <d v="2022-11-17T00:00:00"/>
    <x v="1"/>
    <s v="Michigan Avenue"/>
    <s v="Magnificent Mile Cafe"/>
    <s v="COF001"/>
    <x v="1"/>
    <n v="2"/>
    <n v="1"/>
    <n v="2"/>
    <n v="0.7"/>
    <x v="0"/>
    <x v="10"/>
    <x v="6"/>
  </r>
  <r>
    <x v="497"/>
    <d v="2023-02-07T00:00:00"/>
    <x v="3"/>
    <s v="Capitol Hill"/>
    <s v="Brew Cafe"/>
    <s v="COF001"/>
    <x v="6"/>
    <n v="3"/>
    <n v="2"/>
    <n v="6"/>
    <n v="2.0999999999999996"/>
    <x v="1"/>
    <x v="7"/>
    <x v="3"/>
  </r>
  <r>
    <x v="498"/>
    <d v="2022-07-09T00:00:00"/>
    <x v="1"/>
    <s v="Madison Street"/>
    <s v="Park Roaste"/>
    <s v="SKT001"/>
    <x v="1"/>
    <n v="3"/>
    <n v="1"/>
    <n v="3"/>
    <n v="1.0499999999999998"/>
    <x v="0"/>
    <x v="5"/>
    <x v="2"/>
  </r>
  <r>
    <x v="499"/>
    <d v="2022-02-25T00:00:00"/>
    <x v="1"/>
    <s v="Madison Street"/>
    <s v="Park Brew"/>
    <s v="DES001"/>
    <x v="3"/>
    <n v="3"/>
    <n v="2"/>
    <n v="6"/>
    <n v="2.0999999999999996"/>
    <x v="0"/>
    <x v="7"/>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4E301-DCB7-4E37-98F7-B13966AB6B35}"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T3:X17" firstHeaderRow="1" firstDataRow="2" firstDataCol="1"/>
  <pivotFields count="14">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64" showAll="0"/>
    <pivotField showAll="0">
      <items count="6">
        <item x="4"/>
        <item x="1"/>
        <item x="0"/>
        <item x="2"/>
        <item x="3"/>
        <item t="default"/>
      </items>
    </pivotField>
    <pivotField showAll="0"/>
    <pivotField showAll="0"/>
    <pivotField showAll="0"/>
    <pivotField showAll="0">
      <items count="8">
        <item x="3"/>
        <item x="1"/>
        <item x="4"/>
        <item x="5"/>
        <item x="0"/>
        <item x="6"/>
        <item x="2"/>
        <item t="default"/>
      </items>
    </pivotField>
    <pivotField showAll="0"/>
    <pivotField showAll="0"/>
    <pivotField showAll="0"/>
    <pivotField showAll="0"/>
    <pivotField axis="axisCol" showAll="0">
      <items count="4">
        <item x="2"/>
        <item x="0"/>
        <item x="1"/>
        <item t="default"/>
      </items>
    </pivotField>
    <pivotField axis="axisRow" showAll="0">
      <items count="13">
        <item x="0"/>
        <item x="7"/>
        <item x="11"/>
        <item x="1"/>
        <item x="2"/>
        <item x="4"/>
        <item x="5"/>
        <item x="9"/>
        <item x="3"/>
        <item x="6"/>
        <item x="10"/>
        <item x="8"/>
        <item t="default"/>
      </items>
    </pivotField>
    <pivotField showAll="0">
      <items count="8">
        <item x="0"/>
        <item x="1"/>
        <item x="3"/>
        <item x="4"/>
        <item x="6"/>
        <item x="5"/>
        <item x="2"/>
        <item t="default"/>
      </items>
    </pivotField>
  </pivotFields>
  <rowFields count="1">
    <field x="12"/>
  </rowFields>
  <rowItems count="13">
    <i>
      <x/>
    </i>
    <i>
      <x v="1"/>
    </i>
    <i>
      <x v="2"/>
    </i>
    <i>
      <x v="3"/>
    </i>
    <i>
      <x v="4"/>
    </i>
    <i>
      <x v="5"/>
    </i>
    <i>
      <x v="6"/>
    </i>
    <i>
      <x v="7"/>
    </i>
    <i>
      <x v="8"/>
    </i>
    <i>
      <x v="9"/>
    </i>
    <i>
      <x v="10"/>
    </i>
    <i>
      <x v="11"/>
    </i>
    <i t="grand">
      <x/>
    </i>
  </rowItems>
  <colFields count="1">
    <field x="11"/>
  </colFields>
  <colItems count="4">
    <i>
      <x/>
    </i>
    <i>
      <x v="1"/>
    </i>
    <i>
      <x v="2"/>
    </i>
    <i t="grand">
      <x/>
    </i>
  </colItems>
  <dataFields count="1">
    <dataField name="TRANSACTION" fld="0" subtotal="count" baseField="0" baseItem="0"/>
  </dataFields>
  <formats count="20">
    <format dxfId="7707">
      <pivotArea type="all" dataOnly="0" outline="0" fieldPosition="0"/>
    </format>
    <format dxfId="7706">
      <pivotArea outline="0" collapsedLevelsAreSubtotals="1" fieldPosition="0"/>
    </format>
    <format dxfId="7705">
      <pivotArea field="6" type="button" dataOnly="0" labelOnly="1" outline="0"/>
    </format>
    <format dxfId="7704">
      <pivotArea dataOnly="0" labelOnly="1" grandRow="1" outline="0" fieldPosition="0"/>
    </format>
    <format dxfId="7703">
      <pivotArea dataOnly="0" labelOnly="1" outline="0" axis="axisValues" fieldPosition="0"/>
    </format>
    <format dxfId="7702">
      <pivotArea type="all" dataOnly="0" outline="0" fieldPosition="0"/>
    </format>
    <format dxfId="7701">
      <pivotArea outline="0" collapsedLevelsAreSubtotals="1" fieldPosition="0"/>
    </format>
    <format dxfId="7700">
      <pivotArea field="6" type="button" dataOnly="0" labelOnly="1" outline="0"/>
    </format>
    <format dxfId="7699">
      <pivotArea dataOnly="0" labelOnly="1" grandRow="1" outline="0" fieldPosition="0"/>
    </format>
    <format dxfId="7698">
      <pivotArea dataOnly="0" labelOnly="1" outline="0" axis="axisValues" fieldPosition="0"/>
    </format>
    <format dxfId="7697">
      <pivotArea type="all" dataOnly="0" outline="0" fieldPosition="0"/>
    </format>
    <format dxfId="7696">
      <pivotArea outline="0" collapsedLevelsAreSubtotals="1" fieldPosition="0"/>
    </format>
    <format dxfId="7695">
      <pivotArea field="6" type="button" dataOnly="0" labelOnly="1" outline="0"/>
    </format>
    <format dxfId="7694">
      <pivotArea dataOnly="0" labelOnly="1" grandRow="1" outline="0" fieldPosition="0"/>
    </format>
    <format dxfId="7693">
      <pivotArea dataOnly="0" labelOnly="1" outline="0" axis="axisValues" fieldPosition="0"/>
    </format>
    <format dxfId="7692">
      <pivotArea type="all" dataOnly="0" outline="0" fieldPosition="0"/>
    </format>
    <format dxfId="7691">
      <pivotArea field="11" type="button" dataOnly="0" labelOnly="1" outline="0" axis="axisCol" fieldPosition="0"/>
    </format>
    <format dxfId="7690">
      <pivotArea dataOnly="0" labelOnly="1" grandRow="1" outline="0" fieldPosition="0"/>
    </format>
    <format dxfId="7689">
      <pivotArea dataOnly="0" labelOnly="1" outline="0" axis="axisValues" fieldPosition="0"/>
    </format>
    <format dxfId="7688">
      <pivotArea outline="0" collapsedLevelsAreSubtotals="1" fieldPosition="0"/>
    </format>
  </formats>
  <chartFormats count="3">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844ED1-FB10-4C9B-85E2-72BA8689648C}"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D3:E11" firstHeaderRow="1" firstDataRow="1" firstDataCol="1"/>
  <pivotFields count="14">
    <pivotField showAll="0"/>
    <pivotField numFmtId="164" showAll="0"/>
    <pivotField showAll="0">
      <items count="6">
        <item x="4"/>
        <item x="1"/>
        <item x="0"/>
        <item x="2"/>
        <item x="3"/>
        <item t="default"/>
      </items>
    </pivotField>
    <pivotField showAll="0"/>
    <pivotField showAll="0"/>
    <pivotField showAll="0"/>
    <pivotField axis="axisRow" showAll="0">
      <items count="8">
        <item x="3"/>
        <item x="1"/>
        <item x="4"/>
        <item x="5"/>
        <item x="0"/>
        <item x="6"/>
        <item x="2"/>
        <item t="default"/>
      </items>
    </pivotField>
    <pivotField showAll="0"/>
    <pivotField showAll="0"/>
    <pivotField dataField="1" showAll="0"/>
    <pivotField showAll="0"/>
    <pivotField showAll="0">
      <items count="4">
        <item x="2"/>
        <item x="0"/>
        <item x="1"/>
        <item t="default"/>
      </items>
    </pivotField>
    <pivotField showAll="0">
      <items count="13">
        <item x="0"/>
        <item x="7"/>
        <item x="11"/>
        <item x="1"/>
        <item x="2"/>
        <item x="4"/>
        <item x="5"/>
        <item x="9"/>
        <item x="3"/>
        <item x="6"/>
        <item x="10"/>
        <item x="8"/>
        <item t="default"/>
      </items>
    </pivotField>
    <pivotField showAll="0"/>
  </pivotFields>
  <rowFields count="1">
    <field x="6"/>
  </rowFields>
  <rowItems count="8">
    <i>
      <x/>
    </i>
    <i>
      <x v="1"/>
    </i>
    <i>
      <x v="2"/>
    </i>
    <i>
      <x v="3"/>
    </i>
    <i>
      <x v="4"/>
    </i>
    <i>
      <x v="5"/>
    </i>
    <i>
      <x v="6"/>
    </i>
    <i t="grand">
      <x/>
    </i>
  </rowItems>
  <colItems count="1">
    <i/>
  </colItems>
  <dataFields count="1">
    <dataField name=" REVENUE" fld="9" baseField="6" baseItem="0" numFmtId="166"/>
  </dataFields>
  <formats count="24">
    <format dxfId="7730">
      <pivotArea type="all" dataOnly="0" outline="0" fieldPosition="0"/>
    </format>
    <format dxfId="7729">
      <pivotArea outline="0" collapsedLevelsAreSubtotals="1" fieldPosition="0"/>
    </format>
    <format dxfId="7728">
      <pivotArea field="6" type="button" dataOnly="0" labelOnly="1" outline="0" axis="axisRow" fieldPosition="0"/>
    </format>
    <format dxfId="7727">
      <pivotArea dataOnly="0" labelOnly="1" fieldPosition="0">
        <references count="1">
          <reference field="6" count="0"/>
        </references>
      </pivotArea>
    </format>
    <format dxfId="7726">
      <pivotArea dataOnly="0" labelOnly="1" grandRow="1" outline="0" fieldPosition="0"/>
    </format>
    <format dxfId="7725">
      <pivotArea dataOnly="0" labelOnly="1" outline="0" axis="axisValues" fieldPosition="0"/>
    </format>
    <format dxfId="7724">
      <pivotArea type="all" dataOnly="0" outline="0" fieldPosition="0"/>
    </format>
    <format dxfId="7723">
      <pivotArea outline="0" collapsedLevelsAreSubtotals="1" fieldPosition="0"/>
    </format>
    <format dxfId="7722">
      <pivotArea field="6" type="button" dataOnly="0" labelOnly="1" outline="0" axis="axisRow" fieldPosition="0"/>
    </format>
    <format dxfId="7721">
      <pivotArea dataOnly="0" labelOnly="1" fieldPosition="0">
        <references count="1">
          <reference field="6" count="0"/>
        </references>
      </pivotArea>
    </format>
    <format dxfId="7720">
      <pivotArea dataOnly="0" labelOnly="1" grandRow="1" outline="0" fieldPosition="0"/>
    </format>
    <format dxfId="7719">
      <pivotArea dataOnly="0" labelOnly="1" outline="0" axis="axisValues" fieldPosition="0"/>
    </format>
    <format dxfId="7718">
      <pivotArea type="all" dataOnly="0" outline="0" fieldPosition="0"/>
    </format>
    <format dxfId="7717">
      <pivotArea outline="0" collapsedLevelsAreSubtotals="1" fieldPosition="0"/>
    </format>
    <format dxfId="7716">
      <pivotArea field="6" type="button" dataOnly="0" labelOnly="1" outline="0" axis="axisRow" fieldPosition="0"/>
    </format>
    <format dxfId="7715">
      <pivotArea dataOnly="0" labelOnly="1" fieldPosition="0">
        <references count="1">
          <reference field="6" count="0"/>
        </references>
      </pivotArea>
    </format>
    <format dxfId="7714">
      <pivotArea dataOnly="0" labelOnly="1" grandRow="1" outline="0" fieldPosition="0"/>
    </format>
    <format dxfId="7713">
      <pivotArea dataOnly="0" labelOnly="1" outline="0" axis="axisValues" fieldPosition="0"/>
    </format>
    <format dxfId="7712">
      <pivotArea type="all" dataOnly="0" outline="0" fieldPosition="0"/>
    </format>
    <format dxfId="7711">
      <pivotArea field="6" type="button" dataOnly="0" labelOnly="1" outline="0" axis="axisRow" fieldPosition="0"/>
    </format>
    <format dxfId="7710">
      <pivotArea dataOnly="0" labelOnly="1" fieldPosition="0">
        <references count="1">
          <reference field="6" count="0"/>
        </references>
      </pivotArea>
    </format>
    <format dxfId="7709">
      <pivotArea dataOnly="0" labelOnly="1" grandRow="1" outline="0" fieldPosition="0"/>
    </format>
    <format dxfId="7708">
      <pivotArea dataOnly="0" labelOnly="1" outline="0" axis="axisValues" fieldPosition="0"/>
    </format>
    <format dxfId="768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1B104-7455-4595-B411-5235920B70F1}"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Q3:R11" firstHeaderRow="1" firstDataRow="1" firstDataCol="1"/>
  <pivotFields count="14">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64" showAll="0"/>
    <pivotField showAll="0">
      <items count="6">
        <item x="4"/>
        <item x="1"/>
        <item x="0"/>
        <item x="2"/>
        <item x="3"/>
        <item t="default"/>
      </items>
    </pivotField>
    <pivotField showAll="0"/>
    <pivotField showAll="0"/>
    <pivotField showAll="0"/>
    <pivotField showAll="0">
      <items count="8">
        <item x="3"/>
        <item x="1"/>
        <item x="4"/>
        <item x="5"/>
        <item x="0"/>
        <item x="6"/>
        <item x="2"/>
        <item t="default"/>
      </items>
    </pivotField>
    <pivotField showAll="0"/>
    <pivotField showAll="0"/>
    <pivotField showAll="0"/>
    <pivotField showAll="0"/>
    <pivotField showAll="0">
      <items count="4">
        <item x="2"/>
        <item x="0"/>
        <item x="1"/>
        <item t="default"/>
      </items>
    </pivotField>
    <pivotField showAll="0">
      <items count="13">
        <item x="0"/>
        <item x="7"/>
        <item x="11"/>
        <item x="1"/>
        <item x="2"/>
        <item x="4"/>
        <item x="5"/>
        <item x="9"/>
        <item x="3"/>
        <item x="6"/>
        <item x="10"/>
        <item x="8"/>
        <item t="default"/>
      </items>
    </pivotField>
    <pivotField axis="axisRow" showAll="0">
      <items count="8">
        <item x="0"/>
        <item x="1"/>
        <item x="3"/>
        <item x="4"/>
        <item x="6"/>
        <item x="5"/>
        <item x="2"/>
        <item t="default"/>
      </items>
    </pivotField>
  </pivotFields>
  <rowFields count="1">
    <field x="13"/>
  </rowFields>
  <rowItems count="8">
    <i>
      <x/>
    </i>
    <i>
      <x v="1"/>
    </i>
    <i>
      <x v="2"/>
    </i>
    <i>
      <x v="3"/>
    </i>
    <i>
      <x v="4"/>
    </i>
    <i>
      <x v="5"/>
    </i>
    <i>
      <x v="6"/>
    </i>
    <i t="grand">
      <x/>
    </i>
  </rowItems>
  <colItems count="1">
    <i/>
  </colItems>
  <dataFields count="1">
    <dataField name="TRANSACTION" fld="0" subtotal="count" baseField="0" baseItem="0"/>
  </dataFields>
  <formats count="20">
    <format dxfId="7750">
      <pivotArea type="all" dataOnly="0" outline="0" fieldPosition="0"/>
    </format>
    <format dxfId="7749">
      <pivotArea outline="0" collapsedLevelsAreSubtotals="1" fieldPosition="0"/>
    </format>
    <format dxfId="7748">
      <pivotArea field="6" type="button" dataOnly="0" labelOnly="1" outline="0"/>
    </format>
    <format dxfId="7747">
      <pivotArea dataOnly="0" labelOnly="1" grandRow="1" outline="0" fieldPosition="0"/>
    </format>
    <format dxfId="7746">
      <pivotArea dataOnly="0" labelOnly="1" outline="0" axis="axisValues" fieldPosition="0"/>
    </format>
    <format dxfId="7745">
      <pivotArea type="all" dataOnly="0" outline="0" fieldPosition="0"/>
    </format>
    <format dxfId="7744">
      <pivotArea outline="0" collapsedLevelsAreSubtotals="1" fieldPosition="0"/>
    </format>
    <format dxfId="7743">
      <pivotArea field="6" type="button" dataOnly="0" labelOnly="1" outline="0"/>
    </format>
    <format dxfId="7742">
      <pivotArea dataOnly="0" labelOnly="1" grandRow="1" outline="0" fieldPosition="0"/>
    </format>
    <format dxfId="7741">
      <pivotArea dataOnly="0" labelOnly="1" outline="0" axis="axisValues" fieldPosition="0"/>
    </format>
    <format dxfId="7740">
      <pivotArea type="all" dataOnly="0" outline="0" fieldPosition="0"/>
    </format>
    <format dxfId="7739">
      <pivotArea outline="0" collapsedLevelsAreSubtotals="1" fieldPosition="0"/>
    </format>
    <format dxfId="7738">
      <pivotArea field="6" type="button" dataOnly="0" labelOnly="1" outline="0"/>
    </format>
    <format dxfId="7737">
      <pivotArea dataOnly="0" labelOnly="1" grandRow="1" outline="0" fieldPosition="0"/>
    </format>
    <format dxfId="7736">
      <pivotArea dataOnly="0" labelOnly="1" outline="0" axis="axisValues" fieldPosition="0"/>
    </format>
    <format dxfId="7735">
      <pivotArea type="all" dataOnly="0" outline="0" fieldPosition="0"/>
    </format>
    <format dxfId="7734">
      <pivotArea field="11" type="button" dataOnly="0" labelOnly="1" outline="0"/>
    </format>
    <format dxfId="7733">
      <pivotArea dataOnly="0" labelOnly="1" grandRow="1" outline="0" fieldPosition="0"/>
    </format>
    <format dxfId="7732">
      <pivotArea dataOnly="0" labelOnly="1" outline="0" axis="axisValues" fieldPosition="0"/>
    </format>
    <format dxfId="773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444241-6B3A-4D0E-A8BC-8CA611E0772E}"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11" firstHeaderRow="1" firstDataRow="1" firstDataCol="1"/>
  <pivotFields count="14">
    <pivotField showAll="0"/>
    <pivotField numFmtId="164" showAll="0"/>
    <pivotField showAll="0">
      <items count="6">
        <item x="4"/>
        <item x="1"/>
        <item x="0"/>
        <item x="2"/>
        <item x="3"/>
        <item t="default"/>
      </items>
    </pivotField>
    <pivotField showAll="0"/>
    <pivotField showAll="0"/>
    <pivotField showAll="0"/>
    <pivotField axis="axisRow" showAll="0">
      <items count="8">
        <item x="3"/>
        <item x="1"/>
        <item x="4"/>
        <item x="5"/>
        <item x="0"/>
        <item x="6"/>
        <item x="2"/>
        <item t="default"/>
      </items>
    </pivotField>
    <pivotField showAll="0"/>
    <pivotField dataField="1" showAll="0"/>
    <pivotField showAll="0"/>
    <pivotField showAll="0"/>
    <pivotField showAll="0">
      <items count="4">
        <item x="2"/>
        <item x="0"/>
        <item x="1"/>
        <item t="default"/>
      </items>
    </pivotField>
    <pivotField showAll="0">
      <items count="13">
        <item x="0"/>
        <item x="7"/>
        <item x="11"/>
        <item x="1"/>
        <item x="2"/>
        <item x="4"/>
        <item x="5"/>
        <item x="9"/>
        <item x="3"/>
        <item x="6"/>
        <item x="10"/>
        <item x="8"/>
        <item t="default"/>
      </items>
    </pivotField>
    <pivotField showAll="0"/>
  </pivotFields>
  <rowFields count="1">
    <field x="6"/>
  </rowFields>
  <rowItems count="8">
    <i>
      <x/>
    </i>
    <i>
      <x v="1"/>
    </i>
    <i>
      <x v="2"/>
    </i>
    <i>
      <x v="3"/>
    </i>
    <i>
      <x v="4"/>
    </i>
    <i>
      <x v="5"/>
    </i>
    <i>
      <x v="6"/>
    </i>
    <i t="grand">
      <x/>
    </i>
  </rowItems>
  <colItems count="1">
    <i/>
  </colItems>
  <dataFields count="1">
    <dataField name=" QTY SOLD" fld="8" baseField="6" baseItem="0"/>
  </dataFields>
  <formats count="20">
    <format dxfId="7770">
      <pivotArea type="all" dataOnly="0" outline="0" fieldPosition="0"/>
    </format>
    <format dxfId="7769">
      <pivotArea outline="0" collapsedLevelsAreSubtotals="1" fieldPosition="0"/>
    </format>
    <format dxfId="7768">
      <pivotArea field="6" type="button" dataOnly="0" labelOnly="1" outline="0" axis="axisRow" fieldPosition="0"/>
    </format>
    <format dxfId="7767">
      <pivotArea dataOnly="0" labelOnly="1" fieldPosition="0">
        <references count="1">
          <reference field="6" count="0"/>
        </references>
      </pivotArea>
    </format>
    <format dxfId="7766">
      <pivotArea dataOnly="0" labelOnly="1" grandRow="1" outline="0" fieldPosition="0"/>
    </format>
    <format dxfId="7765">
      <pivotArea dataOnly="0" labelOnly="1" outline="0" axis="axisValues" fieldPosition="0"/>
    </format>
    <format dxfId="7764">
      <pivotArea type="all" dataOnly="0" outline="0" fieldPosition="0"/>
    </format>
    <format dxfId="7763">
      <pivotArea outline="0" collapsedLevelsAreSubtotals="1" fieldPosition="0"/>
    </format>
    <format dxfId="7762">
      <pivotArea field="6" type="button" dataOnly="0" labelOnly="1" outline="0" axis="axisRow" fieldPosition="0"/>
    </format>
    <format dxfId="7761">
      <pivotArea dataOnly="0" labelOnly="1" grandRow="1" outline="0" fieldPosition="0"/>
    </format>
    <format dxfId="7760">
      <pivotArea dataOnly="0" labelOnly="1" outline="0" axis="axisValues" fieldPosition="0"/>
    </format>
    <format dxfId="7759">
      <pivotArea type="all" dataOnly="0" outline="0" fieldPosition="0"/>
    </format>
    <format dxfId="7758">
      <pivotArea outline="0" collapsedLevelsAreSubtotals="1" fieldPosition="0"/>
    </format>
    <format dxfId="7757">
      <pivotArea field="6" type="button" dataOnly="0" labelOnly="1" outline="0" axis="axisRow" fieldPosition="0"/>
    </format>
    <format dxfId="7756">
      <pivotArea dataOnly="0" labelOnly="1" fieldPosition="0">
        <references count="1">
          <reference field="6" count="0"/>
        </references>
      </pivotArea>
    </format>
    <format dxfId="7755">
      <pivotArea dataOnly="0" labelOnly="1" grandRow="1" outline="0" fieldPosition="0"/>
    </format>
    <format dxfId="7754">
      <pivotArea dataOnly="0" labelOnly="1" outline="0" axis="axisValues" fieldPosition="0"/>
    </format>
    <format dxfId="7753">
      <pivotArea outline="0" collapsedLevelsAreSubtotals="1" fieldPosition="0"/>
    </format>
    <format dxfId="7752">
      <pivotArea outline="0" collapsedLevelsAreSubtotals="1" fieldPosition="0"/>
    </format>
    <format dxfId="7751">
      <pivotArea dataOnly="0" labelOnly="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394D63-734B-41CA-805E-FB86CC5BF110}"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N3:O9" firstHeaderRow="1" firstDataRow="1" firstDataCol="1"/>
  <pivotFields count="14">
    <pivotField showAll="0"/>
    <pivotField numFmtId="164" showAll="0"/>
    <pivotField axis="axisRow" showAll="0">
      <items count="6">
        <item x="4"/>
        <item x="1"/>
        <item x="0"/>
        <item x="2"/>
        <item x="3"/>
        <item t="default"/>
      </items>
    </pivotField>
    <pivotField showAll="0"/>
    <pivotField showAll="0"/>
    <pivotField showAll="0"/>
    <pivotField showAll="0">
      <items count="8">
        <item x="3"/>
        <item x="1"/>
        <item x="4"/>
        <item x="5"/>
        <item x="0"/>
        <item x="6"/>
        <item x="2"/>
        <item t="default"/>
      </items>
    </pivotField>
    <pivotField showAll="0"/>
    <pivotField showAll="0"/>
    <pivotField dataField="1" showAll="0"/>
    <pivotField showAll="0"/>
    <pivotField showAll="0">
      <items count="4">
        <item x="2"/>
        <item x="0"/>
        <item x="1"/>
        <item t="default"/>
      </items>
    </pivotField>
    <pivotField showAll="0">
      <items count="13">
        <item x="0"/>
        <item x="7"/>
        <item x="11"/>
        <item x="1"/>
        <item x="2"/>
        <item x="4"/>
        <item x="5"/>
        <item x="9"/>
        <item x="3"/>
        <item x="6"/>
        <item x="10"/>
        <item x="8"/>
        <item t="default"/>
      </items>
    </pivotField>
    <pivotField showAll="0"/>
  </pivotFields>
  <rowFields count="1">
    <field x="2"/>
  </rowFields>
  <rowItems count="6">
    <i>
      <x/>
    </i>
    <i>
      <x v="1"/>
    </i>
    <i>
      <x v="2"/>
    </i>
    <i>
      <x v="3"/>
    </i>
    <i>
      <x v="4"/>
    </i>
    <i t="grand">
      <x/>
    </i>
  </rowItems>
  <colItems count="1">
    <i/>
  </colItems>
  <dataFields count="1">
    <dataField name=" REVENUE" fld="9" baseField="6" baseItem="0" numFmtId="165"/>
  </dataFields>
  <formats count="20">
    <format dxfId="7790">
      <pivotArea type="all" dataOnly="0" outline="0" fieldPosition="0"/>
    </format>
    <format dxfId="7789">
      <pivotArea outline="0" collapsedLevelsAreSubtotals="1" fieldPosition="0"/>
    </format>
    <format dxfId="7788">
      <pivotArea field="6" type="button" dataOnly="0" labelOnly="1" outline="0"/>
    </format>
    <format dxfId="7787">
      <pivotArea dataOnly="0" labelOnly="1" grandRow="1" outline="0" fieldPosition="0"/>
    </format>
    <format dxfId="7786">
      <pivotArea dataOnly="0" labelOnly="1" outline="0" axis="axisValues" fieldPosition="0"/>
    </format>
    <format dxfId="7785">
      <pivotArea type="all" dataOnly="0" outline="0" fieldPosition="0"/>
    </format>
    <format dxfId="7784">
      <pivotArea outline="0" collapsedLevelsAreSubtotals="1" fieldPosition="0"/>
    </format>
    <format dxfId="7783">
      <pivotArea field="6" type="button" dataOnly="0" labelOnly="1" outline="0"/>
    </format>
    <format dxfId="7782">
      <pivotArea dataOnly="0" labelOnly="1" grandRow="1" outline="0" fieldPosition="0"/>
    </format>
    <format dxfId="7781">
      <pivotArea dataOnly="0" labelOnly="1" outline="0" axis="axisValues" fieldPosition="0"/>
    </format>
    <format dxfId="7780">
      <pivotArea type="all" dataOnly="0" outline="0" fieldPosition="0"/>
    </format>
    <format dxfId="7779">
      <pivotArea outline="0" collapsedLevelsAreSubtotals="1" fieldPosition="0"/>
    </format>
    <format dxfId="7778">
      <pivotArea field="6" type="button" dataOnly="0" labelOnly="1" outline="0"/>
    </format>
    <format dxfId="7777">
      <pivotArea dataOnly="0" labelOnly="1" grandRow="1" outline="0" fieldPosition="0"/>
    </format>
    <format dxfId="7776">
      <pivotArea dataOnly="0" labelOnly="1" outline="0" axis="axisValues" fieldPosition="0"/>
    </format>
    <format dxfId="7775">
      <pivotArea type="all" dataOnly="0" outline="0" fieldPosition="0"/>
    </format>
    <format dxfId="7774">
      <pivotArea field="11" type="button" dataOnly="0" labelOnly="1" outline="0"/>
    </format>
    <format dxfId="7773">
      <pivotArea dataOnly="0" labelOnly="1" grandRow="1" outline="0" fieldPosition="0"/>
    </format>
    <format dxfId="7772">
      <pivotArea outline="0" collapsedLevelsAreSubtotals="1" fieldPosition="0"/>
    </format>
    <format dxfId="7771">
      <pivotArea dataOnly="0" labelOnly="1" outline="0" axis="axisValues"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7F0C38-DA45-46E7-ABFA-511375B535D6}"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location ref="J3:L16" firstHeaderRow="0" firstDataRow="1" firstDataCol="1"/>
  <pivotFields count="14">
    <pivotField showAll="0"/>
    <pivotField numFmtId="164" showAll="0"/>
    <pivotField showAll="0">
      <items count="6">
        <item x="4"/>
        <item x="1"/>
        <item x="0"/>
        <item x="2"/>
        <item x="3"/>
        <item t="default"/>
      </items>
    </pivotField>
    <pivotField showAll="0"/>
    <pivotField showAll="0"/>
    <pivotField showAll="0"/>
    <pivotField showAll="0">
      <items count="8">
        <item x="3"/>
        <item x="1"/>
        <item x="4"/>
        <item x="5"/>
        <item x="0"/>
        <item x="6"/>
        <item x="2"/>
        <item t="default"/>
      </items>
    </pivotField>
    <pivotField showAll="0"/>
    <pivotField showAll="0"/>
    <pivotField dataField="1" showAll="0"/>
    <pivotField dataField="1" showAll="0"/>
    <pivotField showAll="0">
      <items count="4">
        <item x="2"/>
        <item x="0"/>
        <item x="1"/>
        <item t="default"/>
      </items>
    </pivotField>
    <pivotField axis="axisRow" showAll="0">
      <items count="13">
        <item x="0"/>
        <item x="7"/>
        <item x="11"/>
        <item x="1"/>
        <item x="2"/>
        <item x="4"/>
        <item x="5"/>
        <item x="9"/>
        <item x="3"/>
        <item x="6"/>
        <item x="10"/>
        <item x="8"/>
        <item t="default"/>
      </items>
    </pivotField>
    <pivotField showAll="0"/>
  </pivotFields>
  <rowFields count="1">
    <field x="12"/>
  </rowFields>
  <rowItems count="13">
    <i>
      <x/>
    </i>
    <i>
      <x v="1"/>
    </i>
    <i>
      <x v="2"/>
    </i>
    <i>
      <x v="3"/>
    </i>
    <i>
      <x v="4"/>
    </i>
    <i>
      <x v="5"/>
    </i>
    <i>
      <x v="6"/>
    </i>
    <i>
      <x v="7"/>
    </i>
    <i>
      <x v="8"/>
    </i>
    <i>
      <x v="9"/>
    </i>
    <i>
      <x v="10"/>
    </i>
    <i>
      <x v="11"/>
    </i>
    <i t="grand">
      <x/>
    </i>
  </rowItems>
  <colFields count="1">
    <field x="-2"/>
  </colFields>
  <colItems count="2">
    <i>
      <x/>
    </i>
    <i i="1">
      <x v="1"/>
    </i>
  </colItems>
  <dataFields count="2">
    <dataField name=" REVENUE" fld="9" baseField="6" baseItem="0" numFmtId="165"/>
    <dataField name=" PROFIT " fld="10" baseField="0" baseItem="0"/>
  </dataFields>
  <formats count="20">
    <format dxfId="7809">
      <pivotArea type="all" dataOnly="0" outline="0" fieldPosition="0"/>
    </format>
    <format dxfId="7808">
      <pivotArea outline="0" collapsedLevelsAreSubtotals="1" fieldPosition="0"/>
    </format>
    <format dxfId="7807">
      <pivotArea field="6" type="button" dataOnly="0" labelOnly="1" outline="0"/>
    </format>
    <format dxfId="7806">
      <pivotArea dataOnly="0" labelOnly="1" grandRow="1" outline="0" fieldPosition="0"/>
    </format>
    <format dxfId="7805">
      <pivotArea dataOnly="0" labelOnly="1" outline="0" axis="axisValues" fieldPosition="0"/>
    </format>
    <format dxfId="7804">
      <pivotArea type="all" dataOnly="0" outline="0" fieldPosition="0"/>
    </format>
    <format dxfId="7803">
      <pivotArea outline="0" collapsedLevelsAreSubtotals="1" fieldPosition="0"/>
    </format>
    <format dxfId="7802">
      <pivotArea field="6" type="button" dataOnly="0" labelOnly="1" outline="0"/>
    </format>
    <format dxfId="7801">
      <pivotArea dataOnly="0" labelOnly="1" grandRow="1" outline="0" fieldPosition="0"/>
    </format>
    <format dxfId="7800">
      <pivotArea dataOnly="0" labelOnly="1" outline="0" axis="axisValues" fieldPosition="0"/>
    </format>
    <format dxfId="7799">
      <pivotArea type="all" dataOnly="0" outline="0" fieldPosition="0"/>
    </format>
    <format dxfId="7798">
      <pivotArea outline="0" collapsedLevelsAreSubtotals="1" fieldPosition="0"/>
    </format>
    <format dxfId="7797">
      <pivotArea field="6" type="button" dataOnly="0" labelOnly="1" outline="0"/>
    </format>
    <format dxfId="7796">
      <pivotArea dataOnly="0" labelOnly="1" grandRow="1" outline="0" fieldPosition="0"/>
    </format>
    <format dxfId="7795">
      <pivotArea dataOnly="0" labelOnly="1" outline="0" axis="axisValues" fieldPosition="0"/>
    </format>
    <format dxfId="7794">
      <pivotArea type="all" dataOnly="0" outline="0" fieldPosition="0"/>
    </format>
    <format dxfId="7793">
      <pivotArea field="11" type="button" dataOnly="0" labelOnly="1" outline="0"/>
    </format>
    <format dxfId="7792">
      <pivotArea dataOnly="0" labelOnly="1" grandRow="1" outline="0" fieldPosition="0"/>
    </format>
    <format dxfId="7791">
      <pivotArea dataOnly="0" labelOnly="1" outline="0" axis="axisValues" fieldPosition="0"/>
    </format>
    <format dxfId="7682">
      <pivotArea outline="0" collapsedLevelsAreSubtotals="1" fieldPosition="0"/>
    </format>
  </formats>
  <chartFormats count="4">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D02465-C553-4A9B-9FCC-B84A08336A2A}"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G3:H7" firstHeaderRow="1" firstDataRow="1" firstDataCol="1"/>
  <pivotFields count="14">
    <pivotField showAll="0"/>
    <pivotField numFmtId="164" showAll="0"/>
    <pivotField showAll="0">
      <items count="6">
        <item x="4"/>
        <item x="1"/>
        <item x="0"/>
        <item x="2"/>
        <item x="3"/>
        <item t="default"/>
      </items>
    </pivotField>
    <pivotField showAll="0"/>
    <pivotField showAll="0"/>
    <pivotField showAll="0"/>
    <pivotField showAll="0">
      <items count="8">
        <item x="3"/>
        <item x="1"/>
        <item x="4"/>
        <item x="5"/>
        <item x="0"/>
        <item x="6"/>
        <item x="2"/>
        <item t="default"/>
      </items>
    </pivotField>
    <pivotField showAll="0"/>
    <pivotField showAll="0"/>
    <pivotField dataField="1" showAll="0"/>
    <pivotField showAll="0"/>
    <pivotField axis="axisRow" showAll="0">
      <items count="4">
        <item x="2"/>
        <item x="0"/>
        <item x="1"/>
        <item t="default"/>
      </items>
    </pivotField>
    <pivotField showAll="0">
      <items count="13">
        <item x="0"/>
        <item x="7"/>
        <item x="11"/>
        <item x="1"/>
        <item x="2"/>
        <item x="4"/>
        <item x="5"/>
        <item x="9"/>
        <item x="3"/>
        <item x="6"/>
        <item x="10"/>
        <item x="8"/>
        <item t="default"/>
      </items>
    </pivotField>
    <pivotField showAll="0"/>
  </pivotFields>
  <rowFields count="1">
    <field x="11"/>
  </rowFields>
  <rowItems count="4">
    <i>
      <x/>
    </i>
    <i>
      <x v="1"/>
    </i>
    <i>
      <x v="2"/>
    </i>
    <i t="grand">
      <x/>
    </i>
  </rowItems>
  <colItems count="1">
    <i/>
  </colItems>
  <dataFields count="1">
    <dataField name=" REVENUE" fld="9" baseField="6" baseItem="0" numFmtId="166"/>
  </dataFields>
  <formats count="21">
    <format dxfId="7661">
      <pivotArea type="all" dataOnly="0" outline="0" fieldPosition="0"/>
    </format>
    <format dxfId="7662">
      <pivotArea outline="0" collapsedLevelsAreSubtotals="1" fieldPosition="0"/>
    </format>
    <format dxfId="7663">
      <pivotArea field="6" type="button" dataOnly="0" labelOnly="1" outline="0"/>
    </format>
    <format dxfId="7664">
      <pivotArea dataOnly="0" labelOnly="1" grandRow="1" outline="0" fieldPosition="0"/>
    </format>
    <format dxfId="7665">
      <pivotArea dataOnly="0" labelOnly="1" outline="0" axis="axisValues" fieldPosition="0"/>
    </format>
    <format dxfId="7666">
      <pivotArea type="all" dataOnly="0" outline="0" fieldPosition="0"/>
    </format>
    <format dxfId="7667">
      <pivotArea outline="0" collapsedLevelsAreSubtotals="1" fieldPosition="0"/>
    </format>
    <format dxfId="7668">
      <pivotArea field="6" type="button" dataOnly="0" labelOnly="1" outline="0"/>
    </format>
    <format dxfId="7669">
      <pivotArea dataOnly="0" labelOnly="1" grandRow="1" outline="0" fieldPosition="0"/>
    </format>
    <format dxfId="7670">
      <pivotArea dataOnly="0" labelOnly="1" outline="0" axis="axisValues" fieldPosition="0"/>
    </format>
    <format dxfId="7671">
      <pivotArea type="all" dataOnly="0" outline="0" fieldPosition="0"/>
    </format>
    <format dxfId="7672">
      <pivotArea outline="0" collapsedLevelsAreSubtotals="1" fieldPosition="0"/>
    </format>
    <format dxfId="7673">
      <pivotArea field="6" type="button" dataOnly="0" labelOnly="1" outline="0"/>
    </format>
    <format dxfId="7674">
      <pivotArea dataOnly="0" labelOnly="1" grandRow="1" outline="0" fieldPosition="0"/>
    </format>
    <format dxfId="7675">
      <pivotArea dataOnly="0" labelOnly="1" outline="0" axis="axisValues" fieldPosition="0"/>
    </format>
    <format dxfId="7676">
      <pivotArea type="all" dataOnly="0" outline="0" fieldPosition="0"/>
    </format>
    <format dxfId="7677">
      <pivotArea field="11" type="button" dataOnly="0" labelOnly="1" outline="0" axis="axisRow" fieldPosition="0"/>
    </format>
    <format dxfId="7678">
      <pivotArea dataOnly="0" labelOnly="1" fieldPosition="0">
        <references count="1">
          <reference field="11" count="0"/>
        </references>
      </pivotArea>
    </format>
    <format dxfId="7679">
      <pivotArea dataOnly="0" labelOnly="1" grandRow="1" outline="0" fieldPosition="0"/>
    </format>
    <format dxfId="7680">
      <pivotArea dataOnly="0" labelOnly="1" outline="0" axis="axisValues" fieldPosition="0"/>
    </format>
    <format dxfId="7681">
      <pivotArea outline="0" collapsedLevelsAreSubtotals="1" fieldPosition="0"/>
    </format>
  </format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1" count="1" selected="0">
            <x v="0"/>
          </reference>
        </references>
      </pivotArea>
    </chartFormat>
    <chartFormat chart="8" format="7">
      <pivotArea type="data" outline="0" fieldPosition="0">
        <references count="2">
          <reference field="4294967294" count="1" selected="0">
            <x v="0"/>
          </reference>
          <reference field="11" count="1" selected="0">
            <x v="1"/>
          </reference>
        </references>
      </pivotArea>
    </chartFormat>
    <chartFormat chart="8"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B70441-9B04-42CC-BBBF-72730CB1854E}"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Z3:AA11" firstHeaderRow="1" firstDataRow="1" firstDataCol="1"/>
  <pivotFields count="14">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64" showAll="0"/>
    <pivotField showAll="0">
      <items count="6">
        <item x="4"/>
        <item x="1"/>
        <item x="0"/>
        <item x="2"/>
        <item x="3"/>
        <item t="default"/>
      </items>
    </pivotField>
    <pivotField showAll="0"/>
    <pivotField showAll="0"/>
    <pivotField showAll="0"/>
    <pivotField axis="axisRow" showAll="0">
      <items count="8">
        <item x="3"/>
        <item x="1"/>
        <item x="4"/>
        <item x="5"/>
        <item x="0"/>
        <item x="6"/>
        <item x="2"/>
        <item t="default"/>
      </items>
    </pivotField>
    <pivotField showAll="0"/>
    <pivotField showAll="0"/>
    <pivotField showAll="0"/>
    <pivotField dataField="1" showAll="0"/>
    <pivotField showAll="0">
      <items count="4">
        <item x="2"/>
        <item x="0"/>
        <item x="1"/>
        <item t="default"/>
      </items>
    </pivotField>
    <pivotField showAll="0">
      <items count="13">
        <item x="0"/>
        <item x="7"/>
        <item x="11"/>
        <item x="1"/>
        <item x="2"/>
        <item x="4"/>
        <item x="5"/>
        <item x="9"/>
        <item x="3"/>
        <item x="6"/>
        <item x="10"/>
        <item x="8"/>
        <item t="default"/>
      </items>
    </pivotField>
    <pivotField showAll="0">
      <items count="8">
        <item x="0"/>
        <item x="1"/>
        <item x="3"/>
        <item x="4"/>
        <item x="6"/>
        <item x="5"/>
        <item x="2"/>
        <item t="default"/>
      </items>
    </pivotField>
  </pivotFields>
  <rowFields count="1">
    <field x="6"/>
  </rowFields>
  <rowItems count="8">
    <i>
      <x/>
    </i>
    <i>
      <x v="1"/>
    </i>
    <i>
      <x v="2"/>
    </i>
    <i>
      <x v="3"/>
    </i>
    <i>
      <x v="4"/>
    </i>
    <i>
      <x v="5"/>
    </i>
    <i>
      <x v="6"/>
    </i>
    <i t="grand">
      <x/>
    </i>
  </rowItems>
  <colItems count="1">
    <i/>
  </colItems>
  <dataFields count="1">
    <dataField name="PROFIT" fld="10" baseField="0" baseItem="0" numFmtId="1"/>
  </dataFields>
  <formats count="20">
    <format dxfId="7829">
      <pivotArea type="all" dataOnly="0" outline="0" fieldPosition="0"/>
    </format>
    <format dxfId="7828">
      <pivotArea outline="0" collapsedLevelsAreSubtotals="1" fieldPosition="0"/>
    </format>
    <format dxfId="7827">
      <pivotArea field="6" type="button" dataOnly="0" labelOnly="1" outline="0" axis="axisRow" fieldPosition="0"/>
    </format>
    <format dxfId="7826">
      <pivotArea dataOnly="0" labelOnly="1" grandRow="1" outline="0" fieldPosition="0"/>
    </format>
    <format dxfId="7825">
      <pivotArea dataOnly="0" labelOnly="1" outline="0" axis="axisValues" fieldPosition="0"/>
    </format>
    <format dxfId="7824">
      <pivotArea type="all" dataOnly="0" outline="0" fieldPosition="0"/>
    </format>
    <format dxfId="7823">
      <pivotArea outline="0" collapsedLevelsAreSubtotals="1" fieldPosition="0"/>
    </format>
    <format dxfId="7822">
      <pivotArea field="6" type="button" dataOnly="0" labelOnly="1" outline="0" axis="axisRow" fieldPosition="0"/>
    </format>
    <format dxfId="7821">
      <pivotArea dataOnly="0" labelOnly="1" grandRow="1" outline="0" fieldPosition="0"/>
    </format>
    <format dxfId="7820">
      <pivotArea dataOnly="0" labelOnly="1" outline="0" axis="axisValues" fieldPosition="0"/>
    </format>
    <format dxfId="7819">
      <pivotArea type="all" dataOnly="0" outline="0" fieldPosition="0"/>
    </format>
    <format dxfId="7818">
      <pivotArea outline="0" collapsedLevelsAreSubtotals="1" fieldPosition="0"/>
    </format>
    <format dxfId="7817">
      <pivotArea field="6" type="button" dataOnly="0" labelOnly="1" outline="0" axis="axisRow" fieldPosition="0"/>
    </format>
    <format dxfId="7816">
      <pivotArea dataOnly="0" labelOnly="1" grandRow="1" outline="0" fieldPosition="0"/>
    </format>
    <format dxfId="7815">
      <pivotArea dataOnly="0" labelOnly="1" outline="0" axis="axisValues" fieldPosition="0"/>
    </format>
    <format dxfId="7814">
      <pivotArea type="all" dataOnly="0" outline="0" fieldPosition="0"/>
    </format>
    <format dxfId="7813">
      <pivotArea field="11" type="button" dataOnly="0" labelOnly="1" outline="0"/>
    </format>
    <format dxfId="7812">
      <pivotArea dataOnly="0" labelOnly="1" grandRow="1" outline="0" fieldPosition="0"/>
    </format>
    <format dxfId="7811">
      <pivotArea dataOnly="0" labelOnly="1" outline="0" axis="axisValues" fieldPosition="0"/>
    </format>
    <format dxfId="781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FF648C8-E308-4A27-AAE6-6DB26980FEDC}" sourceName="City">
  <pivotTables>
    <pivotTable tabId="2" name="PivotTable3"/>
    <pivotTable tabId="2" name="PivotTable1"/>
    <pivotTable tabId="2" name="PivotTable2"/>
    <pivotTable tabId="2" name="PivotTable4"/>
    <pivotTable tabId="2" name="PivotTable6"/>
    <pivotTable tabId="2" name="PivotTable7"/>
    <pivotTable tabId="2" name="PivotTable8"/>
  </pivotTables>
  <data>
    <tabular pivotCacheId="970027424">
      <items count="5">
        <i x="4" s="1"/>
        <i x="1" s="1"/>
        <i x="0"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E3692F7-9442-43F7-BA0C-1F67E8382C93}" sourceName="Year">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s>
  <data>
    <tabular pivotCacheId="970027424">
      <items count="3">
        <i x="2" s="1"/>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5A63F7E-F96E-4420-8289-42D16435B7B5}" sourceName="Month">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s>
  <data>
    <tabular pivotCacheId="970027424">
      <items count="12">
        <i x="0" s="1"/>
        <i x="7" s="1"/>
        <i x="11" s="1"/>
        <i x="1" s="1"/>
        <i x="2" s="1"/>
        <i x="4" s="1"/>
        <i x="5" s="1"/>
        <i x="9" s="1"/>
        <i x="3" s="1"/>
        <i x="6" s="1"/>
        <i x="10" s="1"/>
        <i x="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AE2FD9F-BEC2-4476-8B56-9E76D19DA067}" cache="Slicer_City" caption="City" columnCount="2" style="Slicer Style 1" rowHeight="247650"/>
  <slicer name="Year" xr10:uid="{3E82ABF6-2207-4F42-A3DB-8E028047FD1A}" cache="Slicer_Year" caption="Year" columnCount="2" style="Slicer Style 1" rowHeight="247650"/>
  <slicer name="Month" xr10:uid="{4FDA2E21-E5BE-4180-934B-D334B55DB7B7}" cache="Slicer_Month" caption="Month" columnCount="2"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088FC9-FD00-40E4-8E2A-BD77D45ADD83}" name="Table1" displayName="Table1" ref="A1:N501" totalsRowShown="0">
  <autoFilter ref="A1:N501" xr:uid="{F2088FC9-FD00-40E4-8E2A-BD77D45ADD83}"/>
  <tableColumns count="14">
    <tableColumn id="1" xr3:uid="{8505E3E8-7648-4E41-BD53-5211E7EC4C83}" name="TRANSACTION ID"/>
    <tableColumn id="2" xr3:uid="{696CAA2F-99D9-4BC4-B6BC-14B5A34348F9}" name="DATE" dataDxfId="7687"/>
    <tableColumn id="3" xr3:uid="{15C48BAC-F866-4E95-B24E-358976070EC2}" name="City"/>
    <tableColumn id="4" xr3:uid="{EB6EDCC2-C803-41C4-80DE-1B479E555880}" name="Branch"/>
    <tableColumn id="5" xr3:uid="{DBC7563B-E08F-4772-B652-97AC7798FD36}" name="Shop Name"/>
    <tableColumn id="6" xr3:uid="{E8599ADB-F612-4174-BABF-0FC5791738D9}" name="PRODUCT ID"/>
    <tableColumn id="7" xr3:uid="{67E04DC0-CF22-453A-8187-F001BDDE3123}" name="PRODUCT CATEGORY"/>
    <tableColumn id="8" xr3:uid="{B3F46201-0EFF-4931-ABC7-4C4F294F8433}" name="UNIT PRICE"/>
    <tableColumn id="9" xr3:uid="{BAD4CDB7-6785-4FB9-A7E3-379C4E32BBDA}" name="QTY SOLD"/>
    <tableColumn id="10" xr3:uid="{1881D0E0-4D3B-4B51-9628-87F4E1F596B6}" name="REVENUE"/>
    <tableColumn id="11" xr3:uid="{20AB6066-5A2C-4F17-99A2-B14B844FAF2C}" name="PROFIT MARGIN"/>
    <tableColumn id="12" xr3:uid="{1C3825E1-DB2A-4160-BA66-D922286CBBEC}" name="Year" dataDxfId="7686">
      <calculatedColumnFormula>YEAR(Table1[[#This Row],[DATE]])</calculatedColumnFormula>
    </tableColumn>
    <tableColumn id="13" xr3:uid="{909EC294-05F2-4998-90BF-24178C75B85C}" name="Month" dataDxfId="7685">
      <calculatedColumnFormula>TEXT(Table1[[#This Row],[DATE]],"mmm")</calculatedColumnFormula>
    </tableColumn>
    <tableColumn id="14" xr3:uid="{ACD35691-5B1F-4060-98F0-39DED51BC12E}" name="Weekday" dataDxfId="7684">
      <calculatedColumnFormula>TEXT(Table1[[#This Row],[DATE]],"ddd")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DD27F-5A0E-4FA6-B4DB-9E83144B8382}">
  <dimension ref="A1:AA17"/>
  <sheetViews>
    <sheetView showGridLines="0" workbookViewId="0">
      <selection activeCell="G3" sqref="G3"/>
    </sheetView>
  </sheetViews>
  <sheetFormatPr defaultRowHeight="14.4" x14ac:dyDescent="0.3"/>
  <cols>
    <col min="1" max="1" width="15.6640625" bestFit="1" customWidth="1"/>
    <col min="2" max="2" width="9.6640625" bestFit="1" customWidth="1"/>
    <col min="3" max="3" width="1.33203125" customWidth="1"/>
    <col min="4" max="4" width="19.109375" bestFit="1" customWidth="1"/>
    <col min="5" max="5" width="9.5546875" bestFit="1" customWidth="1"/>
    <col min="6" max="6" width="2.33203125" customWidth="1"/>
    <col min="7" max="7" width="12.5546875" bestFit="1" customWidth="1"/>
    <col min="8" max="8" width="9.5546875" bestFit="1" customWidth="1"/>
    <col min="9" max="9" width="3.5546875" customWidth="1"/>
    <col min="10" max="10" width="12.5546875" bestFit="1" customWidth="1"/>
    <col min="11" max="11" width="9.5546875" bestFit="1" customWidth="1"/>
    <col min="12" max="12" width="8" bestFit="1" customWidth="1"/>
    <col min="13" max="13" width="1.44140625" customWidth="1"/>
    <col min="14" max="14" width="12.5546875" bestFit="1" customWidth="1"/>
    <col min="15" max="15" width="9.5546875" bestFit="1" customWidth="1"/>
    <col min="16" max="16" width="1.44140625" customWidth="1"/>
    <col min="17" max="17" width="12.5546875" bestFit="1" customWidth="1"/>
    <col min="18" max="18" width="13.33203125" bestFit="1" customWidth="1"/>
    <col min="19" max="19" width="1.6640625" customWidth="1"/>
    <col min="20" max="20" width="13.33203125" bestFit="1" customWidth="1"/>
    <col min="21" max="23" width="5" bestFit="1" customWidth="1"/>
    <col min="24" max="24" width="10.77734375" bestFit="1" customWidth="1"/>
    <col min="25" max="25" width="2" customWidth="1"/>
    <col min="26" max="26" width="15.6640625" bestFit="1" customWidth="1"/>
    <col min="27" max="27" width="4" bestFit="1" customWidth="1"/>
    <col min="28" max="29" width="5" bestFit="1" customWidth="1"/>
    <col min="30" max="30" width="10.77734375" bestFit="1" customWidth="1"/>
  </cols>
  <sheetData>
    <row r="1" spans="1:27" x14ac:dyDescent="0.3">
      <c r="A1" s="3" t="s">
        <v>561</v>
      </c>
      <c r="B1" s="4"/>
      <c r="D1" s="3" t="s">
        <v>563</v>
      </c>
      <c r="E1" s="4"/>
      <c r="G1" s="3" t="s">
        <v>565</v>
      </c>
      <c r="H1" s="4"/>
      <c r="J1" s="3" t="s">
        <v>566</v>
      </c>
      <c r="K1" s="4"/>
      <c r="N1" s="3" t="s">
        <v>580</v>
      </c>
      <c r="O1" s="4"/>
      <c r="Q1" s="3" t="s">
        <v>581</v>
      </c>
      <c r="R1" s="3"/>
      <c r="S1" s="3"/>
      <c r="T1" s="3" t="s">
        <v>590</v>
      </c>
      <c r="U1" s="3"/>
      <c r="Z1" s="3" t="s">
        <v>592</v>
      </c>
      <c r="AA1" s="3"/>
    </row>
    <row r="2" spans="1:27" x14ac:dyDescent="0.3">
      <c r="A2" s="4"/>
      <c r="B2" s="4"/>
      <c r="D2" s="4"/>
      <c r="E2" s="4"/>
      <c r="G2" s="4"/>
      <c r="H2" s="4"/>
      <c r="J2" s="4"/>
      <c r="K2" s="4"/>
      <c r="N2" s="4"/>
      <c r="O2" s="4"/>
      <c r="Q2" s="4"/>
      <c r="R2" s="4"/>
      <c r="T2" s="4"/>
      <c r="U2" s="4"/>
      <c r="Z2" s="4"/>
      <c r="AA2" s="4"/>
    </row>
    <row r="3" spans="1:27" x14ac:dyDescent="0.3">
      <c r="A3" s="5" t="s">
        <v>559</v>
      </c>
      <c r="B3" s="4" t="s">
        <v>562</v>
      </c>
      <c r="D3" s="7" t="s">
        <v>559</v>
      </c>
      <c r="E3" s="8" t="s">
        <v>564</v>
      </c>
      <c r="G3" s="17" t="s">
        <v>559</v>
      </c>
      <c r="H3" s="8" t="s">
        <v>564</v>
      </c>
      <c r="J3" s="17" t="s">
        <v>559</v>
      </c>
      <c r="K3" s="15" t="s">
        <v>564</v>
      </c>
      <c r="L3" s="15" t="s">
        <v>579</v>
      </c>
      <c r="N3" s="17" t="s">
        <v>559</v>
      </c>
      <c r="O3" s="8" t="s">
        <v>564</v>
      </c>
      <c r="Q3" s="17" t="s">
        <v>559</v>
      </c>
      <c r="R3" s="8" t="s">
        <v>589</v>
      </c>
      <c r="T3" s="17" t="s">
        <v>589</v>
      </c>
      <c r="U3" s="17" t="s">
        <v>591</v>
      </c>
      <c r="V3" s="15"/>
      <c r="W3" s="15"/>
      <c r="X3" s="15"/>
      <c r="Z3" s="17" t="s">
        <v>559</v>
      </c>
      <c r="AA3" s="8" t="s">
        <v>593</v>
      </c>
    </row>
    <row r="4" spans="1:27" x14ac:dyDescent="0.3">
      <c r="A4" s="6" t="s">
        <v>42</v>
      </c>
      <c r="B4" s="16">
        <v>99</v>
      </c>
      <c r="D4" s="9" t="s">
        <v>42</v>
      </c>
      <c r="E4" s="14">
        <v>289.7</v>
      </c>
      <c r="G4" s="18">
        <v>2021</v>
      </c>
      <c r="H4" s="14">
        <v>688.39999999999986</v>
      </c>
      <c r="J4" s="18" t="s">
        <v>567</v>
      </c>
      <c r="K4" s="14">
        <v>214.55</v>
      </c>
      <c r="L4" s="14">
        <v>75.092499999999987</v>
      </c>
      <c r="N4" s="18" t="s">
        <v>58</v>
      </c>
      <c r="O4" s="8">
        <v>500.65</v>
      </c>
      <c r="Q4" s="18" t="s">
        <v>582</v>
      </c>
      <c r="R4" s="15">
        <v>71</v>
      </c>
      <c r="T4" s="17" t="s">
        <v>559</v>
      </c>
      <c r="U4" s="15">
        <v>2021</v>
      </c>
      <c r="V4" s="15">
        <v>2022</v>
      </c>
      <c r="W4" s="15">
        <v>2023</v>
      </c>
      <c r="X4" s="15" t="s">
        <v>560</v>
      </c>
      <c r="Z4" s="18" t="s">
        <v>42</v>
      </c>
      <c r="AA4" s="10">
        <v>101.39499999999998</v>
      </c>
    </row>
    <row r="5" spans="1:27" x14ac:dyDescent="0.3">
      <c r="A5" s="6" t="s">
        <v>19</v>
      </c>
      <c r="B5" s="16">
        <v>97</v>
      </c>
      <c r="D5" s="9" t="s">
        <v>19</v>
      </c>
      <c r="E5" s="14">
        <v>301.39999999999998</v>
      </c>
      <c r="G5" s="18">
        <v>2022</v>
      </c>
      <c r="H5" s="14">
        <v>856.80000000000007</v>
      </c>
      <c r="J5" s="18" t="s">
        <v>568</v>
      </c>
      <c r="K5" s="14">
        <v>129.69999999999999</v>
      </c>
      <c r="L5" s="14">
        <v>45.394999999999996</v>
      </c>
      <c r="N5" s="18" t="s">
        <v>27</v>
      </c>
      <c r="O5" s="8">
        <v>530.69999999999993</v>
      </c>
      <c r="Q5" s="18" t="s">
        <v>583</v>
      </c>
      <c r="R5" s="15">
        <v>79</v>
      </c>
      <c r="T5" s="18" t="s">
        <v>567</v>
      </c>
      <c r="U5" s="15">
        <v>11</v>
      </c>
      <c r="V5" s="15">
        <v>16</v>
      </c>
      <c r="W5" s="15">
        <v>18</v>
      </c>
      <c r="X5" s="15">
        <v>45</v>
      </c>
      <c r="Z5" s="18" t="s">
        <v>19</v>
      </c>
      <c r="AA5" s="10">
        <v>105.49</v>
      </c>
    </row>
    <row r="6" spans="1:27" x14ac:dyDescent="0.3">
      <c r="A6" s="6" t="s">
        <v>46</v>
      </c>
      <c r="B6" s="16">
        <v>126</v>
      </c>
      <c r="D6" s="9" t="s">
        <v>46</v>
      </c>
      <c r="E6" s="14">
        <v>399.35000000000008</v>
      </c>
      <c r="G6" s="18">
        <v>2023</v>
      </c>
      <c r="H6" s="14">
        <v>722.74999999999977</v>
      </c>
      <c r="J6" s="18" t="s">
        <v>569</v>
      </c>
      <c r="K6" s="14">
        <v>184.14999999999998</v>
      </c>
      <c r="L6" s="14">
        <v>64.452500000000001</v>
      </c>
      <c r="N6" s="18" t="s">
        <v>12</v>
      </c>
      <c r="O6" s="8">
        <v>472.54999999999995</v>
      </c>
      <c r="Q6" s="18" t="s">
        <v>584</v>
      </c>
      <c r="R6" s="15">
        <v>71</v>
      </c>
      <c r="T6" s="18" t="s">
        <v>568</v>
      </c>
      <c r="U6" s="15">
        <v>7</v>
      </c>
      <c r="V6" s="15">
        <v>16</v>
      </c>
      <c r="W6" s="15">
        <v>9</v>
      </c>
      <c r="X6" s="15">
        <v>32</v>
      </c>
      <c r="Z6" s="18" t="s">
        <v>46</v>
      </c>
      <c r="AA6" s="10">
        <v>139.77249999999989</v>
      </c>
    </row>
    <row r="7" spans="1:27" x14ac:dyDescent="0.3">
      <c r="A7" s="6" t="s">
        <v>61</v>
      </c>
      <c r="B7" s="16">
        <v>108</v>
      </c>
      <c r="D7" s="9" t="s">
        <v>61</v>
      </c>
      <c r="E7" s="14">
        <v>344.90000000000003</v>
      </c>
      <c r="G7" s="18" t="s">
        <v>560</v>
      </c>
      <c r="H7" s="14">
        <v>2267.9499999999998</v>
      </c>
      <c r="J7" s="18" t="s">
        <v>570</v>
      </c>
      <c r="K7" s="14">
        <v>211.49999999999997</v>
      </c>
      <c r="L7" s="14">
        <v>74.02500000000002</v>
      </c>
      <c r="N7" s="18" t="s">
        <v>36</v>
      </c>
      <c r="O7" s="8">
        <v>524.04999999999995</v>
      </c>
      <c r="Q7" s="18" t="s">
        <v>585</v>
      </c>
      <c r="R7" s="15">
        <v>72</v>
      </c>
      <c r="T7" s="18" t="s">
        <v>569</v>
      </c>
      <c r="U7" s="15">
        <v>18</v>
      </c>
      <c r="V7" s="15">
        <v>11</v>
      </c>
      <c r="W7" s="15">
        <v>15</v>
      </c>
      <c r="X7" s="15">
        <v>44</v>
      </c>
      <c r="Z7" s="18" t="s">
        <v>61</v>
      </c>
      <c r="AA7" s="10">
        <v>120.71499999999996</v>
      </c>
    </row>
    <row r="8" spans="1:27" x14ac:dyDescent="0.3">
      <c r="A8" s="6" t="s">
        <v>16</v>
      </c>
      <c r="B8" s="16">
        <v>93</v>
      </c>
      <c r="D8" s="9" t="s">
        <v>16</v>
      </c>
      <c r="E8" s="14">
        <v>282.95000000000005</v>
      </c>
      <c r="J8" s="18" t="s">
        <v>571</v>
      </c>
      <c r="K8" s="14">
        <v>223.5</v>
      </c>
      <c r="L8" s="14">
        <v>78.22499999999998</v>
      </c>
      <c r="N8" s="18" t="s">
        <v>44</v>
      </c>
      <c r="O8" s="8">
        <v>240</v>
      </c>
      <c r="Q8" s="18" t="s">
        <v>586</v>
      </c>
      <c r="R8" s="15">
        <v>57</v>
      </c>
      <c r="T8" s="18" t="s">
        <v>570</v>
      </c>
      <c r="U8" s="15">
        <v>16</v>
      </c>
      <c r="V8" s="15">
        <v>15</v>
      </c>
      <c r="W8" s="15">
        <v>16</v>
      </c>
      <c r="X8" s="15">
        <v>47</v>
      </c>
      <c r="Z8" s="18" t="s">
        <v>16</v>
      </c>
      <c r="AA8" s="10">
        <v>99.032499999999985</v>
      </c>
    </row>
    <row r="9" spans="1:27" x14ac:dyDescent="0.3">
      <c r="A9" s="6" t="s">
        <v>66</v>
      </c>
      <c r="B9" s="16">
        <v>112</v>
      </c>
      <c r="D9" s="9" t="s">
        <v>66</v>
      </c>
      <c r="E9" s="14">
        <v>350.7</v>
      </c>
      <c r="J9" s="18" t="s">
        <v>572</v>
      </c>
      <c r="K9" s="14">
        <v>176.1</v>
      </c>
      <c r="L9" s="14">
        <v>61.634999999999998</v>
      </c>
      <c r="N9" s="18" t="s">
        <v>560</v>
      </c>
      <c r="O9" s="8">
        <v>2267.9499999999998</v>
      </c>
      <c r="Q9" s="18" t="s">
        <v>587</v>
      </c>
      <c r="R9" s="15">
        <v>72</v>
      </c>
      <c r="T9" s="18" t="s">
        <v>571</v>
      </c>
      <c r="U9" s="15">
        <v>12</v>
      </c>
      <c r="V9" s="15">
        <v>12</v>
      </c>
      <c r="W9" s="15">
        <v>21</v>
      </c>
      <c r="X9" s="15">
        <v>45</v>
      </c>
      <c r="Z9" s="18" t="s">
        <v>66</v>
      </c>
      <c r="AA9" s="10">
        <v>122.74499999999996</v>
      </c>
    </row>
    <row r="10" spans="1:27" x14ac:dyDescent="0.3">
      <c r="A10" s="6" t="s">
        <v>23</v>
      </c>
      <c r="B10" s="16">
        <v>96</v>
      </c>
      <c r="D10" s="9" t="s">
        <v>23</v>
      </c>
      <c r="E10" s="14">
        <v>298.95</v>
      </c>
      <c r="J10" s="18" t="s">
        <v>573</v>
      </c>
      <c r="K10" s="14">
        <v>185.5</v>
      </c>
      <c r="L10" s="14">
        <v>64.925000000000026</v>
      </c>
      <c r="Q10" s="18" t="s">
        <v>588</v>
      </c>
      <c r="R10" s="15">
        <v>78</v>
      </c>
      <c r="T10" s="18" t="s">
        <v>572</v>
      </c>
      <c r="U10" s="15">
        <v>11</v>
      </c>
      <c r="V10" s="15">
        <v>15</v>
      </c>
      <c r="W10" s="15">
        <v>13</v>
      </c>
      <c r="X10" s="15">
        <v>39</v>
      </c>
      <c r="Z10" s="18" t="s">
        <v>23</v>
      </c>
      <c r="AA10" s="10">
        <v>104.63249999999995</v>
      </c>
    </row>
    <row r="11" spans="1:27" x14ac:dyDescent="0.3">
      <c r="A11" s="6" t="s">
        <v>560</v>
      </c>
      <c r="B11" s="16">
        <v>731</v>
      </c>
      <c r="D11" s="9" t="s">
        <v>560</v>
      </c>
      <c r="E11" s="14">
        <v>2267.9500000000003</v>
      </c>
      <c r="J11" s="18" t="s">
        <v>574</v>
      </c>
      <c r="K11" s="14">
        <v>206.10000000000002</v>
      </c>
      <c r="L11" s="14">
        <v>72.135000000000005</v>
      </c>
      <c r="Q11" s="18" t="s">
        <v>560</v>
      </c>
      <c r="R11" s="15">
        <v>500</v>
      </c>
      <c r="T11" s="18" t="s">
        <v>573</v>
      </c>
      <c r="U11" s="15">
        <v>16</v>
      </c>
      <c r="V11" s="15">
        <v>13</v>
      </c>
      <c r="W11" s="15">
        <v>14</v>
      </c>
      <c r="X11" s="15">
        <v>43</v>
      </c>
      <c r="Z11" s="18" t="s">
        <v>560</v>
      </c>
      <c r="AA11" s="10">
        <v>793.7824999999998</v>
      </c>
    </row>
    <row r="12" spans="1:27" x14ac:dyDescent="0.3">
      <c r="J12" s="18" t="s">
        <v>575</v>
      </c>
      <c r="K12" s="14">
        <v>184.65</v>
      </c>
      <c r="L12" s="14">
        <v>64.627500000000012</v>
      </c>
      <c r="T12" s="18" t="s">
        <v>574</v>
      </c>
      <c r="U12" s="15">
        <v>17</v>
      </c>
      <c r="V12" s="15">
        <v>18</v>
      </c>
      <c r="W12" s="15">
        <v>8</v>
      </c>
      <c r="X12" s="15">
        <v>43</v>
      </c>
    </row>
    <row r="13" spans="1:27" x14ac:dyDescent="0.3">
      <c r="J13" s="18" t="s">
        <v>576</v>
      </c>
      <c r="K13" s="14">
        <v>205.15</v>
      </c>
      <c r="L13" s="14">
        <v>71.802500000000009</v>
      </c>
      <c r="T13" s="18" t="s">
        <v>575</v>
      </c>
      <c r="U13" s="15">
        <v>15</v>
      </c>
      <c r="V13" s="15">
        <v>15</v>
      </c>
      <c r="W13" s="15">
        <v>12</v>
      </c>
      <c r="X13" s="15">
        <v>42</v>
      </c>
    </row>
    <row r="14" spans="1:27" x14ac:dyDescent="0.3">
      <c r="A14" s="13" t="s">
        <v>594</v>
      </c>
      <c r="B14" s="11">
        <f>GETPIVOTDATA("TRANSACTION ID",$Q$3)</f>
        <v>500</v>
      </c>
      <c r="J14" s="18" t="s">
        <v>577</v>
      </c>
      <c r="K14" s="14">
        <v>163.5</v>
      </c>
      <c r="L14" s="14">
        <v>57.225000000000016</v>
      </c>
      <c r="T14" s="18" t="s">
        <v>576</v>
      </c>
      <c r="U14" s="15">
        <v>11</v>
      </c>
      <c r="V14" s="15">
        <v>20</v>
      </c>
      <c r="W14" s="15">
        <v>17</v>
      </c>
      <c r="X14" s="15">
        <v>48</v>
      </c>
    </row>
    <row r="15" spans="1:27" x14ac:dyDescent="0.3">
      <c r="A15" s="13" t="s">
        <v>595</v>
      </c>
      <c r="B15" s="11">
        <f>GETPIVOTDATA("QTY SOLD",$A$3)</f>
        <v>731</v>
      </c>
      <c r="J15" s="18" t="s">
        <v>578</v>
      </c>
      <c r="K15" s="14">
        <v>183.55</v>
      </c>
      <c r="L15" s="14">
        <v>64.242499999999993</v>
      </c>
      <c r="T15" s="18" t="s">
        <v>577</v>
      </c>
      <c r="U15" s="15">
        <v>10</v>
      </c>
      <c r="V15" s="15">
        <v>14</v>
      </c>
      <c r="W15" s="15">
        <v>10</v>
      </c>
      <c r="X15" s="15">
        <v>34</v>
      </c>
    </row>
    <row r="16" spans="1:27" x14ac:dyDescent="0.3">
      <c r="A16" s="13" t="s">
        <v>596</v>
      </c>
      <c r="B16" s="12">
        <f>GETPIVOTDATA("REVENUE",$D$3)</f>
        <v>2267.9500000000003</v>
      </c>
      <c r="J16" s="18" t="s">
        <v>560</v>
      </c>
      <c r="K16" s="14">
        <v>2267.9500000000003</v>
      </c>
      <c r="L16" s="14">
        <v>793.78250000000003</v>
      </c>
      <c r="T16" s="18" t="s">
        <v>578</v>
      </c>
      <c r="U16" s="15">
        <v>15</v>
      </c>
      <c r="V16" s="15">
        <v>16</v>
      </c>
      <c r="W16" s="15">
        <v>7</v>
      </c>
      <c r="X16" s="15">
        <v>38</v>
      </c>
    </row>
    <row r="17" spans="1:24" x14ac:dyDescent="0.3">
      <c r="A17" s="13" t="s">
        <v>597</v>
      </c>
      <c r="B17" s="12">
        <f>GETPIVOTDATA("PROFIT MARGIN",$Z$3)</f>
        <v>793.7824999999998</v>
      </c>
      <c r="T17" s="18" t="s">
        <v>560</v>
      </c>
      <c r="U17" s="15">
        <v>159</v>
      </c>
      <c r="V17" s="15">
        <v>181</v>
      </c>
      <c r="W17" s="15">
        <v>160</v>
      </c>
      <c r="X17" s="15">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25F5C-C18F-4590-853C-34D867B4AD74}">
  <dimension ref="A1:N501"/>
  <sheetViews>
    <sheetView showGridLines="0" zoomScale="84" workbookViewId="0">
      <pane ySplit="1" topLeftCell="A2" activePane="bottomLeft" state="frozen"/>
      <selection pane="bottomLeft" activeCell="A2" sqref="A2"/>
    </sheetView>
  </sheetViews>
  <sheetFormatPr defaultRowHeight="14.4" x14ac:dyDescent="0.3"/>
  <cols>
    <col min="1" max="1" width="17" customWidth="1"/>
    <col min="2" max="2" width="10.33203125" style="1" bestFit="1" customWidth="1"/>
    <col min="3" max="3" width="10.44140625" bestFit="1" customWidth="1"/>
    <col min="4" max="4" width="16.77734375" customWidth="1"/>
    <col min="5" max="5" width="20.109375" customWidth="1"/>
    <col min="6" max="6" width="15" customWidth="1"/>
    <col min="7" max="7" width="20.88671875" bestFit="1" customWidth="1"/>
    <col min="8" max="8" width="14.5546875" customWidth="1"/>
    <col min="9" max="9" width="11" customWidth="1"/>
    <col min="10" max="10" width="10.6640625" customWidth="1"/>
    <col min="11" max="11" width="16.109375" customWidth="1"/>
    <col min="14" max="14" width="10.88671875" bestFit="1" customWidth="1"/>
  </cols>
  <sheetData>
    <row r="1" spans="1:14" x14ac:dyDescent="0.3">
      <c r="A1" t="s">
        <v>0</v>
      </c>
      <c r="B1" s="1" t="s">
        <v>1</v>
      </c>
      <c r="C1" t="s">
        <v>2</v>
      </c>
      <c r="D1" t="s">
        <v>3</v>
      </c>
      <c r="E1" t="s">
        <v>4</v>
      </c>
      <c r="F1" t="s">
        <v>5</v>
      </c>
      <c r="G1" t="s">
        <v>6</v>
      </c>
      <c r="H1" t="s">
        <v>7</v>
      </c>
      <c r="I1" t="s">
        <v>8</v>
      </c>
      <c r="J1" t="s">
        <v>9</v>
      </c>
      <c r="K1" t="s">
        <v>10</v>
      </c>
      <c r="L1" s="2" t="s">
        <v>556</v>
      </c>
      <c r="M1" s="2" t="s">
        <v>557</v>
      </c>
      <c r="N1" s="2" t="s">
        <v>558</v>
      </c>
    </row>
    <row r="2" spans="1:14" x14ac:dyDescent="0.3">
      <c r="A2" t="s">
        <v>11</v>
      </c>
      <c r="B2" s="1">
        <v>44591</v>
      </c>
      <c r="C2" t="s">
        <v>12</v>
      </c>
      <c r="D2" t="s">
        <v>13</v>
      </c>
      <c r="E2" t="s">
        <v>14</v>
      </c>
      <c r="F2" t="s">
        <v>15</v>
      </c>
      <c r="G2" t="s">
        <v>16</v>
      </c>
      <c r="H2">
        <v>3</v>
      </c>
      <c r="I2">
        <v>2</v>
      </c>
      <c r="J2">
        <v>6</v>
      </c>
      <c r="K2">
        <v>2.0999999999999996</v>
      </c>
      <c r="L2">
        <f>YEAR(Table1[[#This Row],[DATE]])</f>
        <v>2022</v>
      </c>
      <c r="M2" t="str">
        <f>TEXT(Table1[[#This Row],[DATE]],"mmm")</f>
        <v>Jan</v>
      </c>
      <c r="N2" t="str">
        <f>TEXT(Table1[[#This Row],[DATE]],"ddd")</f>
        <v>Sun</v>
      </c>
    </row>
    <row r="3" spans="1:14" x14ac:dyDescent="0.3">
      <c r="A3" t="s">
        <v>17</v>
      </c>
      <c r="B3" s="1">
        <v>45025</v>
      </c>
      <c r="C3" t="s">
        <v>12</v>
      </c>
      <c r="D3" t="s">
        <v>13</v>
      </c>
      <c r="E3" t="s">
        <v>14</v>
      </c>
      <c r="F3" t="s">
        <v>18</v>
      </c>
      <c r="G3" t="s">
        <v>19</v>
      </c>
      <c r="H3">
        <v>3.1</v>
      </c>
      <c r="I3">
        <v>2</v>
      </c>
      <c r="J3">
        <v>6.2</v>
      </c>
      <c r="K3">
        <v>2.17</v>
      </c>
      <c r="L3">
        <f>YEAR(Table1[[#This Row],[DATE]])</f>
        <v>2023</v>
      </c>
      <c r="M3" t="str">
        <f>TEXT(Table1[[#This Row],[DATE]],"mmm")</f>
        <v>Apr</v>
      </c>
      <c r="N3" t="str">
        <f>TEXT(Table1[[#This Row],[DATE]],"ddd")</f>
        <v>Sun</v>
      </c>
    </row>
    <row r="4" spans="1:14" x14ac:dyDescent="0.3">
      <c r="A4" t="s">
        <v>20</v>
      </c>
      <c r="B4" s="1">
        <v>44704</v>
      </c>
      <c r="C4" t="s">
        <v>12</v>
      </c>
      <c r="D4" t="s">
        <v>21</v>
      </c>
      <c r="E4" t="s">
        <v>22</v>
      </c>
      <c r="F4" t="s">
        <v>15</v>
      </c>
      <c r="G4" t="s">
        <v>23</v>
      </c>
      <c r="H4">
        <v>4.5</v>
      </c>
      <c r="I4">
        <v>2</v>
      </c>
      <c r="J4">
        <v>9</v>
      </c>
      <c r="K4">
        <v>3.15</v>
      </c>
      <c r="L4">
        <f>YEAR(Table1[[#This Row],[DATE]])</f>
        <v>2022</v>
      </c>
      <c r="M4" t="str">
        <f>TEXT(Table1[[#This Row],[DATE]],"mmm")</f>
        <v>May</v>
      </c>
      <c r="N4" t="str">
        <f>TEXT(Table1[[#This Row],[DATE]],"ddd")</f>
        <v>Mon</v>
      </c>
    </row>
    <row r="5" spans="1:14" x14ac:dyDescent="0.3">
      <c r="A5" t="s">
        <v>24</v>
      </c>
      <c r="B5" s="1">
        <v>44821</v>
      </c>
      <c r="C5" t="s">
        <v>12</v>
      </c>
      <c r="D5" t="s">
        <v>13</v>
      </c>
      <c r="E5" t="s">
        <v>25</v>
      </c>
      <c r="F5" t="s">
        <v>15</v>
      </c>
      <c r="G5" t="s">
        <v>23</v>
      </c>
      <c r="H5">
        <v>2</v>
      </c>
      <c r="I5">
        <v>1</v>
      </c>
      <c r="J5">
        <v>2</v>
      </c>
      <c r="K5">
        <v>0.7</v>
      </c>
      <c r="L5">
        <f>YEAR(Table1[[#This Row],[DATE]])</f>
        <v>2022</v>
      </c>
      <c r="M5" t="str">
        <f>TEXT(Table1[[#This Row],[DATE]],"mmm")</f>
        <v>Sep</v>
      </c>
      <c r="N5" t="str">
        <f>TEXT(Table1[[#This Row],[DATE]],"ddd")</f>
        <v>Sat</v>
      </c>
    </row>
    <row r="6" spans="1:14" x14ac:dyDescent="0.3">
      <c r="A6" t="s">
        <v>26</v>
      </c>
      <c r="B6" s="1">
        <v>44716</v>
      </c>
      <c r="C6" t="s">
        <v>27</v>
      </c>
      <c r="D6" t="s">
        <v>28</v>
      </c>
      <c r="E6" t="s">
        <v>29</v>
      </c>
      <c r="F6" t="s">
        <v>30</v>
      </c>
      <c r="G6" t="s">
        <v>19</v>
      </c>
      <c r="H6">
        <v>3.1</v>
      </c>
      <c r="I6">
        <v>2</v>
      </c>
      <c r="J6">
        <v>6.2</v>
      </c>
      <c r="K6">
        <v>2.17</v>
      </c>
      <c r="L6">
        <f>YEAR(Table1[[#This Row],[DATE]])</f>
        <v>2022</v>
      </c>
      <c r="M6" t="str">
        <f>TEXT(Table1[[#This Row],[DATE]],"mmm")</f>
        <v>Jun</v>
      </c>
      <c r="N6" t="str">
        <f>TEXT(Table1[[#This Row],[DATE]],"ddd")</f>
        <v>Sat</v>
      </c>
    </row>
    <row r="7" spans="1:14" x14ac:dyDescent="0.3">
      <c r="A7" t="s">
        <v>31</v>
      </c>
      <c r="B7" s="1">
        <v>45109</v>
      </c>
      <c r="C7" t="s">
        <v>27</v>
      </c>
      <c r="D7" t="s">
        <v>28</v>
      </c>
      <c r="E7" t="s">
        <v>32</v>
      </c>
      <c r="F7" t="s">
        <v>33</v>
      </c>
      <c r="G7" t="s">
        <v>16</v>
      </c>
      <c r="H7">
        <v>3</v>
      </c>
      <c r="I7">
        <v>1</v>
      </c>
      <c r="J7">
        <v>3</v>
      </c>
      <c r="K7">
        <v>1.0499999999999998</v>
      </c>
      <c r="L7">
        <f>YEAR(Table1[[#This Row],[DATE]])</f>
        <v>2023</v>
      </c>
      <c r="M7" t="str">
        <f>TEXT(Table1[[#This Row],[DATE]],"mmm")</f>
        <v>Jul</v>
      </c>
      <c r="N7" t="str">
        <f>TEXT(Table1[[#This Row],[DATE]],"ddd")</f>
        <v>Sun</v>
      </c>
    </row>
    <row r="8" spans="1:14" x14ac:dyDescent="0.3">
      <c r="A8" t="s">
        <v>34</v>
      </c>
      <c r="B8" s="1">
        <v>44852</v>
      </c>
      <c r="C8" t="s">
        <v>27</v>
      </c>
      <c r="D8" t="s">
        <v>28</v>
      </c>
      <c r="E8" t="s">
        <v>29</v>
      </c>
      <c r="F8" t="s">
        <v>15</v>
      </c>
      <c r="G8" t="s">
        <v>16</v>
      </c>
      <c r="H8">
        <v>2</v>
      </c>
      <c r="I8">
        <v>1</v>
      </c>
      <c r="J8">
        <v>2</v>
      </c>
      <c r="K8">
        <v>0.7</v>
      </c>
      <c r="L8">
        <f>YEAR(Table1[[#This Row],[DATE]])</f>
        <v>2022</v>
      </c>
      <c r="M8" t="str">
        <f>TEXT(Table1[[#This Row],[DATE]],"mmm")</f>
        <v>Oct</v>
      </c>
      <c r="N8" t="str">
        <f>TEXT(Table1[[#This Row],[DATE]],"ddd")</f>
        <v>Tue</v>
      </c>
    </row>
    <row r="9" spans="1:14" x14ac:dyDescent="0.3">
      <c r="A9" t="s">
        <v>35</v>
      </c>
      <c r="B9" s="1">
        <v>44593</v>
      </c>
      <c r="C9" t="s">
        <v>36</v>
      </c>
      <c r="D9" t="s">
        <v>37</v>
      </c>
      <c r="E9" t="s">
        <v>38</v>
      </c>
      <c r="F9" t="s">
        <v>15</v>
      </c>
      <c r="G9" t="s">
        <v>16</v>
      </c>
      <c r="H9">
        <v>2</v>
      </c>
      <c r="I9">
        <v>2</v>
      </c>
      <c r="J9">
        <v>4</v>
      </c>
      <c r="K9">
        <v>1.4</v>
      </c>
      <c r="L9">
        <f>YEAR(Table1[[#This Row],[DATE]])</f>
        <v>2022</v>
      </c>
      <c r="M9" t="str">
        <f>TEXT(Table1[[#This Row],[DATE]],"mmm")</f>
        <v>Feb</v>
      </c>
      <c r="N9" t="str">
        <f>TEXT(Table1[[#This Row],[DATE]],"ddd")</f>
        <v>Tue</v>
      </c>
    </row>
    <row r="10" spans="1:14" x14ac:dyDescent="0.3">
      <c r="A10" t="s">
        <v>39</v>
      </c>
      <c r="B10" s="1">
        <v>45196</v>
      </c>
      <c r="C10" t="s">
        <v>27</v>
      </c>
      <c r="D10" t="s">
        <v>40</v>
      </c>
      <c r="E10" t="s">
        <v>41</v>
      </c>
      <c r="F10" t="s">
        <v>30</v>
      </c>
      <c r="G10" t="s">
        <v>42</v>
      </c>
      <c r="H10">
        <v>4.25</v>
      </c>
      <c r="I10">
        <v>1</v>
      </c>
      <c r="J10">
        <v>4.25</v>
      </c>
      <c r="K10">
        <v>1.4874999999999998</v>
      </c>
      <c r="L10">
        <f>YEAR(Table1[[#This Row],[DATE]])</f>
        <v>2023</v>
      </c>
      <c r="M10" t="str">
        <f>TEXT(Table1[[#This Row],[DATE]],"mmm")</f>
        <v>Sep</v>
      </c>
      <c r="N10" t="str">
        <f>TEXT(Table1[[#This Row],[DATE]],"ddd")</f>
        <v>Wed</v>
      </c>
    </row>
    <row r="11" spans="1:14" x14ac:dyDescent="0.3">
      <c r="A11" t="s">
        <v>43</v>
      </c>
      <c r="B11" s="1">
        <v>44542</v>
      </c>
      <c r="C11" t="s">
        <v>44</v>
      </c>
      <c r="D11" t="s">
        <v>21</v>
      </c>
      <c r="E11" t="s">
        <v>45</v>
      </c>
      <c r="F11" t="s">
        <v>15</v>
      </c>
      <c r="G11" t="s">
        <v>46</v>
      </c>
      <c r="H11">
        <v>3.5</v>
      </c>
      <c r="I11">
        <v>2</v>
      </c>
      <c r="J11">
        <v>7</v>
      </c>
      <c r="K11">
        <v>2.4499999999999997</v>
      </c>
      <c r="L11">
        <f>YEAR(Table1[[#This Row],[DATE]])</f>
        <v>2021</v>
      </c>
      <c r="M11" t="str">
        <f>TEXT(Table1[[#This Row],[DATE]],"mmm")</f>
        <v>Dec</v>
      </c>
      <c r="N11" t="str">
        <f>TEXT(Table1[[#This Row],[DATE]],"ddd")</f>
        <v>Sun</v>
      </c>
    </row>
    <row r="12" spans="1:14" x14ac:dyDescent="0.3">
      <c r="A12" t="s">
        <v>47</v>
      </c>
      <c r="B12" s="1">
        <v>44394</v>
      </c>
      <c r="C12" t="s">
        <v>12</v>
      </c>
      <c r="D12" t="s">
        <v>21</v>
      </c>
      <c r="E12" t="s">
        <v>22</v>
      </c>
      <c r="F12" t="s">
        <v>48</v>
      </c>
      <c r="G12" t="s">
        <v>16</v>
      </c>
      <c r="H12">
        <v>2.5499999999999998</v>
      </c>
      <c r="I12">
        <v>1</v>
      </c>
      <c r="J12">
        <v>2.5499999999999998</v>
      </c>
      <c r="K12">
        <v>0.89249999999999985</v>
      </c>
      <c r="L12">
        <f>YEAR(Table1[[#This Row],[DATE]])</f>
        <v>2021</v>
      </c>
      <c r="M12" t="str">
        <f>TEXT(Table1[[#This Row],[DATE]],"mmm")</f>
        <v>Jul</v>
      </c>
      <c r="N12" t="str">
        <f>TEXT(Table1[[#This Row],[DATE]],"ddd")</f>
        <v>Sat</v>
      </c>
    </row>
    <row r="13" spans="1:14" x14ac:dyDescent="0.3">
      <c r="A13" t="s">
        <v>49</v>
      </c>
      <c r="B13" s="1">
        <v>44439</v>
      </c>
      <c r="C13" t="s">
        <v>12</v>
      </c>
      <c r="D13" t="s">
        <v>13</v>
      </c>
      <c r="E13" t="s">
        <v>14</v>
      </c>
      <c r="F13" t="s">
        <v>33</v>
      </c>
      <c r="G13" t="s">
        <v>23</v>
      </c>
      <c r="H13">
        <v>3.5</v>
      </c>
      <c r="I13">
        <v>2</v>
      </c>
      <c r="J13">
        <v>7</v>
      </c>
      <c r="K13">
        <v>2.4499999999999997</v>
      </c>
      <c r="L13">
        <f>YEAR(Table1[[#This Row],[DATE]])</f>
        <v>2021</v>
      </c>
      <c r="M13" t="str">
        <f>TEXT(Table1[[#This Row],[DATE]],"mmm")</f>
        <v>Aug</v>
      </c>
      <c r="N13" t="str">
        <f>TEXT(Table1[[#This Row],[DATE]],"ddd")</f>
        <v>Tue</v>
      </c>
    </row>
    <row r="14" spans="1:14" x14ac:dyDescent="0.3">
      <c r="A14" t="s">
        <v>50</v>
      </c>
      <c r="B14" s="1">
        <v>44510</v>
      </c>
      <c r="C14" t="s">
        <v>36</v>
      </c>
      <c r="D14" t="s">
        <v>37</v>
      </c>
      <c r="E14" t="s">
        <v>38</v>
      </c>
      <c r="F14" t="s">
        <v>51</v>
      </c>
      <c r="G14" t="s">
        <v>16</v>
      </c>
      <c r="H14">
        <v>3</v>
      </c>
      <c r="I14">
        <v>1</v>
      </c>
      <c r="J14">
        <v>3</v>
      </c>
      <c r="K14">
        <v>1.0499999999999998</v>
      </c>
      <c r="L14">
        <f>YEAR(Table1[[#This Row],[DATE]])</f>
        <v>2021</v>
      </c>
      <c r="M14" t="str">
        <f>TEXT(Table1[[#This Row],[DATE]],"mmm")</f>
        <v>Nov</v>
      </c>
      <c r="N14" t="str">
        <f>TEXT(Table1[[#This Row],[DATE]],"ddd")</f>
        <v>Wed</v>
      </c>
    </row>
    <row r="15" spans="1:14" x14ac:dyDescent="0.3">
      <c r="A15" t="s">
        <v>52</v>
      </c>
      <c r="B15" s="1">
        <v>44491</v>
      </c>
      <c r="C15" t="s">
        <v>36</v>
      </c>
      <c r="D15" t="s">
        <v>53</v>
      </c>
      <c r="E15" t="s">
        <v>54</v>
      </c>
      <c r="F15" t="s">
        <v>33</v>
      </c>
      <c r="G15" t="s">
        <v>16</v>
      </c>
      <c r="H15">
        <v>3.1</v>
      </c>
      <c r="I15">
        <v>1</v>
      </c>
      <c r="J15">
        <v>3.1</v>
      </c>
      <c r="K15">
        <v>1.085</v>
      </c>
      <c r="L15">
        <f>YEAR(Table1[[#This Row],[DATE]])</f>
        <v>2021</v>
      </c>
      <c r="M15" t="str">
        <f>TEXT(Table1[[#This Row],[DATE]],"mmm")</f>
        <v>Oct</v>
      </c>
      <c r="N15" t="str">
        <f>TEXT(Table1[[#This Row],[DATE]],"ddd")</f>
        <v>Fri</v>
      </c>
    </row>
    <row r="16" spans="1:14" x14ac:dyDescent="0.3">
      <c r="A16" t="s">
        <v>55</v>
      </c>
      <c r="B16" s="1">
        <v>44292</v>
      </c>
      <c r="C16" t="s">
        <v>36</v>
      </c>
      <c r="D16" t="s">
        <v>37</v>
      </c>
      <c r="E16" t="s">
        <v>56</v>
      </c>
      <c r="F16" t="s">
        <v>51</v>
      </c>
      <c r="G16" t="s">
        <v>19</v>
      </c>
      <c r="H16">
        <v>3</v>
      </c>
      <c r="I16">
        <v>2</v>
      </c>
      <c r="J16">
        <v>6</v>
      </c>
      <c r="K16">
        <v>2.0999999999999996</v>
      </c>
      <c r="L16">
        <f>YEAR(Table1[[#This Row],[DATE]])</f>
        <v>2021</v>
      </c>
      <c r="M16" t="str">
        <f>TEXT(Table1[[#This Row],[DATE]],"mmm")</f>
        <v>Apr</v>
      </c>
      <c r="N16" t="str">
        <f>TEXT(Table1[[#This Row],[DATE]],"ddd")</f>
        <v>Tue</v>
      </c>
    </row>
    <row r="17" spans="1:14" x14ac:dyDescent="0.3">
      <c r="A17" t="s">
        <v>57</v>
      </c>
      <c r="B17" s="1">
        <v>44850</v>
      </c>
      <c r="C17" t="s">
        <v>58</v>
      </c>
      <c r="D17" t="s">
        <v>59</v>
      </c>
      <c r="E17" t="s">
        <v>60</v>
      </c>
      <c r="F17" t="s">
        <v>33</v>
      </c>
      <c r="G17" t="s">
        <v>61</v>
      </c>
      <c r="H17">
        <v>3</v>
      </c>
      <c r="I17">
        <v>2</v>
      </c>
      <c r="J17">
        <v>6</v>
      </c>
      <c r="K17">
        <v>2.0999999999999996</v>
      </c>
      <c r="L17">
        <f>YEAR(Table1[[#This Row],[DATE]])</f>
        <v>2022</v>
      </c>
      <c r="M17" t="str">
        <f>TEXT(Table1[[#This Row],[DATE]],"mmm")</f>
        <v>Oct</v>
      </c>
      <c r="N17" t="str">
        <f>TEXT(Table1[[#This Row],[DATE]],"ddd")</f>
        <v>Sun</v>
      </c>
    </row>
    <row r="18" spans="1:14" x14ac:dyDescent="0.3">
      <c r="A18" t="s">
        <v>62</v>
      </c>
      <c r="B18" s="1">
        <v>44344</v>
      </c>
      <c r="C18" t="s">
        <v>12</v>
      </c>
      <c r="D18" t="s">
        <v>63</v>
      </c>
      <c r="E18" t="s">
        <v>64</v>
      </c>
      <c r="F18" t="s">
        <v>30</v>
      </c>
      <c r="G18" t="s">
        <v>46</v>
      </c>
      <c r="H18">
        <v>3.75</v>
      </c>
      <c r="I18">
        <v>1</v>
      </c>
      <c r="J18">
        <v>3.75</v>
      </c>
      <c r="K18">
        <v>1.3125</v>
      </c>
      <c r="L18">
        <f>YEAR(Table1[[#This Row],[DATE]])</f>
        <v>2021</v>
      </c>
      <c r="M18" t="str">
        <f>TEXT(Table1[[#This Row],[DATE]],"mmm")</f>
        <v>May</v>
      </c>
      <c r="N18" t="str">
        <f>TEXT(Table1[[#This Row],[DATE]],"ddd")</f>
        <v>Fri</v>
      </c>
    </row>
    <row r="19" spans="1:14" x14ac:dyDescent="0.3">
      <c r="A19" t="s">
        <v>65</v>
      </c>
      <c r="B19" s="1">
        <v>45063</v>
      </c>
      <c r="C19" t="s">
        <v>36</v>
      </c>
      <c r="D19" t="s">
        <v>37</v>
      </c>
      <c r="E19" t="s">
        <v>38</v>
      </c>
      <c r="F19" t="s">
        <v>30</v>
      </c>
      <c r="G19" t="s">
        <v>66</v>
      </c>
      <c r="H19">
        <v>2.5</v>
      </c>
      <c r="I19">
        <v>1</v>
      </c>
      <c r="J19">
        <v>2.5</v>
      </c>
      <c r="K19">
        <v>0.875</v>
      </c>
      <c r="L19">
        <f>YEAR(Table1[[#This Row],[DATE]])</f>
        <v>2023</v>
      </c>
      <c r="M19" t="str">
        <f>TEXT(Table1[[#This Row],[DATE]],"mmm")</f>
        <v>May</v>
      </c>
      <c r="N19" t="str">
        <f>TEXT(Table1[[#This Row],[DATE]],"ddd")</f>
        <v>Wed</v>
      </c>
    </row>
    <row r="20" spans="1:14" x14ac:dyDescent="0.3">
      <c r="A20" t="s">
        <v>67</v>
      </c>
      <c r="B20" s="1">
        <v>44776</v>
      </c>
      <c r="C20" t="s">
        <v>27</v>
      </c>
      <c r="D20" t="s">
        <v>40</v>
      </c>
      <c r="E20" t="s">
        <v>41</v>
      </c>
      <c r="F20" t="s">
        <v>15</v>
      </c>
      <c r="G20" t="s">
        <v>19</v>
      </c>
      <c r="H20">
        <v>4.5</v>
      </c>
      <c r="I20">
        <v>2</v>
      </c>
      <c r="J20">
        <v>9</v>
      </c>
      <c r="K20">
        <v>3.15</v>
      </c>
      <c r="L20">
        <f>YEAR(Table1[[#This Row],[DATE]])</f>
        <v>2022</v>
      </c>
      <c r="M20" t="str">
        <f>TEXT(Table1[[#This Row],[DATE]],"mmm")</f>
        <v>Aug</v>
      </c>
      <c r="N20" t="str">
        <f>TEXT(Table1[[#This Row],[DATE]],"ddd")</f>
        <v>Wed</v>
      </c>
    </row>
    <row r="21" spans="1:14" x14ac:dyDescent="0.3">
      <c r="A21" t="s">
        <v>68</v>
      </c>
      <c r="B21" s="1">
        <v>45205</v>
      </c>
      <c r="C21" t="s">
        <v>27</v>
      </c>
      <c r="D21" t="s">
        <v>28</v>
      </c>
      <c r="E21" t="s">
        <v>32</v>
      </c>
      <c r="F21" t="s">
        <v>18</v>
      </c>
      <c r="G21" t="s">
        <v>23</v>
      </c>
      <c r="H21">
        <v>4.75</v>
      </c>
      <c r="I21">
        <v>1</v>
      </c>
      <c r="J21">
        <v>4.75</v>
      </c>
      <c r="K21">
        <v>1.6624999999999999</v>
      </c>
      <c r="L21">
        <f>YEAR(Table1[[#This Row],[DATE]])</f>
        <v>2023</v>
      </c>
      <c r="M21" t="str">
        <f>TEXT(Table1[[#This Row],[DATE]],"mmm")</f>
        <v>Oct</v>
      </c>
      <c r="N21" t="str">
        <f>TEXT(Table1[[#This Row],[DATE]],"ddd")</f>
        <v>Fri</v>
      </c>
    </row>
    <row r="22" spans="1:14" x14ac:dyDescent="0.3">
      <c r="A22" t="s">
        <v>69</v>
      </c>
      <c r="B22" s="1">
        <v>44354</v>
      </c>
      <c r="C22" t="s">
        <v>58</v>
      </c>
      <c r="D22" t="s">
        <v>59</v>
      </c>
      <c r="E22" t="s">
        <v>60</v>
      </c>
      <c r="F22" t="s">
        <v>18</v>
      </c>
      <c r="G22" t="s">
        <v>66</v>
      </c>
      <c r="H22">
        <v>3.5</v>
      </c>
      <c r="I22">
        <v>2</v>
      </c>
      <c r="J22">
        <v>7</v>
      </c>
      <c r="K22">
        <v>2.4499999999999997</v>
      </c>
      <c r="L22">
        <f>YEAR(Table1[[#This Row],[DATE]])</f>
        <v>2021</v>
      </c>
      <c r="M22" t="str">
        <f>TEXT(Table1[[#This Row],[DATE]],"mmm")</f>
        <v>Jun</v>
      </c>
      <c r="N22" t="str">
        <f>TEXT(Table1[[#This Row],[DATE]],"ddd")</f>
        <v>Mon</v>
      </c>
    </row>
    <row r="23" spans="1:14" x14ac:dyDescent="0.3">
      <c r="A23" t="s">
        <v>70</v>
      </c>
      <c r="B23" s="1">
        <v>44902</v>
      </c>
      <c r="C23" t="s">
        <v>58</v>
      </c>
      <c r="D23" t="s">
        <v>53</v>
      </c>
      <c r="E23" t="s">
        <v>71</v>
      </c>
      <c r="F23" t="s">
        <v>51</v>
      </c>
      <c r="G23" t="s">
        <v>66</v>
      </c>
      <c r="H23">
        <v>2.5499999999999998</v>
      </c>
      <c r="I23">
        <v>2</v>
      </c>
      <c r="J23">
        <v>5.0999999999999996</v>
      </c>
      <c r="K23">
        <v>1.7849999999999997</v>
      </c>
      <c r="L23">
        <f>YEAR(Table1[[#This Row],[DATE]])</f>
        <v>2022</v>
      </c>
      <c r="M23" t="str">
        <f>TEXT(Table1[[#This Row],[DATE]],"mmm")</f>
        <v>Dec</v>
      </c>
      <c r="N23" t="str">
        <f>TEXT(Table1[[#This Row],[DATE]],"ddd")</f>
        <v>Wed</v>
      </c>
    </row>
    <row r="24" spans="1:14" x14ac:dyDescent="0.3">
      <c r="A24" t="s">
        <v>72</v>
      </c>
      <c r="B24" s="1">
        <v>45214</v>
      </c>
      <c r="C24" t="s">
        <v>58</v>
      </c>
      <c r="D24" t="s">
        <v>59</v>
      </c>
      <c r="E24" t="s">
        <v>60</v>
      </c>
      <c r="F24" t="s">
        <v>51</v>
      </c>
      <c r="G24" t="s">
        <v>61</v>
      </c>
      <c r="H24">
        <v>3.25</v>
      </c>
      <c r="I24">
        <v>1</v>
      </c>
      <c r="J24">
        <v>3.25</v>
      </c>
      <c r="K24">
        <v>1.1375</v>
      </c>
      <c r="L24">
        <f>YEAR(Table1[[#This Row],[DATE]])</f>
        <v>2023</v>
      </c>
      <c r="M24" t="str">
        <f>TEXT(Table1[[#This Row],[DATE]],"mmm")</f>
        <v>Oct</v>
      </c>
      <c r="N24" t="str">
        <f>TEXT(Table1[[#This Row],[DATE]],"ddd")</f>
        <v>Sun</v>
      </c>
    </row>
    <row r="25" spans="1:14" x14ac:dyDescent="0.3">
      <c r="A25" t="s">
        <v>73</v>
      </c>
      <c r="B25" s="1">
        <v>44835</v>
      </c>
      <c r="C25" t="s">
        <v>58</v>
      </c>
      <c r="D25" t="s">
        <v>53</v>
      </c>
      <c r="E25" t="s">
        <v>74</v>
      </c>
      <c r="F25" t="s">
        <v>48</v>
      </c>
      <c r="G25" t="s">
        <v>23</v>
      </c>
      <c r="H25">
        <v>2.5499999999999998</v>
      </c>
      <c r="I25">
        <v>1</v>
      </c>
      <c r="J25">
        <v>2.5499999999999998</v>
      </c>
      <c r="K25">
        <v>0.89249999999999985</v>
      </c>
      <c r="L25">
        <f>YEAR(Table1[[#This Row],[DATE]])</f>
        <v>2022</v>
      </c>
      <c r="M25" t="str">
        <f>TEXT(Table1[[#This Row],[DATE]],"mmm")</f>
        <v>Oct</v>
      </c>
      <c r="N25" t="str">
        <f>TEXT(Table1[[#This Row],[DATE]],"ddd")</f>
        <v>Sat</v>
      </c>
    </row>
    <row r="26" spans="1:14" x14ac:dyDescent="0.3">
      <c r="A26" t="s">
        <v>75</v>
      </c>
      <c r="B26" s="1">
        <v>44853</v>
      </c>
      <c r="C26" t="s">
        <v>12</v>
      </c>
      <c r="D26" t="s">
        <v>21</v>
      </c>
      <c r="E26" t="s">
        <v>22</v>
      </c>
      <c r="F26" t="s">
        <v>48</v>
      </c>
      <c r="G26" t="s">
        <v>16</v>
      </c>
      <c r="H26">
        <v>3.75</v>
      </c>
      <c r="I26">
        <v>1</v>
      </c>
      <c r="J26">
        <v>3.75</v>
      </c>
      <c r="K26">
        <v>1.3125</v>
      </c>
      <c r="L26">
        <f>YEAR(Table1[[#This Row],[DATE]])</f>
        <v>2022</v>
      </c>
      <c r="M26" t="str">
        <f>TEXT(Table1[[#This Row],[DATE]],"mmm")</f>
        <v>Oct</v>
      </c>
      <c r="N26" t="str">
        <f>TEXT(Table1[[#This Row],[DATE]],"ddd")</f>
        <v>Wed</v>
      </c>
    </row>
    <row r="27" spans="1:14" x14ac:dyDescent="0.3">
      <c r="A27" t="s">
        <v>76</v>
      </c>
      <c r="B27" s="1">
        <v>44510</v>
      </c>
      <c r="C27" t="s">
        <v>58</v>
      </c>
      <c r="D27" t="s">
        <v>53</v>
      </c>
      <c r="E27" t="s">
        <v>74</v>
      </c>
      <c r="F27" t="s">
        <v>30</v>
      </c>
      <c r="G27" t="s">
        <v>46</v>
      </c>
      <c r="H27">
        <v>3</v>
      </c>
      <c r="I27">
        <v>1</v>
      </c>
      <c r="J27">
        <v>3</v>
      </c>
      <c r="K27">
        <v>1.0499999999999998</v>
      </c>
      <c r="L27">
        <f>YEAR(Table1[[#This Row],[DATE]])</f>
        <v>2021</v>
      </c>
      <c r="M27" t="str">
        <f>TEXT(Table1[[#This Row],[DATE]],"mmm")</f>
        <v>Nov</v>
      </c>
      <c r="N27" t="str">
        <f>TEXT(Table1[[#This Row],[DATE]],"ddd")</f>
        <v>Wed</v>
      </c>
    </row>
    <row r="28" spans="1:14" x14ac:dyDescent="0.3">
      <c r="A28" t="s">
        <v>77</v>
      </c>
      <c r="B28" s="1">
        <v>44356</v>
      </c>
      <c r="C28" t="s">
        <v>27</v>
      </c>
      <c r="D28" t="s">
        <v>28</v>
      </c>
      <c r="E28" t="s">
        <v>32</v>
      </c>
      <c r="F28" t="s">
        <v>78</v>
      </c>
      <c r="G28" t="s">
        <v>23</v>
      </c>
      <c r="H28">
        <v>3.5</v>
      </c>
      <c r="I28">
        <v>1</v>
      </c>
      <c r="J28">
        <v>3.5</v>
      </c>
      <c r="K28">
        <v>1.2249999999999999</v>
      </c>
      <c r="L28">
        <f>YEAR(Table1[[#This Row],[DATE]])</f>
        <v>2021</v>
      </c>
      <c r="M28" t="str">
        <f>TEXT(Table1[[#This Row],[DATE]],"mmm")</f>
        <v>Jun</v>
      </c>
      <c r="N28" t="str">
        <f>TEXT(Table1[[#This Row],[DATE]],"ddd")</f>
        <v>Wed</v>
      </c>
    </row>
    <row r="29" spans="1:14" x14ac:dyDescent="0.3">
      <c r="A29" t="s">
        <v>79</v>
      </c>
      <c r="B29" s="1">
        <v>44307</v>
      </c>
      <c r="C29" t="s">
        <v>36</v>
      </c>
      <c r="D29" t="s">
        <v>37</v>
      </c>
      <c r="E29" t="s">
        <v>56</v>
      </c>
      <c r="F29" t="s">
        <v>48</v>
      </c>
      <c r="G29" t="s">
        <v>46</v>
      </c>
      <c r="H29">
        <v>3</v>
      </c>
      <c r="I29">
        <v>2</v>
      </c>
      <c r="J29">
        <v>6</v>
      </c>
      <c r="K29">
        <v>2.0999999999999996</v>
      </c>
      <c r="L29">
        <f>YEAR(Table1[[#This Row],[DATE]])</f>
        <v>2021</v>
      </c>
      <c r="M29" t="str">
        <f>TEXT(Table1[[#This Row],[DATE]],"mmm")</f>
        <v>Apr</v>
      </c>
      <c r="N29" t="str">
        <f>TEXT(Table1[[#This Row],[DATE]],"ddd")</f>
        <v>Wed</v>
      </c>
    </row>
    <row r="30" spans="1:14" x14ac:dyDescent="0.3">
      <c r="A30" t="s">
        <v>80</v>
      </c>
      <c r="B30" s="1">
        <v>44910</v>
      </c>
      <c r="C30" t="s">
        <v>27</v>
      </c>
      <c r="D30" t="s">
        <v>28</v>
      </c>
      <c r="E30" t="s">
        <v>29</v>
      </c>
      <c r="F30" t="s">
        <v>18</v>
      </c>
      <c r="G30" t="s">
        <v>42</v>
      </c>
      <c r="H30">
        <v>3.75</v>
      </c>
      <c r="I30">
        <v>1</v>
      </c>
      <c r="J30">
        <v>3.75</v>
      </c>
      <c r="K30">
        <v>1.3125</v>
      </c>
      <c r="L30">
        <f>YEAR(Table1[[#This Row],[DATE]])</f>
        <v>2022</v>
      </c>
      <c r="M30" t="str">
        <f>TEXT(Table1[[#This Row],[DATE]],"mmm")</f>
        <v>Dec</v>
      </c>
      <c r="N30" t="str">
        <f>TEXT(Table1[[#This Row],[DATE]],"ddd")</f>
        <v>Thu</v>
      </c>
    </row>
    <row r="31" spans="1:14" x14ac:dyDescent="0.3">
      <c r="A31" t="s">
        <v>81</v>
      </c>
      <c r="B31" s="1">
        <v>44831</v>
      </c>
      <c r="C31" t="s">
        <v>58</v>
      </c>
      <c r="D31" t="s">
        <v>53</v>
      </c>
      <c r="E31" t="s">
        <v>74</v>
      </c>
      <c r="F31" t="s">
        <v>51</v>
      </c>
      <c r="G31" t="s">
        <v>46</v>
      </c>
      <c r="H31">
        <v>3.75</v>
      </c>
      <c r="I31">
        <v>2</v>
      </c>
      <c r="J31">
        <v>7.5</v>
      </c>
      <c r="K31">
        <v>2.625</v>
      </c>
      <c r="L31">
        <f>YEAR(Table1[[#This Row],[DATE]])</f>
        <v>2022</v>
      </c>
      <c r="M31" t="str">
        <f>TEXT(Table1[[#This Row],[DATE]],"mmm")</f>
        <v>Sep</v>
      </c>
      <c r="N31" t="str">
        <f>TEXT(Table1[[#This Row],[DATE]],"ddd")</f>
        <v>Tue</v>
      </c>
    </row>
    <row r="32" spans="1:14" x14ac:dyDescent="0.3">
      <c r="A32" t="s">
        <v>82</v>
      </c>
      <c r="B32" s="1">
        <v>45211</v>
      </c>
      <c r="C32" t="s">
        <v>44</v>
      </c>
      <c r="D32" t="s">
        <v>21</v>
      </c>
      <c r="E32" t="s">
        <v>45</v>
      </c>
      <c r="F32" t="s">
        <v>51</v>
      </c>
      <c r="G32" t="s">
        <v>23</v>
      </c>
      <c r="H32">
        <v>3.75</v>
      </c>
      <c r="I32">
        <v>1</v>
      </c>
      <c r="J32">
        <v>3.75</v>
      </c>
      <c r="K32">
        <v>1.3125</v>
      </c>
      <c r="L32">
        <f>YEAR(Table1[[#This Row],[DATE]])</f>
        <v>2023</v>
      </c>
      <c r="M32" t="str">
        <f>TEXT(Table1[[#This Row],[DATE]],"mmm")</f>
        <v>Oct</v>
      </c>
      <c r="N32" t="str">
        <f>TEXT(Table1[[#This Row],[DATE]],"ddd")</f>
        <v>Thu</v>
      </c>
    </row>
    <row r="33" spans="1:14" x14ac:dyDescent="0.3">
      <c r="A33" t="s">
        <v>83</v>
      </c>
      <c r="B33" s="1">
        <v>45037</v>
      </c>
      <c r="C33" t="s">
        <v>12</v>
      </c>
      <c r="D33" t="s">
        <v>63</v>
      </c>
      <c r="E33" t="s">
        <v>64</v>
      </c>
      <c r="F33" t="s">
        <v>48</v>
      </c>
      <c r="G33" t="s">
        <v>23</v>
      </c>
      <c r="H33">
        <v>3</v>
      </c>
      <c r="I33">
        <v>1</v>
      </c>
      <c r="J33">
        <v>3</v>
      </c>
      <c r="K33">
        <v>1.0499999999999998</v>
      </c>
      <c r="L33">
        <f>YEAR(Table1[[#This Row],[DATE]])</f>
        <v>2023</v>
      </c>
      <c r="M33" t="str">
        <f>TEXT(Table1[[#This Row],[DATE]],"mmm")</f>
        <v>Apr</v>
      </c>
      <c r="N33" t="str">
        <f>TEXT(Table1[[#This Row],[DATE]],"ddd")</f>
        <v>Fri</v>
      </c>
    </row>
    <row r="34" spans="1:14" x14ac:dyDescent="0.3">
      <c r="A34" t="s">
        <v>84</v>
      </c>
      <c r="B34" s="1">
        <v>44785</v>
      </c>
      <c r="C34" t="s">
        <v>58</v>
      </c>
      <c r="D34" t="s">
        <v>53</v>
      </c>
      <c r="E34" t="s">
        <v>71</v>
      </c>
      <c r="F34" t="s">
        <v>78</v>
      </c>
      <c r="G34" t="s">
        <v>23</v>
      </c>
      <c r="H34">
        <v>3.5</v>
      </c>
      <c r="I34">
        <v>2</v>
      </c>
      <c r="J34">
        <v>7</v>
      </c>
      <c r="K34">
        <v>2.4499999999999997</v>
      </c>
      <c r="L34">
        <f>YEAR(Table1[[#This Row],[DATE]])</f>
        <v>2022</v>
      </c>
      <c r="M34" t="str">
        <f>TEXT(Table1[[#This Row],[DATE]],"mmm")</f>
        <v>Aug</v>
      </c>
      <c r="N34" t="str">
        <f>TEXT(Table1[[#This Row],[DATE]],"ddd")</f>
        <v>Fri</v>
      </c>
    </row>
    <row r="35" spans="1:14" x14ac:dyDescent="0.3">
      <c r="A35" t="s">
        <v>85</v>
      </c>
      <c r="B35" s="1">
        <v>45178</v>
      </c>
      <c r="C35" t="s">
        <v>27</v>
      </c>
      <c r="D35" t="s">
        <v>40</v>
      </c>
      <c r="E35" t="s">
        <v>86</v>
      </c>
      <c r="F35" t="s">
        <v>51</v>
      </c>
      <c r="G35" t="s">
        <v>46</v>
      </c>
      <c r="H35">
        <v>2.5</v>
      </c>
      <c r="I35">
        <v>2</v>
      </c>
      <c r="J35">
        <v>5</v>
      </c>
      <c r="K35">
        <v>1.75</v>
      </c>
      <c r="L35">
        <f>YEAR(Table1[[#This Row],[DATE]])</f>
        <v>2023</v>
      </c>
      <c r="M35" t="str">
        <f>TEXT(Table1[[#This Row],[DATE]],"mmm")</f>
        <v>Sep</v>
      </c>
      <c r="N35" t="str">
        <f>TEXT(Table1[[#This Row],[DATE]],"ddd")</f>
        <v>Sat</v>
      </c>
    </row>
    <row r="36" spans="1:14" x14ac:dyDescent="0.3">
      <c r="A36" t="s">
        <v>87</v>
      </c>
      <c r="B36" s="1">
        <v>44850</v>
      </c>
      <c r="C36" t="s">
        <v>58</v>
      </c>
      <c r="D36" t="s">
        <v>53</v>
      </c>
      <c r="E36" t="s">
        <v>74</v>
      </c>
      <c r="F36" t="s">
        <v>30</v>
      </c>
      <c r="G36" t="s">
        <v>66</v>
      </c>
      <c r="H36">
        <v>2.5</v>
      </c>
      <c r="I36">
        <v>1</v>
      </c>
      <c r="J36">
        <v>2.5</v>
      </c>
      <c r="K36">
        <v>0.875</v>
      </c>
      <c r="L36">
        <f>YEAR(Table1[[#This Row],[DATE]])</f>
        <v>2022</v>
      </c>
      <c r="M36" t="str">
        <f>TEXT(Table1[[#This Row],[DATE]],"mmm")</f>
        <v>Oct</v>
      </c>
      <c r="N36" t="str">
        <f>TEXT(Table1[[#This Row],[DATE]],"ddd")</f>
        <v>Sun</v>
      </c>
    </row>
    <row r="37" spans="1:14" x14ac:dyDescent="0.3">
      <c r="A37" t="s">
        <v>88</v>
      </c>
      <c r="B37" s="1">
        <v>45041</v>
      </c>
      <c r="C37" t="s">
        <v>12</v>
      </c>
      <c r="D37" t="s">
        <v>13</v>
      </c>
      <c r="E37" t="s">
        <v>14</v>
      </c>
      <c r="F37" t="s">
        <v>30</v>
      </c>
      <c r="G37" t="s">
        <v>46</v>
      </c>
      <c r="H37">
        <v>3</v>
      </c>
      <c r="I37">
        <v>1</v>
      </c>
      <c r="J37">
        <v>3</v>
      </c>
      <c r="K37">
        <v>1.0499999999999998</v>
      </c>
      <c r="L37">
        <f>YEAR(Table1[[#This Row],[DATE]])</f>
        <v>2023</v>
      </c>
      <c r="M37" t="str">
        <f>TEXT(Table1[[#This Row],[DATE]],"mmm")</f>
        <v>Apr</v>
      </c>
      <c r="N37" t="str">
        <f>TEXT(Table1[[#This Row],[DATE]],"ddd")</f>
        <v>Tue</v>
      </c>
    </row>
    <row r="38" spans="1:14" x14ac:dyDescent="0.3">
      <c r="A38" t="s">
        <v>89</v>
      </c>
      <c r="B38" s="1">
        <v>44452</v>
      </c>
      <c r="C38" t="s">
        <v>58</v>
      </c>
      <c r="D38" t="s">
        <v>53</v>
      </c>
      <c r="E38" t="s">
        <v>71</v>
      </c>
      <c r="F38" t="s">
        <v>33</v>
      </c>
      <c r="G38" t="s">
        <v>66</v>
      </c>
      <c r="H38">
        <v>4</v>
      </c>
      <c r="I38">
        <v>1</v>
      </c>
      <c r="J38">
        <v>4</v>
      </c>
      <c r="K38">
        <v>1.4</v>
      </c>
      <c r="L38">
        <f>YEAR(Table1[[#This Row],[DATE]])</f>
        <v>2021</v>
      </c>
      <c r="M38" t="str">
        <f>TEXT(Table1[[#This Row],[DATE]],"mmm")</f>
        <v>Sep</v>
      </c>
      <c r="N38" t="str">
        <f>TEXT(Table1[[#This Row],[DATE]],"ddd")</f>
        <v>Mon</v>
      </c>
    </row>
    <row r="39" spans="1:14" x14ac:dyDescent="0.3">
      <c r="A39" t="s">
        <v>90</v>
      </c>
      <c r="B39" s="1">
        <v>44678</v>
      </c>
      <c r="C39" t="s">
        <v>12</v>
      </c>
      <c r="D39" t="s">
        <v>63</v>
      </c>
      <c r="E39" t="s">
        <v>64</v>
      </c>
      <c r="F39" t="s">
        <v>30</v>
      </c>
      <c r="G39" t="s">
        <v>23</v>
      </c>
      <c r="H39">
        <v>3.75</v>
      </c>
      <c r="I39">
        <v>2</v>
      </c>
      <c r="J39">
        <v>7.5</v>
      </c>
      <c r="K39">
        <v>2.625</v>
      </c>
      <c r="L39">
        <f>YEAR(Table1[[#This Row],[DATE]])</f>
        <v>2022</v>
      </c>
      <c r="M39" t="str">
        <f>TEXT(Table1[[#This Row],[DATE]],"mmm")</f>
        <v>Apr</v>
      </c>
      <c r="N39" t="str">
        <f>TEXT(Table1[[#This Row],[DATE]],"ddd")</f>
        <v>Wed</v>
      </c>
    </row>
    <row r="40" spans="1:14" x14ac:dyDescent="0.3">
      <c r="A40" t="s">
        <v>91</v>
      </c>
      <c r="B40" s="1">
        <v>44368</v>
      </c>
      <c r="C40" t="s">
        <v>58</v>
      </c>
      <c r="D40" t="s">
        <v>59</v>
      </c>
      <c r="E40" t="s">
        <v>60</v>
      </c>
      <c r="F40" t="s">
        <v>78</v>
      </c>
      <c r="G40" t="s">
        <v>23</v>
      </c>
      <c r="H40">
        <v>3</v>
      </c>
      <c r="I40">
        <v>1</v>
      </c>
      <c r="J40">
        <v>3</v>
      </c>
      <c r="K40">
        <v>1.0499999999999998</v>
      </c>
      <c r="L40">
        <f>YEAR(Table1[[#This Row],[DATE]])</f>
        <v>2021</v>
      </c>
      <c r="M40" t="str">
        <f>TEXT(Table1[[#This Row],[DATE]],"mmm")</f>
        <v>Jun</v>
      </c>
      <c r="N40" t="str">
        <f>TEXT(Table1[[#This Row],[DATE]],"ddd")</f>
        <v>Mon</v>
      </c>
    </row>
    <row r="41" spans="1:14" x14ac:dyDescent="0.3">
      <c r="A41" t="s">
        <v>92</v>
      </c>
      <c r="B41" s="1">
        <v>45031</v>
      </c>
      <c r="C41" t="s">
        <v>58</v>
      </c>
      <c r="D41" t="s">
        <v>59</v>
      </c>
      <c r="E41" t="s">
        <v>60</v>
      </c>
      <c r="F41" t="s">
        <v>15</v>
      </c>
      <c r="G41" t="s">
        <v>66</v>
      </c>
      <c r="H41">
        <v>3</v>
      </c>
      <c r="I41">
        <v>2</v>
      </c>
      <c r="J41">
        <v>6</v>
      </c>
      <c r="K41">
        <v>2.0999999999999996</v>
      </c>
      <c r="L41">
        <f>YEAR(Table1[[#This Row],[DATE]])</f>
        <v>2023</v>
      </c>
      <c r="M41" t="str">
        <f>TEXT(Table1[[#This Row],[DATE]],"mmm")</f>
        <v>Apr</v>
      </c>
      <c r="N41" t="str">
        <f>TEXT(Table1[[#This Row],[DATE]],"ddd")</f>
        <v>Sat</v>
      </c>
    </row>
    <row r="42" spans="1:14" x14ac:dyDescent="0.3">
      <c r="A42" t="s">
        <v>93</v>
      </c>
      <c r="B42" s="1">
        <v>44520</v>
      </c>
      <c r="C42" t="s">
        <v>12</v>
      </c>
      <c r="D42" t="s">
        <v>63</v>
      </c>
      <c r="E42" t="s">
        <v>64</v>
      </c>
      <c r="F42" t="s">
        <v>18</v>
      </c>
      <c r="G42" t="s">
        <v>66</v>
      </c>
      <c r="H42">
        <v>3</v>
      </c>
      <c r="I42">
        <v>1</v>
      </c>
      <c r="J42">
        <v>3</v>
      </c>
      <c r="K42">
        <v>1.0499999999999998</v>
      </c>
      <c r="L42">
        <f>YEAR(Table1[[#This Row],[DATE]])</f>
        <v>2021</v>
      </c>
      <c r="M42" t="str">
        <f>TEXT(Table1[[#This Row],[DATE]],"mmm")</f>
        <v>Nov</v>
      </c>
      <c r="N42" t="str">
        <f>TEXT(Table1[[#This Row],[DATE]],"ddd")</f>
        <v>Sat</v>
      </c>
    </row>
    <row r="43" spans="1:14" x14ac:dyDescent="0.3">
      <c r="A43" t="s">
        <v>94</v>
      </c>
      <c r="B43" s="1">
        <v>44336</v>
      </c>
      <c r="C43" t="s">
        <v>58</v>
      </c>
      <c r="D43" t="s">
        <v>53</v>
      </c>
      <c r="E43" t="s">
        <v>74</v>
      </c>
      <c r="F43" t="s">
        <v>48</v>
      </c>
      <c r="G43" t="s">
        <v>16</v>
      </c>
      <c r="H43">
        <v>3.75</v>
      </c>
      <c r="I43">
        <v>2</v>
      </c>
      <c r="J43">
        <v>7.5</v>
      </c>
      <c r="K43">
        <v>2.625</v>
      </c>
      <c r="L43">
        <f>YEAR(Table1[[#This Row],[DATE]])</f>
        <v>2021</v>
      </c>
      <c r="M43" t="str">
        <f>TEXT(Table1[[#This Row],[DATE]],"mmm")</f>
        <v>May</v>
      </c>
      <c r="N43" t="str">
        <f>TEXT(Table1[[#This Row],[DATE]],"ddd")</f>
        <v>Thu</v>
      </c>
    </row>
    <row r="44" spans="1:14" x14ac:dyDescent="0.3">
      <c r="A44" t="s">
        <v>95</v>
      </c>
      <c r="B44" s="1">
        <v>45211</v>
      </c>
      <c r="C44" t="s">
        <v>36</v>
      </c>
      <c r="D44" t="s">
        <v>53</v>
      </c>
      <c r="E44" t="s">
        <v>96</v>
      </c>
      <c r="F44" t="s">
        <v>15</v>
      </c>
      <c r="G44" t="s">
        <v>16</v>
      </c>
      <c r="H44">
        <v>4.5</v>
      </c>
      <c r="I44">
        <v>1</v>
      </c>
      <c r="J44">
        <v>4.5</v>
      </c>
      <c r="K44">
        <v>1.575</v>
      </c>
      <c r="L44">
        <f>YEAR(Table1[[#This Row],[DATE]])</f>
        <v>2023</v>
      </c>
      <c r="M44" t="str">
        <f>TEXT(Table1[[#This Row],[DATE]],"mmm")</f>
        <v>Oct</v>
      </c>
      <c r="N44" t="str">
        <f>TEXT(Table1[[#This Row],[DATE]],"ddd")</f>
        <v>Thu</v>
      </c>
    </row>
    <row r="45" spans="1:14" x14ac:dyDescent="0.3">
      <c r="A45" t="s">
        <v>97</v>
      </c>
      <c r="B45" s="1">
        <v>44947</v>
      </c>
      <c r="C45" t="s">
        <v>12</v>
      </c>
      <c r="D45" t="s">
        <v>13</v>
      </c>
      <c r="E45" t="s">
        <v>14</v>
      </c>
      <c r="F45" t="s">
        <v>33</v>
      </c>
      <c r="G45" t="s">
        <v>19</v>
      </c>
      <c r="H45">
        <v>2.5499999999999998</v>
      </c>
      <c r="I45">
        <v>1</v>
      </c>
      <c r="J45">
        <v>2.5499999999999998</v>
      </c>
      <c r="K45">
        <v>0.89249999999999985</v>
      </c>
      <c r="L45">
        <f>YEAR(Table1[[#This Row],[DATE]])</f>
        <v>2023</v>
      </c>
      <c r="M45" t="str">
        <f>TEXT(Table1[[#This Row],[DATE]],"mmm")</f>
        <v>Jan</v>
      </c>
      <c r="N45" t="str">
        <f>TEXT(Table1[[#This Row],[DATE]],"ddd")</f>
        <v>Sat</v>
      </c>
    </row>
    <row r="46" spans="1:14" x14ac:dyDescent="0.3">
      <c r="A46" t="s">
        <v>98</v>
      </c>
      <c r="B46" s="1">
        <v>45254</v>
      </c>
      <c r="C46" t="s">
        <v>58</v>
      </c>
      <c r="D46" t="s">
        <v>53</v>
      </c>
      <c r="E46" t="s">
        <v>71</v>
      </c>
      <c r="F46" t="s">
        <v>15</v>
      </c>
      <c r="G46" t="s">
        <v>46</v>
      </c>
      <c r="H46">
        <v>3</v>
      </c>
      <c r="I46">
        <v>1</v>
      </c>
      <c r="J46">
        <v>3</v>
      </c>
      <c r="K46">
        <v>1.0499999999999998</v>
      </c>
      <c r="L46">
        <f>YEAR(Table1[[#This Row],[DATE]])</f>
        <v>2023</v>
      </c>
      <c r="M46" t="str">
        <f>TEXT(Table1[[#This Row],[DATE]],"mmm")</f>
        <v>Nov</v>
      </c>
      <c r="N46" t="str">
        <f>TEXT(Table1[[#This Row],[DATE]],"ddd")</f>
        <v>Fri</v>
      </c>
    </row>
    <row r="47" spans="1:14" x14ac:dyDescent="0.3">
      <c r="A47" t="s">
        <v>99</v>
      </c>
      <c r="B47" s="1">
        <v>44750</v>
      </c>
      <c r="C47" t="s">
        <v>36</v>
      </c>
      <c r="D47" t="s">
        <v>53</v>
      </c>
      <c r="E47" t="s">
        <v>54</v>
      </c>
      <c r="F47" t="s">
        <v>51</v>
      </c>
      <c r="G47" t="s">
        <v>16</v>
      </c>
      <c r="H47">
        <v>2.5</v>
      </c>
      <c r="I47">
        <v>1</v>
      </c>
      <c r="J47">
        <v>2.5</v>
      </c>
      <c r="K47">
        <v>0.875</v>
      </c>
      <c r="L47">
        <f>YEAR(Table1[[#This Row],[DATE]])</f>
        <v>2022</v>
      </c>
      <c r="M47" t="str">
        <f>TEXT(Table1[[#This Row],[DATE]],"mmm")</f>
        <v>Jul</v>
      </c>
      <c r="N47" t="str">
        <f>TEXT(Table1[[#This Row],[DATE]],"ddd")</f>
        <v>Fri</v>
      </c>
    </row>
    <row r="48" spans="1:14" x14ac:dyDescent="0.3">
      <c r="A48" t="s">
        <v>100</v>
      </c>
      <c r="B48" s="1">
        <v>44984</v>
      </c>
      <c r="C48" t="s">
        <v>12</v>
      </c>
      <c r="D48" t="s">
        <v>21</v>
      </c>
      <c r="E48" t="s">
        <v>22</v>
      </c>
      <c r="F48" t="s">
        <v>30</v>
      </c>
      <c r="G48" t="s">
        <v>46</v>
      </c>
      <c r="H48">
        <v>2.5499999999999998</v>
      </c>
      <c r="I48">
        <v>2</v>
      </c>
      <c r="J48">
        <v>5.0999999999999996</v>
      </c>
      <c r="K48">
        <v>1.7849999999999997</v>
      </c>
      <c r="L48">
        <f>YEAR(Table1[[#This Row],[DATE]])</f>
        <v>2023</v>
      </c>
      <c r="M48" t="str">
        <f>TEXT(Table1[[#This Row],[DATE]],"mmm")</f>
        <v>Feb</v>
      </c>
      <c r="N48" t="str">
        <f>TEXT(Table1[[#This Row],[DATE]],"ddd")</f>
        <v>Mon</v>
      </c>
    </row>
    <row r="49" spans="1:14" x14ac:dyDescent="0.3">
      <c r="A49" t="s">
        <v>101</v>
      </c>
      <c r="B49" s="1">
        <v>44776</v>
      </c>
      <c r="C49" t="s">
        <v>36</v>
      </c>
      <c r="D49" t="s">
        <v>53</v>
      </c>
      <c r="E49" t="s">
        <v>54</v>
      </c>
      <c r="F49" t="s">
        <v>78</v>
      </c>
      <c r="G49" t="s">
        <v>19</v>
      </c>
      <c r="H49">
        <v>2.5</v>
      </c>
      <c r="I49">
        <v>1</v>
      </c>
      <c r="J49">
        <v>2.5</v>
      </c>
      <c r="K49">
        <v>0.875</v>
      </c>
      <c r="L49">
        <f>YEAR(Table1[[#This Row],[DATE]])</f>
        <v>2022</v>
      </c>
      <c r="M49" t="str">
        <f>TEXT(Table1[[#This Row],[DATE]],"mmm")</f>
        <v>Aug</v>
      </c>
      <c r="N49" t="str">
        <f>TEXT(Table1[[#This Row],[DATE]],"ddd")</f>
        <v>Wed</v>
      </c>
    </row>
    <row r="50" spans="1:14" x14ac:dyDescent="0.3">
      <c r="A50" t="s">
        <v>102</v>
      </c>
      <c r="B50" s="1">
        <v>45253</v>
      </c>
      <c r="C50" t="s">
        <v>12</v>
      </c>
      <c r="D50" t="s">
        <v>13</v>
      </c>
      <c r="E50" t="s">
        <v>14</v>
      </c>
      <c r="F50" t="s">
        <v>51</v>
      </c>
      <c r="G50" t="s">
        <v>66</v>
      </c>
      <c r="H50">
        <v>2.5</v>
      </c>
      <c r="I50">
        <v>1</v>
      </c>
      <c r="J50">
        <v>2.5</v>
      </c>
      <c r="K50">
        <v>0.875</v>
      </c>
      <c r="L50">
        <f>YEAR(Table1[[#This Row],[DATE]])</f>
        <v>2023</v>
      </c>
      <c r="M50" t="str">
        <f>TEXT(Table1[[#This Row],[DATE]],"mmm")</f>
        <v>Nov</v>
      </c>
      <c r="N50" t="str">
        <f>TEXT(Table1[[#This Row],[DATE]],"ddd")</f>
        <v>Thu</v>
      </c>
    </row>
    <row r="51" spans="1:14" x14ac:dyDescent="0.3">
      <c r="A51" t="s">
        <v>103</v>
      </c>
      <c r="B51" s="1">
        <v>45180</v>
      </c>
      <c r="C51" t="s">
        <v>12</v>
      </c>
      <c r="D51" t="s">
        <v>13</v>
      </c>
      <c r="E51" t="s">
        <v>25</v>
      </c>
      <c r="F51" t="s">
        <v>51</v>
      </c>
      <c r="G51" t="s">
        <v>66</v>
      </c>
      <c r="H51">
        <v>2.5</v>
      </c>
      <c r="I51">
        <v>1</v>
      </c>
      <c r="J51">
        <v>2.5</v>
      </c>
      <c r="K51">
        <v>0.875</v>
      </c>
      <c r="L51">
        <f>YEAR(Table1[[#This Row],[DATE]])</f>
        <v>2023</v>
      </c>
      <c r="M51" t="str">
        <f>TEXT(Table1[[#This Row],[DATE]],"mmm")</f>
        <v>Sep</v>
      </c>
      <c r="N51" t="str">
        <f>TEXT(Table1[[#This Row],[DATE]],"ddd")</f>
        <v>Mon</v>
      </c>
    </row>
    <row r="52" spans="1:14" x14ac:dyDescent="0.3">
      <c r="A52" t="s">
        <v>104</v>
      </c>
      <c r="B52" s="1">
        <v>44480</v>
      </c>
      <c r="C52" t="s">
        <v>44</v>
      </c>
      <c r="D52" t="s">
        <v>21</v>
      </c>
      <c r="E52" t="s">
        <v>45</v>
      </c>
      <c r="F52" t="s">
        <v>78</v>
      </c>
      <c r="G52" t="s">
        <v>42</v>
      </c>
      <c r="H52">
        <v>3</v>
      </c>
      <c r="I52">
        <v>1</v>
      </c>
      <c r="J52">
        <v>3</v>
      </c>
      <c r="K52">
        <v>1.0499999999999998</v>
      </c>
      <c r="L52">
        <f>YEAR(Table1[[#This Row],[DATE]])</f>
        <v>2021</v>
      </c>
      <c r="M52" t="str">
        <f>TEXT(Table1[[#This Row],[DATE]],"mmm")</f>
        <v>Oct</v>
      </c>
      <c r="N52" t="str">
        <f>TEXT(Table1[[#This Row],[DATE]],"ddd")</f>
        <v>Mon</v>
      </c>
    </row>
    <row r="53" spans="1:14" x14ac:dyDescent="0.3">
      <c r="A53" t="s">
        <v>105</v>
      </c>
      <c r="B53" s="1">
        <v>44464</v>
      </c>
      <c r="C53" t="s">
        <v>44</v>
      </c>
      <c r="D53" t="s">
        <v>21</v>
      </c>
      <c r="E53" t="s">
        <v>45</v>
      </c>
      <c r="F53" t="s">
        <v>30</v>
      </c>
      <c r="G53" t="s">
        <v>19</v>
      </c>
      <c r="H53">
        <v>3</v>
      </c>
      <c r="I53">
        <v>2</v>
      </c>
      <c r="J53">
        <v>6</v>
      </c>
      <c r="K53">
        <v>2.0999999999999996</v>
      </c>
      <c r="L53">
        <f>YEAR(Table1[[#This Row],[DATE]])</f>
        <v>2021</v>
      </c>
      <c r="M53" t="str">
        <f>TEXT(Table1[[#This Row],[DATE]],"mmm")</f>
        <v>Sep</v>
      </c>
      <c r="N53" t="str">
        <f>TEXT(Table1[[#This Row],[DATE]],"ddd")</f>
        <v>Sat</v>
      </c>
    </row>
    <row r="54" spans="1:14" x14ac:dyDescent="0.3">
      <c r="A54" t="s">
        <v>106</v>
      </c>
      <c r="B54" s="1">
        <v>44256</v>
      </c>
      <c r="C54" t="s">
        <v>44</v>
      </c>
      <c r="D54" t="s">
        <v>21</v>
      </c>
      <c r="E54" t="s">
        <v>45</v>
      </c>
      <c r="F54" t="s">
        <v>78</v>
      </c>
      <c r="G54" t="s">
        <v>46</v>
      </c>
      <c r="H54">
        <v>3</v>
      </c>
      <c r="I54">
        <v>2</v>
      </c>
      <c r="J54">
        <v>6</v>
      </c>
      <c r="K54">
        <v>2.0999999999999996</v>
      </c>
      <c r="L54">
        <f>YEAR(Table1[[#This Row],[DATE]])</f>
        <v>2021</v>
      </c>
      <c r="M54" t="str">
        <f>TEXT(Table1[[#This Row],[DATE]],"mmm")</f>
        <v>Mar</v>
      </c>
      <c r="N54" t="str">
        <f>TEXT(Table1[[#This Row],[DATE]],"ddd")</f>
        <v>Mon</v>
      </c>
    </row>
    <row r="55" spans="1:14" x14ac:dyDescent="0.3">
      <c r="A55" t="s">
        <v>107</v>
      </c>
      <c r="B55" s="1">
        <v>45095</v>
      </c>
      <c r="C55" t="s">
        <v>58</v>
      </c>
      <c r="D55" t="s">
        <v>53</v>
      </c>
      <c r="E55" t="s">
        <v>74</v>
      </c>
      <c r="F55" t="s">
        <v>48</v>
      </c>
      <c r="G55" t="s">
        <v>23</v>
      </c>
      <c r="H55">
        <v>2.2000000000000002</v>
      </c>
      <c r="I55">
        <v>2</v>
      </c>
      <c r="J55">
        <v>4.4000000000000004</v>
      </c>
      <c r="K55">
        <v>1.54</v>
      </c>
      <c r="L55">
        <f>YEAR(Table1[[#This Row],[DATE]])</f>
        <v>2023</v>
      </c>
      <c r="M55" t="str">
        <f>TEXT(Table1[[#This Row],[DATE]],"mmm")</f>
        <v>Jun</v>
      </c>
      <c r="N55" t="str">
        <f>TEXT(Table1[[#This Row],[DATE]],"ddd")</f>
        <v>Sun</v>
      </c>
    </row>
    <row r="56" spans="1:14" x14ac:dyDescent="0.3">
      <c r="A56" t="s">
        <v>108</v>
      </c>
      <c r="B56" s="1">
        <v>44626</v>
      </c>
      <c r="C56" t="s">
        <v>27</v>
      </c>
      <c r="D56" t="s">
        <v>28</v>
      </c>
      <c r="E56" t="s">
        <v>29</v>
      </c>
      <c r="F56" t="s">
        <v>33</v>
      </c>
      <c r="G56" t="s">
        <v>19</v>
      </c>
      <c r="H56">
        <v>4.5</v>
      </c>
      <c r="I56">
        <v>1</v>
      </c>
      <c r="J56">
        <v>4.5</v>
      </c>
      <c r="K56">
        <v>1.575</v>
      </c>
      <c r="L56">
        <f>YEAR(Table1[[#This Row],[DATE]])</f>
        <v>2022</v>
      </c>
      <c r="M56" t="str">
        <f>TEXT(Table1[[#This Row],[DATE]],"mmm")</f>
        <v>Mar</v>
      </c>
      <c r="N56" t="str">
        <f>TEXT(Table1[[#This Row],[DATE]],"ddd")</f>
        <v>Sun</v>
      </c>
    </row>
    <row r="57" spans="1:14" x14ac:dyDescent="0.3">
      <c r="A57" t="s">
        <v>109</v>
      </c>
      <c r="B57" s="1">
        <v>44997</v>
      </c>
      <c r="C57" t="s">
        <v>58</v>
      </c>
      <c r="D57" t="s">
        <v>53</v>
      </c>
      <c r="E57" t="s">
        <v>71</v>
      </c>
      <c r="F57" t="s">
        <v>33</v>
      </c>
      <c r="G57" t="s">
        <v>42</v>
      </c>
      <c r="H57">
        <v>3.75</v>
      </c>
      <c r="I57">
        <v>1</v>
      </c>
      <c r="J57">
        <v>3.75</v>
      </c>
      <c r="K57">
        <v>1.3125</v>
      </c>
      <c r="L57">
        <f>YEAR(Table1[[#This Row],[DATE]])</f>
        <v>2023</v>
      </c>
      <c r="M57" t="str">
        <f>TEXT(Table1[[#This Row],[DATE]],"mmm")</f>
        <v>Mar</v>
      </c>
      <c r="N57" t="str">
        <f>TEXT(Table1[[#This Row],[DATE]],"ddd")</f>
        <v>Sun</v>
      </c>
    </row>
    <row r="58" spans="1:14" x14ac:dyDescent="0.3">
      <c r="A58" t="s">
        <v>110</v>
      </c>
      <c r="B58" s="1">
        <v>44996</v>
      </c>
      <c r="C58" t="s">
        <v>12</v>
      </c>
      <c r="D58" t="s">
        <v>21</v>
      </c>
      <c r="E58" t="s">
        <v>22</v>
      </c>
      <c r="F58" t="s">
        <v>33</v>
      </c>
      <c r="G58" t="s">
        <v>19</v>
      </c>
      <c r="H58">
        <v>3</v>
      </c>
      <c r="I58">
        <v>1</v>
      </c>
      <c r="J58">
        <v>3</v>
      </c>
      <c r="K58">
        <v>1.0499999999999998</v>
      </c>
      <c r="L58">
        <f>YEAR(Table1[[#This Row],[DATE]])</f>
        <v>2023</v>
      </c>
      <c r="M58" t="str">
        <f>TEXT(Table1[[#This Row],[DATE]],"mmm")</f>
        <v>Mar</v>
      </c>
      <c r="N58" t="str">
        <f>TEXT(Table1[[#This Row],[DATE]],"ddd")</f>
        <v>Sat</v>
      </c>
    </row>
    <row r="59" spans="1:14" x14ac:dyDescent="0.3">
      <c r="A59" t="s">
        <v>111</v>
      </c>
      <c r="B59" s="1">
        <v>44815</v>
      </c>
      <c r="C59" t="s">
        <v>36</v>
      </c>
      <c r="D59" t="s">
        <v>53</v>
      </c>
      <c r="E59" t="s">
        <v>96</v>
      </c>
      <c r="F59" t="s">
        <v>18</v>
      </c>
      <c r="G59" t="s">
        <v>61</v>
      </c>
      <c r="H59">
        <v>2.4500000000000002</v>
      </c>
      <c r="I59">
        <v>1</v>
      </c>
      <c r="J59">
        <v>2.4500000000000002</v>
      </c>
      <c r="K59">
        <v>0.85750000000000004</v>
      </c>
      <c r="L59">
        <f>YEAR(Table1[[#This Row],[DATE]])</f>
        <v>2022</v>
      </c>
      <c r="M59" t="str">
        <f>TEXT(Table1[[#This Row],[DATE]],"mmm")</f>
        <v>Sep</v>
      </c>
      <c r="N59" t="str">
        <f>TEXT(Table1[[#This Row],[DATE]],"ddd")</f>
        <v>Sun</v>
      </c>
    </row>
    <row r="60" spans="1:14" x14ac:dyDescent="0.3">
      <c r="A60" t="s">
        <v>112</v>
      </c>
      <c r="B60" s="1">
        <v>45044</v>
      </c>
      <c r="C60" t="s">
        <v>36</v>
      </c>
      <c r="D60" t="s">
        <v>53</v>
      </c>
      <c r="E60" t="s">
        <v>96</v>
      </c>
      <c r="F60" t="s">
        <v>78</v>
      </c>
      <c r="G60" t="s">
        <v>61</v>
      </c>
      <c r="H60">
        <v>3.75</v>
      </c>
      <c r="I60">
        <v>2</v>
      </c>
      <c r="J60">
        <v>7.5</v>
      </c>
      <c r="K60">
        <v>2.625</v>
      </c>
      <c r="L60">
        <f>YEAR(Table1[[#This Row],[DATE]])</f>
        <v>2023</v>
      </c>
      <c r="M60" t="str">
        <f>TEXT(Table1[[#This Row],[DATE]],"mmm")</f>
        <v>Apr</v>
      </c>
      <c r="N60" t="str">
        <f>TEXT(Table1[[#This Row],[DATE]],"ddd")</f>
        <v>Fri</v>
      </c>
    </row>
    <row r="61" spans="1:14" x14ac:dyDescent="0.3">
      <c r="A61" t="s">
        <v>113</v>
      </c>
      <c r="B61" s="1">
        <v>44726</v>
      </c>
      <c r="C61" t="s">
        <v>58</v>
      </c>
      <c r="D61" t="s">
        <v>53</v>
      </c>
      <c r="E61" t="s">
        <v>74</v>
      </c>
      <c r="F61" t="s">
        <v>30</v>
      </c>
      <c r="G61" t="s">
        <v>16</v>
      </c>
      <c r="H61">
        <v>3.5</v>
      </c>
      <c r="I61">
        <v>1</v>
      </c>
      <c r="J61">
        <v>3.5</v>
      </c>
      <c r="K61">
        <v>1.2249999999999999</v>
      </c>
      <c r="L61">
        <f>YEAR(Table1[[#This Row],[DATE]])</f>
        <v>2022</v>
      </c>
      <c r="M61" t="str">
        <f>TEXT(Table1[[#This Row],[DATE]],"mmm")</f>
        <v>Jun</v>
      </c>
      <c r="N61" t="str">
        <f>TEXT(Table1[[#This Row],[DATE]],"ddd")</f>
        <v>Tue</v>
      </c>
    </row>
    <row r="62" spans="1:14" x14ac:dyDescent="0.3">
      <c r="A62" t="s">
        <v>114</v>
      </c>
      <c r="B62" s="1">
        <v>44780</v>
      </c>
      <c r="C62" t="s">
        <v>36</v>
      </c>
      <c r="D62" t="s">
        <v>37</v>
      </c>
      <c r="E62" t="s">
        <v>38</v>
      </c>
      <c r="F62" t="s">
        <v>18</v>
      </c>
      <c r="G62" t="s">
        <v>19</v>
      </c>
      <c r="H62">
        <v>3</v>
      </c>
      <c r="I62">
        <v>1</v>
      </c>
      <c r="J62">
        <v>3</v>
      </c>
      <c r="K62">
        <v>1.0499999999999998</v>
      </c>
      <c r="L62">
        <f>YEAR(Table1[[#This Row],[DATE]])</f>
        <v>2022</v>
      </c>
      <c r="M62" t="str">
        <f>TEXT(Table1[[#This Row],[DATE]],"mmm")</f>
        <v>Aug</v>
      </c>
      <c r="N62" t="str">
        <f>TEXT(Table1[[#This Row],[DATE]],"ddd")</f>
        <v>Sun</v>
      </c>
    </row>
    <row r="63" spans="1:14" x14ac:dyDescent="0.3">
      <c r="A63" t="s">
        <v>115</v>
      </c>
      <c r="B63" s="1">
        <v>45203</v>
      </c>
      <c r="C63" t="s">
        <v>44</v>
      </c>
      <c r="D63" t="s">
        <v>21</v>
      </c>
      <c r="E63" t="s">
        <v>45</v>
      </c>
      <c r="F63" t="s">
        <v>48</v>
      </c>
      <c r="G63" t="s">
        <v>42</v>
      </c>
      <c r="H63">
        <v>4.25</v>
      </c>
      <c r="I63">
        <v>2</v>
      </c>
      <c r="J63">
        <v>8.5</v>
      </c>
      <c r="K63">
        <v>2.9749999999999996</v>
      </c>
      <c r="L63">
        <f>YEAR(Table1[[#This Row],[DATE]])</f>
        <v>2023</v>
      </c>
      <c r="M63" t="str">
        <f>TEXT(Table1[[#This Row],[DATE]],"mmm")</f>
        <v>Oct</v>
      </c>
      <c r="N63" t="str">
        <f>TEXT(Table1[[#This Row],[DATE]],"ddd")</f>
        <v>Wed</v>
      </c>
    </row>
    <row r="64" spans="1:14" x14ac:dyDescent="0.3">
      <c r="A64" t="s">
        <v>116</v>
      </c>
      <c r="B64" s="1">
        <v>44372</v>
      </c>
      <c r="C64" t="s">
        <v>58</v>
      </c>
      <c r="D64" t="s">
        <v>53</v>
      </c>
      <c r="E64" t="s">
        <v>74</v>
      </c>
      <c r="F64" t="s">
        <v>15</v>
      </c>
      <c r="G64" t="s">
        <v>61</v>
      </c>
      <c r="H64">
        <v>4.25</v>
      </c>
      <c r="I64">
        <v>1</v>
      </c>
      <c r="J64">
        <v>4.25</v>
      </c>
      <c r="K64">
        <v>1.4874999999999998</v>
      </c>
      <c r="L64">
        <f>YEAR(Table1[[#This Row],[DATE]])</f>
        <v>2021</v>
      </c>
      <c r="M64" t="str">
        <f>TEXT(Table1[[#This Row],[DATE]],"mmm")</f>
        <v>Jun</v>
      </c>
      <c r="N64" t="str">
        <f>TEXT(Table1[[#This Row],[DATE]],"ddd")</f>
        <v>Fri</v>
      </c>
    </row>
    <row r="65" spans="1:14" x14ac:dyDescent="0.3">
      <c r="A65" t="s">
        <v>117</v>
      </c>
      <c r="B65" s="1">
        <v>44841</v>
      </c>
      <c r="C65" t="s">
        <v>58</v>
      </c>
      <c r="D65" t="s">
        <v>53</v>
      </c>
      <c r="E65" t="s">
        <v>71</v>
      </c>
      <c r="F65" t="s">
        <v>33</v>
      </c>
      <c r="G65" t="s">
        <v>61</v>
      </c>
      <c r="H65">
        <v>3</v>
      </c>
      <c r="I65">
        <v>2</v>
      </c>
      <c r="J65">
        <v>6</v>
      </c>
      <c r="K65">
        <v>2.0999999999999996</v>
      </c>
      <c r="L65">
        <f>YEAR(Table1[[#This Row],[DATE]])</f>
        <v>2022</v>
      </c>
      <c r="M65" t="str">
        <f>TEXT(Table1[[#This Row],[DATE]],"mmm")</f>
        <v>Oct</v>
      </c>
      <c r="N65" t="str">
        <f>TEXT(Table1[[#This Row],[DATE]],"ddd")</f>
        <v>Fri</v>
      </c>
    </row>
    <row r="66" spans="1:14" x14ac:dyDescent="0.3">
      <c r="A66" t="s">
        <v>118</v>
      </c>
      <c r="B66" s="1">
        <v>44859</v>
      </c>
      <c r="C66" t="s">
        <v>12</v>
      </c>
      <c r="D66" t="s">
        <v>13</v>
      </c>
      <c r="E66" t="s">
        <v>14</v>
      </c>
      <c r="F66" t="s">
        <v>78</v>
      </c>
      <c r="G66" t="s">
        <v>61</v>
      </c>
      <c r="H66">
        <v>3.75</v>
      </c>
      <c r="I66">
        <v>1</v>
      </c>
      <c r="J66">
        <v>3.75</v>
      </c>
      <c r="K66">
        <v>1.3125</v>
      </c>
      <c r="L66">
        <f>YEAR(Table1[[#This Row],[DATE]])</f>
        <v>2022</v>
      </c>
      <c r="M66" t="str">
        <f>TEXT(Table1[[#This Row],[DATE]],"mmm")</f>
        <v>Oct</v>
      </c>
      <c r="N66" t="str">
        <f>TEXT(Table1[[#This Row],[DATE]],"ddd")</f>
        <v>Tue</v>
      </c>
    </row>
    <row r="67" spans="1:14" x14ac:dyDescent="0.3">
      <c r="A67" t="s">
        <v>119</v>
      </c>
      <c r="B67" s="1">
        <v>44397</v>
      </c>
      <c r="C67" t="s">
        <v>36</v>
      </c>
      <c r="D67" t="s">
        <v>53</v>
      </c>
      <c r="E67" t="s">
        <v>54</v>
      </c>
      <c r="F67" t="s">
        <v>48</v>
      </c>
      <c r="G67" t="s">
        <v>16</v>
      </c>
      <c r="H67">
        <v>2.5</v>
      </c>
      <c r="I67">
        <v>2</v>
      </c>
      <c r="J67">
        <v>5</v>
      </c>
      <c r="K67">
        <v>1.75</v>
      </c>
      <c r="L67">
        <f>YEAR(Table1[[#This Row],[DATE]])</f>
        <v>2021</v>
      </c>
      <c r="M67" t="str">
        <f>TEXT(Table1[[#This Row],[DATE]],"mmm")</f>
        <v>Jul</v>
      </c>
      <c r="N67" t="str">
        <f>TEXT(Table1[[#This Row],[DATE]],"ddd")</f>
        <v>Tue</v>
      </c>
    </row>
    <row r="68" spans="1:14" x14ac:dyDescent="0.3">
      <c r="A68" t="s">
        <v>120</v>
      </c>
      <c r="B68" s="1">
        <v>44560</v>
      </c>
      <c r="C68" t="s">
        <v>36</v>
      </c>
      <c r="D68" t="s">
        <v>37</v>
      </c>
      <c r="E68" t="s">
        <v>56</v>
      </c>
      <c r="F68" t="s">
        <v>33</v>
      </c>
      <c r="G68" t="s">
        <v>42</v>
      </c>
      <c r="H68">
        <v>3</v>
      </c>
      <c r="I68">
        <v>1</v>
      </c>
      <c r="J68">
        <v>3</v>
      </c>
      <c r="K68">
        <v>1.0499999999999998</v>
      </c>
      <c r="L68">
        <f>YEAR(Table1[[#This Row],[DATE]])</f>
        <v>2021</v>
      </c>
      <c r="M68" t="str">
        <f>TEXT(Table1[[#This Row],[DATE]],"mmm")</f>
        <v>Dec</v>
      </c>
      <c r="N68" t="str">
        <f>TEXT(Table1[[#This Row],[DATE]],"ddd")</f>
        <v>Thu</v>
      </c>
    </row>
    <row r="69" spans="1:14" x14ac:dyDescent="0.3">
      <c r="A69" t="s">
        <v>121</v>
      </c>
      <c r="B69" s="1">
        <v>45128</v>
      </c>
      <c r="C69" t="s">
        <v>27</v>
      </c>
      <c r="D69" t="s">
        <v>28</v>
      </c>
      <c r="E69" t="s">
        <v>29</v>
      </c>
      <c r="F69" t="s">
        <v>48</v>
      </c>
      <c r="G69" t="s">
        <v>46</v>
      </c>
      <c r="H69">
        <v>3</v>
      </c>
      <c r="I69">
        <v>2</v>
      </c>
      <c r="J69">
        <v>6</v>
      </c>
      <c r="K69">
        <v>2.0999999999999996</v>
      </c>
      <c r="L69">
        <f>YEAR(Table1[[#This Row],[DATE]])</f>
        <v>2023</v>
      </c>
      <c r="M69" t="str">
        <f>TEXT(Table1[[#This Row],[DATE]],"mmm")</f>
        <v>Jul</v>
      </c>
      <c r="N69" t="str">
        <f>TEXT(Table1[[#This Row],[DATE]],"ddd")</f>
        <v>Fri</v>
      </c>
    </row>
    <row r="70" spans="1:14" x14ac:dyDescent="0.3">
      <c r="A70" t="s">
        <v>122</v>
      </c>
      <c r="B70" s="1">
        <v>45220</v>
      </c>
      <c r="C70" t="s">
        <v>36</v>
      </c>
      <c r="D70" t="s">
        <v>53</v>
      </c>
      <c r="E70" t="s">
        <v>96</v>
      </c>
      <c r="F70" t="s">
        <v>78</v>
      </c>
      <c r="G70" t="s">
        <v>61</v>
      </c>
      <c r="H70">
        <v>3.75</v>
      </c>
      <c r="I70">
        <v>2</v>
      </c>
      <c r="J70">
        <v>7.5</v>
      </c>
      <c r="K70">
        <v>2.625</v>
      </c>
      <c r="L70">
        <f>YEAR(Table1[[#This Row],[DATE]])</f>
        <v>2023</v>
      </c>
      <c r="M70" t="str">
        <f>TEXT(Table1[[#This Row],[DATE]],"mmm")</f>
        <v>Oct</v>
      </c>
      <c r="N70" t="str">
        <f>TEXT(Table1[[#This Row],[DATE]],"ddd")</f>
        <v>Sat</v>
      </c>
    </row>
    <row r="71" spans="1:14" x14ac:dyDescent="0.3">
      <c r="A71" t="s">
        <v>123</v>
      </c>
      <c r="B71" s="1">
        <v>45048</v>
      </c>
      <c r="C71" t="s">
        <v>36</v>
      </c>
      <c r="D71" t="s">
        <v>53</v>
      </c>
      <c r="E71" t="s">
        <v>96</v>
      </c>
      <c r="F71" t="s">
        <v>51</v>
      </c>
      <c r="G71" t="s">
        <v>61</v>
      </c>
      <c r="H71">
        <v>3</v>
      </c>
      <c r="I71">
        <v>2</v>
      </c>
      <c r="J71">
        <v>6</v>
      </c>
      <c r="K71">
        <v>2.0999999999999996</v>
      </c>
      <c r="L71">
        <f>YEAR(Table1[[#This Row],[DATE]])</f>
        <v>2023</v>
      </c>
      <c r="M71" t="str">
        <f>TEXT(Table1[[#This Row],[DATE]],"mmm")</f>
        <v>May</v>
      </c>
      <c r="N71" t="str">
        <f>TEXT(Table1[[#This Row],[DATE]],"ddd")</f>
        <v>Tue</v>
      </c>
    </row>
    <row r="72" spans="1:14" x14ac:dyDescent="0.3">
      <c r="A72" t="s">
        <v>124</v>
      </c>
      <c r="B72" s="1">
        <v>45052</v>
      </c>
      <c r="C72" t="s">
        <v>27</v>
      </c>
      <c r="D72" t="s">
        <v>40</v>
      </c>
      <c r="E72" t="s">
        <v>41</v>
      </c>
      <c r="F72" t="s">
        <v>48</v>
      </c>
      <c r="G72" t="s">
        <v>61</v>
      </c>
      <c r="H72">
        <v>3.25</v>
      </c>
      <c r="I72">
        <v>1</v>
      </c>
      <c r="J72">
        <v>3.25</v>
      </c>
      <c r="K72">
        <v>1.1375</v>
      </c>
      <c r="L72">
        <f>YEAR(Table1[[#This Row],[DATE]])</f>
        <v>2023</v>
      </c>
      <c r="M72" t="str">
        <f>TEXT(Table1[[#This Row],[DATE]],"mmm")</f>
        <v>May</v>
      </c>
      <c r="N72" t="str">
        <f>TEXT(Table1[[#This Row],[DATE]],"ddd")</f>
        <v>Sat</v>
      </c>
    </row>
    <row r="73" spans="1:14" x14ac:dyDescent="0.3">
      <c r="A73" t="s">
        <v>125</v>
      </c>
      <c r="B73" s="1">
        <v>44985</v>
      </c>
      <c r="C73" t="s">
        <v>36</v>
      </c>
      <c r="D73" t="s">
        <v>37</v>
      </c>
      <c r="E73" t="s">
        <v>38</v>
      </c>
      <c r="F73" t="s">
        <v>51</v>
      </c>
      <c r="G73" t="s">
        <v>42</v>
      </c>
      <c r="H73">
        <v>2.5</v>
      </c>
      <c r="I73">
        <v>1</v>
      </c>
      <c r="J73">
        <v>2.5</v>
      </c>
      <c r="K73">
        <v>0.875</v>
      </c>
      <c r="L73">
        <f>YEAR(Table1[[#This Row],[DATE]])</f>
        <v>2023</v>
      </c>
      <c r="M73" t="str">
        <f>TEXT(Table1[[#This Row],[DATE]],"mmm")</f>
        <v>Feb</v>
      </c>
      <c r="N73" t="str">
        <f>TEXT(Table1[[#This Row],[DATE]],"ddd")</f>
        <v>Tue</v>
      </c>
    </row>
    <row r="74" spans="1:14" x14ac:dyDescent="0.3">
      <c r="A74" t="s">
        <v>126</v>
      </c>
      <c r="B74" s="1">
        <v>44496</v>
      </c>
      <c r="C74" t="s">
        <v>27</v>
      </c>
      <c r="D74" t="s">
        <v>40</v>
      </c>
      <c r="E74" t="s">
        <v>86</v>
      </c>
      <c r="F74" t="s">
        <v>78</v>
      </c>
      <c r="G74" t="s">
        <v>19</v>
      </c>
      <c r="H74">
        <v>3</v>
      </c>
      <c r="I74">
        <v>1</v>
      </c>
      <c r="J74">
        <v>3</v>
      </c>
      <c r="K74">
        <v>1.0499999999999998</v>
      </c>
      <c r="L74">
        <f>YEAR(Table1[[#This Row],[DATE]])</f>
        <v>2021</v>
      </c>
      <c r="M74" t="str">
        <f>TEXT(Table1[[#This Row],[DATE]],"mmm")</f>
        <v>Oct</v>
      </c>
      <c r="N74" t="str">
        <f>TEXT(Table1[[#This Row],[DATE]],"ddd")</f>
        <v>Wed</v>
      </c>
    </row>
    <row r="75" spans="1:14" x14ac:dyDescent="0.3">
      <c r="A75" t="s">
        <v>127</v>
      </c>
      <c r="B75" s="1">
        <v>44752</v>
      </c>
      <c r="C75" t="s">
        <v>58</v>
      </c>
      <c r="D75" t="s">
        <v>53</v>
      </c>
      <c r="E75" t="s">
        <v>71</v>
      </c>
      <c r="F75" t="s">
        <v>48</v>
      </c>
      <c r="G75" t="s">
        <v>61</v>
      </c>
      <c r="H75">
        <v>3.75</v>
      </c>
      <c r="I75">
        <v>2</v>
      </c>
      <c r="J75">
        <v>7.5</v>
      </c>
      <c r="K75">
        <v>2.625</v>
      </c>
      <c r="L75">
        <f>YEAR(Table1[[#This Row],[DATE]])</f>
        <v>2022</v>
      </c>
      <c r="M75" t="str">
        <f>TEXT(Table1[[#This Row],[DATE]],"mmm")</f>
        <v>Jul</v>
      </c>
      <c r="N75" t="str">
        <f>TEXT(Table1[[#This Row],[DATE]],"ddd")</f>
        <v>Sun</v>
      </c>
    </row>
    <row r="76" spans="1:14" x14ac:dyDescent="0.3">
      <c r="A76" t="s">
        <v>128</v>
      </c>
      <c r="B76" s="1">
        <v>44928</v>
      </c>
      <c r="C76" t="s">
        <v>12</v>
      </c>
      <c r="D76" t="s">
        <v>63</v>
      </c>
      <c r="E76" t="s">
        <v>64</v>
      </c>
      <c r="F76" t="s">
        <v>51</v>
      </c>
      <c r="G76" t="s">
        <v>61</v>
      </c>
      <c r="H76">
        <v>3.25</v>
      </c>
      <c r="I76">
        <v>1</v>
      </c>
      <c r="J76">
        <v>3.25</v>
      </c>
      <c r="K76">
        <v>1.1375</v>
      </c>
      <c r="L76">
        <f>YEAR(Table1[[#This Row],[DATE]])</f>
        <v>2023</v>
      </c>
      <c r="M76" t="str">
        <f>TEXT(Table1[[#This Row],[DATE]],"mmm")</f>
        <v>Jan</v>
      </c>
      <c r="N76" t="str">
        <f>TEXT(Table1[[#This Row],[DATE]],"ddd")</f>
        <v>Mon</v>
      </c>
    </row>
    <row r="77" spans="1:14" x14ac:dyDescent="0.3">
      <c r="A77" t="s">
        <v>129</v>
      </c>
      <c r="B77" s="1">
        <v>44387</v>
      </c>
      <c r="C77" t="s">
        <v>27</v>
      </c>
      <c r="D77" t="s">
        <v>28</v>
      </c>
      <c r="E77" t="s">
        <v>29</v>
      </c>
      <c r="F77" t="s">
        <v>18</v>
      </c>
      <c r="G77" t="s">
        <v>42</v>
      </c>
      <c r="H77">
        <v>3.1</v>
      </c>
      <c r="I77">
        <v>1</v>
      </c>
      <c r="J77">
        <v>3.1</v>
      </c>
      <c r="K77">
        <v>1.085</v>
      </c>
      <c r="L77">
        <f>YEAR(Table1[[#This Row],[DATE]])</f>
        <v>2021</v>
      </c>
      <c r="M77" t="str">
        <f>TEXT(Table1[[#This Row],[DATE]],"mmm")</f>
        <v>Jul</v>
      </c>
      <c r="N77" t="str">
        <f>TEXT(Table1[[#This Row],[DATE]],"ddd")</f>
        <v>Sat</v>
      </c>
    </row>
    <row r="78" spans="1:14" x14ac:dyDescent="0.3">
      <c r="A78" t="s">
        <v>130</v>
      </c>
      <c r="B78" s="1">
        <v>44807</v>
      </c>
      <c r="C78" t="s">
        <v>27</v>
      </c>
      <c r="D78" t="s">
        <v>40</v>
      </c>
      <c r="E78" t="s">
        <v>41</v>
      </c>
      <c r="F78" t="s">
        <v>48</v>
      </c>
      <c r="G78" t="s">
        <v>66</v>
      </c>
      <c r="H78">
        <v>2.5</v>
      </c>
      <c r="I78">
        <v>1</v>
      </c>
      <c r="J78">
        <v>2.5</v>
      </c>
      <c r="K78">
        <v>0.875</v>
      </c>
      <c r="L78">
        <f>YEAR(Table1[[#This Row],[DATE]])</f>
        <v>2022</v>
      </c>
      <c r="M78" t="str">
        <f>TEXT(Table1[[#This Row],[DATE]],"mmm")</f>
        <v>Sep</v>
      </c>
      <c r="N78" t="str">
        <f>TEXT(Table1[[#This Row],[DATE]],"ddd")</f>
        <v>Sat</v>
      </c>
    </row>
    <row r="79" spans="1:14" x14ac:dyDescent="0.3">
      <c r="A79" t="s">
        <v>131</v>
      </c>
      <c r="B79" s="1">
        <v>44926</v>
      </c>
      <c r="C79" t="s">
        <v>27</v>
      </c>
      <c r="D79" t="s">
        <v>28</v>
      </c>
      <c r="E79" t="s">
        <v>32</v>
      </c>
      <c r="F79" t="s">
        <v>15</v>
      </c>
      <c r="G79" t="s">
        <v>61</v>
      </c>
      <c r="H79">
        <v>3</v>
      </c>
      <c r="I79">
        <v>2</v>
      </c>
      <c r="J79">
        <v>6</v>
      </c>
      <c r="K79">
        <v>2.0999999999999996</v>
      </c>
      <c r="L79">
        <f>YEAR(Table1[[#This Row],[DATE]])</f>
        <v>2022</v>
      </c>
      <c r="M79" t="str">
        <f>TEXT(Table1[[#This Row],[DATE]],"mmm")</f>
        <v>Dec</v>
      </c>
      <c r="N79" t="str">
        <f>TEXT(Table1[[#This Row],[DATE]],"ddd")</f>
        <v>Sat</v>
      </c>
    </row>
    <row r="80" spans="1:14" x14ac:dyDescent="0.3">
      <c r="A80" t="s">
        <v>132</v>
      </c>
      <c r="B80" s="1">
        <v>44342</v>
      </c>
      <c r="C80" t="s">
        <v>36</v>
      </c>
      <c r="D80" t="s">
        <v>53</v>
      </c>
      <c r="E80" t="s">
        <v>96</v>
      </c>
      <c r="F80" t="s">
        <v>48</v>
      </c>
      <c r="G80" t="s">
        <v>16</v>
      </c>
      <c r="H80">
        <v>2</v>
      </c>
      <c r="I80">
        <v>1</v>
      </c>
      <c r="J80">
        <v>2</v>
      </c>
      <c r="K80">
        <v>0.7</v>
      </c>
      <c r="L80">
        <f>YEAR(Table1[[#This Row],[DATE]])</f>
        <v>2021</v>
      </c>
      <c r="M80" t="str">
        <f>TEXT(Table1[[#This Row],[DATE]],"mmm")</f>
        <v>May</v>
      </c>
      <c r="N80" t="str">
        <f>TEXT(Table1[[#This Row],[DATE]],"ddd")</f>
        <v>Wed</v>
      </c>
    </row>
    <row r="81" spans="1:14" x14ac:dyDescent="0.3">
      <c r="A81" t="s">
        <v>133</v>
      </c>
      <c r="B81" s="1">
        <v>44688</v>
      </c>
      <c r="C81" t="s">
        <v>27</v>
      </c>
      <c r="D81" t="s">
        <v>28</v>
      </c>
      <c r="E81" t="s">
        <v>32</v>
      </c>
      <c r="F81" t="s">
        <v>30</v>
      </c>
      <c r="G81" t="s">
        <v>46</v>
      </c>
      <c r="H81">
        <v>3</v>
      </c>
      <c r="I81">
        <v>2</v>
      </c>
      <c r="J81">
        <v>6</v>
      </c>
      <c r="K81">
        <v>2.0999999999999996</v>
      </c>
      <c r="L81">
        <f>YEAR(Table1[[#This Row],[DATE]])</f>
        <v>2022</v>
      </c>
      <c r="M81" t="str">
        <f>TEXT(Table1[[#This Row],[DATE]],"mmm")</f>
        <v>May</v>
      </c>
      <c r="N81" t="str">
        <f>TEXT(Table1[[#This Row],[DATE]],"ddd")</f>
        <v>Sat</v>
      </c>
    </row>
    <row r="82" spans="1:14" x14ac:dyDescent="0.3">
      <c r="A82" t="s">
        <v>134</v>
      </c>
      <c r="B82" s="1">
        <v>44787</v>
      </c>
      <c r="C82" t="s">
        <v>12</v>
      </c>
      <c r="D82" t="s">
        <v>63</v>
      </c>
      <c r="E82" t="s">
        <v>64</v>
      </c>
      <c r="F82" t="s">
        <v>15</v>
      </c>
      <c r="G82" t="s">
        <v>16</v>
      </c>
      <c r="H82">
        <v>3.75</v>
      </c>
      <c r="I82">
        <v>2</v>
      </c>
      <c r="J82">
        <v>7.5</v>
      </c>
      <c r="K82">
        <v>2.625</v>
      </c>
      <c r="L82">
        <f>YEAR(Table1[[#This Row],[DATE]])</f>
        <v>2022</v>
      </c>
      <c r="M82" t="str">
        <f>TEXT(Table1[[#This Row],[DATE]],"mmm")</f>
        <v>Aug</v>
      </c>
      <c r="N82" t="str">
        <f>TEXT(Table1[[#This Row],[DATE]],"ddd")</f>
        <v>Sun</v>
      </c>
    </row>
    <row r="83" spans="1:14" x14ac:dyDescent="0.3">
      <c r="A83" t="s">
        <v>135</v>
      </c>
      <c r="B83" s="1">
        <v>45270</v>
      </c>
      <c r="C83" t="s">
        <v>12</v>
      </c>
      <c r="D83" t="s">
        <v>63</v>
      </c>
      <c r="E83" t="s">
        <v>64</v>
      </c>
      <c r="F83" t="s">
        <v>78</v>
      </c>
      <c r="G83" t="s">
        <v>46</v>
      </c>
      <c r="H83">
        <v>3</v>
      </c>
      <c r="I83">
        <v>1</v>
      </c>
      <c r="J83">
        <v>3</v>
      </c>
      <c r="K83">
        <v>1.0499999999999998</v>
      </c>
      <c r="L83">
        <f>YEAR(Table1[[#This Row],[DATE]])</f>
        <v>2023</v>
      </c>
      <c r="M83" t="str">
        <f>TEXT(Table1[[#This Row],[DATE]],"mmm")</f>
        <v>Dec</v>
      </c>
      <c r="N83" t="str">
        <f>TEXT(Table1[[#This Row],[DATE]],"ddd")</f>
        <v>Sun</v>
      </c>
    </row>
    <row r="84" spans="1:14" x14ac:dyDescent="0.3">
      <c r="A84" t="s">
        <v>136</v>
      </c>
      <c r="B84" s="1">
        <v>44456</v>
      </c>
      <c r="C84" t="s">
        <v>27</v>
      </c>
      <c r="D84" t="s">
        <v>40</v>
      </c>
      <c r="E84" t="s">
        <v>41</v>
      </c>
      <c r="F84" t="s">
        <v>51</v>
      </c>
      <c r="G84" t="s">
        <v>42</v>
      </c>
      <c r="H84">
        <v>3.75</v>
      </c>
      <c r="I84">
        <v>1</v>
      </c>
      <c r="J84">
        <v>3.75</v>
      </c>
      <c r="K84">
        <v>1.3125</v>
      </c>
      <c r="L84">
        <f>YEAR(Table1[[#This Row],[DATE]])</f>
        <v>2021</v>
      </c>
      <c r="M84" t="str">
        <f>TEXT(Table1[[#This Row],[DATE]],"mmm")</f>
        <v>Sep</v>
      </c>
      <c r="N84" t="str">
        <f>TEXT(Table1[[#This Row],[DATE]],"ddd")</f>
        <v>Fri</v>
      </c>
    </row>
    <row r="85" spans="1:14" x14ac:dyDescent="0.3">
      <c r="A85" t="s">
        <v>137</v>
      </c>
      <c r="B85" s="1">
        <v>44916</v>
      </c>
      <c r="C85" t="s">
        <v>12</v>
      </c>
      <c r="D85" t="s">
        <v>13</v>
      </c>
      <c r="E85" t="s">
        <v>25</v>
      </c>
      <c r="F85" t="s">
        <v>48</v>
      </c>
      <c r="G85" t="s">
        <v>19</v>
      </c>
      <c r="H85">
        <v>3</v>
      </c>
      <c r="I85">
        <v>2</v>
      </c>
      <c r="J85">
        <v>6</v>
      </c>
      <c r="K85">
        <v>2.0999999999999996</v>
      </c>
      <c r="L85">
        <f>YEAR(Table1[[#This Row],[DATE]])</f>
        <v>2022</v>
      </c>
      <c r="M85" t="str">
        <f>TEXT(Table1[[#This Row],[DATE]],"mmm")</f>
        <v>Dec</v>
      </c>
      <c r="N85" t="str">
        <f>TEXT(Table1[[#This Row],[DATE]],"ddd")</f>
        <v>Wed</v>
      </c>
    </row>
    <row r="86" spans="1:14" x14ac:dyDescent="0.3">
      <c r="A86" t="s">
        <v>138</v>
      </c>
      <c r="B86" s="1">
        <v>44680</v>
      </c>
      <c r="C86" t="s">
        <v>36</v>
      </c>
      <c r="D86" t="s">
        <v>37</v>
      </c>
      <c r="E86" t="s">
        <v>56</v>
      </c>
      <c r="F86" t="s">
        <v>51</v>
      </c>
      <c r="G86" t="s">
        <v>66</v>
      </c>
      <c r="H86">
        <v>2.5</v>
      </c>
      <c r="I86">
        <v>1</v>
      </c>
      <c r="J86">
        <v>2.5</v>
      </c>
      <c r="K86">
        <v>0.875</v>
      </c>
      <c r="L86">
        <f>YEAR(Table1[[#This Row],[DATE]])</f>
        <v>2022</v>
      </c>
      <c r="M86" t="str">
        <f>TEXT(Table1[[#This Row],[DATE]],"mmm")</f>
        <v>Apr</v>
      </c>
      <c r="N86" t="str">
        <f>TEXT(Table1[[#This Row],[DATE]],"ddd")</f>
        <v>Fri</v>
      </c>
    </row>
    <row r="87" spans="1:14" x14ac:dyDescent="0.3">
      <c r="A87" t="s">
        <v>139</v>
      </c>
      <c r="B87" s="1">
        <v>44300</v>
      </c>
      <c r="C87" t="s">
        <v>12</v>
      </c>
      <c r="D87" t="s">
        <v>13</v>
      </c>
      <c r="E87" t="s">
        <v>14</v>
      </c>
      <c r="F87" t="s">
        <v>48</v>
      </c>
      <c r="G87" t="s">
        <v>23</v>
      </c>
      <c r="H87">
        <v>4.25</v>
      </c>
      <c r="I87">
        <v>2</v>
      </c>
      <c r="J87">
        <v>8.5</v>
      </c>
      <c r="K87">
        <v>2.9749999999999996</v>
      </c>
      <c r="L87">
        <f>YEAR(Table1[[#This Row],[DATE]])</f>
        <v>2021</v>
      </c>
      <c r="M87" t="str">
        <f>TEXT(Table1[[#This Row],[DATE]],"mmm")</f>
        <v>Apr</v>
      </c>
      <c r="N87" t="str">
        <f>TEXT(Table1[[#This Row],[DATE]],"ddd")</f>
        <v>Wed</v>
      </c>
    </row>
    <row r="88" spans="1:14" x14ac:dyDescent="0.3">
      <c r="A88" t="s">
        <v>140</v>
      </c>
      <c r="B88" s="1">
        <v>45022</v>
      </c>
      <c r="C88" t="s">
        <v>36</v>
      </c>
      <c r="D88" t="s">
        <v>37</v>
      </c>
      <c r="E88" t="s">
        <v>56</v>
      </c>
      <c r="F88" t="s">
        <v>18</v>
      </c>
      <c r="G88" t="s">
        <v>61</v>
      </c>
      <c r="H88">
        <v>2.2000000000000002</v>
      </c>
      <c r="I88">
        <v>2</v>
      </c>
      <c r="J88">
        <v>4.4000000000000004</v>
      </c>
      <c r="K88">
        <v>1.54</v>
      </c>
      <c r="L88">
        <f>YEAR(Table1[[#This Row],[DATE]])</f>
        <v>2023</v>
      </c>
      <c r="M88" t="str">
        <f>TEXT(Table1[[#This Row],[DATE]],"mmm")</f>
        <v>Apr</v>
      </c>
      <c r="N88" t="str">
        <f>TEXT(Table1[[#This Row],[DATE]],"ddd")</f>
        <v>Thu</v>
      </c>
    </row>
    <row r="89" spans="1:14" x14ac:dyDescent="0.3">
      <c r="A89" t="s">
        <v>141</v>
      </c>
      <c r="B89" s="1">
        <v>45024</v>
      </c>
      <c r="C89" t="s">
        <v>27</v>
      </c>
      <c r="D89" t="s">
        <v>28</v>
      </c>
      <c r="E89" t="s">
        <v>32</v>
      </c>
      <c r="F89" t="s">
        <v>48</v>
      </c>
      <c r="G89" t="s">
        <v>46</v>
      </c>
      <c r="H89">
        <v>2.5</v>
      </c>
      <c r="I89">
        <v>2</v>
      </c>
      <c r="J89">
        <v>5</v>
      </c>
      <c r="K89">
        <v>1.75</v>
      </c>
      <c r="L89">
        <f>YEAR(Table1[[#This Row],[DATE]])</f>
        <v>2023</v>
      </c>
      <c r="M89" t="str">
        <f>TEXT(Table1[[#This Row],[DATE]],"mmm")</f>
        <v>Apr</v>
      </c>
      <c r="N89" t="str">
        <f>TEXT(Table1[[#This Row],[DATE]],"ddd")</f>
        <v>Sat</v>
      </c>
    </row>
    <row r="90" spans="1:14" x14ac:dyDescent="0.3">
      <c r="A90" t="s">
        <v>142</v>
      </c>
      <c r="B90" s="1">
        <v>44769</v>
      </c>
      <c r="C90" t="s">
        <v>36</v>
      </c>
      <c r="D90" t="s">
        <v>37</v>
      </c>
      <c r="E90" t="s">
        <v>56</v>
      </c>
      <c r="F90" t="s">
        <v>15</v>
      </c>
      <c r="G90" t="s">
        <v>46</v>
      </c>
      <c r="H90">
        <v>2.5</v>
      </c>
      <c r="I90">
        <v>1</v>
      </c>
      <c r="J90">
        <v>2.5</v>
      </c>
      <c r="K90">
        <v>0.875</v>
      </c>
      <c r="L90">
        <f>YEAR(Table1[[#This Row],[DATE]])</f>
        <v>2022</v>
      </c>
      <c r="M90" t="str">
        <f>TEXT(Table1[[#This Row],[DATE]],"mmm")</f>
        <v>Jul</v>
      </c>
      <c r="N90" t="str">
        <f>TEXT(Table1[[#This Row],[DATE]],"ddd")</f>
        <v>Wed</v>
      </c>
    </row>
    <row r="91" spans="1:14" x14ac:dyDescent="0.3">
      <c r="A91" t="s">
        <v>143</v>
      </c>
      <c r="B91" s="1">
        <v>44208</v>
      </c>
      <c r="C91" t="s">
        <v>36</v>
      </c>
      <c r="D91" t="s">
        <v>37</v>
      </c>
      <c r="E91" t="s">
        <v>38</v>
      </c>
      <c r="F91" t="s">
        <v>51</v>
      </c>
      <c r="G91" t="s">
        <v>46</v>
      </c>
      <c r="H91">
        <v>2.5499999999999998</v>
      </c>
      <c r="I91">
        <v>2</v>
      </c>
      <c r="J91">
        <v>5.0999999999999996</v>
      </c>
      <c r="K91">
        <v>1.7849999999999997</v>
      </c>
      <c r="L91">
        <f>YEAR(Table1[[#This Row],[DATE]])</f>
        <v>2021</v>
      </c>
      <c r="M91" t="str">
        <f>TEXT(Table1[[#This Row],[DATE]],"mmm")</f>
        <v>Jan</v>
      </c>
      <c r="N91" t="str">
        <f>TEXT(Table1[[#This Row],[DATE]],"ddd")</f>
        <v>Tue</v>
      </c>
    </row>
    <row r="92" spans="1:14" x14ac:dyDescent="0.3">
      <c r="A92" t="s">
        <v>144</v>
      </c>
      <c r="B92" s="1">
        <v>44345</v>
      </c>
      <c r="C92" t="s">
        <v>36</v>
      </c>
      <c r="D92" t="s">
        <v>37</v>
      </c>
      <c r="E92" t="s">
        <v>38</v>
      </c>
      <c r="F92" t="s">
        <v>48</v>
      </c>
      <c r="G92" t="s">
        <v>61</v>
      </c>
      <c r="H92">
        <v>3.5</v>
      </c>
      <c r="I92">
        <v>2</v>
      </c>
      <c r="J92">
        <v>7</v>
      </c>
      <c r="K92">
        <v>2.4499999999999997</v>
      </c>
      <c r="L92">
        <f>YEAR(Table1[[#This Row],[DATE]])</f>
        <v>2021</v>
      </c>
      <c r="M92" t="str">
        <f>TEXT(Table1[[#This Row],[DATE]],"mmm")</f>
        <v>May</v>
      </c>
      <c r="N92" t="str">
        <f>TEXT(Table1[[#This Row],[DATE]],"ddd")</f>
        <v>Sat</v>
      </c>
    </row>
    <row r="93" spans="1:14" x14ac:dyDescent="0.3">
      <c r="A93" t="s">
        <v>145</v>
      </c>
      <c r="B93" s="1">
        <v>45124</v>
      </c>
      <c r="C93" t="s">
        <v>12</v>
      </c>
      <c r="D93" t="s">
        <v>63</v>
      </c>
      <c r="E93" t="s">
        <v>64</v>
      </c>
      <c r="F93" t="s">
        <v>15</v>
      </c>
      <c r="G93" t="s">
        <v>42</v>
      </c>
      <c r="H93">
        <v>3.5</v>
      </c>
      <c r="I93">
        <v>1</v>
      </c>
      <c r="J93">
        <v>3.5</v>
      </c>
      <c r="K93">
        <v>1.2249999999999999</v>
      </c>
      <c r="L93">
        <f>YEAR(Table1[[#This Row],[DATE]])</f>
        <v>2023</v>
      </c>
      <c r="M93" t="str">
        <f>TEXT(Table1[[#This Row],[DATE]],"mmm")</f>
        <v>Jul</v>
      </c>
      <c r="N93" t="str">
        <f>TEXT(Table1[[#This Row],[DATE]],"ddd")</f>
        <v>Mon</v>
      </c>
    </row>
    <row r="94" spans="1:14" x14ac:dyDescent="0.3">
      <c r="A94" t="s">
        <v>146</v>
      </c>
      <c r="B94" s="1">
        <v>44300</v>
      </c>
      <c r="C94" t="s">
        <v>27</v>
      </c>
      <c r="D94" t="s">
        <v>28</v>
      </c>
      <c r="E94" t="s">
        <v>29</v>
      </c>
      <c r="F94" t="s">
        <v>78</v>
      </c>
      <c r="G94" t="s">
        <v>42</v>
      </c>
      <c r="H94">
        <v>3</v>
      </c>
      <c r="I94">
        <v>2</v>
      </c>
      <c r="J94">
        <v>6</v>
      </c>
      <c r="K94">
        <v>2.0999999999999996</v>
      </c>
      <c r="L94">
        <f>YEAR(Table1[[#This Row],[DATE]])</f>
        <v>2021</v>
      </c>
      <c r="M94" t="str">
        <f>TEXT(Table1[[#This Row],[DATE]],"mmm")</f>
        <v>Apr</v>
      </c>
      <c r="N94" t="str">
        <f>TEXT(Table1[[#This Row],[DATE]],"ddd")</f>
        <v>Wed</v>
      </c>
    </row>
    <row r="95" spans="1:14" x14ac:dyDescent="0.3">
      <c r="A95" t="s">
        <v>147</v>
      </c>
      <c r="B95" s="1">
        <v>44603</v>
      </c>
      <c r="C95" t="s">
        <v>36</v>
      </c>
      <c r="D95" t="s">
        <v>53</v>
      </c>
      <c r="E95" t="s">
        <v>54</v>
      </c>
      <c r="F95" t="s">
        <v>15</v>
      </c>
      <c r="G95" t="s">
        <v>66</v>
      </c>
      <c r="H95">
        <v>3.1</v>
      </c>
      <c r="I95">
        <v>1</v>
      </c>
      <c r="J95">
        <v>3.1</v>
      </c>
      <c r="K95">
        <v>1.085</v>
      </c>
      <c r="L95">
        <f>YEAR(Table1[[#This Row],[DATE]])</f>
        <v>2022</v>
      </c>
      <c r="M95" t="str">
        <f>TEXT(Table1[[#This Row],[DATE]],"mmm")</f>
        <v>Feb</v>
      </c>
      <c r="N95" t="str">
        <f>TEXT(Table1[[#This Row],[DATE]],"ddd")</f>
        <v>Fri</v>
      </c>
    </row>
    <row r="96" spans="1:14" x14ac:dyDescent="0.3">
      <c r="A96" t="s">
        <v>148</v>
      </c>
      <c r="B96" s="1">
        <v>44563</v>
      </c>
      <c r="C96" t="s">
        <v>58</v>
      </c>
      <c r="D96" t="s">
        <v>53</v>
      </c>
      <c r="E96" t="s">
        <v>74</v>
      </c>
      <c r="F96" t="s">
        <v>51</v>
      </c>
      <c r="G96" t="s">
        <v>46</v>
      </c>
      <c r="H96">
        <v>3.25</v>
      </c>
      <c r="I96">
        <v>1</v>
      </c>
      <c r="J96">
        <v>3.25</v>
      </c>
      <c r="K96">
        <v>1.1375</v>
      </c>
      <c r="L96">
        <f>YEAR(Table1[[#This Row],[DATE]])</f>
        <v>2022</v>
      </c>
      <c r="M96" t="str">
        <f>TEXT(Table1[[#This Row],[DATE]],"mmm")</f>
        <v>Jan</v>
      </c>
      <c r="N96" t="str">
        <f>TEXT(Table1[[#This Row],[DATE]],"ddd")</f>
        <v>Sun</v>
      </c>
    </row>
    <row r="97" spans="1:14" x14ac:dyDescent="0.3">
      <c r="A97" t="s">
        <v>149</v>
      </c>
      <c r="B97" s="1">
        <v>44348</v>
      </c>
      <c r="C97" t="s">
        <v>12</v>
      </c>
      <c r="D97" t="s">
        <v>21</v>
      </c>
      <c r="E97" t="s">
        <v>22</v>
      </c>
      <c r="F97" t="s">
        <v>33</v>
      </c>
      <c r="G97" t="s">
        <v>16</v>
      </c>
      <c r="H97">
        <v>3.75</v>
      </c>
      <c r="I97">
        <v>1</v>
      </c>
      <c r="J97">
        <v>3.75</v>
      </c>
      <c r="K97">
        <v>1.3125</v>
      </c>
      <c r="L97">
        <f>YEAR(Table1[[#This Row],[DATE]])</f>
        <v>2021</v>
      </c>
      <c r="M97" t="str">
        <f>TEXT(Table1[[#This Row],[DATE]],"mmm")</f>
        <v>Jun</v>
      </c>
      <c r="N97" t="str">
        <f>TEXT(Table1[[#This Row],[DATE]],"ddd")</f>
        <v>Tue</v>
      </c>
    </row>
    <row r="98" spans="1:14" x14ac:dyDescent="0.3">
      <c r="A98" t="s">
        <v>150</v>
      </c>
      <c r="B98" s="1">
        <v>44557</v>
      </c>
      <c r="C98" t="s">
        <v>36</v>
      </c>
      <c r="D98" t="s">
        <v>53</v>
      </c>
      <c r="E98" t="s">
        <v>96</v>
      </c>
      <c r="F98" t="s">
        <v>51</v>
      </c>
      <c r="G98" t="s">
        <v>61</v>
      </c>
      <c r="H98">
        <v>4.5</v>
      </c>
      <c r="I98">
        <v>1</v>
      </c>
      <c r="J98">
        <v>4.5</v>
      </c>
      <c r="K98">
        <v>1.575</v>
      </c>
      <c r="L98">
        <f>YEAR(Table1[[#This Row],[DATE]])</f>
        <v>2021</v>
      </c>
      <c r="M98" t="str">
        <f>TEXT(Table1[[#This Row],[DATE]],"mmm")</f>
        <v>Dec</v>
      </c>
      <c r="N98" t="str">
        <f>TEXT(Table1[[#This Row],[DATE]],"ddd")</f>
        <v>Mon</v>
      </c>
    </row>
    <row r="99" spans="1:14" x14ac:dyDescent="0.3">
      <c r="A99" t="s">
        <v>151</v>
      </c>
      <c r="B99" s="1">
        <v>45033</v>
      </c>
      <c r="C99" t="s">
        <v>58</v>
      </c>
      <c r="D99" t="s">
        <v>53</v>
      </c>
      <c r="E99" t="s">
        <v>74</v>
      </c>
      <c r="F99" t="s">
        <v>18</v>
      </c>
      <c r="G99" t="s">
        <v>61</v>
      </c>
      <c r="H99">
        <v>3.75</v>
      </c>
      <c r="I99">
        <v>2</v>
      </c>
      <c r="J99">
        <v>7.5</v>
      </c>
      <c r="K99">
        <v>2.625</v>
      </c>
      <c r="L99">
        <f>YEAR(Table1[[#This Row],[DATE]])</f>
        <v>2023</v>
      </c>
      <c r="M99" t="str">
        <f>TEXT(Table1[[#This Row],[DATE]],"mmm")</f>
        <v>Apr</v>
      </c>
      <c r="N99" t="str">
        <f>TEXT(Table1[[#This Row],[DATE]],"ddd")</f>
        <v>Mon</v>
      </c>
    </row>
    <row r="100" spans="1:14" x14ac:dyDescent="0.3">
      <c r="A100" t="s">
        <v>152</v>
      </c>
      <c r="B100" s="1">
        <v>44898</v>
      </c>
      <c r="C100" t="s">
        <v>36</v>
      </c>
      <c r="D100" t="s">
        <v>37</v>
      </c>
      <c r="E100" t="s">
        <v>38</v>
      </c>
      <c r="F100" t="s">
        <v>33</v>
      </c>
      <c r="G100" t="s">
        <v>46</v>
      </c>
      <c r="H100">
        <v>3</v>
      </c>
      <c r="I100">
        <v>2</v>
      </c>
      <c r="J100">
        <v>6</v>
      </c>
      <c r="K100">
        <v>2.0999999999999996</v>
      </c>
      <c r="L100">
        <f>YEAR(Table1[[#This Row],[DATE]])</f>
        <v>2022</v>
      </c>
      <c r="M100" t="str">
        <f>TEXT(Table1[[#This Row],[DATE]],"mmm")</f>
        <v>Dec</v>
      </c>
      <c r="N100" t="str">
        <f>TEXT(Table1[[#This Row],[DATE]],"ddd")</f>
        <v>Sat</v>
      </c>
    </row>
    <row r="101" spans="1:14" x14ac:dyDescent="0.3">
      <c r="A101" t="s">
        <v>153</v>
      </c>
      <c r="B101" s="1">
        <v>44574</v>
      </c>
      <c r="C101" t="s">
        <v>27</v>
      </c>
      <c r="D101" t="s">
        <v>40</v>
      </c>
      <c r="E101" t="s">
        <v>41</v>
      </c>
      <c r="F101" t="s">
        <v>15</v>
      </c>
      <c r="G101" t="s">
        <v>61</v>
      </c>
      <c r="H101">
        <v>4.75</v>
      </c>
      <c r="I101">
        <v>2</v>
      </c>
      <c r="J101">
        <v>9.5</v>
      </c>
      <c r="K101">
        <v>3.3249999999999997</v>
      </c>
      <c r="L101">
        <f>YEAR(Table1[[#This Row],[DATE]])</f>
        <v>2022</v>
      </c>
      <c r="M101" t="str">
        <f>TEXT(Table1[[#This Row],[DATE]],"mmm")</f>
        <v>Jan</v>
      </c>
      <c r="N101" t="str">
        <f>TEXT(Table1[[#This Row],[DATE]],"ddd")</f>
        <v>Thu</v>
      </c>
    </row>
    <row r="102" spans="1:14" x14ac:dyDescent="0.3">
      <c r="A102" t="s">
        <v>154</v>
      </c>
      <c r="B102" s="1">
        <v>44517</v>
      </c>
      <c r="C102" t="s">
        <v>12</v>
      </c>
      <c r="D102" t="s">
        <v>13</v>
      </c>
      <c r="E102" t="s">
        <v>25</v>
      </c>
      <c r="F102" t="s">
        <v>18</v>
      </c>
      <c r="G102" t="s">
        <v>46</v>
      </c>
      <c r="H102">
        <v>3</v>
      </c>
      <c r="I102">
        <v>1</v>
      </c>
      <c r="J102">
        <v>3</v>
      </c>
      <c r="K102">
        <v>1.0499999999999998</v>
      </c>
      <c r="L102">
        <f>YEAR(Table1[[#This Row],[DATE]])</f>
        <v>2021</v>
      </c>
      <c r="M102" t="str">
        <f>TEXT(Table1[[#This Row],[DATE]],"mmm")</f>
        <v>Nov</v>
      </c>
      <c r="N102" t="str">
        <f>TEXT(Table1[[#This Row],[DATE]],"ddd")</f>
        <v>Wed</v>
      </c>
    </row>
    <row r="103" spans="1:14" x14ac:dyDescent="0.3">
      <c r="A103" t="s">
        <v>155</v>
      </c>
      <c r="B103" s="1">
        <v>44988</v>
      </c>
      <c r="C103" t="s">
        <v>58</v>
      </c>
      <c r="D103" t="s">
        <v>53</v>
      </c>
      <c r="E103" t="s">
        <v>71</v>
      </c>
      <c r="F103" t="s">
        <v>48</v>
      </c>
      <c r="G103" t="s">
        <v>46</v>
      </c>
      <c r="H103">
        <v>2.5</v>
      </c>
      <c r="I103">
        <v>2</v>
      </c>
      <c r="J103">
        <v>5</v>
      </c>
      <c r="K103">
        <v>1.75</v>
      </c>
      <c r="L103">
        <f>YEAR(Table1[[#This Row],[DATE]])</f>
        <v>2023</v>
      </c>
      <c r="M103" t="str">
        <f>TEXT(Table1[[#This Row],[DATE]],"mmm")</f>
        <v>Mar</v>
      </c>
      <c r="N103" t="str">
        <f>TEXT(Table1[[#This Row],[DATE]],"ddd")</f>
        <v>Fri</v>
      </c>
    </row>
    <row r="104" spans="1:14" x14ac:dyDescent="0.3">
      <c r="A104" t="s">
        <v>156</v>
      </c>
      <c r="B104" s="1">
        <v>44306</v>
      </c>
      <c r="C104" t="s">
        <v>36</v>
      </c>
      <c r="D104" t="s">
        <v>37</v>
      </c>
      <c r="E104" t="s">
        <v>56</v>
      </c>
      <c r="F104" t="s">
        <v>51</v>
      </c>
      <c r="G104" t="s">
        <v>46</v>
      </c>
      <c r="H104">
        <v>3.75</v>
      </c>
      <c r="I104">
        <v>1</v>
      </c>
      <c r="J104">
        <v>3.75</v>
      </c>
      <c r="K104">
        <v>1.3125</v>
      </c>
      <c r="L104">
        <f>YEAR(Table1[[#This Row],[DATE]])</f>
        <v>2021</v>
      </c>
      <c r="M104" t="str">
        <f>TEXT(Table1[[#This Row],[DATE]],"mmm")</f>
        <v>Apr</v>
      </c>
      <c r="N104" t="str">
        <f>TEXT(Table1[[#This Row],[DATE]],"ddd")</f>
        <v>Tue</v>
      </c>
    </row>
    <row r="105" spans="1:14" x14ac:dyDescent="0.3">
      <c r="A105" t="s">
        <v>157</v>
      </c>
      <c r="B105" s="1">
        <v>44239</v>
      </c>
      <c r="C105" t="s">
        <v>36</v>
      </c>
      <c r="D105" t="s">
        <v>37</v>
      </c>
      <c r="E105" t="s">
        <v>38</v>
      </c>
      <c r="F105" t="s">
        <v>18</v>
      </c>
      <c r="G105" t="s">
        <v>66</v>
      </c>
      <c r="H105">
        <v>3.75</v>
      </c>
      <c r="I105">
        <v>1</v>
      </c>
      <c r="J105">
        <v>3.75</v>
      </c>
      <c r="K105">
        <v>1.3125</v>
      </c>
      <c r="L105">
        <f>YEAR(Table1[[#This Row],[DATE]])</f>
        <v>2021</v>
      </c>
      <c r="M105" t="str">
        <f>TEXT(Table1[[#This Row],[DATE]],"mmm")</f>
        <v>Feb</v>
      </c>
      <c r="N105" t="str">
        <f>TEXT(Table1[[#This Row],[DATE]],"ddd")</f>
        <v>Fri</v>
      </c>
    </row>
    <row r="106" spans="1:14" x14ac:dyDescent="0.3">
      <c r="A106" t="s">
        <v>158</v>
      </c>
      <c r="B106" s="1">
        <v>44950</v>
      </c>
      <c r="C106" t="s">
        <v>58</v>
      </c>
      <c r="D106" t="s">
        <v>59</v>
      </c>
      <c r="E106" t="s">
        <v>60</v>
      </c>
      <c r="F106" t="s">
        <v>51</v>
      </c>
      <c r="G106" t="s">
        <v>42</v>
      </c>
      <c r="H106">
        <v>3.5</v>
      </c>
      <c r="I106">
        <v>1</v>
      </c>
      <c r="J106">
        <v>3.5</v>
      </c>
      <c r="K106">
        <v>1.2249999999999999</v>
      </c>
      <c r="L106">
        <f>YEAR(Table1[[#This Row],[DATE]])</f>
        <v>2023</v>
      </c>
      <c r="M106" t="str">
        <f>TEXT(Table1[[#This Row],[DATE]],"mmm")</f>
        <v>Jan</v>
      </c>
      <c r="N106" t="str">
        <f>TEXT(Table1[[#This Row],[DATE]],"ddd")</f>
        <v>Tue</v>
      </c>
    </row>
    <row r="107" spans="1:14" x14ac:dyDescent="0.3">
      <c r="A107" t="s">
        <v>159</v>
      </c>
      <c r="B107" s="1">
        <v>44648</v>
      </c>
      <c r="C107" t="s">
        <v>27</v>
      </c>
      <c r="D107" t="s">
        <v>40</v>
      </c>
      <c r="E107" t="s">
        <v>41</v>
      </c>
      <c r="F107" t="s">
        <v>15</v>
      </c>
      <c r="G107" t="s">
        <v>19</v>
      </c>
      <c r="H107">
        <v>2</v>
      </c>
      <c r="I107">
        <v>1</v>
      </c>
      <c r="J107">
        <v>2</v>
      </c>
      <c r="K107">
        <v>0.7</v>
      </c>
      <c r="L107">
        <f>YEAR(Table1[[#This Row],[DATE]])</f>
        <v>2022</v>
      </c>
      <c r="M107" t="str">
        <f>TEXT(Table1[[#This Row],[DATE]],"mmm")</f>
        <v>Mar</v>
      </c>
      <c r="N107" t="str">
        <f>TEXT(Table1[[#This Row],[DATE]],"ddd")</f>
        <v>Mon</v>
      </c>
    </row>
    <row r="108" spans="1:14" x14ac:dyDescent="0.3">
      <c r="A108" t="s">
        <v>160</v>
      </c>
      <c r="B108" s="1">
        <v>44398</v>
      </c>
      <c r="C108" t="s">
        <v>58</v>
      </c>
      <c r="D108" t="s">
        <v>59</v>
      </c>
      <c r="E108" t="s">
        <v>60</v>
      </c>
      <c r="F108" t="s">
        <v>15</v>
      </c>
      <c r="G108" t="s">
        <v>66</v>
      </c>
      <c r="H108">
        <v>3.75</v>
      </c>
      <c r="I108">
        <v>1</v>
      </c>
      <c r="J108">
        <v>3.75</v>
      </c>
      <c r="K108">
        <v>1.3125</v>
      </c>
      <c r="L108">
        <f>YEAR(Table1[[#This Row],[DATE]])</f>
        <v>2021</v>
      </c>
      <c r="M108" t="str">
        <f>TEXT(Table1[[#This Row],[DATE]],"mmm")</f>
        <v>Jul</v>
      </c>
      <c r="N108" t="str">
        <f>TEXT(Table1[[#This Row],[DATE]],"ddd")</f>
        <v>Wed</v>
      </c>
    </row>
    <row r="109" spans="1:14" x14ac:dyDescent="0.3">
      <c r="A109" t="s">
        <v>161</v>
      </c>
      <c r="B109" s="1">
        <v>44215</v>
      </c>
      <c r="C109" t="s">
        <v>12</v>
      </c>
      <c r="D109" t="s">
        <v>63</v>
      </c>
      <c r="E109" t="s">
        <v>64</v>
      </c>
      <c r="F109" t="s">
        <v>78</v>
      </c>
      <c r="G109" t="s">
        <v>23</v>
      </c>
      <c r="H109">
        <v>3.5</v>
      </c>
      <c r="I109">
        <v>1</v>
      </c>
      <c r="J109">
        <v>3.5</v>
      </c>
      <c r="K109">
        <v>1.2249999999999999</v>
      </c>
      <c r="L109">
        <f>YEAR(Table1[[#This Row],[DATE]])</f>
        <v>2021</v>
      </c>
      <c r="M109" t="str">
        <f>TEXT(Table1[[#This Row],[DATE]],"mmm")</f>
        <v>Jan</v>
      </c>
      <c r="N109" t="str">
        <f>TEXT(Table1[[#This Row],[DATE]],"ddd")</f>
        <v>Tue</v>
      </c>
    </row>
    <row r="110" spans="1:14" x14ac:dyDescent="0.3">
      <c r="A110" t="s">
        <v>162</v>
      </c>
      <c r="B110" s="1">
        <v>45107</v>
      </c>
      <c r="C110" t="s">
        <v>27</v>
      </c>
      <c r="D110" t="s">
        <v>28</v>
      </c>
      <c r="E110" t="s">
        <v>29</v>
      </c>
      <c r="F110" t="s">
        <v>78</v>
      </c>
      <c r="G110" t="s">
        <v>61</v>
      </c>
      <c r="H110">
        <v>3</v>
      </c>
      <c r="I110">
        <v>2</v>
      </c>
      <c r="J110">
        <v>6</v>
      </c>
      <c r="K110">
        <v>2.0999999999999996</v>
      </c>
      <c r="L110">
        <f>YEAR(Table1[[#This Row],[DATE]])</f>
        <v>2023</v>
      </c>
      <c r="M110" t="str">
        <f>TEXT(Table1[[#This Row],[DATE]],"mmm")</f>
        <v>Jun</v>
      </c>
      <c r="N110" t="str">
        <f>TEXT(Table1[[#This Row],[DATE]],"ddd")</f>
        <v>Fri</v>
      </c>
    </row>
    <row r="111" spans="1:14" x14ac:dyDescent="0.3">
      <c r="A111" t="s">
        <v>163</v>
      </c>
      <c r="B111" s="1">
        <v>45052</v>
      </c>
      <c r="C111" t="s">
        <v>44</v>
      </c>
      <c r="D111" t="s">
        <v>21</v>
      </c>
      <c r="E111" t="s">
        <v>45</v>
      </c>
      <c r="F111" t="s">
        <v>18</v>
      </c>
      <c r="G111" t="s">
        <v>16</v>
      </c>
      <c r="H111">
        <v>3.5</v>
      </c>
      <c r="I111">
        <v>1</v>
      </c>
      <c r="J111">
        <v>3.5</v>
      </c>
      <c r="K111">
        <v>1.2249999999999999</v>
      </c>
      <c r="L111">
        <f>YEAR(Table1[[#This Row],[DATE]])</f>
        <v>2023</v>
      </c>
      <c r="M111" t="str">
        <f>TEXT(Table1[[#This Row],[DATE]],"mmm")</f>
        <v>May</v>
      </c>
      <c r="N111" t="str">
        <f>TEXT(Table1[[#This Row],[DATE]],"ddd")</f>
        <v>Sat</v>
      </c>
    </row>
    <row r="112" spans="1:14" x14ac:dyDescent="0.3">
      <c r="A112" t="s">
        <v>164</v>
      </c>
      <c r="B112" s="1">
        <v>44815</v>
      </c>
      <c r="C112" t="s">
        <v>44</v>
      </c>
      <c r="D112" t="s">
        <v>21</v>
      </c>
      <c r="E112" t="s">
        <v>45</v>
      </c>
      <c r="F112" t="s">
        <v>51</v>
      </c>
      <c r="G112" t="s">
        <v>19</v>
      </c>
      <c r="H112">
        <v>4.25</v>
      </c>
      <c r="I112">
        <v>2</v>
      </c>
      <c r="J112">
        <v>8.5</v>
      </c>
      <c r="K112">
        <v>2.9749999999999996</v>
      </c>
      <c r="L112">
        <f>YEAR(Table1[[#This Row],[DATE]])</f>
        <v>2022</v>
      </c>
      <c r="M112" t="str">
        <f>TEXT(Table1[[#This Row],[DATE]],"mmm")</f>
        <v>Sep</v>
      </c>
      <c r="N112" t="str">
        <f>TEXT(Table1[[#This Row],[DATE]],"ddd")</f>
        <v>Sun</v>
      </c>
    </row>
    <row r="113" spans="1:14" x14ac:dyDescent="0.3">
      <c r="A113" t="s">
        <v>165</v>
      </c>
      <c r="B113" s="1">
        <v>44850</v>
      </c>
      <c r="C113" t="s">
        <v>44</v>
      </c>
      <c r="D113" t="s">
        <v>21</v>
      </c>
      <c r="E113" t="s">
        <v>45</v>
      </c>
      <c r="F113" t="s">
        <v>48</v>
      </c>
      <c r="G113" t="s">
        <v>46</v>
      </c>
      <c r="H113">
        <v>4.5</v>
      </c>
      <c r="I113">
        <v>1</v>
      </c>
      <c r="J113">
        <v>4.5</v>
      </c>
      <c r="K113">
        <v>1.575</v>
      </c>
      <c r="L113">
        <f>YEAR(Table1[[#This Row],[DATE]])</f>
        <v>2022</v>
      </c>
      <c r="M113" t="str">
        <f>TEXT(Table1[[#This Row],[DATE]],"mmm")</f>
        <v>Oct</v>
      </c>
      <c r="N113" t="str">
        <f>TEXT(Table1[[#This Row],[DATE]],"ddd")</f>
        <v>Sun</v>
      </c>
    </row>
    <row r="114" spans="1:14" x14ac:dyDescent="0.3">
      <c r="A114" t="s">
        <v>166</v>
      </c>
      <c r="B114" s="1">
        <v>45228</v>
      </c>
      <c r="C114" t="s">
        <v>58</v>
      </c>
      <c r="D114" t="s">
        <v>53</v>
      </c>
      <c r="E114" t="s">
        <v>71</v>
      </c>
      <c r="F114" t="s">
        <v>51</v>
      </c>
      <c r="G114" t="s">
        <v>16</v>
      </c>
      <c r="H114">
        <v>3</v>
      </c>
      <c r="I114">
        <v>2</v>
      </c>
      <c r="J114">
        <v>6</v>
      </c>
      <c r="K114">
        <v>2.0999999999999996</v>
      </c>
      <c r="L114">
        <f>YEAR(Table1[[#This Row],[DATE]])</f>
        <v>2023</v>
      </c>
      <c r="M114" t="str">
        <f>TEXT(Table1[[#This Row],[DATE]],"mmm")</f>
        <v>Oct</v>
      </c>
      <c r="N114" t="str">
        <f>TEXT(Table1[[#This Row],[DATE]],"ddd")</f>
        <v>Sun</v>
      </c>
    </row>
    <row r="115" spans="1:14" x14ac:dyDescent="0.3">
      <c r="A115" t="s">
        <v>167</v>
      </c>
      <c r="B115" s="1">
        <v>44280</v>
      </c>
      <c r="C115" t="s">
        <v>44</v>
      </c>
      <c r="D115" t="s">
        <v>168</v>
      </c>
      <c r="E115" t="s">
        <v>169</v>
      </c>
      <c r="F115" t="s">
        <v>48</v>
      </c>
      <c r="G115" t="s">
        <v>66</v>
      </c>
      <c r="H115">
        <v>4.5</v>
      </c>
      <c r="I115">
        <v>1</v>
      </c>
      <c r="J115">
        <v>4.5</v>
      </c>
      <c r="K115">
        <v>1.575</v>
      </c>
      <c r="L115">
        <f>YEAR(Table1[[#This Row],[DATE]])</f>
        <v>2021</v>
      </c>
      <c r="M115" t="str">
        <f>TEXT(Table1[[#This Row],[DATE]],"mmm")</f>
        <v>Mar</v>
      </c>
      <c r="N115" t="str">
        <f>TEXT(Table1[[#This Row],[DATE]],"ddd")</f>
        <v>Thu</v>
      </c>
    </row>
    <row r="116" spans="1:14" x14ac:dyDescent="0.3">
      <c r="A116" t="s">
        <v>170</v>
      </c>
      <c r="B116" s="1">
        <v>44891</v>
      </c>
      <c r="C116" t="s">
        <v>36</v>
      </c>
      <c r="D116" t="s">
        <v>53</v>
      </c>
      <c r="E116" t="s">
        <v>96</v>
      </c>
      <c r="F116" t="s">
        <v>33</v>
      </c>
      <c r="G116" t="s">
        <v>42</v>
      </c>
      <c r="H116">
        <v>3</v>
      </c>
      <c r="I116">
        <v>1</v>
      </c>
      <c r="J116">
        <v>3</v>
      </c>
      <c r="K116">
        <v>1.0499999999999998</v>
      </c>
      <c r="L116">
        <f>YEAR(Table1[[#This Row],[DATE]])</f>
        <v>2022</v>
      </c>
      <c r="M116" t="str">
        <f>TEXT(Table1[[#This Row],[DATE]],"mmm")</f>
        <v>Nov</v>
      </c>
      <c r="N116" t="str">
        <f>TEXT(Table1[[#This Row],[DATE]],"ddd")</f>
        <v>Sat</v>
      </c>
    </row>
    <row r="117" spans="1:14" x14ac:dyDescent="0.3">
      <c r="A117" t="s">
        <v>171</v>
      </c>
      <c r="B117" s="1">
        <v>44519</v>
      </c>
      <c r="C117" t="s">
        <v>27</v>
      </c>
      <c r="D117" t="s">
        <v>28</v>
      </c>
      <c r="E117" t="s">
        <v>29</v>
      </c>
      <c r="F117" t="s">
        <v>48</v>
      </c>
      <c r="G117" t="s">
        <v>23</v>
      </c>
      <c r="H117">
        <v>3.75</v>
      </c>
      <c r="I117">
        <v>1</v>
      </c>
      <c r="J117">
        <v>3.75</v>
      </c>
      <c r="K117">
        <v>1.3125</v>
      </c>
      <c r="L117">
        <f>YEAR(Table1[[#This Row],[DATE]])</f>
        <v>2021</v>
      </c>
      <c r="M117" t="str">
        <f>TEXT(Table1[[#This Row],[DATE]],"mmm")</f>
        <v>Nov</v>
      </c>
      <c r="N117" t="str">
        <f>TEXT(Table1[[#This Row],[DATE]],"ddd")</f>
        <v>Fri</v>
      </c>
    </row>
    <row r="118" spans="1:14" x14ac:dyDescent="0.3">
      <c r="A118" t="s">
        <v>172</v>
      </c>
      <c r="B118" s="1">
        <v>45040</v>
      </c>
      <c r="C118" t="s">
        <v>36</v>
      </c>
      <c r="D118" t="s">
        <v>53</v>
      </c>
      <c r="E118" t="s">
        <v>96</v>
      </c>
      <c r="F118" t="s">
        <v>30</v>
      </c>
      <c r="G118" t="s">
        <v>42</v>
      </c>
      <c r="H118">
        <v>2.5</v>
      </c>
      <c r="I118">
        <v>1</v>
      </c>
      <c r="J118">
        <v>2.5</v>
      </c>
      <c r="K118">
        <v>0.875</v>
      </c>
      <c r="L118">
        <f>YEAR(Table1[[#This Row],[DATE]])</f>
        <v>2023</v>
      </c>
      <c r="M118" t="str">
        <f>TEXT(Table1[[#This Row],[DATE]],"mmm")</f>
        <v>Apr</v>
      </c>
      <c r="N118" t="str">
        <f>TEXT(Table1[[#This Row],[DATE]],"ddd")</f>
        <v>Mon</v>
      </c>
    </row>
    <row r="119" spans="1:14" x14ac:dyDescent="0.3">
      <c r="A119" t="s">
        <v>173</v>
      </c>
      <c r="B119" s="1">
        <v>44928</v>
      </c>
      <c r="C119" t="s">
        <v>36</v>
      </c>
      <c r="D119" t="s">
        <v>37</v>
      </c>
      <c r="E119" t="s">
        <v>38</v>
      </c>
      <c r="F119" t="s">
        <v>30</v>
      </c>
      <c r="G119" t="s">
        <v>46</v>
      </c>
      <c r="H119">
        <v>3</v>
      </c>
      <c r="I119">
        <v>1</v>
      </c>
      <c r="J119">
        <v>3</v>
      </c>
      <c r="K119">
        <v>1.0499999999999998</v>
      </c>
      <c r="L119">
        <f>YEAR(Table1[[#This Row],[DATE]])</f>
        <v>2023</v>
      </c>
      <c r="M119" t="str">
        <f>TEXT(Table1[[#This Row],[DATE]],"mmm")</f>
        <v>Jan</v>
      </c>
      <c r="N119" t="str">
        <f>TEXT(Table1[[#This Row],[DATE]],"ddd")</f>
        <v>Mon</v>
      </c>
    </row>
    <row r="120" spans="1:14" x14ac:dyDescent="0.3">
      <c r="A120" t="s">
        <v>174</v>
      </c>
      <c r="B120" s="1">
        <v>44885</v>
      </c>
      <c r="C120" t="s">
        <v>27</v>
      </c>
      <c r="D120" t="s">
        <v>28</v>
      </c>
      <c r="E120" t="s">
        <v>29</v>
      </c>
      <c r="F120" t="s">
        <v>18</v>
      </c>
      <c r="G120" t="s">
        <v>42</v>
      </c>
      <c r="H120">
        <v>3</v>
      </c>
      <c r="I120">
        <v>2</v>
      </c>
      <c r="J120">
        <v>6</v>
      </c>
      <c r="K120">
        <v>2.0999999999999996</v>
      </c>
      <c r="L120">
        <f>YEAR(Table1[[#This Row],[DATE]])</f>
        <v>2022</v>
      </c>
      <c r="M120" t="str">
        <f>TEXT(Table1[[#This Row],[DATE]],"mmm")</f>
        <v>Nov</v>
      </c>
      <c r="N120" t="str">
        <f>TEXT(Table1[[#This Row],[DATE]],"ddd")</f>
        <v>Sun</v>
      </c>
    </row>
    <row r="121" spans="1:14" x14ac:dyDescent="0.3">
      <c r="A121" t="s">
        <v>175</v>
      </c>
      <c r="B121" s="1">
        <v>44877</v>
      </c>
      <c r="C121" t="s">
        <v>36</v>
      </c>
      <c r="D121" t="s">
        <v>53</v>
      </c>
      <c r="E121" t="s">
        <v>54</v>
      </c>
      <c r="F121" t="s">
        <v>33</v>
      </c>
      <c r="G121" t="s">
        <v>46</v>
      </c>
      <c r="H121">
        <v>2.5</v>
      </c>
      <c r="I121">
        <v>2</v>
      </c>
      <c r="J121">
        <v>5</v>
      </c>
      <c r="K121">
        <v>1.75</v>
      </c>
      <c r="L121">
        <f>YEAR(Table1[[#This Row],[DATE]])</f>
        <v>2022</v>
      </c>
      <c r="M121" t="str">
        <f>TEXT(Table1[[#This Row],[DATE]],"mmm")</f>
        <v>Nov</v>
      </c>
      <c r="N121" t="str">
        <f>TEXT(Table1[[#This Row],[DATE]],"ddd")</f>
        <v>Sat</v>
      </c>
    </row>
    <row r="122" spans="1:14" x14ac:dyDescent="0.3">
      <c r="A122" t="s">
        <v>176</v>
      </c>
      <c r="B122" s="1">
        <v>44490</v>
      </c>
      <c r="C122" t="s">
        <v>27</v>
      </c>
      <c r="D122" t="s">
        <v>28</v>
      </c>
      <c r="E122" t="s">
        <v>29</v>
      </c>
      <c r="F122" t="s">
        <v>51</v>
      </c>
      <c r="G122" t="s">
        <v>16</v>
      </c>
      <c r="H122">
        <v>3</v>
      </c>
      <c r="I122">
        <v>2</v>
      </c>
      <c r="J122">
        <v>6</v>
      </c>
      <c r="K122">
        <v>2.0999999999999996</v>
      </c>
      <c r="L122">
        <f>YEAR(Table1[[#This Row],[DATE]])</f>
        <v>2021</v>
      </c>
      <c r="M122" t="str">
        <f>TEXT(Table1[[#This Row],[DATE]],"mmm")</f>
        <v>Oct</v>
      </c>
      <c r="N122" t="str">
        <f>TEXT(Table1[[#This Row],[DATE]],"ddd")</f>
        <v>Thu</v>
      </c>
    </row>
    <row r="123" spans="1:14" x14ac:dyDescent="0.3">
      <c r="A123" t="s">
        <v>177</v>
      </c>
      <c r="B123" s="1">
        <v>44610</v>
      </c>
      <c r="C123" t="s">
        <v>27</v>
      </c>
      <c r="D123" t="s">
        <v>40</v>
      </c>
      <c r="E123" t="s">
        <v>86</v>
      </c>
      <c r="F123" t="s">
        <v>33</v>
      </c>
      <c r="G123" t="s">
        <v>66</v>
      </c>
      <c r="H123">
        <v>3.75</v>
      </c>
      <c r="I123">
        <v>1</v>
      </c>
      <c r="J123">
        <v>3.75</v>
      </c>
      <c r="K123">
        <v>1.3125</v>
      </c>
      <c r="L123">
        <f>YEAR(Table1[[#This Row],[DATE]])</f>
        <v>2022</v>
      </c>
      <c r="M123" t="str">
        <f>TEXT(Table1[[#This Row],[DATE]],"mmm")</f>
        <v>Feb</v>
      </c>
      <c r="N123" t="str">
        <f>TEXT(Table1[[#This Row],[DATE]],"ddd")</f>
        <v>Fri</v>
      </c>
    </row>
    <row r="124" spans="1:14" x14ac:dyDescent="0.3">
      <c r="A124" t="s">
        <v>178</v>
      </c>
      <c r="B124" s="1">
        <v>44307</v>
      </c>
      <c r="C124" t="s">
        <v>58</v>
      </c>
      <c r="D124" t="s">
        <v>59</v>
      </c>
      <c r="E124" t="s">
        <v>60</v>
      </c>
      <c r="F124" t="s">
        <v>30</v>
      </c>
      <c r="G124" t="s">
        <v>19</v>
      </c>
      <c r="H124">
        <v>2.2000000000000002</v>
      </c>
      <c r="I124">
        <v>1</v>
      </c>
      <c r="J124">
        <v>2.2000000000000002</v>
      </c>
      <c r="K124">
        <v>0.77</v>
      </c>
      <c r="L124">
        <f>YEAR(Table1[[#This Row],[DATE]])</f>
        <v>2021</v>
      </c>
      <c r="M124" t="str">
        <f>TEXT(Table1[[#This Row],[DATE]],"mmm")</f>
        <v>Apr</v>
      </c>
      <c r="N124" t="str">
        <f>TEXT(Table1[[#This Row],[DATE]],"ddd")</f>
        <v>Wed</v>
      </c>
    </row>
    <row r="125" spans="1:14" x14ac:dyDescent="0.3">
      <c r="A125" t="s">
        <v>179</v>
      </c>
      <c r="B125" s="1">
        <v>45087</v>
      </c>
      <c r="C125" t="s">
        <v>12</v>
      </c>
      <c r="D125" t="s">
        <v>13</v>
      </c>
      <c r="E125" t="s">
        <v>25</v>
      </c>
      <c r="F125" t="s">
        <v>51</v>
      </c>
      <c r="G125" t="s">
        <v>23</v>
      </c>
      <c r="H125">
        <v>3.75</v>
      </c>
      <c r="I125">
        <v>2</v>
      </c>
      <c r="J125">
        <v>7.5</v>
      </c>
      <c r="K125">
        <v>2.625</v>
      </c>
      <c r="L125">
        <f>YEAR(Table1[[#This Row],[DATE]])</f>
        <v>2023</v>
      </c>
      <c r="M125" t="str">
        <f>TEXT(Table1[[#This Row],[DATE]],"mmm")</f>
        <v>Jun</v>
      </c>
      <c r="N125" t="str">
        <f>TEXT(Table1[[#This Row],[DATE]],"ddd")</f>
        <v>Sat</v>
      </c>
    </row>
    <row r="126" spans="1:14" x14ac:dyDescent="0.3">
      <c r="A126" t="s">
        <v>180</v>
      </c>
      <c r="B126" s="1">
        <v>44756</v>
      </c>
      <c r="C126" t="s">
        <v>27</v>
      </c>
      <c r="D126" t="s">
        <v>40</v>
      </c>
      <c r="E126" t="s">
        <v>86</v>
      </c>
      <c r="F126" t="s">
        <v>33</v>
      </c>
      <c r="G126" t="s">
        <v>61</v>
      </c>
      <c r="H126">
        <v>3</v>
      </c>
      <c r="I126">
        <v>1</v>
      </c>
      <c r="J126">
        <v>3</v>
      </c>
      <c r="K126">
        <v>1.0499999999999998</v>
      </c>
      <c r="L126">
        <f>YEAR(Table1[[#This Row],[DATE]])</f>
        <v>2022</v>
      </c>
      <c r="M126" t="str">
        <f>TEXT(Table1[[#This Row],[DATE]],"mmm")</f>
        <v>Jul</v>
      </c>
      <c r="N126" t="str">
        <f>TEXT(Table1[[#This Row],[DATE]],"ddd")</f>
        <v>Thu</v>
      </c>
    </row>
    <row r="127" spans="1:14" x14ac:dyDescent="0.3">
      <c r="A127" t="s">
        <v>181</v>
      </c>
      <c r="B127" s="1">
        <v>44862</v>
      </c>
      <c r="C127" t="s">
        <v>58</v>
      </c>
      <c r="D127" t="s">
        <v>53</v>
      </c>
      <c r="E127" t="s">
        <v>71</v>
      </c>
      <c r="F127" t="s">
        <v>18</v>
      </c>
      <c r="G127" t="s">
        <v>46</v>
      </c>
      <c r="H127">
        <v>3</v>
      </c>
      <c r="I127">
        <v>2</v>
      </c>
      <c r="J127">
        <v>6</v>
      </c>
      <c r="K127">
        <v>2.0999999999999996</v>
      </c>
      <c r="L127">
        <f>YEAR(Table1[[#This Row],[DATE]])</f>
        <v>2022</v>
      </c>
      <c r="M127" t="str">
        <f>TEXT(Table1[[#This Row],[DATE]],"mmm")</f>
        <v>Oct</v>
      </c>
      <c r="N127" t="str">
        <f>TEXT(Table1[[#This Row],[DATE]],"ddd")</f>
        <v>Fri</v>
      </c>
    </row>
    <row r="128" spans="1:14" x14ac:dyDescent="0.3">
      <c r="A128" t="s">
        <v>182</v>
      </c>
      <c r="B128" s="1">
        <v>44940</v>
      </c>
      <c r="C128" t="s">
        <v>36</v>
      </c>
      <c r="D128" t="s">
        <v>53</v>
      </c>
      <c r="E128" t="s">
        <v>96</v>
      </c>
      <c r="F128" t="s">
        <v>51</v>
      </c>
      <c r="G128" t="s">
        <v>16</v>
      </c>
      <c r="H128">
        <v>3.75</v>
      </c>
      <c r="I128">
        <v>2</v>
      </c>
      <c r="J128">
        <v>7.5</v>
      </c>
      <c r="K128">
        <v>2.625</v>
      </c>
      <c r="L128">
        <f>YEAR(Table1[[#This Row],[DATE]])</f>
        <v>2023</v>
      </c>
      <c r="M128" t="str">
        <f>TEXT(Table1[[#This Row],[DATE]],"mmm")</f>
        <v>Jan</v>
      </c>
      <c r="N128" t="str">
        <f>TEXT(Table1[[#This Row],[DATE]],"ddd")</f>
        <v>Sat</v>
      </c>
    </row>
    <row r="129" spans="1:14" x14ac:dyDescent="0.3">
      <c r="A129" t="s">
        <v>183</v>
      </c>
      <c r="B129" s="1">
        <v>44645</v>
      </c>
      <c r="C129" t="s">
        <v>36</v>
      </c>
      <c r="D129" t="s">
        <v>37</v>
      </c>
      <c r="E129" t="s">
        <v>38</v>
      </c>
      <c r="F129" t="s">
        <v>30</v>
      </c>
      <c r="G129" t="s">
        <v>42</v>
      </c>
      <c r="H129">
        <v>2.5</v>
      </c>
      <c r="I129">
        <v>2</v>
      </c>
      <c r="J129">
        <v>5</v>
      </c>
      <c r="K129">
        <v>1.75</v>
      </c>
      <c r="L129">
        <f>YEAR(Table1[[#This Row],[DATE]])</f>
        <v>2022</v>
      </c>
      <c r="M129" t="str">
        <f>TEXT(Table1[[#This Row],[DATE]],"mmm")</f>
        <v>Mar</v>
      </c>
      <c r="N129" t="str">
        <f>TEXT(Table1[[#This Row],[DATE]],"ddd")</f>
        <v>Fri</v>
      </c>
    </row>
    <row r="130" spans="1:14" x14ac:dyDescent="0.3">
      <c r="A130" t="s">
        <v>184</v>
      </c>
      <c r="B130" s="1">
        <v>44615</v>
      </c>
      <c r="C130" t="s">
        <v>27</v>
      </c>
      <c r="D130" t="s">
        <v>28</v>
      </c>
      <c r="E130" t="s">
        <v>29</v>
      </c>
      <c r="F130" t="s">
        <v>18</v>
      </c>
      <c r="G130" t="s">
        <v>46</v>
      </c>
      <c r="H130">
        <v>3.5</v>
      </c>
      <c r="I130">
        <v>2</v>
      </c>
      <c r="J130">
        <v>7</v>
      </c>
      <c r="K130">
        <v>2.4499999999999997</v>
      </c>
      <c r="L130">
        <f>YEAR(Table1[[#This Row],[DATE]])</f>
        <v>2022</v>
      </c>
      <c r="M130" t="str">
        <f>TEXT(Table1[[#This Row],[DATE]],"mmm")</f>
        <v>Feb</v>
      </c>
      <c r="N130" t="str">
        <f>TEXT(Table1[[#This Row],[DATE]],"ddd")</f>
        <v>Wed</v>
      </c>
    </row>
    <row r="131" spans="1:14" x14ac:dyDescent="0.3">
      <c r="A131" t="s">
        <v>185</v>
      </c>
      <c r="B131" s="1">
        <v>44649</v>
      </c>
      <c r="C131" t="s">
        <v>58</v>
      </c>
      <c r="D131" t="s">
        <v>59</v>
      </c>
      <c r="E131" t="s">
        <v>60</v>
      </c>
      <c r="F131" t="s">
        <v>78</v>
      </c>
      <c r="G131" t="s">
        <v>66</v>
      </c>
      <c r="H131">
        <v>2.5499999999999998</v>
      </c>
      <c r="I131">
        <v>2</v>
      </c>
      <c r="J131">
        <v>5.0999999999999996</v>
      </c>
      <c r="K131">
        <v>1.7849999999999997</v>
      </c>
      <c r="L131">
        <f>YEAR(Table1[[#This Row],[DATE]])</f>
        <v>2022</v>
      </c>
      <c r="M131" t="str">
        <f>TEXT(Table1[[#This Row],[DATE]],"mmm")</f>
        <v>Mar</v>
      </c>
      <c r="N131" t="str">
        <f>TEXT(Table1[[#This Row],[DATE]],"ddd")</f>
        <v>Tue</v>
      </c>
    </row>
    <row r="132" spans="1:14" x14ac:dyDescent="0.3">
      <c r="A132" t="s">
        <v>186</v>
      </c>
      <c r="B132" s="1">
        <v>44997</v>
      </c>
      <c r="C132" t="s">
        <v>27</v>
      </c>
      <c r="D132" t="s">
        <v>28</v>
      </c>
      <c r="E132" t="s">
        <v>32</v>
      </c>
      <c r="F132" t="s">
        <v>15</v>
      </c>
      <c r="G132" t="s">
        <v>23</v>
      </c>
      <c r="H132">
        <v>3.1</v>
      </c>
      <c r="I132">
        <v>2</v>
      </c>
      <c r="J132">
        <v>6.2</v>
      </c>
      <c r="K132">
        <v>2.17</v>
      </c>
      <c r="L132">
        <f>YEAR(Table1[[#This Row],[DATE]])</f>
        <v>2023</v>
      </c>
      <c r="M132" t="str">
        <f>TEXT(Table1[[#This Row],[DATE]],"mmm")</f>
        <v>Mar</v>
      </c>
      <c r="N132" t="str">
        <f>TEXT(Table1[[#This Row],[DATE]],"ddd")</f>
        <v>Sun</v>
      </c>
    </row>
    <row r="133" spans="1:14" x14ac:dyDescent="0.3">
      <c r="A133" t="s">
        <v>187</v>
      </c>
      <c r="B133" s="1">
        <v>44434</v>
      </c>
      <c r="C133" t="s">
        <v>27</v>
      </c>
      <c r="D133" t="s">
        <v>40</v>
      </c>
      <c r="E133" t="s">
        <v>86</v>
      </c>
      <c r="F133" t="s">
        <v>48</v>
      </c>
      <c r="G133" t="s">
        <v>19</v>
      </c>
      <c r="H133">
        <v>4.5</v>
      </c>
      <c r="I133">
        <v>1</v>
      </c>
      <c r="J133">
        <v>4.5</v>
      </c>
      <c r="K133">
        <v>1.575</v>
      </c>
      <c r="L133">
        <f>YEAR(Table1[[#This Row],[DATE]])</f>
        <v>2021</v>
      </c>
      <c r="M133" t="str">
        <f>TEXT(Table1[[#This Row],[DATE]],"mmm")</f>
        <v>Aug</v>
      </c>
      <c r="N133" t="str">
        <f>TEXT(Table1[[#This Row],[DATE]],"ddd")</f>
        <v>Thu</v>
      </c>
    </row>
    <row r="134" spans="1:14" x14ac:dyDescent="0.3">
      <c r="A134" t="s">
        <v>188</v>
      </c>
      <c r="B134" s="1">
        <v>44908</v>
      </c>
      <c r="C134" t="s">
        <v>58</v>
      </c>
      <c r="D134" t="s">
        <v>53</v>
      </c>
      <c r="E134" t="s">
        <v>74</v>
      </c>
      <c r="F134" t="s">
        <v>18</v>
      </c>
      <c r="G134" t="s">
        <v>61</v>
      </c>
      <c r="H134">
        <v>2.5</v>
      </c>
      <c r="I134">
        <v>1</v>
      </c>
      <c r="J134">
        <v>2.5</v>
      </c>
      <c r="K134">
        <v>0.875</v>
      </c>
      <c r="L134">
        <f>YEAR(Table1[[#This Row],[DATE]])</f>
        <v>2022</v>
      </c>
      <c r="M134" t="str">
        <f>TEXT(Table1[[#This Row],[DATE]],"mmm")</f>
        <v>Dec</v>
      </c>
      <c r="N134" t="str">
        <f>TEXT(Table1[[#This Row],[DATE]],"ddd")</f>
        <v>Tue</v>
      </c>
    </row>
    <row r="135" spans="1:14" x14ac:dyDescent="0.3">
      <c r="A135" t="s">
        <v>189</v>
      </c>
      <c r="B135" s="1">
        <v>44974</v>
      </c>
      <c r="C135" t="s">
        <v>27</v>
      </c>
      <c r="D135" t="s">
        <v>40</v>
      </c>
      <c r="E135" t="s">
        <v>41</v>
      </c>
      <c r="F135" t="s">
        <v>33</v>
      </c>
      <c r="G135" t="s">
        <v>16</v>
      </c>
      <c r="H135">
        <v>3</v>
      </c>
      <c r="I135">
        <v>1</v>
      </c>
      <c r="J135">
        <v>3</v>
      </c>
      <c r="K135">
        <v>1.0499999999999998</v>
      </c>
      <c r="L135">
        <f>YEAR(Table1[[#This Row],[DATE]])</f>
        <v>2023</v>
      </c>
      <c r="M135" t="str">
        <f>TEXT(Table1[[#This Row],[DATE]],"mmm")</f>
        <v>Feb</v>
      </c>
      <c r="N135" t="str">
        <f>TEXT(Table1[[#This Row],[DATE]],"ddd")</f>
        <v>Fri</v>
      </c>
    </row>
    <row r="136" spans="1:14" x14ac:dyDescent="0.3">
      <c r="A136" t="s">
        <v>190</v>
      </c>
      <c r="B136" s="1">
        <v>44935</v>
      </c>
      <c r="C136" t="s">
        <v>36</v>
      </c>
      <c r="D136" t="s">
        <v>37</v>
      </c>
      <c r="E136" t="s">
        <v>56</v>
      </c>
      <c r="F136" t="s">
        <v>33</v>
      </c>
      <c r="G136" t="s">
        <v>23</v>
      </c>
      <c r="H136">
        <v>3</v>
      </c>
      <c r="I136">
        <v>2</v>
      </c>
      <c r="J136">
        <v>6</v>
      </c>
      <c r="K136">
        <v>2.0999999999999996</v>
      </c>
      <c r="L136">
        <f>YEAR(Table1[[#This Row],[DATE]])</f>
        <v>2023</v>
      </c>
      <c r="M136" t="str">
        <f>TEXT(Table1[[#This Row],[DATE]],"mmm")</f>
        <v>Jan</v>
      </c>
      <c r="N136" t="str">
        <f>TEXT(Table1[[#This Row],[DATE]],"ddd")</f>
        <v>Mon</v>
      </c>
    </row>
    <row r="137" spans="1:14" x14ac:dyDescent="0.3">
      <c r="A137" t="s">
        <v>191</v>
      </c>
      <c r="B137" s="1">
        <v>45059</v>
      </c>
      <c r="C137" t="s">
        <v>36</v>
      </c>
      <c r="D137" t="s">
        <v>53</v>
      </c>
      <c r="E137" t="s">
        <v>54</v>
      </c>
      <c r="F137" t="s">
        <v>30</v>
      </c>
      <c r="G137" t="s">
        <v>16</v>
      </c>
      <c r="H137">
        <v>3.25</v>
      </c>
      <c r="I137">
        <v>1</v>
      </c>
      <c r="J137">
        <v>3.25</v>
      </c>
      <c r="K137">
        <v>1.1375</v>
      </c>
      <c r="L137">
        <f>YEAR(Table1[[#This Row],[DATE]])</f>
        <v>2023</v>
      </c>
      <c r="M137" t="str">
        <f>TEXT(Table1[[#This Row],[DATE]],"mmm")</f>
        <v>May</v>
      </c>
      <c r="N137" t="str">
        <f>TEXT(Table1[[#This Row],[DATE]],"ddd")</f>
        <v>Sat</v>
      </c>
    </row>
    <row r="138" spans="1:14" x14ac:dyDescent="0.3">
      <c r="A138" t="s">
        <v>192</v>
      </c>
      <c r="B138" s="1">
        <v>45173</v>
      </c>
      <c r="C138" t="s">
        <v>44</v>
      </c>
      <c r="D138" t="s">
        <v>21</v>
      </c>
      <c r="E138" t="s">
        <v>45</v>
      </c>
      <c r="F138" t="s">
        <v>30</v>
      </c>
      <c r="G138" t="s">
        <v>42</v>
      </c>
      <c r="H138">
        <v>2.5</v>
      </c>
      <c r="I138">
        <v>2</v>
      </c>
      <c r="J138">
        <v>5</v>
      </c>
      <c r="K138">
        <v>1.75</v>
      </c>
      <c r="L138">
        <f>YEAR(Table1[[#This Row],[DATE]])</f>
        <v>2023</v>
      </c>
      <c r="M138" t="str">
        <f>TEXT(Table1[[#This Row],[DATE]],"mmm")</f>
        <v>Sep</v>
      </c>
      <c r="N138" t="str">
        <f>TEXT(Table1[[#This Row],[DATE]],"ddd")</f>
        <v>Mon</v>
      </c>
    </row>
    <row r="139" spans="1:14" x14ac:dyDescent="0.3">
      <c r="A139" t="s">
        <v>193</v>
      </c>
      <c r="B139" s="1">
        <v>44423</v>
      </c>
      <c r="C139" t="s">
        <v>12</v>
      </c>
      <c r="D139" t="s">
        <v>13</v>
      </c>
      <c r="E139" t="s">
        <v>14</v>
      </c>
      <c r="F139" t="s">
        <v>78</v>
      </c>
      <c r="G139" t="s">
        <v>46</v>
      </c>
      <c r="H139">
        <v>3.5</v>
      </c>
      <c r="I139">
        <v>1</v>
      </c>
      <c r="J139">
        <v>3.5</v>
      </c>
      <c r="K139">
        <v>1.2249999999999999</v>
      </c>
      <c r="L139">
        <f>YEAR(Table1[[#This Row],[DATE]])</f>
        <v>2021</v>
      </c>
      <c r="M139" t="str">
        <f>TEXT(Table1[[#This Row],[DATE]],"mmm")</f>
        <v>Aug</v>
      </c>
      <c r="N139" t="str">
        <f>TEXT(Table1[[#This Row],[DATE]],"ddd")</f>
        <v>Sun</v>
      </c>
    </row>
    <row r="140" spans="1:14" x14ac:dyDescent="0.3">
      <c r="A140" t="s">
        <v>194</v>
      </c>
      <c r="B140" s="1">
        <v>44309</v>
      </c>
      <c r="C140" t="s">
        <v>12</v>
      </c>
      <c r="D140" t="s">
        <v>21</v>
      </c>
      <c r="E140" t="s">
        <v>22</v>
      </c>
      <c r="F140" t="s">
        <v>30</v>
      </c>
      <c r="G140" t="s">
        <v>42</v>
      </c>
      <c r="H140">
        <v>3.75</v>
      </c>
      <c r="I140">
        <v>1</v>
      </c>
      <c r="J140">
        <v>3.75</v>
      </c>
      <c r="K140">
        <v>1.3125</v>
      </c>
      <c r="L140">
        <f>YEAR(Table1[[#This Row],[DATE]])</f>
        <v>2021</v>
      </c>
      <c r="M140" t="str">
        <f>TEXT(Table1[[#This Row],[DATE]],"mmm")</f>
        <v>Apr</v>
      </c>
      <c r="N140" t="str">
        <f>TEXT(Table1[[#This Row],[DATE]],"ddd")</f>
        <v>Fri</v>
      </c>
    </row>
    <row r="141" spans="1:14" x14ac:dyDescent="0.3">
      <c r="A141" t="s">
        <v>195</v>
      </c>
      <c r="B141" s="1">
        <v>45005</v>
      </c>
      <c r="C141" t="s">
        <v>27</v>
      </c>
      <c r="D141" t="s">
        <v>28</v>
      </c>
      <c r="E141" t="s">
        <v>29</v>
      </c>
      <c r="F141" t="s">
        <v>18</v>
      </c>
      <c r="G141" t="s">
        <v>19</v>
      </c>
      <c r="H141">
        <v>3.75</v>
      </c>
      <c r="I141">
        <v>1</v>
      </c>
      <c r="J141">
        <v>3.75</v>
      </c>
      <c r="K141">
        <v>1.3125</v>
      </c>
      <c r="L141">
        <f>YEAR(Table1[[#This Row],[DATE]])</f>
        <v>2023</v>
      </c>
      <c r="M141" t="str">
        <f>TEXT(Table1[[#This Row],[DATE]],"mmm")</f>
        <v>Mar</v>
      </c>
      <c r="N141" t="str">
        <f>TEXT(Table1[[#This Row],[DATE]],"ddd")</f>
        <v>Mon</v>
      </c>
    </row>
    <row r="142" spans="1:14" x14ac:dyDescent="0.3">
      <c r="A142" t="s">
        <v>196</v>
      </c>
      <c r="B142" s="1">
        <v>44883</v>
      </c>
      <c r="C142" t="s">
        <v>36</v>
      </c>
      <c r="D142" t="s">
        <v>37</v>
      </c>
      <c r="E142" t="s">
        <v>38</v>
      </c>
      <c r="F142" t="s">
        <v>18</v>
      </c>
      <c r="G142" t="s">
        <v>46</v>
      </c>
      <c r="H142">
        <v>2.5</v>
      </c>
      <c r="I142">
        <v>2</v>
      </c>
      <c r="J142">
        <v>5</v>
      </c>
      <c r="K142">
        <v>1.75</v>
      </c>
      <c r="L142">
        <f>YEAR(Table1[[#This Row],[DATE]])</f>
        <v>2022</v>
      </c>
      <c r="M142" t="str">
        <f>TEXT(Table1[[#This Row],[DATE]],"mmm")</f>
        <v>Nov</v>
      </c>
      <c r="N142" t="str">
        <f>TEXT(Table1[[#This Row],[DATE]],"ddd")</f>
        <v>Fri</v>
      </c>
    </row>
    <row r="143" spans="1:14" x14ac:dyDescent="0.3">
      <c r="A143" t="s">
        <v>197</v>
      </c>
      <c r="B143" s="1">
        <v>44924</v>
      </c>
      <c r="C143" t="s">
        <v>58</v>
      </c>
      <c r="D143" t="s">
        <v>53</v>
      </c>
      <c r="E143" t="s">
        <v>71</v>
      </c>
      <c r="F143" t="s">
        <v>51</v>
      </c>
      <c r="G143" t="s">
        <v>46</v>
      </c>
      <c r="H143">
        <v>2.2000000000000002</v>
      </c>
      <c r="I143">
        <v>2</v>
      </c>
      <c r="J143">
        <v>4.4000000000000004</v>
      </c>
      <c r="K143">
        <v>1.54</v>
      </c>
      <c r="L143">
        <f>YEAR(Table1[[#This Row],[DATE]])</f>
        <v>2022</v>
      </c>
      <c r="M143" t="str">
        <f>TEXT(Table1[[#This Row],[DATE]],"mmm")</f>
        <v>Dec</v>
      </c>
      <c r="N143" t="str">
        <f>TEXT(Table1[[#This Row],[DATE]],"ddd")</f>
        <v>Thu</v>
      </c>
    </row>
    <row r="144" spans="1:14" x14ac:dyDescent="0.3">
      <c r="A144" t="s">
        <v>198</v>
      </c>
      <c r="B144" s="1">
        <v>44326</v>
      </c>
      <c r="C144" t="s">
        <v>44</v>
      </c>
      <c r="D144" t="s">
        <v>168</v>
      </c>
      <c r="E144" t="s">
        <v>169</v>
      </c>
      <c r="F144" t="s">
        <v>48</v>
      </c>
      <c r="G144" t="s">
        <v>66</v>
      </c>
      <c r="H144">
        <v>3.75</v>
      </c>
      <c r="I144">
        <v>1</v>
      </c>
      <c r="J144">
        <v>3.75</v>
      </c>
      <c r="K144">
        <v>1.3125</v>
      </c>
      <c r="L144">
        <f>YEAR(Table1[[#This Row],[DATE]])</f>
        <v>2021</v>
      </c>
      <c r="M144" t="str">
        <f>TEXT(Table1[[#This Row],[DATE]],"mmm")</f>
        <v>May</v>
      </c>
      <c r="N144" t="str">
        <f>TEXT(Table1[[#This Row],[DATE]],"ddd")</f>
        <v>Mon</v>
      </c>
    </row>
    <row r="145" spans="1:14" x14ac:dyDescent="0.3">
      <c r="A145" t="s">
        <v>199</v>
      </c>
      <c r="B145" s="1">
        <v>45097</v>
      </c>
      <c r="C145" t="s">
        <v>27</v>
      </c>
      <c r="D145" t="s">
        <v>28</v>
      </c>
      <c r="E145" t="s">
        <v>32</v>
      </c>
      <c r="F145" t="s">
        <v>51</v>
      </c>
      <c r="G145" t="s">
        <v>61</v>
      </c>
      <c r="H145">
        <v>3</v>
      </c>
      <c r="I145">
        <v>1</v>
      </c>
      <c r="J145">
        <v>3</v>
      </c>
      <c r="K145">
        <v>1.0499999999999998</v>
      </c>
      <c r="L145">
        <f>YEAR(Table1[[#This Row],[DATE]])</f>
        <v>2023</v>
      </c>
      <c r="M145" t="str">
        <f>TEXT(Table1[[#This Row],[DATE]],"mmm")</f>
        <v>Jun</v>
      </c>
      <c r="N145" t="str">
        <f>TEXT(Table1[[#This Row],[DATE]],"ddd")</f>
        <v>Tue</v>
      </c>
    </row>
    <row r="146" spans="1:14" x14ac:dyDescent="0.3">
      <c r="A146" t="s">
        <v>200</v>
      </c>
      <c r="B146" s="1">
        <v>44580</v>
      </c>
      <c r="C146" t="s">
        <v>27</v>
      </c>
      <c r="D146" t="s">
        <v>28</v>
      </c>
      <c r="E146" t="s">
        <v>29</v>
      </c>
      <c r="F146" t="s">
        <v>15</v>
      </c>
      <c r="G146" t="s">
        <v>19</v>
      </c>
      <c r="H146">
        <v>2.5</v>
      </c>
      <c r="I146">
        <v>2</v>
      </c>
      <c r="J146">
        <v>5</v>
      </c>
      <c r="K146">
        <v>1.75</v>
      </c>
      <c r="L146">
        <f>YEAR(Table1[[#This Row],[DATE]])</f>
        <v>2022</v>
      </c>
      <c r="M146" t="str">
        <f>TEXT(Table1[[#This Row],[DATE]],"mmm")</f>
        <v>Jan</v>
      </c>
      <c r="N146" t="str">
        <f>TEXT(Table1[[#This Row],[DATE]],"ddd")</f>
        <v>Wed</v>
      </c>
    </row>
    <row r="147" spans="1:14" x14ac:dyDescent="0.3">
      <c r="A147" t="s">
        <v>201</v>
      </c>
      <c r="B147" s="1">
        <v>44933</v>
      </c>
      <c r="C147" t="s">
        <v>27</v>
      </c>
      <c r="D147" t="s">
        <v>40</v>
      </c>
      <c r="E147" t="s">
        <v>41</v>
      </c>
      <c r="F147" t="s">
        <v>30</v>
      </c>
      <c r="G147" t="s">
        <v>23</v>
      </c>
      <c r="H147">
        <v>2.5</v>
      </c>
      <c r="I147">
        <v>1</v>
      </c>
      <c r="J147">
        <v>2.5</v>
      </c>
      <c r="K147">
        <v>0.875</v>
      </c>
      <c r="L147">
        <f>YEAR(Table1[[#This Row],[DATE]])</f>
        <v>2023</v>
      </c>
      <c r="M147" t="str">
        <f>TEXT(Table1[[#This Row],[DATE]],"mmm")</f>
        <v>Jan</v>
      </c>
      <c r="N147" t="str">
        <f>TEXT(Table1[[#This Row],[DATE]],"ddd")</f>
        <v>Sat</v>
      </c>
    </row>
    <row r="148" spans="1:14" x14ac:dyDescent="0.3">
      <c r="A148" t="s">
        <v>202</v>
      </c>
      <c r="B148" s="1">
        <v>44840</v>
      </c>
      <c r="C148" t="s">
        <v>27</v>
      </c>
      <c r="D148" t="s">
        <v>40</v>
      </c>
      <c r="E148" t="s">
        <v>41</v>
      </c>
      <c r="F148" t="s">
        <v>78</v>
      </c>
      <c r="G148" t="s">
        <v>16</v>
      </c>
      <c r="H148">
        <v>3.25</v>
      </c>
      <c r="I148">
        <v>1</v>
      </c>
      <c r="J148">
        <v>3.25</v>
      </c>
      <c r="K148">
        <v>1.1375</v>
      </c>
      <c r="L148">
        <f>YEAR(Table1[[#This Row],[DATE]])</f>
        <v>2022</v>
      </c>
      <c r="M148" t="str">
        <f>TEXT(Table1[[#This Row],[DATE]],"mmm")</f>
        <v>Oct</v>
      </c>
      <c r="N148" t="str">
        <f>TEXT(Table1[[#This Row],[DATE]],"ddd")</f>
        <v>Thu</v>
      </c>
    </row>
    <row r="149" spans="1:14" x14ac:dyDescent="0.3">
      <c r="A149" t="s">
        <v>203</v>
      </c>
      <c r="B149" s="1">
        <v>44588</v>
      </c>
      <c r="C149" t="s">
        <v>58</v>
      </c>
      <c r="D149" t="s">
        <v>59</v>
      </c>
      <c r="E149" t="s">
        <v>60</v>
      </c>
      <c r="F149" t="s">
        <v>30</v>
      </c>
      <c r="G149" t="s">
        <v>23</v>
      </c>
      <c r="H149">
        <v>3</v>
      </c>
      <c r="I149">
        <v>2</v>
      </c>
      <c r="J149">
        <v>6</v>
      </c>
      <c r="K149">
        <v>2.0999999999999996</v>
      </c>
      <c r="L149">
        <f>YEAR(Table1[[#This Row],[DATE]])</f>
        <v>2022</v>
      </c>
      <c r="M149" t="str">
        <f>TEXT(Table1[[#This Row],[DATE]],"mmm")</f>
        <v>Jan</v>
      </c>
      <c r="N149" t="str">
        <f>TEXT(Table1[[#This Row],[DATE]],"ddd")</f>
        <v>Thu</v>
      </c>
    </row>
    <row r="150" spans="1:14" x14ac:dyDescent="0.3">
      <c r="A150" t="s">
        <v>204</v>
      </c>
      <c r="B150" s="1">
        <v>44718</v>
      </c>
      <c r="C150" t="s">
        <v>12</v>
      </c>
      <c r="D150" t="s">
        <v>13</v>
      </c>
      <c r="E150" t="s">
        <v>14</v>
      </c>
      <c r="F150" t="s">
        <v>15</v>
      </c>
      <c r="G150" t="s">
        <v>16</v>
      </c>
      <c r="H150">
        <v>3.75</v>
      </c>
      <c r="I150">
        <v>2</v>
      </c>
      <c r="J150">
        <v>7.5</v>
      </c>
      <c r="K150">
        <v>2.625</v>
      </c>
      <c r="L150">
        <f>YEAR(Table1[[#This Row],[DATE]])</f>
        <v>2022</v>
      </c>
      <c r="M150" t="str">
        <f>TEXT(Table1[[#This Row],[DATE]],"mmm")</f>
        <v>Jun</v>
      </c>
      <c r="N150" t="str">
        <f>TEXT(Table1[[#This Row],[DATE]],"ddd")</f>
        <v>Mon</v>
      </c>
    </row>
    <row r="151" spans="1:14" x14ac:dyDescent="0.3">
      <c r="A151" t="s">
        <v>205</v>
      </c>
      <c r="B151" s="1">
        <v>44839</v>
      </c>
      <c r="C151" t="s">
        <v>58</v>
      </c>
      <c r="D151" t="s">
        <v>53</v>
      </c>
      <c r="E151" t="s">
        <v>74</v>
      </c>
      <c r="F151" t="s">
        <v>78</v>
      </c>
      <c r="G151" t="s">
        <v>19</v>
      </c>
      <c r="H151">
        <v>3</v>
      </c>
      <c r="I151">
        <v>2</v>
      </c>
      <c r="J151">
        <v>6</v>
      </c>
      <c r="K151">
        <v>2.0999999999999996</v>
      </c>
      <c r="L151">
        <f>YEAR(Table1[[#This Row],[DATE]])</f>
        <v>2022</v>
      </c>
      <c r="M151" t="str">
        <f>TEXT(Table1[[#This Row],[DATE]],"mmm")</f>
        <v>Oct</v>
      </c>
      <c r="N151" t="str">
        <f>TEXT(Table1[[#This Row],[DATE]],"ddd")</f>
        <v>Wed</v>
      </c>
    </row>
    <row r="152" spans="1:14" x14ac:dyDescent="0.3">
      <c r="A152" t="s">
        <v>206</v>
      </c>
      <c r="B152" s="1">
        <v>44622</v>
      </c>
      <c r="C152" t="s">
        <v>36</v>
      </c>
      <c r="D152" t="s">
        <v>37</v>
      </c>
      <c r="E152" t="s">
        <v>38</v>
      </c>
      <c r="F152" t="s">
        <v>18</v>
      </c>
      <c r="G152" t="s">
        <v>19</v>
      </c>
      <c r="H152">
        <v>3.5</v>
      </c>
      <c r="I152">
        <v>2</v>
      </c>
      <c r="J152">
        <v>7</v>
      </c>
      <c r="K152">
        <v>2.4499999999999997</v>
      </c>
      <c r="L152">
        <f>YEAR(Table1[[#This Row],[DATE]])</f>
        <v>2022</v>
      </c>
      <c r="M152" t="str">
        <f>TEXT(Table1[[#This Row],[DATE]],"mmm")</f>
        <v>Mar</v>
      </c>
      <c r="N152" t="str">
        <f>TEXT(Table1[[#This Row],[DATE]],"ddd")</f>
        <v>Wed</v>
      </c>
    </row>
    <row r="153" spans="1:14" x14ac:dyDescent="0.3">
      <c r="A153" t="s">
        <v>207</v>
      </c>
      <c r="B153" s="1">
        <v>44785</v>
      </c>
      <c r="C153" t="s">
        <v>27</v>
      </c>
      <c r="D153" t="s">
        <v>40</v>
      </c>
      <c r="E153" t="s">
        <v>86</v>
      </c>
      <c r="F153" t="s">
        <v>78</v>
      </c>
      <c r="G153" t="s">
        <v>42</v>
      </c>
      <c r="H153">
        <v>3.1</v>
      </c>
      <c r="I153">
        <v>1</v>
      </c>
      <c r="J153">
        <v>3.1</v>
      </c>
      <c r="K153">
        <v>1.085</v>
      </c>
      <c r="L153">
        <f>YEAR(Table1[[#This Row],[DATE]])</f>
        <v>2022</v>
      </c>
      <c r="M153" t="str">
        <f>TEXT(Table1[[#This Row],[DATE]],"mmm")</f>
        <v>Aug</v>
      </c>
      <c r="N153" t="str">
        <f>TEXT(Table1[[#This Row],[DATE]],"ddd")</f>
        <v>Fri</v>
      </c>
    </row>
    <row r="154" spans="1:14" x14ac:dyDescent="0.3">
      <c r="A154" t="s">
        <v>208</v>
      </c>
      <c r="B154" s="1">
        <v>44858</v>
      </c>
      <c r="C154" t="s">
        <v>58</v>
      </c>
      <c r="D154" t="s">
        <v>59</v>
      </c>
      <c r="E154" t="s">
        <v>60</v>
      </c>
      <c r="F154" t="s">
        <v>30</v>
      </c>
      <c r="G154" t="s">
        <v>61</v>
      </c>
      <c r="H154">
        <v>3</v>
      </c>
      <c r="I154">
        <v>2</v>
      </c>
      <c r="J154">
        <v>6</v>
      </c>
      <c r="K154">
        <v>2.0999999999999996</v>
      </c>
      <c r="L154">
        <f>YEAR(Table1[[#This Row],[DATE]])</f>
        <v>2022</v>
      </c>
      <c r="M154" t="str">
        <f>TEXT(Table1[[#This Row],[DATE]],"mmm")</f>
        <v>Oct</v>
      </c>
      <c r="N154" t="str">
        <f>TEXT(Table1[[#This Row],[DATE]],"ddd")</f>
        <v>Mon</v>
      </c>
    </row>
    <row r="155" spans="1:14" x14ac:dyDescent="0.3">
      <c r="A155" t="s">
        <v>209</v>
      </c>
      <c r="B155" s="1">
        <v>44315</v>
      </c>
      <c r="C155" t="s">
        <v>36</v>
      </c>
      <c r="D155" t="s">
        <v>53</v>
      </c>
      <c r="E155" t="s">
        <v>54</v>
      </c>
      <c r="F155" t="s">
        <v>15</v>
      </c>
      <c r="G155" t="s">
        <v>66</v>
      </c>
      <c r="H155">
        <v>2.5</v>
      </c>
      <c r="I155">
        <v>1</v>
      </c>
      <c r="J155">
        <v>2.5</v>
      </c>
      <c r="K155">
        <v>0.875</v>
      </c>
      <c r="L155">
        <f>YEAR(Table1[[#This Row],[DATE]])</f>
        <v>2021</v>
      </c>
      <c r="M155" t="str">
        <f>TEXT(Table1[[#This Row],[DATE]],"mmm")</f>
        <v>Apr</v>
      </c>
      <c r="N155" t="str">
        <f>TEXT(Table1[[#This Row],[DATE]],"ddd")</f>
        <v>Thu</v>
      </c>
    </row>
    <row r="156" spans="1:14" x14ac:dyDescent="0.3">
      <c r="A156" t="s">
        <v>210</v>
      </c>
      <c r="B156" s="1">
        <v>44726</v>
      </c>
      <c r="C156" t="s">
        <v>36</v>
      </c>
      <c r="D156" t="s">
        <v>53</v>
      </c>
      <c r="E156" t="s">
        <v>96</v>
      </c>
      <c r="F156" t="s">
        <v>51</v>
      </c>
      <c r="G156" t="s">
        <v>46</v>
      </c>
      <c r="H156">
        <v>3.75</v>
      </c>
      <c r="I156">
        <v>1</v>
      </c>
      <c r="J156">
        <v>3.75</v>
      </c>
      <c r="K156">
        <v>1.3125</v>
      </c>
      <c r="L156">
        <f>YEAR(Table1[[#This Row],[DATE]])</f>
        <v>2022</v>
      </c>
      <c r="M156" t="str">
        <f>TEXT(Table1[[#This Row],[DATE]],"mmm")</f>
        <v>Jun</v>
      </c>
      <c r="N156" t="str">
        <f>TEXT(Table1[[#This Row],[DATE]],"ddd")</f>
        <v>Tue</v>
      </c>
    </row>
    <row r="157" spans="1:14" x14ac:dyDescent="0.3">
      <c r="A157" t="s">
        <v>211</v>
      </c>
      <c r="B157" s="1">
        <v>44906</v>
      </c>
      <c r="C157" t="s">
        <v>12</v>
      </c>
      <c r="D157" t="s">
        <v>21</v>
      </c>
      <c r="E157" t="s">
        <v>22</v>
      </c>
      <c r="F157" t="s">
        <v>15</v>
      </c>
      <c r="G157" t="s">
        <v>46</v>
      </c>
      <c r="H157">
        <v>3.75</v>
      </c>
      <c r="I157">
        <v>2</v>
      </c>
      <c r="J157">
        <v>7.5</v>
      </c>
      <c r="K157">
        <v>2.625</v>
      </c>
      <c r="L157">
        <f>YEAR(Table1[[#This Row],[DATE]])</f>
        <v>2022</v>
      </c>
      <c r="M157" t="str">
        <f>TEXT(Table1[[#This Row],[DATE]],"mmm")</f>
        <v>Dec</v>
      </c>
      <c r="N157" t="str">
        <f>TEXT(Table1[[#This Row],[DATE]],"ddd")</f>
        <v>Sun</v>
      </c>
    </row>
    <row r="158" spans="1:14" x14ac:dyDescent="0.3">
      <c r="A158" t="s">
        <v>212</v>
      </c>
      <c r="B158" s="1">
        <v>44424</v>
      </c>
      <c r="C158" t="s">
        <v>44</v>
      </c>
      <c r="D158" t="s">
        <v>168</v>
      </c>
      <c r="E158" t="s">
        <v>169</v>
      </c>
      <c r="F158" t="s">
        <v>33</v>
      </c>
      <c r="G158" t="s">
        <v>66</v>
      </c>
      <c r="H158">
        <v>2.5</v>
      </c>
      <c r="I158">
        <v>1</v>
      </c>
      <c r="J158">
        <v>2.5</v>
      </c>
      <c r="K158">
        <v>0.875</v>
      </c>
      <c r="L158">
        <f>YEAR(Table1[[#This Row],[DATE]])</f>
        <v>2021</v>
      </c>
      <c r="M158" t="str">
        <f>TEXT(Table1[[#This Row],[DATE]],"mmm")</f>
        <v>Aug</v>
      </c>
      <c r="N158" t="str">
        <f>TEXT(Table1[[#This Row],[DATE]],"ddd")</f>
        <v>Mon</v>
      </c>
    </row>
    <row r="159" spans="1:14" x14ac:dyDescent="0.3">
      <c r="A159" t="s">
        <v>213</v>
      </c>
      <c r="B159" s="1">
        <v>45159</v>
      </c>
      <c r="C159" t="s">
        <v>12</v>
      </c>
      <c r="D159" t="s">
        <v>13</v>
      </c>
      <c r="E159" t="s">
        <v>14</v>
      </c>
      <c r="F159" t="s">
        <v>78</v>
      </c>
      <c r="G159" t="s">
        <v>16</v>
      </c>
      <c r="H159">
        <v>3</v>
      </c>
      <c r="I159">
        <v>2</v>
      </c>
      <c r="J159">
        <v>6</v>
      </c>
      <c r="K159">
        <v>2.0999999999999996</v>
      </c>
      <c r="L159">
        <f>YEAR(Table1[[#This Row],[DATE]])</f>
        <v>2023</v>
      </c>
      <c r="M159" t="str">
        <f>TEXT(Table1[[#This Row],[DATE]],"mmm")</f>
        <v>Aug</v>
      </c>
      <c r="N159" t="str">
        <f>TEXT(Table1[[#This Row],[DATE]],"ddd")</f>
        <v>Mon</v>
      </c>
    </row>
    <row r="160" spans="1:14" x14ac:dyDescent="0.3">
      <c r="A160" t="s">
        <v>214</v>
      </c>
      <c r="B160" s="1">
        <v>44772</v>
      </c>
      <c r="C160" t="s">
        <v>44</v>
      </c>
      <c r="D160" t="s">
        <v>168</v>
      </c>
      <c r="E160" t="s">
        <v>169</v>
      </c>
      <c r="F160" t="s">
        <v>51</v>
      </c>
      <c r="G160" t="s">
        <v>23</v>
      </c>
      <c r="H160">
        <v>3.1</v>
      </c>
      <c r="I160">
        <v>2</v>
      </c>
      <c r="J160">
        <v>6.2</v>
      </c>
      <c r="K160">
        <v>2.17</v>
      </c>
      <c r="L160">
        <f>YEAR(Table1[[#This Row],[DATE]])</f>
        <v>2022</v>
      </c>
      <c r="M160" t="str">
        <f>TEXT(Table1[[#This Row],[DATE]],"mmm")</f>
        <v>Jul</v>
      </c>
      <c r="N160" t="str">
        <f>TEXT(Table1[[#This Row],[DATE]],"ddd")</f>
        <v>Sat</v>
      </c>
    </row>
    <row r="161" spans="1:14" x14ac:dyDescent="0.3">
      <c r="A161" t="s">
        <v>215</v>
      </c>
      <c r="B161" s="1">
        <v>45129</v>
      </c>
      <c r="C161" t="s">
        <v>36</v>
      </c>
      <c r="D161" t="s">
        <v>53</v>
      </c>
      <c r="E161" t="s">
        <v>96</v>
      </c>
      <c r="F161" t="s">
        <v>78</v>
      </c>
      <c r="G161" t="s">
        <v>19</v>
      </c>
      <c r="H161">
        <v>3.5</v>
      </c>
      <c r="I161">
        <v>1</v>
      </c>
      <c r="J161">
        <v>3.5</v>
      </c>
      <c r="K161">
        <v>1.2249999999999999</v>
      </c>
      <c r="L161">
        <f>YEAR(Table1[[#This Row],[DATE]])</f>
        <v>2023</v>
      </c>
      <c r="M161" t="str">
        <f>TEXT(Table1[[#This Row],[DATE]],"mmm")</f>
        <v>Jul</v>
      </c>
      <c r="N161" t="str">
        <f>TEXT(Table1[[#This Row],[DATE]],"ddd")</f>
        <v>Sat</v>
      </c>
    </row>
    <row r="162" spans="1:14" x14ac:dyDescent="0.3">
      <c r="A162" t="s">
        <v>216</v>
      </c>
      <c r="B162" s="1">
        <v>44745</v>
      </c>
      <c r="C162" t="s">
        <v>27</v>
      </c>
      <c r="D162" t="s">
        <v>28</v>
      </c>
      <c r="E162" t="s">
        <v>29</v>
      </c>
      <c r="F162" t="s">
        <v>48</v>
      </c>
      <c r="G162" t="s">
        <v>16</v>
      </c>
      <c r="H162">
        <v>3.75</v>
      </c>
      <c r="I162">
        <v>1</v>
      </c>
      <c r="J162">
        <v>3.75</v>
      </c>
      <c r="K162">
        <v>1.3125</v>
      </c>
      <c r="L162">
        <f>YEAR(Table1[[#This Row],[DATE]])</f>
        <v>2022</v>
      </c>
      <c r="M162" t="str">
        <f>TEXT(Table1[[#This Row],[DATE]],"mmm")</f>
        <v>Jul</v>
      </c>
      <c r="N162" t="str">
        <f>TEXT(Table1[[#This Row],[DATE]],"ddd")</f>
        <v>Sun</v>
      </c>
    </row>
    <row r="163" spans="1:14" x14ac:dyDescent="0.3">
      <c r="A163" t="s">
        <v>217</v>
      </c>
      <c r="B163" s="1">
        <v>44978</v>
      </c>
      <c r="C163" t="s">
        <v>12</v>
      </c>
      <c r="D163" t="s">
        <v>21</v>
      </c>
      <c r="E163" t="s">
        <v>22</v>
      </c>
      <c r="F163" t="s">
        <v>15</v>
      </c>
      <c r="G163" t="s">
        <v>23</v>
      </c>
      <c r="H163">
        <v>3</v>
      </c>
      <c r="I163">
        <v>1</v>
      </c>
      <c r="J163">
        <v>3</v>
      </c>
      <c r="K163">
        <v>1.0499999999999998</v>
      </c>
      <c r="L163">
        <f>YEAR(Table1[[#This Row],[DATE]])</f>
        <v>2023</v>
      </c>
      <c r="M163" t="str">
        <f>TEXT(Table1[[#This Row],[DATE]],"mmm")</f>
        <v>Feb</v>
      </c>
      <c r="N163" t="str">
        <f>TEXT(Table1[[#This Row],[DATE]],"ddd")</f>
        <v>Tue</v>
      </c>
    </row>
    <row r="164" spans="1:14" x14ac:dyDescent="0.3">
      <c r="A164" t="s">
        <v>218</v>
      </c>
      <c r="B164" s="1">
        <v>45201</v>
      </c>
      <c r="C164" t="s">
        <v>58</v>
      </c>
      <c r="D164" t="s">
        <v>53</v>
      </c>
      <c r="E164" t="s">
        <v>74</v>
      </c>
      <c r="F164" t="s">
        <v>78</v>
      </c>
      <c r="G164" t="s">
        <v>61</v>
      </c>
      <c r="H164">
        <v>2.5</v>
      </c>
      <c r="I164">
        <v>1</v>
      </c>
      <c r="J164">
        <v>2.5</v>
      </c>
      <c r="K164">
        <v>0.875</v>
      </c>
      <c r="L164">
        <f>YEAR(Table1[[#This Row],[DATE]])</f>
        <v>2023</v>
      </c>
      <c r="M164" t="str">
        <f>TEXT(Table1[[#This Row],[DATE]],"mmm")</f>
        <v>Oct</v>
      </c>
      <c r="N164" t="str">
        <f>TEXT(Table1[[#This Row],[DATE]],"ddd")</f>
        <v>Mon</v>
      </c>
    </row>
    <row r="165" spans="1:14" x14ac:dyDescent="0.3">
      <c r="A165" t="s">
        <v>219</v>
      </c>
      <c r="B165" s="1">
        <v>44575</v>
      </c>
      <c r="C165" t="s">
        <v>12</v>
      </c>
      <c r="D165" t="s">
        <v>13</v>
      </c>
      <c r="E165" t="s">
        <v>14</v>
      </c>
      <c r="F165" t="s">
        <v>15</v>
      </c>
      <c r="G165" t="s">
        <v>23</v>
      </c>
      <c r="H165">
        <v>3.5</v>
      </c>
      <c r="I165">
        <v>2</v>
      </c>
      <c r="J165">
        <v>7</v>
      </c>
      <c r="K165">
        <v>2.4499999999999997</v>
      </c>
      <c r="L165">
        <f>YEAR(Table1[[#This Row],[DATE]])</f>
        <v>2022</v>
      </c>
      <c r="M165" t="str">
        <f>TEXT(Table1[[#This Row],[DATE]],"mmm")</f>
        <v>Jan</v>
      </c>
      <c r="N165" t="str">
        <f>TEXT(Table1[[#This Row],[DATE]],"ddd")</f>
        <v>Fri</v>
      </c>
    </row>
    <row r="166" spans="1:14" x14ac:dyDescent="0.3">
      <c r="A166" t="s">
        <v>220</v>
      </c>
      <c r="B166" s="1">
        <v>44226</v>
      </c>
      <c r="C166" t="s">
        <v>12</v>
      </c>
      <c r="D166" t="s">
        <v>21</v>
      </c>
      <c r="E166" t="s">
        <v>22</v>
      </c>
      <c r="F166" t="s">
        <v>15</v>
      </c>
      <c r="G166" t="s">
        <v>23</v>
      </c>
      <c r="H166">
        <v>2.5</v>
      </c>
      <c r="I166">
        <v>2</v>
      </c>
      <c r="J166">
        <v>5</v>
      </c>
      <c r="K166">
        <v>1.75</v>
      </c>
      <c r="L166">
        <f>YEAR(Table1[[#This Row],[DATE]])</f>
        <v>2021</v>
      </c>
      <c r="M166" t="str">
        <f>TEXT(Table1[[#This Row],[DATE]],"mmm")</f>
        <v>Jan</v>
      </c>
      <c r="N166" t="str">
        <f>TEXT(Table1[[#This Row],[DATE]],"ddd")</f>
        <v>Sat</v>
      </c>
    </row>
    <row r="167" spans="1:14" x14ac:dyDescent="0.3">
      <c r="A167" t="s">
        <v>221</v>
      </c>
      <c r="B167" s="1">
        <v>45185</v>
      </c>
      <c r="C167" t="s">
        <v>27</v>
      </c>
      <c r="D167" t="s">
        <v>28</v>
      </c>
      <c r="E167" t="s">
        <v>29</v>
      </c>
      <c r="F167" t="s">
        <v>48</v>
      </c>
      <c r="G167" t="s">
        <v>61</v>
      </c>
      <c r="H167">
        <v>2.5</v>
      </c>
      <c r="I167">
        <v>1</v>
      </c>
      <c r="J167">
        <v>2.5</v>
      </c>
      <c r="K167">
        <v>0.875</v>
      </c>
      <c r="L167">
        <f>YEAR(Table1[[#This Row],[DATE]])</f>
        <v>2023</v>
      </c>
      <c r="M167" t="str">
        <f>TEXT(Table1[[#This Row],[DATE]],"mmm")</f>
        <v>Sep</v>
      </c>
      <c r="N167" t="str">
        <f>TEXT(Table1[[#This Row],[DATE]],"ddd")</f>
        <v>Sat</v>
      </c>
    </row>
    <row r="168" spans="1:14" x14ac:dyDescent="0.3">
      <c r="A168" t="s">
        <v>222</v>
      </c>
      <c r="B168" s="1">
        <v>44251</v>
      </c>
      <c r="C168" t="s">
        <v>27</v>
      </c>
      <c r="D168" t="s">
        <v>40</v>
      </c>
      <c r="E168" t="s">
        <v>86</v>
      </c>
      <c r="F168" t="s">
        <v>51</v>
      </c>
      <c r="G168" t="s">
        <v>61</v>
      </c>
      <c r="H168">
        <v>3</v>
      </c>
      <c r="I168">
        <v>1</v>
      </c>
      <c r="J168">
        <v>3</v>
      </c>
      <c r="K168">
        <v>1.0499999999999998</v>
      </c>
      <c r="L168">
        <f>YEAR(Table1[[#This Row],[DATE]])</f>
        <v>2021</v>
      </c>
      <c r="M168" t="str">
        <f>TEXT(Table1[[#This Row],[DATE]],"mmm")</f>
        <v>Feb</v>
      </c>
      <c r="N168" t="str">
        <f>TEXT(Table1[[#This Row],[DATE]],"ddd")</f>
        <v>Wed</v>
      </c>
    </row>
    <row r="169" spans="1:14" x14ac:dyDescent="0.3">
      <c r="A169" t="s">
        <v>223</v>
      </c>
      <c r="B169" s="1">
        <v>45208</v>
      </c>
      <c r="C169" t="s">
        <v>58</v>
      </c>
      <c r="D169" t="s">
        <v>59</v>
      </c>
      <c r="E169" t="s">
        <v>60</v>
      </c>
      <c r="F169" t="s">
        <v>15</v>
      </c>
      <c r="G169" t="s">
        <v>42</v>
      </c>
      <c r="H169">
        <v>3</v>
      </c>
      <c r="I169">
        <v>1</v>
      </c>
      <c r="J169">
        <v>3</v>
      </c>
      <c r="K169">
        <v>1.0499999999999998</v>
      </c>
      <c r="L169">
        <f>YEAR(Table1[[#This Row],[DATE]])</f>
        <v>2023</v>
      </c>
      <c r="M169" t="str">
        <f>TEXT(Table1[[#This Row],[DATE]],"mmm")</f>
        <v>Oct</v>
      </c>
      <c r="N169" t="str">
        <f>TEXT(Table1[[#This Row],[DATE]],"ddd")</f>
        <v>Mon</v>
      </c>
    </row>
    <row r="170" spans="1:14" x14ac:dyDescent="0.3">
      <c r="A170" t="s">
        <v>224</v>
      </c>
      <c r="B170" s="1">
        <v>44420</v>
      </c>
      <c r="C170" t="s">
        <v>27</v>
      </c>
      <c r="D170" t="s">
        <v>28</v>
      </c>
      <c r="E170" t="s">
        <v>29</v>
      </c>
      <c r="F170" t="s">
        <v>48</v>
      </c>
      <c r="G170" t="s">
        <v>23</v>
      </c>
      <c r="H170">
        <v>3.1</v>
      </c>
      <c r="I170">
        <v>1</v>
      </c>
      <c r="J170">
        <v>3.1</v>
      </c>
      <c r="K170">
        <v>1.085</v>
      </c>
      <c r="L170">
        <f>YEAR(Table1[[#This Row],[DATE]])</f>
        <v>2021</v>
      </c>
      <c r="M170" t="str">
        <f>TEXT(Table1[[#This Row],[DATE]],"mmm")</f>
        <v>Aug</v>
      </c>
      <c r="N170" t="str">
        <f>TEXT(Table1[[#This Row],[DATE]],"ddd")</f>
        <v>Thu</v>
      </c>
    </row>
    <row r="171" spans="1:14" x14ac:dyDescent="0.3">
      <c r="A171" t="s">
        <v>225</v>
      </c>
      <c r="B171" s="1">
        <v>44923</v>
      </c>
      <c r="C171" t="s">
        <v>36</v>
      </c>
      <c r="D171" t="s">
        <v>53</v>
      </c>
      <c r="E171" t="s">
        <v>54</v>
      </c>
      <c r="F171" t="s">
        <v>18</v>
      </c>
      <c r="G171" t="s">
        <v>42</v>
      </c>
      <c r="H171">
        <v>2</v>
      </c>
      <c r="I171">
        <v>2</v>
      </c>
      <c r="J171">
        <v>4</v>
      </c>
      <c r="K171">
        <v>1.4</v>
      </c>
      <c r="L171">
        <f>YEAR(Table1[[#This Row],[DATE]])</f>
        <v>2022</v>
      </c>
      <c r="M171" t="str">
        <f>TEXT(Table1[[#This Row],[DATE]],"mmm")</f>
        <v>Dec</v>
      </c>
      <c r="N171" t="str">
        <f>TEXT(Table1[[#This Row],[DATE]],"ddd")</f>
        <v>Wed</v>
      </c>
    </row>
    <row r="172" spans="1:14" x14ac:dyDescent="0.3">
      <c r="A172" t="s">
        <v>226</v>
      </c>
      <c r="B172" s="1">
        <v>44282</v>
      </c>
      <c r="C172" t="s">
        <v>12</v>
      </c>
      <c r="D172" t="s">
        <v>13</v>
      </c>
      <c r="E172" t="s">
        <v>25</v>
      </c>
      <c r="F172" t="s">
        <v>51</v>
      </c>
      <c r="G172" t="s">
        <v>61</v>
      </c>
      <c r="H172">
        <v>2.5</v>
      </c>
      <c r="I172">
        <v>2</v>
      </c>
      <c r="J172">
        <v>5</v>
      </c>
      <c r="K172">
        <v>1.75</v>
      </c>
      <c r="L172">
        <f>YEAR(Table1[[#This Row],[DATE]])</f>
        <v>2021</v>
      </c>
      <c r="M172" t="str">
        <f>TEXT(Table1[[#This Row],[DATE]],"mmm")</f>
        <v>Mar</v>
      </c>
      <c r="N172" t="str">
        <f>TEXT(Table1[[#This Row],[DATE]],"ddd")</f>
        <v>Sat</v>
      </c>
    </row>
    <row r="173" spans="1:14" x14ac:dyDescent="0.3">
      <c r="A173" t="s">
        <v>227</v>
      </c>
      <c r="B173" s="1">
        <v>44564</v>
      </c>
      <c r="C173" t="s">
        <v>12</v>
      </c>
      <c r="D173" t="s">
        <v>13</v>
      </c>
      <c r="E173" t="s">
        <v>14</v>
      </c>
      <c r="F173" t="s">
        <v>15</v>
      </c>
      <c r="G173" t="s">
        <v>16</v>
      </c>
      <c r="H173">
        <v>3.75</v>
      </c>
      <c r="I173">
        <v>2</v>
      </c>
      <c r="J173">
        <v>7.5</v>
      </c>
      <c r="K173">
        <v>2.625</v>
      </c>
      <c r="L173">
        <f>YEAR(Table1[[#This Row],[DATE]])</f>
        <v>2022</v>
      </c>
      <c r="M173" t="str">
        <f>TEXT(Table1[[#This Row],[DATE]],"mmm")</f>
        <v>Jan</v>
      </c>
      <c r="N173" t="str">
        <f>TEXT(Table1[[#This Row],[DATE]],"ddd")</f>
        <v>Mon</v>
      </c>
    </row>
    <row r="174" spans="1:14" x14ac:dyDescent="0.3">
      <c r="A174" t="s">
        <v>228</v>
      </c>
      <c r="B174" s="1">
        <v>45056</v>
      </c>
      <c r="C174" t="s">
        <v>36</v>
      </c>
      <c r="D174" t="s">
        <v>37</v>
      </c>
      <c r="E174" t="s">
        <v>38</v>
      </c>
      <c r="F174" t="s">
        <v>48</v>
      </c>
      <c r="G174" t="s">
        <v>16</v>
      </c>
      <c r="H174">
        <v>3.1</v>
      </c>
      <c r="I174">
        <v>2</v>
      </c>
      <c r="J174">
        <v>6.2</v>
      </c>
      <c r="K174">
        <v>2.17</v>
      </c>
      <c r="L174">
        <f>YEAR(Table1[[#This Row],[DATE]])</f>
        <v>2023</v>
      </c>
      <c r="M174" t="str">
        <f>TEXT(Table1[[#This Row],[DATE]],"mmm")</f>
        <v>May</v>
      </c>
      <c r="N174" t="str">
        <f>TEXT(Table1[[#This Row],[DATE]],"ddd")</f>
        <v>Wed</v>
      </c>
    </row>
    <row r="175" spans="1:14" x14ac:dyDescent="0.3">
      <c r="A175" t="s">
        <v>229</v>
      </c>
      <c r="B175" s="1">
        <v>45186</v>
      </c>
      <c r="C175" t="s">
        <v>27</v>
      </c>
      <c r="D175" t="s">
        <v>28</v>
      </c>
      <c r="E175" t="s">
        <v>29</v>
      </c>
      <c r="F175" t="s">
        <v>30</v>
      </c>
      <c r="G175" t="s">
        <v>46</v>
      </c>
      <c r="H175">
        <v>2.5</v>
      </c>
      <c r="I175">
        <v>2</v>
      </c>
      <c r="J175">
        <v>5</v>
      </c>
      <c r="K175">
        <v>1.75</v>
      </c>
      <c r="L175">
        <f>YEAR(Table1[[#This Row],[DATE]])</f>
        <v>2023</v>
      </c>
      <c r="M175" t="str">
        <f>TEXT(Table1[[#This Row],[DATE]],"mmm")</f>
        <v>Sep</v>
      </c>
      <c r="N175" t="str">
        <f>TEXT(Table1[[#This Row],[DATE]],"ddd")</f>
        <v>Sun</v>
      </c>
    </row>
    <row r="176" spans="1:14" x14ac:dyDescent="0.3">
      <c r="A176" t="s">
        <v>230</v>
      </c>
      <c r="B176" s="1">
        <v>44614</v>
      </c>
      <c r="C176" t="s">
        <v>44</v>
      </c>
      <c r="D176" t="s">
        <v>168</v>
      </c>
      <c r="E176" t="s">
        <v>169</v>
      </c>
      <c r="F176" t="s">
        <v>51</v>
      </c>
      <c r="G176" t="s">
        <v>42</v>
      </c>
      <c r="H176">
        <v>2.2000000000000002</v>
      </c>
      <c r="I176">
        <v>2</v>
      </c>
      <c r="J176">
        <v>4.4000000000000004</v>
      </c>
      <c r="K176">
        <v>1.54</v>
      </c>
      <c r="L176">
        <f>YEAR(Table1[[#This Row],[DATE]])</f>
        <v>2022</v>
      </c>
      <c r="M176" t="str">
        <f>TEXT(Table1[[#This Row],[DATE]],"mmm")</f>
        <v>Feb</v>
      </c>
      <c r="N176" t="str">
        <f>TEXT(Table1[[#This Row],[DATE]],"ddd")</f>
        <v>Tue</v>
      </c>
    </row>
    <row r="177" spans="1:14" x14ac:dyDescent="0.3">
      <c r="A177" t="s">
        <v>231</v>
      </c>
      <c r="B177" s="1">
        <v>44410</v>
      </c>
      <c r="C177" t="s">
        <v>58</v>
      </c>
      <c r="D177" t="s">
        <v>53</v>
      </c>
      <c r="E177" t="s">
        <v>71</v>
      </c>
      <c r="F177" t="s">
        <v>15</v>
      </c>
      <c r="G177" t="s">
        <v>19</v>
      </c>
      <c r="H177">
        <v>3</v>
      </c>
      <c r="I177">
        <v>2</v>
      </c>
      <c r="J177">
        <v>6</v>
      </c>
      <c r="K177">
        <v>2.0999999999999996</v>
      </c>
      <c r="L177">
        <f>YEAR(Table1[[#This Row],[DATE]])</f>
        <v>2021</v>
      </c>
      <c r="M177" t="str">
        <f>TEXT(Table1[[#This Row],[DATE]],"mmm")</f>
        <v>Aug</v>
      </c>
      <c r="N177" t="str">
        <f>TEXT(Table1[[#This Row],[DATE]],"ddd")</f>
        <v>Mon</v>
      </c>
    </row>
    <row r="178" spans="1:14" x14ac:dyDescent="0.3">
      <c r="A178" t="s">
        <v>232</v>
      </c>
      <c r="B178" s="1">
        <v>45066</v>
      </c>
      <c r="C178" t="s">
        <v>58</v>
      </c>
      <c r="D178" t="s">
        <v>59</v>
      </c>
      <c r="E178" t="s">
        <v>60</v>
      </c>
      <c r="F178" t="s">
        <v>15</v>
      </c>
      <c r="G178" t="s">
        <v>23</v>
      </c>
      <c r="H178">
        <v>3.75</v>
      </c>
      <c r="I178">
        <v>2</v>
      </c>
      <c r="J178">
        <v>7.5</v>
      </c>
      <c r="K178">
        <v>2.625</v>
      </c>
      <c r="L178">
        <f>YEAR(Table1[[#This Row],[DATE]])</f>
        <v>2023</v>
      </c>
      <c r="M178" t="str">
        <f>TEXT(Table1[[#This Row],[DATE]],"mmm")</f>
        <v>May</v>
      </c>
      <c r="N178" t="str">
        <f>TEXT(Table1[[#This Row],[DATE]],"ddd")</f>
        <v>Sat</v>
      </c>
    </row>
    <row r="179" spans="1:14" x14ac:dyDescent="0.3">
      <c r="A179" t="s">
        <v>233</v>
      </c>
      <c r="B179" s="1">
        <v>44389</v>
      </c>
      <c r="C179" t="s">
        <v>44</v>
      </c>
      <c r="D179" t="s">
        <v>168</v>
      </c>
      <c r="E179" t="s">
        <v>169</v>
      </c>
      <c r="F179" t="s">
        <v>51</v>
      </c>
      <c r="G179" t="s">
        <v>23</v>
      </c>
      <c r="H179">
        <v>3</v>
      </c>
      <c r="I179">
        <v>1</v>
      </c>
      <c r="J179">
        <v>3</v>
      </c>
      <c r="K179">
        <v>1.0499999999999998</v>
      </c>
      <c r="L179">
        <f>YEAR(Table1[[#This Row],[DATE]])</f>
        <v>2021</v>
      </c>
      <c r="M179" t="str">
        <f>TEXT(Table1[[#This Row],[DATE]],"mmm")</f>
        <v>Jul</v>
      </c>
      <c r="N179" t="str">
        <f>TEXT(Table1[[#This Row],[DATE]],"ddd")</f>
        <v>Mon</v>
      </c>
    </row>
    <row r="180" spans="1:14" x14ac:dyDescent="0.3">
      <c r="A180" t="s">
        <v>234</v>
      </c>
      <c r="B180" s="1">
        <v>44761</v>
      </c>
      <c r="C180" t="s">
        <v>27</v>
      </c>
      <c r="D180" t="s">
        <v>40</v>
      </c>
      <c r="E180" t="s">
        <v>41</v>
      </c>
      <c r="F180" t="s">
        <v>51</v>
      </c>
      <c r="G180" t="s">
        <v>61</v>
      </c>
      <c r="H180">
        <v>4.25</v>
      </c>
      <c r="I180">
        <v>2</v>
      </c>
      <c r="J180">
        <v>8.5</v>
      </c>
      <c r="K180">
        <v>2.9749999999999996</v>
      </c>
      <c r="L180">
        <f>YEAR(Table1[[#This Row],[DATE]])</f>
        <v>2022</v>
      </c>
      <c r="M180" t="str">
        <f>TEXT(Table1[[#This Row],[DATE]],"mmm")</f>
        <v>Jul</v>
      </c>
      <c r="N180" t="str">
        <f>TEXT(Table1[[#This Row],[DATE]],"ddd")</f>
        <v>Tue</v>
      </c>
    </row>
    <row r="181" spans="1:14" x14ac:dyDescent="0.3">
      <c r="A181" t="s">
        <v>235</v>
      </c>
      <c r="B181" s="1">
        <v>44901</v>
      </c>
      <c r="C181" t="s">
        <v>12</v>
      </c>
      <c r="D181" t="s">
        <v>63</v>
      </c>
      <c r="E181" t="s">
        <v>64</v>
      </c>
      <c r="F181" t="s">
        <v>33</v>
      </c>
      <c r="G181" t="s">
        <v>16</v>
      </c>
      <c r="H181">
        <v>2.5</v>
      </c>
      <c r="I181">
        <v>2</v>
      </c>
      <c r="J181">
        <v>5</v>
      </c>
      <c r="K181">
        <v>1.75</v>
      </c>
      <c r="L181">
        <f>YEAR(Table1[[#This Row],[DATE]])</f>
        <v>2022</v>
      </c>
      <c r="M181" t="str">
        <f>TEXT(Table1[[#This Row],[DATE]],"mmm")</f>
        <v>Dec</v>
      </c>
      <c r="N181" t="str">
        <f>TEXT(Table1[[#This Row],[DATE]],"ddd")</f>
        <v>Tue</v>
      </c>
    </row>
    <row r="182" spans="1:14" x14ac:dyDescent="0.3">
      <c r="A182" t="s">
        <v>236</v>
      </c>
      <c r="B182" s="1">
        <v>45002</v>
      </c>
      <c r="C182" t="s">
        <v>36</v>
      </c>
      <c r="D182" t="s">
        <v>37</v>
      </c>
      <c r="E182" t="s">
        <v>38</v>
      </c>
      <c r="F182" t="s">
        <v>18</v>
      </c>
      <c r="G182" t="s">
        <v>23</v>
      </c>
      <c r="H182">
        <v>3.75</v>
      </c>
      <c r="I182">
        <v>1</v>
      </c>
      <c r="J182">
        <v>3.75</v>
      </c>
      <c r="K182">
        <v>1.3125</v>
      </c>
      <c r="L182">
        <f>YEAR(Table1[[#This Row],[DATE]])</f>
        <v>2023</v>
      </c>
      <c r="M182" t="str">
        <f>TEXT(Table1[[#This Row],[DATE]],"mmm")</f>
        <v>Mar</v>
      </c>
      <c r="N182" t="str">
        <f>TEXT(Table1[[#This Row],[DATE]],"ddd")</f>
        <v>Fri</v>
      </c>
    </row>
    <row r="183" spans="1:14" x14ac:dyDescent="0.3">
      <c r="A183" t="s">
        <v>237</v>
      </c>
      <c r="B183" s="1">
        <v>44284</v>
      </c>
      <c r="C183" t="s">
        <v>27</v>
      </c>
      <c r="D183" t="s">
        <v>40</v>
      </c>
      <c r="E183" t="s">
        <v>41</v>
      </c>
      <c r="F183" t="s">
        <v>51</v>
      </c>
      <c r="G183" t="s">
        <v>16</v>
      </c>
      <c r="H183">
        <v>2.5</v>
      </c>
      <c r="I183">
        <v>2</v>
      </c>
      <c r="J183">
        <v>5</v>
      </c>
      <c r="K183">
        <v>1.75</v>
      </c>
      <c r="L183">
        <f>YEAR(Table1[[#This Row],[DATE]])</f>
        <v>2021</v>
      </c>
      <c r="M183" t="str">
        <f>TEXT(Table1[[#This Row],[DATE]],"mmm")</f>
        <v>Mar</v>
      </c>
      <c r="N183" t="str">
        <f>TEXT(Table1[[#This Row],[DATE]],"ddd")</f>
        <v>Mon</v>
      </c>
    </row>
    <row r="184" spans="1:14" x14ac:dyDescent="0.3">
      <c r="A184" t="s">
        <v>238</v>
      </c>
      <c r="B184" s="1">
        <v>45243</v>
      </c>
      <c r="C184" t="s">
        <v>36</v>
      </c>
      <c r="D184" t="s">
        <v>37</v>
      </c>
      <c r="E184" t="s">
        <v>38</v>
      </c>
      <c r="F184" t="s">
        <v>48</v>
      </c>
      <c r="G184" t="s">
        <v>42</v>
      </c>
      <c r="H184">
        <v>2.5</v>
      </c>
      <c r="I184">
        <v>2</v>
      </c>
      <c r="J184">
        <v>5</v>
      </c>
      <c r="K184">
        <v>1.75</v>
      </c>
      <c r="L184">
        <f>YEAR(Table1[[#This Row],[DATE]])</f>
        <v>2023</v>
      </c>
      <c r="M184" t="str">
        <f>TEXT(Table1[[#This Row],[DATE]],"mmm")</f>
        <v>Nov</v>
      </c>
      <c r="N184" t="str">
        <f>TEXT(Table1[[#This Row],[DATE]],"ddd")</f>
        <v>Mon</v>
      </c>
    </row>
    <row r="185" spans="1:14" x14ac:dyDescent="0.3">
      <c r="A185" t="s">
        <v>239</v>
      </c>
      <c r="B185" s="1">
        <v>44542</v>
      </c>
      <c r="C185" t="s">
        <v>12</v>
      </c>
      <c r="D185" t="s">
        <v>13</v>
      </c>
      <c r="E185" t="s">
        <v>14</v>
      </c>
      <c r="F185" t="s">
        <v>30</v>
      </c>
      <c r="G185" t="s">
        <v>42</v>
      </c>
      <c r="H185">
        <v>2.2000000000000002</v>
      </c>
      <c r="I185">
        <v>2</v>
      </c>
      <c r="J185">
        <v>4.4000000000000004</v>
      </c>
      <c r="K185">
        <v>1.54</v>
      </c>
      <c r="L185">
        <f>YEAR(Table1[[#This Row],[DATE]])</f>
        <v>2021</v>
      </c>
      <c r="M185" t="str">
        <f>TEXT(Table1[[#This Row],[DATE]],"mmm")</f>
        <v>Dec</v>
      </c>
      <c r="N185" t="str">
        <f>TEXT(Table1[[#This Row],[DATE]],"ddd")</f>
        <v>Sun</v>
      </c>
    </row>
    <row r="186" spans="1:14" x14ac:dyDescent="0.3">
      <c r="A186" t="s">
        <v>240</v>
      </c>
      <c r="B186" s="1">
        <v>45222</v>
      </c>
      <c r="C186" t="s">
        <v>44</v>
      </c>
      <c r="D186" t="s">
        <v>168</v>
      </c>
      <c r="E186" t="s">
        <v>169</v>
      </c>
      <c r="F186" t="s">
        <v>48</v>
      </c>
      <c r="G186" t="s">
        <v>61</v>
      </c>
      <c r="H186">
        <v>3.75</v>
      </c>
      <c r="I186">
        <v>1</v>
      </c>
      <c r="J186">
        <v>3.75</v>
      </c>
      <c r="K186">
        <v>1.3125</v>
      </c>
      <c r="L186">
        <f>YEAR(Table1[[#This Row],[DATE]])</f>
        <v>2023</v>
      </c>
      <c r="M186" t="str">
        <f>TEXT(Table1[[#This Row],[DATE]],"mmm")</f>
        <v>Oct</v>
      </c>
      <c r="N186" t="str">
        <f>TEXT(Table1[[#This Row],[DATE]],"ddd")</f>
        <v>Mon</v>
      </c>
    </row>
    <row r="187" spans="1:14" x14ac:dyDescent="0.3">
      <c r="A187" t="s">
        <v>241</v>
      </c>
      <c r="B187" s="1">
        <v>45270</v>
      </c>
      <c r="C187" t="s">
        <v>58</v>
      </c>
      <c r="D187" t="s">
        <v>53</v>
      </c>
      <c r="E187" t="s">
        <v>74</v>
      </c>
      <c r="F187" t="s">
        <v>15</v>
      </c>
      <c r="G187" t="s">
        <v>61</v>
      </c>
      <c r="H187">
        <v>3</v>
      </c>
      <c r="I187">
        <v>2</v>
      </c>
      <c r="J187">
        <v>6</v>
      </c>
      <c r="K187">
        <v>2.0999999999999996</v>
      </c>
      <c r="L187">
        <f>YEAR(Table1[[#This Row],[DATE]])</f>
        <v>2023</v>
      </c>
      <c r="M187" t="str">
        <f>TEXT(Table1[[#This Row],[DATE]],"mmm")</f>
        <v>Dec</v>
      </c>
      <c r="N187" t="str">
        <f>TEXT(Table1[[#This Row],[DATE]],"ddd")</f>
        <v>Sun</v>
      </c>
    </row>
    <row r="188" spans="1:14" x14ac:dyDescent="0.3">
      <c r="A188" t="s">
        <v>242</v>
      </c>
      <c r="B188" s="1">
        <v>44801</v>
      </c>
      <c r="C188" t="s">
        <v>12</v>
      </c>
      <c r="D188" t="s">
        <v>63</v>
      </c>
      <c r="E188" t="s">
        <v>64</v>
      </c>
      <c r="F188" t="s">
        <v>15</v>
      </c>
      <c r="G188" t="s">
        <v>19</v>
      </c>
      <c r="H188">
        <v>3</v>
      </c>
      <c r="I188">
        <v>1</v>
      </c>
      <c r="J188">
        <v>3</v>
      </c>
      <c r="K188">
        <v>1.0499999999999998</v>
      </c>
      <c r="L188">
        <f>YEAR(Table1[[#This Row],[DATE]])</f>
        <v>2022</v>
      </c>
      <c r="M188" t="str">
        <f>TEXT(Table1[[#This Row],[DATE]],"mmm")</f>
        <v>Aug</v>
      </c>
      <c r="N188" t="str">
        <f>TEXT(Table1[[#This Row],[DATE]],"ddd")</f>
        <v>Sun</v>
      </c>
    </row>
    <row r="189" spans="1:14" x14ac:dyDescent="0.3">
      <c r="A189" t="s">
        <v>243</v>
      </c>
      <c r="B189" s="1">
        <v>45262</v>
      </c>
      <c r="C189" t="s">
        <v>12</v>
      </c>
      <c r="D189" t="s">
        <v>21</v>
      </c>
      <c r="E189" t="s">
        <v>22</v>
      </c>
      <c r="F189" t="s">
        <v>15</v>
      </c>
      <c r="G189" t="s">
        <v>42</v>
      </c>
      <c r="H189">
        <v>3.75</v>
      </c>
      <c r="I189">
        <v>1</v>
      </c>
      <c r="J189">
        <v>3.75</v>
      </c>
      <c r="K189">
        <v>1.3125</v>
      </c>
      <c r="L189">
        <f>YEAR(Table1[[#This Row],[DATE]])</f>
        <v>2023</v>
      </c>
      <c r="M189" t="str">
        <f>TEXT(Table1[[#This Row],[DATE]],"mmm")</f>
        <v>Dec</v>
      </c>
      <c r="N189" t="str">
        <f>TEXT(Table1[[#This Row],[DATE]],"ddd")</f>
        <v>Sat</v>
      </c>
    </row>
    <row r="190" spans="1:14" x14ac:dyDescent="0.3">
      <c r="A190" t="s">
        <v>244</v>
      </c>
      <c r="B190" s="1">
        <v>45206</v>
      </c>
      <c r="C190" t="s">
        <v>27</v>
      </c>
      <c r="D190" t="s">
        <v>40</v>
      </c>
      <c r="E190" t="s">
        <v>41</v>
      </c>
      <c r="F190" t="s">
        <v>33</v>
      </c>
      <c r="G190" t="s">
        <v>66</v>
      </c>
      <c r="H190">
        <v>3</v>
      </c>
      <c r="I190">
        <v>1</v>
      </c>
      <c r="J190">
        <v>3</v>
      </c>
      <c r="K190">
        <v>1.0499999999999998</v>
      </c>
      <c r="L190">
        <f>YEAR(Table1[[#This Row],[DATE]])</f>
        <v>2023</v>
      </c>
      <c r="M190" t="str">
        <f>TEXT(Table1[[#This Row],[DATE]],"mmm")</f>
        <v>Oct</v>
      </c>
      <c r="N190" t="str">
        <f>TEXT(Table1[[#This Row],[DATE]],"ddd")</f>
        <v>Sat</v>
      </c>
    </row>
    <row r="191" spans="1:14" x14ac:dyDescent="0.3">
      <c r="A191" t="s">
        <v>245</v>
      </c>
      <c r="B191" s="1">
        <v>45257</v>
      </c>
      <c r="C191" t="s">
        <v>58</v>
      </c>
      <c r="D191" t="s">
        <v>53</v>
      </c>
      <c r="E191" t="s">
        <v>71</v>
      </c>
      <c r="F191" t="s">
        <v>78</v>
      </c>
      <c r="G191" t="s">
        <v>42</v>
      </c>
      <c r="H191">
        <v>2.5</v>
      </c>
      <c r="I191">
        <v>1</v>
      </c>
      <c r="J191">
        <v>2.5</v>
      </c>
      <c r="K191">
        <v>0.875</v>
      </c>
      <c r="L191">
        <f>YEAR(Table1[[#This Row],[DATE]])</f>
        <v>2023</v>
      </c>
      <c r="M191" t="str">
        <f>TEXT(Table1[[#This Row],[DATE]],"mmm")</f>
        <v>Nov</v>
      </c>
      <c r="N191" t="str">
        <f>TEXT(Table1[[#This Row],[DATE]],"ddd")</f>
        <v>Mon</v>
      </c>
    </row>
    <row r="192" spans="1:14" x14ac:dyDescent="0.3">
      <c r="A192" t="s">
        <v>246</v>
      </c>
      <c r="B192" s="1">
        <v>44642</v>
      </c>
      <c r="C192" t="s">
        <v>12</v>
      </c>
      <c r="D192" t="s">
        <v>21</v>
      </c>
      <c r="E192" t="s">
        <v>22</v>
      </c>
      <c r="F192" t="s">
        <v>30</v>
      </c>
      <c r="G192" t="s">
        <v>19</v>
      </c>
      <c r="H192">
        <v>2</v>
      </c>
      <c r="I192">
        <v>2</v>
      </c>
      <c r="J192">
        <v>4</v>
      </c>
      <c r="K192">
        <v>1.4</v>
      </c>
      <c r="L192">
        <f>YEAR(Table1[[#This Row],[DATE]])</f>
        <v>2022</v>
      </c>
      <c r="M192" t="str">
        <f>TEXT(Table1[[#This Row],[DATE]],"mmm")</f>
        <v>Mar</v>
      </c>
      <c r="N192" t="str">
        <f>TEXT(Table1[[#This Row],[DATE]],"ddd")</f>
        <v>Tue</v>
      </c>
    </row>
    <row r="193" spans="1:14" x14ac:dyDescent="0.3">
      <c r="A193" t="s">
        <v>247</v>
      </c>
      <c r="B193" s="1">
        <v>44668</v>
      </c>
      <c r="C193" t="s">
        <v>36</v>
      </c>
      <c r="D193" t="s">
        <v>53</v>
      </c>
      <c r="E193" t="s">
        <v>96</v>
      </c>
      <c r="F193" t="s">
        <v>30</v>
      </c>
      <c r="G193" t="s">
        <v>61</v>
      </c>
      <c r="H193">
        <v>2.5499999999999998</v>
      </c>
      <c r="I193">
        <v>1</v>
      </c>
      <c r="J193">
        <v>2.5499999999999998</v>
      </c>
      <c r="K193">
        <v>0.89249999999999985</v>
      </c>
      <c r="L193">
        <f>YEAR(Table1[[#This Row],[DATE]])</f>
        <v>2022</v>
      </c>
      <c r="M193" t="str">
        <f>TEXT(Table1[[#This Row],[DATE]],"mmm")</f>
        <v>Apr</v>
      </c>
      <c r="N193" t="str">
        <f>TEXT(Table1[[#This Row],[DATE]],"ddd")</f>
        <v>Sun</v>
      </c>
    </row>
    <row r="194" spans="1:14" x14ac:dyDescent="0.3">
      <c r="A194" t="s">
        <v>248</v>
      </c>
      <c r="B194" s="1">
        <v>44278</v>
      </c>
      <c r="C194" t="s">
        <v>58</v>
      </c>
      <c r="D194" t="s">
        <v>53</v>
      </c>
      <c r="E194" t="s">
        <v>74</v>
      </c>
      <c r="F194" t="s">
        <v>78</v>
      </c>
      <c r="G194" t="s">
        <v>42</v>
      </c>
      <c r="H194">
        <v>2.5</v>
      </c>
      <c r="I194">
        <v>1</v>
      </c>
      <c r="J194">
        <v>2.5</v>
      </c>
      <c r="K194">
        <v>0.875</v>
      </c>
      <c r="L194">
        <f>YEAR(Table1[[#This Row],[DATE]])</f>
        <v>2021</v>
      </c>
      <c r="M194" t="str">
        <f>TEXT(Table1[[#This Row],[DATE]],"mmm")</f>
        <v>Mar</v>
      </c>
      <c r="N194" t="str">
        <f>TEXT(Table1[[#This Row],[DATE]],"ddd")</f>
        <v>Tue</v>
      </c>
    </row>
    <row r="195" spans="1:14" x14ac:dyDescent="0.3">
      <c r="A195" t="s">
        <v>249</v>
      </c>
      <c r="B195" s="1">
        <v>44586</v>
      </c>
      <c r="C195" t="s">
        <v>58</v>
      </c>
      <c r="D195" t="s">
        <v>53</v>
      </c>
      <c r="E195" t="s">
        <v>71</v>
      </c>
      <c r="F195" t="s">
        <v>78</v>
      </c>
      <c r="G195" t="s">
        <v>19</v>
      </c>
      <c r="H195">
        <v>3.5</v>
      </c>
      <c r="I195">
        <v>1</v>
      </c>
      <c r="J195">
        <v>3.5</v>
      </c>
      <c r="K195">
        <v>1.2249999999999999</v>
      </c>
      <c r="L195">
        <f>YEAR(Table1[[#This Row],[DATE]])</f>
        <v>2022</v>
      </c>
      <c r="M195" t="str">
        <f>TEXT(Table1[[#This Row],[DATE]],"mmm")</f>
        <v>Jan</v>
      </c>
      <c r="N195" t="str">
        <f>TEXT(Table1[[#This Row],[DATE]],"ddd")</f>
        <v>Tue</v>
      </c>
    </row>
    <row r="196" spans="1:14" x14ac:dyDescent="0.3">
      <c r="A196" t="s">
        <v>250</v>
      </c>
      <c r="B196" s="1">
        <v>44813</v>
      </c>
      <c r="C196" t="s">
        <v>44</v>
      </c>
      <c r="D196" t="s">
        <v>168</v>
      </c>
      <c r="E196" t="s">
        <v>169</v>
      </c>
      <c r="F196" t="s">
        <v>30</v>
      </c>
      <c r="G196" t="s">
        <v>16</v>
      </c>
      <c r="H196">
        <v>3.5</v>
      </c>
      <c r="I196">
        <v>1</v>
      </c>
      <c r="J196">
        <v>3.5</v>
      </c>
      <c r="K196">
        <v>1.2249999999999999</v>
      </c>
      <c r="L196">
        <f>YEAR(Table1[[#This Row],[DATE]])</f>
        <v>2022</v>
      </c>
      <c r="M196" t="str">
        <f>TEXT(Table1[[#This Row],[DATE]],"mmm")</f>
        <v>Sep</v>
      </c>
      <c r="N196" t="str">
        <f>TEXT(Table1[[#This Row],[DATE]],"ddd")</f>
        <v>Fri</v>
      </c>
    </row>
    <row r="197" spans="1:14" x14ac:dyDescent="0.3">
      <c r="A197" t="s">
        <v>251</v>
      </c>
      <c r="B197" s="1">
        <v>45061</v>
      </c>
      <c r="C197" t="s">
        <v>27</v>
      </c>
      <c r="D197" t="s">
        <v>28</v>
      </c>
      <c r="E197" t="s">
        <v>32</v>
      </c>
      <c r="F197" t="s">
        <v>48</v>
      </c>
      <c r="G197" t="s">
        <v>19</v>
      </c>
      <c r="H197">
        <v>3.75</v>
      </c>
      <c r="I197">
        <v>2</v>
      </c>
      <c r="J197">
        <v>7.5</v>
      </c>
      <c r="K197">
        <v>2.625</v>
      </c>
      <c r="L197">
        <f>YEAR(Table1[[#This Row],[DATE]])</f>
        <v>2023</v>
      </c>
      <c r="M197" t="str">
        <f>TEXT(Table1[[#This Row],[DATE]],"mmm")</f>
        <v>May</v>
      </c>
      <c r="N197" t="str">
        <f>TEXT(Table1[[#This Row],[DATE]],"ddd")</f>
        <v>Mon</v>
      </c>
    </row>
    <row r="198" spans="1:14" x14ac:dyDescent="0.3">
      <c r="A198" t="s">
        <v>252</v>
      </c>
      <c r="B198" s="1">
        <v>45076</v>
      </c>
      <c r="C198" t="s">
        <v>12</v>
      </c>
      <c r="D198" t="s">
        <v>13</v>
      </c>
      <c r="E198" t="s">
        <v>25</v>
      </c>
      <c r="F198" t="s">
        <v>18</v>
      </c>
      <c r="G198" t="s">
        <v>23</v>
      </c>
      <c r="H198">
        <v>3</v>
      </c>
      <c r="I198">
        <v>1</v>
      </c>
      <c r="J198">
        <v>3</v>
      </c>
      <c r="K198">
        <v>1.0499999999999998</v>
      </c>
      <c r="L198">
        <f>YEAR(Table1[[#This Row],[DATE]])</f>
        <v>2023</v>
      </c>
      <c r="M198" t="str">
        <f>TEXT(Table1[[#This Row],[DATE]],"mmm")</f>
        <v>May</v>
      </c>
      <c r="N198" t="str">
        <f>TEXT(Table1[[#This Row],[DATE]],"ddd")</f>
        <v>Tue</v>
      </c>
    </row>
    <row r="199" spans="1:14" x14ac:dyDescent="0.3">
      <c r="A199" t="s">
        <v>253</v>
      </c>
      <c r="B199" s="1">
        <v>44412</v>
      </c>
      <c r="C199" t="s">
        <v>58</v>
      </c>
      <c r="D199" t="s">
        <v>59</v>
      </c>
      <c r="E199" t="s">
        <v>60</v>
      </c>
      <c r="F199" t="s">
        <v>18</v>
      </c>
      <c r="G199" t="s">
        <v>61</v>
      </c>
      <c r="H199">
        <v>4.5</v>
      </c>
      <c r="I199">
        <v>1</v>
      </c>
      <c r="J199">
        <v>4.5</v>
      </c>
      <c r="K199">
        <v>1.575</v>
      </c>
      <c r="L199">
        <f>YEAR(Table1[[#This Row],[DATE]])</f>
        <v>2021</v>
      </c>
      <c r="M199" t="str">
        <f>TEXT(Table1[[#This Row],[DATE]],"mmm")</f>
        <v>Aug</v>
      </c>
      <c r="N199" t="str">
        <f>TEXT(Table1[[#This Row],[DATE]],"ddd")</f>
        <v>Wed</v>
      </c>
    </row>
    <row r="200" spans="1:14" x14ac:dyDescent="0.3">
      <c r="A200" t="s">
        <v>254</v>
      </c>
      <c r="B200" s="1">
        <v>44802</v>
      </c>
      <c r="C200" t="s">
        <v>58</v>
      </c>
      <c r="D200" t="s">
        <v>59</v>
      </c>
      <c r="E200" t="s">
        <v>60</v>
      </c>
      <c r="F200" t="s">
        <v>78</v>
      </c>
      <c r="G200" t="s">
        <v>46</v>
      </c>
      <c r="H200">
        <v>3</v>
      </c>
      <c r="I200">
        <v>2</v>
      </c>
      <c r="J200">
        <v>6</v>
      </c>
      <c r="K200">
        <v>2.0999999999999996</v>
      </c>
      <c r="L200">
        <f>YEAR(Table1[[#This Row],[DATE]])</f>
        <v>2022</v>
      </c>
      <c r="M200" t="str">
        <f>TEXT(Table1[[#This Row],[DATE]],"mmm")</f>
        <v>Aug</v>
      </c>
      <c r="N200" t="str">
        <f>TEXT(Table1[[#This Row],[DATE]],"ddd")</f>
        <v>Mon</v>
      </c>
    </row>
    <row r="201" spans="1:14" x14ac:dyDescent="0.3">
      <c r="A201" t="s">
        <v>255</v>
      </c>
      <c r="B201" s="1">
        <v>44443</v>
      </c>
      <c r="C201" t="s">
        <v>36</v>
      </c>
      <c r="D201" t="s">
        <v>37</v>
      </c>
      <c r="E201" t="s">
        <v>56</v>
      </c>
      <c r="F201" t="s">
        <v>48</v>
      </c>
      <c r="G201" t="s">
        <v>19</v>
      </c>
      <c r="H201">
        <v>3</v>
      </c>
      <c r="I201">
        <v>1</v>
      </c>
      <c r="J201">
        <v>3</v>
      </c>
      <c r="K201">
        <v>1.0499999999999998</v>
      </c>
      <c r="L201">
        <f>YEAR(Table1[[#This Row],[DATE]])</f>
        <v>2021</v>
      </c>
      <c r="M201" t="str">
        <f>TEXT(Table1[[#This Row],[DATE]],"mmm")</f>
        <v>Sep</v>
      </c>
      <c r="N201" t="str">
        <f>TEXT(Table1[[#This Row],[DATE]],"ddd")</f>
        <v>Sat</v>
      </c>
    </row>
    <row r="202" spans="1:14" x14ac:dyDescent="0.3">
      <c r="A202" t="s">
        <v>256</v>
      </c>
      <c r="B202" s="1">
        <v>44670</v>
      </c>
      <c r="C202" t="s">
        <v>12</v>
      </c>
      <c r="D202" t="s">
        <v>63</v>
      </c>
      <c r="E202" t="s">
        <v>64</v>
      </c>
      <c r="F202" t="s">
        <v>18</v>
      </c>
      <c r="G202" t="s">
        <v>42</v>
      </c>
      <c r="H202">
        <v>4.75</v>
      </c>
      <c r="I202">
        <v>1</v>
      </c>
      <c r="J202">
        <v>4.75</v>
      </c>
      <c r="K202">
        <v>1.6624999999999999</v>
      </c>
      <c r="L202">
        <f>YEAR(Table1[[#This Row],[DATE]])</f>
        <v>2022</v>
      </c>
      <c r="M202" t="str">
        <f>TEXT(Table1[[#This Row],[DATE]],"mmm")</f>
        <v>Apr</v>
      </c>
      <c r="N202" t="str">
        <f>TEXT(Table1[[#This Row],[DATE]],"ddd")</f>
        <v>Tue</v>
      </c>
    </row>
    <row r="203" spans="1:14" x14ac:dyDescent="0.3">
      <c r="A203" t="s">
        <v>257</v>
      </c>
      <c r="B203" s="1">
        <v>44407</v>
      </c>
      <c r="C203" t="s">
        <v>27</v>
      </c>
      <c r="D203" t="s">
        <v>28</v>
      </c>
      <c r="E203" t="s">
        <v>29</v>
      </c>
      <c r="F203" t="s">
        <v>18</v>
      </c>
      <c r="G203" t="s">
        <v>46</v>
      </c>
      <c r="H203">
        <v>3.25</v>
      </c>
      <c r="I203">
        <v>1</v>
      </c>
      <c r="J203">
        <v>3.25</v>
      </c>
      <c r="K203">
        <v>1.1375</v>
      </c>
      <c r="L203">
        <f>YEAR(Table1[[#This Row],[DATE]])</f>
        <v>2021</v>
      </c>
      <c r="M203" t="str">
        <f>TEXT(Table1[[#This Row],[DATE]],"mmm")</f>
        <v>Jul</v>
      </c>
      <c r="N203" t="str">
        <f>TEXT(Table1[[#This Row],[DATE]],"ddd")</f>
        <v>Fri</v>
      </c>
    </row>
    <row r="204" spans="1:14" x14ac:dyDescent="0.3">
      <c r="A204" t="s">
        <v>258</v>
      </c>
      <c r="B204" s="1">
        <v>44709</v>
      </c>
      <c r="C204" t="s">
        <v>12</v>
      </c>
      <c r="D204" t="s">
        <v>13</v>
      </c>
      <c r="E204" t="s">
        <v>14</v>
      </c>
      <c r="F204" t="s">
        <v>18</v>
      </c>
      <c r="G204" t="s">
        <v>61</v>
      </c>
      <c r="H204">
        <v>2.5499999999999998</v>
      </c>
      <c r="I204">
        <v>1</v>
      </c>
      <c r="J204">
        <v>2.5499999999999998</v>
      </c>
      <c r="K204">
        <v>0.89249999999999985</v>
      </c>
      <c r="L204">
        <f>YEAR(Table1[[#This Row],[DATE]])</f>
        <v>2022</v>
      </c>
      <c r="M204" t="str">
        <f>TEXT(Table1[[#This Row],[DATE]],"mmm")</f>
        <v>May</v>
      </c>
      <c r="N204" t="str">
        <f>TEXT(Table1[[#This Row],[DATE]],"ddd")</f>
        <v>Sat</v>
      </c>
    </row>
    <row r="205" spans="1:14" x14ac:dyDescent="0.3">
      <c r="A205" t="s">
        <v>259</v>
      </c>
      <c r="B205" s="1">
        <v>44301</v>
      </c>
      <c r="C205" t="s">
        <v>36</v>
      </c>
      <c r="D205" t="s">
        <v>37</v>
      </c>
      <c r="E205" t="s">
        <v>56</v>
      </c>
      <c r="F205" t="s">
        <v>33</v>
      </c>
      <c r="G205" t="s">
        <v>61</v>
      </c>
      <c r="H205">
        <v>3.5</v>
      </c>
      <c r="I205">
        <v>1</v>
      </c>
      <c r="J205">
        <v>3.5</v>
      </c>
      <c r="K205">
        <v>1.2249999999999999</v>
      </c>
      <c r="L205">
        <f>YEAR(Table1[[#This Row],[DATE]])</f>
        <v>2021</v>
      </c>
      <c r="M205" t="str">
        <f>TEXT(Table1[[#This Row],[DATE]],"mmm")</f>
        <v>Apr</v>
      </c>
      <c r="N205" t="str">
        <f>TEXT(Table1[[#This Row],[DATE]],"ddd")</f>
        <v>Thu</v>
      </c>
    </row>
    <row r="206" spans="1:14" x14ac:dyDescent="0.3">
      <c r="A206" t="s">
        <v>260</v>
      </c>
      <c r="B206" s="1">
        <v>44479</v>
      </c>
      <c r="C206" t="s">
        <v>36</v>
      </c>
      <c r="D206" t="s">
        <v>37</v>
      </c>
      <c r="E206" t="s">
        <v>56</v>
      </c>
      <c r="F206" t="s">
        <v>30</v>
      </c>
      <c r="G206" t="s">
        <v>19</v>
      </c>
      <c r="H206">
        <v>2.5</v>
      </c>
      <c r="I206">
        <v>2</v>
      </c>
      <c r="J206">
        <v>5</v>
      </c>
      <c r="K206">
        <v>1.75</v>
      </c>
      <c r="L206">
        <f>YEAR(Table1[[#This Row],[DATE]])</f>
        <v>2021</v>
      </c>
      <c r="M206" t="str">
        <f>TEXT(Table1[[#This Row],[DATE]],"mmm")</f>
        <v>Oct</v>
      </c>
      <c r="N206" t="str">
        <f>TEXT(Table1[[#This Row],[DATE]],"ddd")</f>
        <v>Sun</v>
      </c>
    </row>
    <row r="207" spans="1:14" x14ac:dyDescent="0.3">
      <c r="A207" t="s">
        <v>261</v>
      </c>
      <c r="B207" s="1">
        <v>45127</v>
      </c>
      <c r="C207" t="s">
        <v>12</v>
      </c>
      <c r="D207" t="s">
        <v>21</v>
      </c>
      <c r="E207" t="s">
        <v>22</v>
      </c>
      <c r="F207" t="s">
        <v>33</v>
      </c>
      <c r="G207" t="s">
        <v>19</v>
      </c>
      <c r="H207">
        <v>3</v>
      </c>
      <c r="I207">
        <v>1</v>
      </c>
      <c r="J207">
        <v>3</v>
      </c>
      <c r="K207">
        <v>1.0499999999999998</v>
      </c>
      <c r="L207">
        <f>YEAR(Table1[[#This Row],[DATE]])</f>
        <v>2023</v>
      </c>
      <c r="M207" t="str">
        <f>TEXT(Table1[[#This Row],[DATE]],"mmm")</f>
        <v>Jul</v>
      </c>
      <c r="N207" t="str">
        <f>TEXT(Table1[[#This Row],[DATE]],"ddd")</f>
        <v>Thu</v>
      </c>
    </row>
    <row r="208" spans="1:14" x14ac:dyDescent="0.3">
      <c r="A208" t="s">
        <v>262</v>
      </c>
      <c r="B208" s="1">
        <v>44585</v>
      </c>
      <c r="C208" t="s">
        <v>58</v>
      </c>
      <c r="D208" t="s">
        <v>59</v>
      </c>
      <c r="E208" t="s">
        <v>60</v>
      </c>
      <c r="F208" t="s">
        <v>48</v>
      </c>
      <c r="G208" t="s">
        <v>16</v>
      </c>
      <c r="H208">
        <v>3</v>
      </c>
      <c r="I208">
        <v>1</v>
      </c>
      <c r="J208">
        <v>3</v>
      </c>
      <c r="K208">
        <v>1.0499999999999998</v>
      </c>
      <c r="L208">
        <f>YEAR(Table1[[#This Row],[DATE]])</f>
        <v>2022</v>
      </c>
      <c r="M208" t="str">
        <f>TEXT(Table1[[#This Row],[DATE]],"mmm")</f>
        <v>Jan</v>
      </c>
      <c r="N208" t="str">
        <f>TEXT(Table1[[#This Row],[DATE]],"ddd")</f>
        <v>Mon</v>
      </c>
    </row>
    <row r="209" spans="1:14" x14ac:dyDescent="0.3">
      <c r="A209" t="s">
        <v>263</v>
      </c>
      <c r="B209" s="1">
        <v>44893</v>
      </c>
      <c r="C209" t="s">
        <v>44</v>
      </c>
      <c r="D209" t="s">
        <v>168</v>
      </c>
      <c r="E209" t="s">
        <v>169</v>
      </c>
      <c r="F209" t="s">
        <v>18</v>
      </c>
      <c r="G209" t="s">
        <v>46</v>
      </c>
      <c r="H209">
        <v>3.1</v>
      </c>
      <c r="I209">
        <v>1</v>
      </c>
      <c r="J209">
        <v>3.1</v>
      </c>
      <c r="K209">
        <v>1.085</v>
      </c>
      <c r="L209">
        <f>YEAR(Table1[[#This Row],[DATE]])</f>
        <v>2022</v>
      </c>
      <c r="M209" t="str">
        <f>TEXT(Table1[[#This Row],[DATE]],"mmm")</f>
        <v>Nov</v>
      </c>
      <c r="N209" t="str">
        <f>TEXT(Table1[[#This Row],[DATE]],"ddd")</f>
        <v>Mon</v>
      </c>
    </row>
    <row r="210" spans="1:14" x14ac:dyDescent="0.3">
      <c r="A210" t="s">
        <v>264</v>
      </c>
      <c r="B210" s="1">
        <v>44625</v>
      </c>
      <c r="C210" t="s">
        <v>27</v>
      </c>
      <c r="D210" t="s">
        <v>28</v>
      </c>
      <c r="E210" t="s">
        <v>32</v>
      </c>
      <c r="F210" t="s">
        <v>51</v>
      </c>
      <c r="G210" t="s">
        <v>23</v>
      </c>
      <c r="H210">
        <v>3.5</v>
      </c>
      <c r="I210">
        <v>1</v>
      </c>
      <c r="J210">
        <v>3.5</v>
      </c>
      <c r="K210">
        <v>1.2249999999999999</v>
      </c>
      <c r="L210">
        <f>YEAR(Table1[[#This Row],[DATE]])</f>
        <v>2022</v>
      </c>
      <c r="M210" t="str">
        <f>TEXT(Table1[[#This Row],[DATE]],"mmm")</f>
        <v>Mar</v>
      </c>
      <c r="N210" t="str">
        <f>TEXT(Table1[[#This Row],[DATE]],"ddd")</f>
        <v>Sat</v>
      </c>
    </row>
    <row r="211" spans="1:14" x14ac:dyDescent="0.3">
      <c r="A211" t="s">
        <v>265</v>
      </c>
      <c r="B211" s="1">
        <v>44741</v>
      </c>
      <c r="C211" t="s">
        <v>36</v>
      </c>
      <c r="D211" t="s">
        <v>53</v>
      </c>
      <c r="E211" t="s">
        <v>96</v>
      </c>
      <c r="F211" t="s">
        <v>18</v>
      </c>
      <c r="G211" t="s">
        <v>66</v>
      </c>
      <c r="H211">
        <v>3</v>
      </c>
      <c r="I211">
        <v>1</v>
      </c>
      <c r="J211">
        <v>3</v>
      </c>
      <c r="K211">
        <v>1.0499999999999998</v>
      </c>
      <c r="L211">
        <f>YEAR(Table1[[#This Row],[DATE]])</f>
        <v>2022</v>
      </c>
      <c r="M211" t="str">
        <f>TEXT(Table1[[#This Row],[DATE]],"mmm")</f>
        <v>Jun</v>
      </c>
      <c r="N211" t="str">
        <f>TEXT(Table1[[#This Row],[DATE]],"ddd")</f>
        <v>Wed</v>
      </c>
    </row>
    <row r="212" spans="1:14" x14ac:dyDescent="0.3">
      <c r="A212" t="s">
        <v>266</v>
      </c>
      <c r="B212" s="1">
        <v>44208</v>
      </c>
      <c r="C212" t="s">
        <v>27</v>
      </c>
      <c r="D212" t="s">
        <v>40</v>
      </c>
      <c r="E212" t="s">
        <v>86</v>
      </c>
      <c r="F212" t="s">
        <v>78</v>
      </c>
      <c r="G212" t="s">
        <v>46</v>
      </c>
      <c r="H212">
        <v>3</v>
      </c>
      <c r="I212">
        <v>2</v>
      </c>
      <c r="J212">
        <v>6</v>
      </c>
      <c r="K212">
        <v>2.0999999999999996</v>
      </c>
      <c r="L212">
        <f>YEAR(Table1[[#This Row],[DATE]])</f>
        <v>2021</v>
      </c>
      <c r="M212" t="str">
        <f>TEXT(Table1[[#This Row],[DATE]],"mmm")</f>
        <v>Jan</v>
      </c>
      <c r="N212" t="str">
        <f>TEXT(Table1[[#This Row],[DATE]],"ddd")</f>
        <v>Tue</v>
      </c>
    </row>
    <row r="213" spans="1:14" x14ac:dyDescent="0.3">
      <c r="A213" t="s">
        <v>267</v>
      </c>
      <c r="B213" s="1">
        <v>45028</v>
      </c>
      <c r="C213" t="s">
        <v>12</v>
      </c>
      <c r="D213" t="s">
        <v>63</v>
      </c>
      <c r="E213" t="s">
        <v>64</v>
      </c>
      <c r="F213" t="s">
        <v>51</v>
      </c>
      <c r="G213" t="s">
        <v>61</v>
      </c>
      <c r="H213">
        <v>4.75</v>
      </c>
      <c r="I213">
        <v>1</v>
      </c>
      <c r="J213">
        <v>4.75</v>
      </c>
      <c r="K213">
        <v>1.6624999999999999</v>
      </c>
      <c r="L213">
        <f>YEAR(Table1[[#This Row],[DATE]])</f>
        <v>2023</v>
      </c>
      <c r="M213" t="str">
        <f>TEXT(Table1[[#This Row],[DATE]],"mmm")</f>
        <v>Apr</v>
      </c>
      <c r="N213" t="str">
        <f>TEXT(Table1[[#This Row],[DATE]],"ddd")</f>
        <v>Wed</v>
      </c>
    </row>
    <row r="214" spans="1:14" x14ac:dyDescent="0.3">
      <c r="A214" t="s">
        <v>268</v>
      </c>
      <c r="B214" s="1">
        <v>45199</v>
      </c>
      <c r="C214" t="s">
        <v>27</v>
      </c>
      <c r="D214" t="s">
        <v>40</v>
      </c>
      <c r="E214" t="s">
        <v>86</v>
      </c>
      <c r="F214" t="s">
        <v>30</v>
      </c>
      <c r="G214" t="s">
        <v>66</v>
      </c>
      <c r="H214">
        <v>3</v>
      </c>
      <c r="I214">
        <v>1</v>
      </c>
      <c r="J214">
        <v>3</v>
      </c>
      <c r="K214">
        <v>1.0499999999999998</v>
      </c>
      <c r="L214">
        <f>YEAR(Table1[[#This Row],[DATE]])</f>
        <v>2023</v>
      </c>
      <c r="M214" t="str">
        <f>TEXT(Table1[[#This Row],[DATE]],"mmm")</f>
        <v>Sep</v>
      </c>
      <c r="N214" t="str">
        <f>TEXT(Table1[[#This Row],[DATE]],"ddd")</f>
        <v>Sat</v>
      </c>
    </row>
    <row r="215" spans="1:14" x14ac:dyDescent="0.3">
      <c r="A215" t="s">
        <v>269</v>
      </c>
      <c r="B215" s="1">
        <v>45185</v>
      </c>
      <c r="C215" t="s">
        <v>12</v>
      </c>
      <c r="D215" t="s">
        <v>13</v>
      </c>
      <c r="E215" t="s">
        <v>14</v>
      </c>
      <c r="F215" t="s">
        <v>15</v>
      </c>
      <c r="G215" t="s">
        <v>19</v>
      </c>
      <c r="H215">
        <v>2.5</v>
      </c>
      <c r="I215">
        <v>2</v>
      </c>
      <c r="J215">
        <v>5</v>
      </c>
      <c r="K215">
        <v>1.75</v>
      </c>
      <c r="L215">
        <f>YEAR(Table1[[#This Row],[DATE]])</f>
        <v>2023</v>
      </c>
      <c r="M215" t="str">
        <f>TEXT(Table1[[#This Row],[DATE]],"mmm")</f>
        <v>Sep</v>
      </c>
      <c r="N215" t="str">
        <f>TEXT(Table1[[#This Row],[DATE]],"ddd")</f>
        <v>Sat</v>
      </c>
    </row>
    <row r="216" spans="1:14" x14ac:dyDescent="0.3">
      <c r="A216" t="s">
        <v>270</v>
      </c>
      <c r="B216" s="1">
        <v>44818</v>
      </c>
      <c r="C216" t="s">
        <v>27</v>
      </c>
      <c r="D216" t="s">
        <v>40</v>
      </c>
      <c r="E216" t="s">
        <v>41</v>
      </c>
      <c r="F216" t="s">
        <v>15</v>
      </c>
      <c r="G216" t="s">
        <v>16</v>
      </c>
      <c r="H216">
        <v>3.75</v>
      </c>
      <c r="I216">
        <v>1</v>
      </c>
      <c r="J216">
        <v>3.75</v>
      </c>
      <c r="K216">
        <v>1.3125</v>
      </c>
      <c r="L216">
        <f>YEAR(Table1[[#This Row],[DATE]])</f>
        <v>2022</v>
      </c>
      <c r="M216" t="str">
        <f>TEXT(Table1[[#This Row],[DATE]],"mmm")</f>
        <v>Sep</v>
      </c>
      <c r="N216" t="str">
        <f>TEXT(Table1[[#This Row],[DATE]],"ddd")</f>
        <v>Wed</v>
      </c>
    </row>
    <row r="217" spans="1:14" x14ac:dyDescent="0.3">
      <c r="A217" t="s">
        <v>271</v>
      </c>
      <c r="B217" s="1">
        <v>44573</v>
      </c>
      <c r="C217" t="s">
        <v>58</v>
      </c>
      <c r="D217" t="s">
        <v>53</v>
      </c>
      <c r="E217" t="s">
        <v>71</v>
      </c>
      <c r="F217" t="s">
        <v>48</v>
      </c>
      <c r="G217" t="s">
        <v>42</v>
      </c>
      <c r="H217">
        <v>3</v>
      </c>
      <c r="I217">
        <v>2</v>
      </c>
      <c r="J217">
        <v>6</v>
      </c>
      <c r="K217">
        <v>2.0999999999999996</v>
      </c>
      <c r="L217">
        <f>YEAR(Table1[[#This Row],[DATE]])</f>
        <v>2022</v>
      </c>
      <c r="M217" t="str">
        <f>TEXT(Table1[[#This Row],[DATE]],"mmm")</f>
        <v>Jan</v>
      </c>
      <c r="N217" t="str">
        <f>TEXT(Table1[[#This Row],[DATE]],"ddd")</f>
        <v>Wed</v>
      </c>
    </row>
    <row r="218" spans="1:14" x14ac:dyDescent="0.3">
      <c r="A218" t="s">
        <v>272</v>
      </c>
      <c r="B218" s="1">
        <v>44943</v>
      </c>
      <c r="C218" t="s">
        <v>36</v>
      </c>
      <c r="D218" t="s">
        <v>37</v>
      </c>
      <c r="E218" t="s">
        <v>38</v>
      </c>
      <c r="F218" t="s">
        <v>48</v>
      </c>
      <c r="G218" t="s">
        <v>46</v>
      </c>
      <c r="H218">
        <v>2.2000000000000002</v>
      </c>
      <c r="I218">
        <v>2</v>
      </c>
      <c r="J218">
        <v>4.4000000000000004</v>
      </c>
      <c r="K218">
        <v>1.54</v>
      </c>
      <c r="L218">
        <f>YEAR(Table1[[#This Row],[DATE]])</f>
        <v>2023</v>
      </c>
      <c r="M218" t="str">
        <f>TEXT(Table1[[#This Row],[DATE]],"mmm")</f>
        <v>Jan</v>
      </c>
      <c r="N218" t="str">
        <f>TEXT(Table1[[#This Row],[DATE]],"ddd")</f>
        <v>Tue</v>
      </c>
    </row>
    <row r="219" spans="1:14" x14ac:dyDescent="0.3">
      <c r="A219" t="s">
        <v>273</v>
      </c>
      <c r="B219" s="1">
        <v>44298</v>
      </c>
      <c r="C219" t="s">
        <v>44</v>
      </c>
      <c r="D219" t="s">
        <v>168</v>
      </c>
      <c r="E219" t="s">
        <v>169</v>
      </c>
      <c r="F219" t="s">
        <v>51</v>
      </c>
      <c r="G219" t="s">
        <v>66</v>
      </c>
      <c r="H219">
        <v>3</v>
      </c>
      <c r="I219">
        <v>1</v>
      </c>
      <c r="J219">
        <v>3</v>
      </c>
      <c r="K219">
        <v>1.0499999999999998</v>
      </c>
      <c r="L219">
        <f>YEAR(Table1[[#This Row],[DATE]])</f>
        <v>2021</v>
      </c>
      <c r="M219" t="str">
        <f>TEXT(Table1[[#This Row],[DATE]],"mmm")</f>
        <v>Apr</v>
      </c>
      <c r="N219" t="str">
        <f>TEXT(Table1[[#This Row],[DATE]],"ddd")</f>
        <v>Mon</v>
      </c>
    </row>
    <row r="220" spans="1:14" x14ac:dyDescent="0.3">
      <c r="A220" t="s">
        <v>274</v>
      </c>
      <c r="B220" s="1">
        <v>44616</v>
      </c>
      <c r="C220" t="s">
        <v>36</v>
      </c>
      <c r="D220" t="s">
        <v>53</v>
      </c>
      <c r="E220" t="s">
        <v>96</v>
      </c>
      <c r="F220" t="s">
        <v>78</v>
      </c>
      <c r="G220" t="s">
        <v>19</v>
      </c>
      <c r="H220">
        <v>4.5</v>
      </c>
      <c r="I220">
        <v>1</v>
      </c>
      <c r="J220">
        <v>4.5</v>
      </c>
      <c r="K220">
        <v>1.575</v>
      </c>
      <c r="L220">
        <f>YEAR(Table1[[#This Row],[DATE]])</f>
        <v>2022</v>
      </c>
      <c r="M220" t="str">
        <f>TEXT(Table1[[#This Row],[DATE]],"mmm")</f>
        <v>Feb</v>
      </c>
      <c r="N220" t="str">
        <f>TEXT(Table1[[#This Row],[DATE]],"ddd")</f>
        <v>Thu</v>
      </c>
    </row>
    <row r="221" spans="1:14" x14ac:dyDescent="0.3">
      <c r="A221" t="s">
        <v>275</v>
      </c>
      <c r="B221" s="1">
        <v>44452</v>
      </c>
      <c r="C221" t="s">
        <v>36</v>
      </c>
      <c r="D221" t="s">
        <v>37</v>
      </c>
      <c r="E221" t="s">
        <v>38</v>
      </c>
      <c r="F221" t="s">
        <v>30</v>
      </c>
      <c r="G221" t="s">
        <v>42</v>
      </c>
      <c r="H221">
        <v>3</v>
      </c>
      <c r="I221">
        <v>1</v>
      </c>
      <c r="J221">
        <v>3</v>
      </c>
      <c r="K221">
        <v>1.0499999999999998</v>
      </c>
      <c r="L221">
        <f>YEAR(Table1[[#This Row],[DATE]])</f>
        <v>2021</v>
      </c>
      <c r="M221" t="str">
        <f>TEXT(Table1[[#This Row],[DATE]],"mmm")</f>
        <v>Sep</v>
      </c>
      <c r="N221" t="str">
        <f>TEXT(Table1[[#This Row],[DATE]],"ddd")</f>
        <v>Mon</v>
      </c>
    </row>
    <row r="222" spans="1:14" x14ac:dyDescent="0.3">
      <c r="A222" t="s">
        <v>276</v>
      </c>
      <c r="B222" s="1">
        <v>44200</v>
      </c>
      <c r="C222" t="s">
        <v>12</v>
      </c>
      <c r="D222" t="s">
        <v>13</v>
      </c>
      <c r="E222" t="s">
        <v>25</v>
      </c>
      <c r="F222" t="s">
        <v>33</v>
      </c>
      <c r="G222" t="s">
        <v>46</v>
      </c>
      <c r="H222">
        <v>3</v>
      </c>
      <c r="I222">
        <v>2</v>
      </c>
      <c r="J222">
        <v>6</v>
      </c>
      <c r="K222">
        <v>2.0999999999999996</v>
      </c>
      <c r="L222">
        <f>YEAR(Table1[[#This Row],[DATE]])</f>
        <v>2021</v>
      </c>
      <c r="M222" t="str">
        <f>TEXT(Table1[[#This Row],[DATE]],"mmm")</f>
        <v>Jan</v>
      </c>
      <c r="N222" t="str">
        <f>TEXT(Table1[[#This Row],[DATE]],"ddd")</f>
        <v>Mon</v>
      </c>
    </row>
    <row r="223" spans="1:14" x14ac:dyDescent="0.3">
      <c r="A223" t="s">
        <v>277</v>
      </c>
      <c r="B223" s="1">
        <v>44537</v>
      </c>
      <c r="C223" t="s">
        <v>27</v>
      </c>
      <c r="D223" t="s">
        <v>40</v>
      </c>
      <c r="E223" t="s">
        <v>41</v>
      </c>
      <c r="F223" t="s">
        <v>30</v>
      </c>
      <c r="G223" t="s">
        <v>66</v>
      </c>
      <c r="H223">
        <v>2.2000000000000002</v>
      </c>
      <c r="I223">
        <v>2</v>
      </c>
      <c r="J223">
        <v>4.4000000000000004</v>
      </c>
      <c r="K223">
        <v>1.54</v>
      </c>
      <c r="L223">
        <f>YEAR(Table1[[#This Row],[DATE]])</f>
        <v>2021</v>
      </c>
      <c r="M223" t="str">
        <f>TEXT(Table1[[#This Row],[DATE]],"mmm")</f>
        <v>Dec</v>
      </c>
      <c r="N223" t="str">
        <f>TEXT(Table1[[#This Row],[DATE]],"ddd")</f>
        <v>Tue</v>
      </c>
    </row>
    <row r="224" spans="1:14" x14ac:dyDescent="0.3">
      <c r="A224" t="s">
        <v>278</v>
      </c>
      <c r="B224" s="1">
        <v>45230</v>
      </c>
      <c r="C224" t="s">
        <v>58</v>
      </c>
      <c r="D224" t="s">
        <v>53</v>
      </c>
      <c r="E224" t="s">
        <v>71</v>
      </c>
      <c r="F224" t="s">
        <v>18</v>
      </c>
      <c r="G224" t="s">
        <v>66</v>
      </c>
      <c r="H224">
        <v>3.25</v>
      </c>
      <c r="I224">
        <v>1</v>
      </c>
      <c r="J224">
        <v>3.25</v>
      </c>
      <c r="K224">
        <v>1.1375</v>
      </c>
      <c r="L224">
        <f>YEAR(Table1[[#This Row],[DATE]])</f>
        <v>2023</v>
      </c>
      <c r="M224" t="str">
        <f>TEXT(Table1[[#This Row],[DATE]],"mmm")</f>
        <v>Oct</v>
      </c>
      <c r="N224" t="str">
        <f>TEXT(Table1[[#This Row],[DATE]],"ddd")</f>
        <v>Tue</v>
      </c>
    </row>
    <row r="225" spans="1:14" x14ac:dyDescent="0.3">
      <c r="A225" t="s">
        <v>279</v>
      </c>
      <c r="B225" s="1">
        <v>44484</v>
      </c>
      <c r="C225" t="s">
        <v>12</v>
      </c>
      <c r="D225" t="s">
        <v>63</v>
      </c>
      <c r="E225" t="s">
        <v>64</v>
      </c>
      <c r="F225" t="s">
        <v>33</v>
      </c>
      <c r="G225" t="s">
        <v>16</v>
      </c>
      <c r="H225">
        <v>2.5</v>
      </c>
      <c r="I225">
        <v>2</v>
      </c>
      <c r="J225">
        <v>5</v>
      </c>
      <c r="K225">
        <v>1.75</v>
      </c>
      <c r="L225">
        <f>YEAR(Table1[[#This Row],[DATE]])</f>
        <v>2021</v>
      </c>
      <c r="M225" t="str">
        <f>TEXT(Table1[[#This Row],[DATE]],"mmm")</f>
        <v>Oct</v>
      </c>
      <c r="N225" t="str">
        <f>TEXT(Table1[[#This Row],[DATE]],"ddd")</f>
        <v>Fri</v>
      </c>
    </row>
    <row r="226" spans="1:14" x14ac:dyDescent="0.3">
      <c r="A226" t="s">
        <v>280</v>
      </c>
      <c r="B226" s="1">
        <v>45232</v>
      </c>
      <c r="C226" t="s">
        <v>58</v>
      </c>
      <c r="D226" t="s">
        <v>53</v>
      </c>
      <c r="E226" t="s">
        <v>71</v>
      </c>
      <c r="F226" t="s">
        <v>51</v>
      </c>
      <c r="G226" t="s">
        <v>42</v>
      </c>
      <c r="H226">
        <v>2.5</v>
      </c>
      <c r="I226">
        <v>2</v>
      </c>
      <c r="J226">
        <v>5</v>
      </c>
      <c r="K226">
        <v>1.75</v>
      </c>
      <c r="L226">
        <f>YEAR(Table1[[#This Row],[DATE]])</f>
        <v>2023</v>
      </c>
      <c r="M226" t="str">
        <f>TEXT(Table1[[#This Row],[DATE]],"mmm")</f>
        <v>Nov</v>
      </c>
      <c r="N226" t="str">
        <f>TEXT(Table1[[#This Row],[DATE]],"ddd")</f>
        <v>Thu</v>
      </c>
    </row>
    <row r="227" spans="1:14" x14ac:dyDescent="0.3">
      <c r="A227" t="s">
        <v>281</v>
      </c>
      <c r="B227" s="1">
        <v>44980</v>
      </c>
      <c r="C227" t="s">
        <v>36</v>
      </c>
      <c r="D227" t="s">
        <v>37</v>
      </c>
      <c r="E227" t="s">
        <v>38</v>
      </c>
      <c r="F227" t="s">
        <v>51</v>
      </c>
      <c r="G227" t="s">
        <v>42</v>
      </c>
      <c r="H227">
        <v>2</v>
      </c>
      <c r="I227">
        <v>1</v>
      </c>
      <c r="J227">
        <v>2</v>
      </c>
      <c r="K227">
        <v>0.7</v>
      </c>
      <c r="L227">
        <f>YEAR(Table1[[#This Row],[DATE]])</f>
        <v>2023</v>
      </c>
      <c r="M227" t="str">
        <f>TEXT(Table1[[#This Row],[DATE]],"mmm")</f>
        <v>Feb</v>
      </c>
      <c r="N227" t="str">
        <f>TEXT(Table1[[#This Row],[DATE]],"ddd")</f>
        <v>Thu</v>
      </c>
    </row>
    <row r="228" spans="1:14" x14ac:dyDescent="0.3">
      <c r="A228" t="s">
        <v>282</v>
      </c>
      <c r="B228" s="1">
        <v>45163</v>
      </c>
      <c r="C228" t="s">
        <v>36</v>
      </c>
      <c r="D228" t="s">
        <v>37</v>
      </c>
      <c r="E228" t="s">
        <v>56</v>
      </c>
      <c r="F228" t="s">
        <v>78</v>
      </c>
      <c r="G228" t="s">
        <v>61</v>
      </c>
      <c r="H228">
        <v>3.5</v>
      </c>
      <c r="I228">
        <v>1</v>
      </c>
      <c r="J228">
        <v>3.5</v>
      </c>
      <c r="K228">
        <v>1.2249999999999999</v>
      </c>
      <c r="L228">
        <f>YEAR(Table1[[#This Row],[DATE]])</f>
        <v>2023</v>
      </c>
      <c r="M228" t="str">
        <f>TEXT(Table1[[#This Row],[DATE]],"mmm")</f>
        <v>Aug</v>
      </c>
      <c r="N228" t="str">
        <f>TEXT(Table1[[#This Row],[DATE]],"ddd")</f>
        <v>Fri</v>
      </c>
    </row>
    <row r="229" spans="1:14" x14ac:dyDescent="0.3">
      <c r="A229" t="s">
        <v>283</v>
      </c>
      <c r="B229" s="1">
        <v>44727</v>
      </c>
      <c r="C229" t="s">
        <v>36</v>
      </c>
      <c r="D229" t="s">
        <v>53</v>
      </c>
      <c r="E229" t="s">
        <v>96</v>
      </c>
      <c r="F229" t="s">
        <v>51</v>
      </c>
      <c r="G229" t="s">
        <v>66</v>
      </c>
      <c r="H229">
        <v>3</v>
      </c>
      <c r="I229">
        <v>2</v>
      </c>
      <c r="J229">
        <v>6</v>
      </c>
      <c r="K229">
        <v>2.0999999999999996</v>
      </c>
      <c r="L229">
        <f>YEAR(Table1[[#This Row],[DATE]])</f>
        <v>2022</v>
      </c>
      <c r="M229" t="str">
        <f>TEXT(Table1[[#This Row],[DATE]],"mmm")</f>
        <v>Jun</v>
      </c>
      <c r="N229" t="str">
        <f>TEXT(Table1[[#This Row],[DATE]],"ddd")</f>
        <v>Wed</v>
      </c>
    </row>
    <row r="230" spans="1:14" x14ac:dyDescent="0.3">
      <c r="A230" t="s">
        <v>284</v>
      </c>
      <c r="B230" s="1">
        <v>44395</v>
      </c>
      <c r="C230" t="s">
        <v>12</v>
      </c>
      <c r="D230" t="s">
        <v>63</v>
      </c>
      <c r="E230" t="s">
        <v>64</v>
      </c>
      <c r="F230" t="s">
        <v>30</v>
      </c>
      <c r="G230" t="s">
        <v>46</v>
      </c>
      <c r="H230">
        <v>3.1</v>
      </c>
      <c r="I230">
        <v>1</v>
      </c>
      <c r="J230">
        <v>3.1</v>
      </c>
      <c r="K230">
        <v>1.085</v>
      </c>
      <c r="L230">
        <f>YEAR(Table1[[#This Row],[DATE]])</f>
        <v>2021</v>
      </c>
      <c r="M230" t="str">
        <f>TEXT(Table1[[#This Row],[DATE]],"mmm")</f>
        <v>Jul</v>
      </c>
      <c r="N230" t="str">
        <f>TEXT(Table1[[#This Row],[DATE]],"ddd")</f>
        <v>Sun</v>
      </c>
    </row>
    <row r="231" spans="1:14" x14ac:dyDescent="0.3">
      <c r="A231" t="s">
        <v>285</v>
      </c>
      <c r="B231" s="1">
        <v>44368</v>
      </c>
      <c r="C231" t="s">
        <v>12</v>
      </c>
      <c r="D231" t="s">
        <v>13</v>
      </c>
      <c r="E231" t="s">
        <v>25</v>
      </c>
      <c r="F231" t="s">
        <v>30</v>
      </c>
      <c r="G231" t="s">
        <v>66</v>
      </c>
      <c r="H231">
        <v>3</v>
      </c>
      <c r="I231">
        <v>2</v>
      </c>
      <c r="J231">
        <v>6</v>
      </c>
      <c r="K231">
        <v>2.0999999999999996</v>
      </c>
      <c r="L231">
        <f>YEAR(Table1[[#This Row],[DATE]])</f>
        <v>2021</v>
      </c>
      <c r="M231" t="str">
        <f>TEXT(Table1[[#This Row],[DATE]],"mmm")</f>
        <v>Jun</v>
      </c>
      <c r="N231" t="str">
        <f>TEXT(Table1[[#This Row],[DATE]],"ddd")</f>
        <v>Mon</v>
      </c>
    </row>
    <row r="232" spans="1:14" x14ac:dyDescent="0.3">
      <c r="A232" t="s">
        <v>286</v>
      </c>
      <c r="B232" s="1">
        <v>44742</v>
      </c>
      <c r="C232" t="s">
        <v>12</v>
      </c>
      <c r="D232" t="s">
        <v>63</v>
      </c>
      <c r="E232" t="s">
        <v>64</v>
      </c>
      <c r="F232" t="s">
        <v>48</v>
      </c>
      <c r="G232" t="s">
        <v>23</v>
      </c>
      <c r="H232">
        <v>3.75</v>
      </c>
      <c r="I232">
        <v>1</v>
      </c>
      <c r="J232">
        <v>3.75</v>
      </c>
      <c r="K232">
        <v>1.3125</v>
      </c>
      <c r="L232">
        <f>YEAR(Table1[[#This Row],[DATE]])</f>
        <v>2022</v>
      </c>
      <c r="M232" t="str">
        <f>TEXT(Table1[[#This Row],[DATE]],"mmm")</f>
        <v>Jun</v>
      </c>
      <c r="N232" t="str">
        <f>TEXT(Table1[[#This Row],[DATE]],"ddd")</f>
        <v>Thu</v>
      </c>
    </row>
    <row r="233" spans="1:14" x14ac:dyDescent="0.3">
      <c r="A233" t="s">
        <v>287</v>
      </c>
      <c r="B233" s="1">
        <v>44907</v>
      </c>
      <c r="C233" t="s">
        <v>44</v>
      </c>
      <c r="D233" t="s">
        <v>21</v>
      </c>
      <c r="E233" t="s">
        <v>45</v>
      </c>
      <c r="F233" t="s">
        <v>51</v>
      </c>
      <c r="G233" t="s">
        <v>23</v>
      </c>
      <c r="H233">
        <v>2.5499999999999998</v>
      </c>
      <c r="I233">
        <v>1</v>
      </c>
      <c r="J233">
        <v>2.5499999999999998</v>
      </c>
      <c r="K233">
        <v>0.89249999999999985</v>
      </c>
      <c r="L233">
        <f>YEAR(Table1[[#This Row],[DATE]])</f>
        <v>2022</v>
      </c>
      <c r="M233" t="str">
        <f>TEXT(Table1[[#This Row],[DATE]],"mmm")</f>
        <v>Dec</v>
      </c>
      <c r="N233" t="str">
        <f>TEXT(Table1[[#This Row],[DATE]],"ddd")</f>
        <v>Mon</v>
      </c>
    </row>
    <row r="234" spans="1:14" x14ac:dyDescent="0.3">
      <c r="A234" t="s">
        <v>288</v>
      </c>
      <c r="B234" s="1">
        <v>44728</v>
      </c>
      <c r="C234" t="s">
        <v>12</v>
      </c>
      <c r="D234" t="s">
        <v>13</v>
      </c>
      <c r="E234" t="s">
        <v>25</v>
      </c>
      <c r="F234" t="s">
        <v>33</v>
      </c>
      <c r="G234" t="s">
        <v>66</v>
      </c>
      <c r="H234">
        <v>4</v>
      </c>
      <c r="I234">
        <v>2</v>
      </c>
      <c r="J234">
        <v>8</v>
      </c>
      <c r="K234">
        <v>2.8</v>
      </c>
      <c r="L234">
        <f>YEAR(Table1[[#This Row],[DATE]])</f>
        <v>2022</v>
      </c>
      <c r="M234" t="str">
        <f>TEXT(Table1[[#This Row],[DATE]],"mmm")</f>
        <v>Jun</v>
      </c>
      <c r="N234" t="str">
        <f>TEXT(Table1[[#This Row],[DATE]],"ddd")</f>
        <v>Thu</v>
      </c>
    </row>
    <row r="235" spans="1:14" x14ac:dyDescent="0.3">
      <c r="A235" t="s">
        <v>289</v>
      </c>
      <c r="B235" s="1">
        <v>44406</v>
      </c>
      <c r="C235" t="s">
        <v>44</v>
      </c>
      <c r="D235" t="s">
        <v>168</v>
      </c>
      <c r="E235" t="s">
        <v>169</v>
      </c>
      <c r="F235" t="s">
        <v>48</v>
      </c>
      <c r="G235" t="s">
        <v>66</v>
      </c>
      <c r="H235">
        <v>3</v>
      </c>
      <c r="I235">
        <v>2</v>
      </c>
      <c r="J235">
        <v>6</v>
      </c>
      <c r="K235">
        <v>2.0999999999999996</v>
      </c>
      <c r="L235">
        <f>YEAR(Table1[[#This Row],[DATE]])</f>
        <v>2021</v>
      </c>
      <c r="M235" t="str">
        <f>TEXT(Table1[[#This Row],[DATE]],"mmm")</f>
        <v>Jul</v>
      </c>
      <c r="N235" t="str">
        <f>TEXT(Table1[[#This Row],[DATE]],"ddd")</f>
        <v>Thu</v>
      </c>
    </row>
    <row r="236" spans="1:14" x14ac:dyDescent="0.3">
      <c r="A236" t="s">
        <v>290</v>
      </c>
      <c r="B236" s="1">
        <v>44379</v>
      </c>
      <c r="C236" t="s">
        <v>12</v>
      </c>
      <c r="D236" t="s">
        <v>63</v>
      </c>
      <c r="E236" t="s">
        <v>64</v>
      </c>
      <c r="F236" t="s">
        <v>51</v>
      </c>
      <c r="G236" t="s">
        <v>19</v>
      </c>
      <c r="H236">
        <v>4</v>
      </c>
      <c r="I236">
        <v>1</v>
      </c>
      <c r="J236">
        <v>4</v>
      </c>
      <c r="K236">
        <v>1.4</v>
      </c>
      <c r="L236">
        <f>YEAR(Table1[[#This Row],[DATE]])</f>
        <v>2021</v>
      </c>
      <c r="M236" t="str">
        <f>TEXT(Table1[[#This Row],[DATE]],"mmm")</f>
        <v>Jul</v>
      </c>
      <c r="N236" t="str">
        <f>TEXT(Table1[[#This Row],[DATE]],"ddd")</f>
        <v>Fri</v>
      </c>
    </row>
    <row r="237" spans="1:14" x14ac:dyDescent="0.3">
      <c r="A237" t="s">
        <v>291</v>
      </c>
      <c r="B237" s="1">
        <v>44844</v>
      </c>
      <c r="C237" t="s">
        <v>36</v>
      </c>
      <c r="D237" t="s">
        <v>53</v>
      </c>
      <c r="E237" t="s">
        <v>96</v>
      </c>
      <c r="F237" t="s">
        <v>78</v>
      </c>
      <c r="G237" t="s">
        <v>66</v>
      </c>
      <c r="H237">
        <v>3.5</v>
      </c>
      <c r="I237">
        <v>1</v>
      </c>
      <c r="J237">
        <v>3.5</v>
      </c>
      <c r="K237">
        <v>1.2249999999999999</v>
      </c>
      <c r="L237">
        <f>YEAR(Table1[[#This Row],[DATE]])</f>
        <v>2022</v>
      </c>
      <c r="M237" t="str">
        <f>TEXT(Table1[[#This Row],[DATE]],"mmm")</f>
        <v>Oct</v>
      </c>
      <c r="N237" t="str">
        <f>TEXT(Table1[[#This Row],[DATE]],"ddd")</f>
        <v>Mon</v>
      </c>
    </row>
    <row r="238" spans="1:14" x14ac:dyDescent="0.3">
      <c r="A238" t="s">
        <v>292</v>
      </c>
      <c r="B238" s="1">
        <v>44676</v>
      </c>
      <c r="C238" t="s">
        <v>36</v>
      </c>
      <c r="D238" t="s">
        <v>37</v>
      </c>
      <c r="E238" t="s">
        <v>56</v>
      </c>
      <c r="F238" t="s">
        <v>15</v>
      </c>
      <c r="G238" t="s">
        <v>23</v>
      </c>
      <c r="H238">
        <v>2.5</v>
      </c>
      <c r="I238">
        <v>1</v>
      </c>
      <c r="J238">
        <v>2.5</v>
      </c>
      <c r="K238">
        <v>0.875</v>
      </c>
      <c r="L238">
        <f>YEAR(Table1[[#This Row],[DATE]])</f>
        <v>2022</v>
      </c>
      <c r="M238" t="str">
        <f>TEXT(Table1[[#This Row],[DATE]],"mmm")</f>
        <v>Apr</v>
      </c>
      <c r="N238" t="str">
        <f>TEXT(Table1[[#This Row],[DATE]],"ddd")</f>
        <v>Mon</v>
      </c>
    </row>
    <row r="239" spans="1:14" x14ac:dyDescent="0.3">
      <c r="A239" t="s">
        <v>293</v>
      </c>
      <c r="B239" s="1">
        <v>44619</v>
      </c>
      <c r="C239" t="s">
        <v>27</v>
      </c>
      <c r="D239" t="s">
        <v>40</v>
      </c>
      <c r="E239" t="s">
        <v>41</v>
      </c>
      <c r="F239" t="s">
        <v>51</v>
      </c>
      <c r="G239" t="s">
        <v>23</v>
      </c>
      <c r="H239">
        <v>2.2000000000000002</v>
      </c>
      <c r="I239">
        <v>2</v>
      </c>
      <c r="J239">
        <v>4.4000000000000004</v>
      </c>
      <c r="K239">
        <v>1.54</v>
      </c>
      <c r="L239">
        <f>YEAR(Table1[[#This Row],[DATE]])</f>
        <v>2022</v>
      </c>
      <c r="M239" t="str">
        <f>TEXT(Table1[[#This Row],[DATE]],"mmm")</f>
        <v>Feb</v>
      </c>
      <c r="N239" t="str">
        <f>TEXT(Table1[[#This Row],[DATE]],"ddd")</f>
        <v>Sun</v>
      </c>
    </row>
    <row r="240" spans="1:14" x14ac:dyDescent="0.3">
      <c r="A240" t="s">
        <v>294</v>
      </c>
      <c r="B240" s="1">
        <v>45014</v>
      </c>
      <c r="C240" t="s">
        <v>36</v>
      </c>
      <c r="D240" t="s">
        <v>53</v>
      </c>
      <c r="E240" t="s">
        <v>54</v>
      </c>
      <c r="F240" t="s">
        <v>51</v>
      </c>
      <c r="G240" t="s">
        <v>61</v>
      </c>
      <c r="H240">
        <v>3.1</v>
      </c>
      <c r="I240">
        <v>2</v>
      </c>
      <c r="J240">
        <v>6.2</v>
      </c>
      <c r="K240">
        <v>2.17</v>
      </c>
      <c r="L240">
        <f>YEAR(Table1[[#This Row],[DATE]])</f>
        <v>2023</v>
      </c>
      <c r="M240" t="str">
        <f>TEXT(Table1[[#This Row],[DATE]],"mmm")</f>
        <v>Mar</v>
      </c>
      <c r="N240" t="str">
        <f>TEXT(Table1[[#This Row],[DATE]],"ddd")</f>
        <v>Wed</v>
      </c>
    </row>
    <row r="241" spans="1:14" x14ac:dyDescent="0.3">
      <c r="A241" t="s">
        <v>295</v>
      </c>
      <c r="B241" s="1">
        <v>44576</v>
      </c>
      <c r="C241" t="s">
        <v>27</v>
      </c>
      <c r="D241" t="s">
        <v>28</v>
      </c>
      <c r="E241" t="s">
        <v>32</v>
      </c>
      <c r="F241" t="s">
        <v>18</v>
      </c>
      <c r="G241" t="s">
        <v>66</v>
      </c>
      <c r="H241">
        <v>3.75</v>
      </c>
      <c r="I241">
        <v>2</v>
      </c>
      <c r="J241">
        <v>7.5</v>
      </c>
      <c r="K241">
        <v>2.625</v>
      </c>
      <c r="L241">
        <f>YEAR(Table1[[#This Row],[DATE]])</f>
        <v>2022</v>
      </c>
      <c r="M241" t="str">
        <f>TEXT(Table1[[#This Row],[DATE]],"mmm")</f>
        <v>Jan</v>
      </c>
      <c r="N241" t="str">
        <f>TEXT(Table1[[#This Row],[DATE]],"ddd")</f>
        <v>Sat</v>
      </c>
    </row>
    <row r="242" spans="1:14" x14ac:dyDescent="0.3">
      <c r="A242" t="s">
        <v>296</v>
      </c>
      <c r="B242" s="1">
        <v>44234</v>
      </c>
      <c r="C242" t="s">
        <v>36</v>
      </c>
      <c r="D242" t="s">
        <v>37</v>
      </c>
      <c r="E242" t="s">
        <v>38</v>
      </c>
      <c r="F242" t="s">
        <v>15</v>
      </c>
      <c r="G242" t="s">
        <v>42</v>
      </c>
      <c r="H242">
        <v>2.5</v>
      </c>
      <c r="I242">
        <v>1</v>
      </c>
      <c r="J242">
        <v>2.5</v>
      </c>
      <c r="K242">
        <v>0.875</v>
      </c>
      <c r="L242">
        <f>YEAR(Table1[[#This Row],[DATE]])</f>
        <v>2021</v>
      </c>
      <c r="M242" t="str">
        <f>TEXT(Table1[[#This Row],[DATE]],"mmm")</f>
        <v>Feb</v>
      </c>
      <c r="N242" t="str">
        <f>TEXT(Table1[[#This Row],[DATE]],"ddd")</f>
        <v>Sun</v>
      </c>
    </row>
    <row r="243" spans="1:14" x14ac:dyDescent="0.3">
      <c r="A243" t="s">
        <v>297</v>
      </c>
      <c r="B243" s="1">
        <v>44717</v>
      </c>
      <c r="C243" t="s">
        <v>27</v>
      </c>
      <c r="D243" t="s">
        <v>28</v>
      </c>
      <c r="E243" t="s">
        <v>29</v>
      </c>
      <c r="F243" t="s">
        <v>18</v>
      </c>
      <c r="G243" t="s">
        <v>66</v>
      </c>
      <c r="H243">
        <v>2.5</v>
      </c>
      <c r="I243">
        <v>2</v>
      </c>
      <c r="J243">
        <v>5</v>
      </c>
      <c r="K243">
        <v>1.75</v>
      </c>
      <c r="L243">
        <f>YEAR(Table1[[#This Row],[DATE]])</f>
        <v>2022</v>
      </c>
      <c r="M243" t="str">
        <f>TEXT(Table1[[#This Row],[DATE]],"mmm")</f>
        <v>Jun</v>
      </c>
      <c r="N243" t="str">
        <f>TEXT(Table1[[#This Row],[DATE]],"ddd")</f>
        <v>Sun</v>
      </c>
    </row>
    <row r="244" spans="1:14" x14ac:dyDescent="0.3">
      <c r="A244" t="s">
        <v>298</v>
      </c>
      <c r="B244" s="1">
        <v>45165</v>
      </c>
      <c r="C244" t="s">
        <v>44</v>
      </c>
      <c r="D244" t="s">
        <v>21</v>
      </c>
      <c r="E244" t="s">
        <v>45</v>
      </c>
      <c r="F244" t="s">
        <v>30</v>
      </c>
      <c r="G244" t="s">
        <v>66</v>
      </c>
      <c r="H244">
        <v>3.5</v>
      </c>
      <c r="I244">
        <v>2</v>
      </c>
      <c r="J244">
        <v>7</v>
      </c>
      <c r="K244">
        <v>2.4499999999999997</v>
      </c>
      <c r="L244">
        <f>YEAR(Table1[[#This Row],[DATE]])</f>
        <v>2023</v>
      </c>
      <c r="M244" t="str">
        <f>TEXT(Table1[[#This Row],[DATE]],"mmm")</f>
        <v>Aug</v>
      </c>
      <c r="N244" t="str">
        <f>TEXT(Table1[[#This Row],[DATE]],"ddd")</f>
        <v>Sun</v>
      </c>
    </row>
    <row r="245" spans="1:14" x14ac:dyDescent="0.3">
      <c r="A245" t="s">
        <v>299</v>
      </c>
      <c r="B245" s="1">
        <v>44416</v>
      </c>
      <c r="C245" t="s">
        <v>58</v>
      </c>
      <c r="D245" t="s">
        <v>59</v>
      </c>
      <c r="E245" t="s">
        <v>60</v>
      </c>
      <c r="F245" t="s">
        <v>30</v>
      </c>
      <c r="G245" t="s">
        <v>16</v>
      </c>
      <c r="H245">
        <v>3.75</v>
      </c>
      <c r="I245">
        <v>2</v>
      </c>
      <c r="J245">
        <v>7.5</v>
      </c>
      <c r="K245">
        <v>2.625</v>
      </c>
      <c r="L245">
        <f>YEAR(Table1[[#This Row],[DATE]])</f>
        <v>2021</v>
      </c>
      <c r="M245" t="str">
        <f>TEXT(Table1[[#This Row],[DATE]],"mmm")</f>
        <v>Aug</v>
      </c>
      <c r="N245" t="str">
        <f>TEXT(Table1[[#This Row],[DATE]],"ddd")</f>
        <v>Sun</v>
      </c>
    </row>
    <row r="246" spans="1:14" x14ac:dyDescent="0.3">
      <c r="A246" t="s">
        <v>300</v>
      </c>
      <c r="B246" s="1">
        <v>44792</v>
      </c>
      <c r="C246" t="s">
        <v>12</v>
      </c>
      <c r="D246" t="s">
        <v>63</v>
      </c>
      <c r="E246" t="s">
        <v>64</v>
      </c>
      <c r="F246" t="s">
        <v>51</v>
      </c>
      <c r="G246" t="s">
        <v>19</v>
      </c>
      <c r="H246">
        <v>2.2000000000000002</v>
      </c>
      <c r="I246">
        <v>2</v>
      </c>
      <c r="J246">
        <v>4.4000000000000004</v>
      </c>
      <c r="K246">
        <v>1.54</v>
      </c>
      <c r="L246">
        <f>YEAR(Table1[[#This Row],[DATE]])</f>
        <v>2022</v>
      </c>
      <c r="M246" t="str">
        <f>TEXT(Table1[[#This Row],[DATE]],"mmm")</f>
        <v>Aug</v>
      </c>
      <c r="N246" t="str">
        <f>TEXT(Table1[[#This Row],[DATE]],"ddd")</f>
        <v>Fri</v>
      </c>
    </row>
    <row r="247" spans="1:14" x14ac:dyDescent="0.3">
      <c r="A247" t="s">
        <v>301</v>
      </c>
      <c r="B247" s="1">
        <v>44847</v>
      </c>
      <c r="C247" t="s">
        <v>58</v>
      </c>
      <c r="D247" t="s">
        <v>53</v>
      </c>
      <c r="E247" t="s">
        <v>71</v>
      </c>
      <c r="F247" t="s">
        <v>48</v>
      </c>
      <c r="G247" t="s">
        <v>66</v>
      </c>
      <c r="H247">
        <v>2.2000000000000002</v>
      </c>
      <c r="I247">
        <v>2</v>
      </c>
      <c r="J247">
        <v>4.4000000000000004</v>
      </c>
      <c r="K247">
        <v>1.54</v>
      </c>
      <c r="L247">
        <f>YEAR(Table1[[#This Row],[DATE]])</f>
        <v>2022</v>
      </c>
      <c r="M247" t="str">
        <f>TEXT(Table1[[#This Row],[DATE]],"mmm")</f>
        <v>Oct</v>
      </c>
      <c r="N247" t="str">
        <f>TEXT(Table1[[#This Row],[DATE]],"ddd")</f>
        <v>Thu</v>
      </c>
    </row>
    <row r="248" spans="1:14" x14ac:dyDescent="0.3">
      <c r="A248" t="s">
        <v>302</v>
      </c>
      <c r="B248" s="1">
        <v>45084</v>
      </c>
      <c r="C248" t="s">
        <v>27</v>
      </c>
      <c r="D248" t="s">
        <v>28</v>
      </c>
      <c r="E248" t="s">
        <v>29</v>
      </c>
      <c r="F248" t="s">
        <v>78</v>
      </c>
      <c r="G248" t="s">
        <v>61</v>
      </c>
      <c r="H248">
        <v>3</v>
      </c>
      <c r="I248">
        <v>1</v>
      </c>
      <c r="J248">
        <v>3</v>
      </c>
      <c r="K248">
        <v>1.0499999999999998</v>
      </c>
      <c r="L248">
        <f>YEAR(Table1[[#This Row],[DATE]])</f>
        <v>2023</v>
      </c>
      <c r="M248" t="str">
        <f>TEXT(Table1[[#This Row],[DATE]],"mmm")</f>
        <v>Jun</v>
      </c>
      <c r="N248" t="str">
        <f>TEXT(Table1[[#This Row],[DATE]],"ddd")</f>
        <v>Wed</v>
      </c>
    </row>
    <row r="249" spans="1:14" x14ac:dyDescent="0.3">
      <c r="A249" t="s">
        <v>303</v>
      </c>
      <c r="B249" s="1">
        <v>44737</v>
      </c>
      <c r="C249" t="s">
        <v>44</v>
      </c>
      <c r="D249" t="s">
        <v>21</v>
      </c>
      <c r="E249" t="s">
        <v>45</v>
      </c>
      <c r="F249" t="s">
        <v>18</v>
      </c>
      <c r="G249" t="s">
        <v>19</v>
      </c>
      <c r="H249">
        <v>2</v>
      </c>
      <c r="I249">
        <v>2</v>
      </c>
      <c r="J249">
        <v>4</v>
      </c>
      <c r="K249">
        <v>1.4</v>
      </c>
      <c r="L249">
        <f>YEAR(Table1[[#This Row],[DATE]])</f>
        <v>2022</v>
      </c>
      <c r="M249" t="str">
        <f>TEXT(Table1[[#This Row],[DATE]],"mmm")</f>
        <v>Jun</v>
      </c>
      <c r="N249" t="str">
        <f>TEXT(Table1[[#This Row],[DATE]],"ddd")</f>
        <v>Sat</v>
      </c>
    </row>
    <row r="250" spans="1:14" x14ac:dyDescent="0.3">
      <c r="A250" t="s">
        <v>304</v>
      </c>
      <c r="B250" s="1">
        <v>44806</v>
      </c>
      <c r="C250" t="s">
        <v>58</v>
      </c>
      <c r="D250" t="s">
        <v>53</v>
      </c>
      <c r="E250" t="s">
        <v>71</v>
      </c>
      <c r="F250" t="s">
        <v>18</v>
      </c>
      <c r="G250" t="s">
        <v>42</v>
      </c>
      <c r="H250">
        <v>3.5</v>
      </c>
      <c r="I250">
        <v>1</v>
      </c>
      <c r="J250">
        <v>3.5</v>
      </c>
      <c r="K250">
        <v>1.2249999999999999</v>
      </c>
      <c r="L250">
        <f>YEAR(Table1[[#This Row],[DATE]])</f>
        <v>2022</v>
      </c>
      <c r="M250" t="str">
        <f>TEXT(Table1[[#This Row],[DATE]],"mmm")</f>
        <v>Sep</v>
      </c>
      <c r="N250" t="str">
        <f>TEXT(Table1[[#This Row],[DATE]],"ddd")</f>
        <v>Fri</v>
      </c>
    </row>
    <row r="251" spans="1:14" x14ac:dyDescent="0.3">
      <c r="A251" t="s">
        <v>305</v>
      </c>
      <c r="B251" s="1">
        <v>45049</v>
      </c>
      <c r="C251" t="s">
        <v>58</v>
      </c>
      <c r="D251" t="s">
        <v>53</v>
      </c>
      <c r="E251" t="s">
        <v>71</v>
      </c>
      <c r="F251" t="s">
        <v>48</v>
      </c>
      <c r="G251" t="s">
        <v>61</v>
      </c>
      <c r="H251">
        <v>3.75</v>
      </c>
      <c r="I251">
        <v>2</v>
      </c>
      <c r="J251">
        <v>7.5</v>
      </c>
      <c r="K251">
        <v>2.625</v>
      </c>
      <c r="L251">
        <f>YEAR(Table1[[#This Row],[DATE]])</f>
        <v>2023</v>
      </c>
      <c r="M251" t="str">
        <f>TEXT(Table1[[#This Row],[DATE]],"mmm")</f>
        <v>May</v>
      </c>
      <c r="N251" t="str">
        <f>TEXT(Table1[[#This Row],[DATE]],"ddd")</f>
        <v>Wed</v>
      </c>
    </row>
    <row r="252" spans="1:14" x14ac:dyDescent="0.3">
      <c r="A252" t="s">
        <v>306</v>
      </c>
      <c r="B252" s="1">
        <v>45199</v>
      </c>
      <c r="C252" t="s">
        <v>12</v>
      </c>
      <c r="D252" t="s">
        <v>63</v>
      </c>
      <c r="E252" t="s">
        <v>64</v>
      </c>
      <c r="F252" t="s">
        <v>51</v>
      </c>
      <c r="G252" t="s">
        <v>61</v>
      </c>
      <c r="H252">
        <v>3</v>
      </c>
      <c r="I252">
        <v>1</v>
      </c>
      <c r="J252">
        <v>3</v>
      </c>
      <c r="K252">
        <v>1.0499999999999998</v>
      </c>
      <c r="L252">
        <f>YEAR(Table1[[#This Row],[DATE]])</f>
        <v>2023</v>
      </c>
      <c r="M252" t="str">
        <f>TEXT(Table1[[#This Row],[DATE]],"mmm")</f>
        <v>Sep</v>
      </c>
      <c r="N252" t="str">
        <f>TEXT(Table1[[#This Row],[DATE]],"ddd")</f>
        <v>Sat</v>
      </c>
    </row>
    <row r="253" spans="1:14" x14ac:dyDescent="0.3">
      <c r="A253" t="s">
        <v>307</v>
      </c>
      <c r="B253" s="1">
        <v>45159</v>
      </c>
      <c r="C253" t="s">
        <v>12</v>
      </c>
      <c r="D253" t="s">
        <v>63</v>
      </c>
      <c r="E253" t="s">
        <v>64</v>
      </c>
      <c r="F253" t="s">
        <v>15</v>
      </c>
      <c r="G253" t="s">
        <v>61</v>
      </c>
      <c r="H253">
        <v>2.5</v>
      </c>
      <c r="I253">
        <v>2</v>
      </c>
      <c r="J253">
        <v>5</v>
      </c>
      <c r="K253">
        <v>1.75</v>
      </c>
      <c r="L253">
        <f>YEAR(Table1[[#This Row],[DATE]])</f>
        <v>2023</v>
      </c>
      <c r="M253" t="str">
        <f>TEXT(Table1[[#This Row],[DATE]],"mmm")</f>
        <v>Aug</v>
      </c>
      <c r="N253" t="str">
        <f>TEXT(Table1[[#This Row],[DATE]],"ddd")</f>
        <v>Mon</v>
      </c>
    </row>
    <row r="254" spans="1:14" x14ac:dyDescent="0.3">
      <c r="A254" t="s">
        <v>308</v>
      </c>
      <c r="B254" s="1">
        <v>44643</v>
      </c>
      <c r="C254" t="s">
        <v>12</v>
      </c>
      <c r="D254" t="s">
        <v>21</v>
      </c>
      <c r="E254" t="s">
        <v>22</v>
      </c>
      <c r="F254" t="s">
        <v>48</v>
      </c>
      <c r="G254" t="s">
        <v>61</v>
      </c>
      <c r="H254">
        <v>2.5</v>
      </c>
      <c r="I254">
        <v>2</v>
      </c>
      <c r="J254">
        <v>5</v>
      </c>
      <c r="K254">
        <v>1.75</v>
      </c>
      <c r="L254">
        <f>YEAR(Table1[[#This Row],[DATE]])</f>
        <v>2022</v>
      </c>
      <c r="M254" t="str">
        <f>TEXT(Table1[[#This Row],[DATE]],"mmm")</f>
        <v>Mar</v>
      </c>
      <c r="N254" t="str">
        <f>TEXT(Table1[[#This Row],[DATE]],"ddd")</f>
        <v>Wed</v>
      </c>
    </row>
    <row r="255" spans="1:14" x14ac:dyDescent="0.3">
      <c r="A255" t="s">
        <v>309</v>
      </c>
      <c r="B255" s="1">
        <v>44742</v>
      </c>
      <c r="C255" t="s">
        <v>58</v>
      </c>
      <c r="D255" t="s">
        <v>53</v>
      </c>
      <c r="E255" t="s">
        <v>71</v>
      </c>
      <c r="F255" t="s">
        <v>15</v>
      </c>
      <c r="G255" t="s">
        <v>42</v>
      </c>
      <c r="H255">
        <v>3</v>
      </c>
      <c r="I255">
        <v>1</v>
      </c>
      <c r="J255">
        <v>3</v>
      </c>
      <c r="K255">
        <v>1.0499999999999998</v>
      </c>
      <c r="L255">
        <f>YEAR(Table1[[#This Row],[DATE]])</f>
        <v>2022</v>
      </c>
      <c r="M255" t="str">
        <f>TEXT(Table1[[#This Row],[DATE]],"mmm")</f>
        <v>Jun</v>
      </c>
      <c r="N255" t="str">
        <f>TEXT(Table1[[#This Row],[DATE]],"ddd")</f>
        <v>Thu</v>
      </c>
    </row>
    <row r="256" spans="1:14" x14ac:dyDescent="0.3">
      <c r="A256" t="s">
        <v>310</v>
      </c>
      <c r="B256" s="1">
        <v>44758</v>
      </c>
      <c r="C256" t="s">
        <v>27</v>
      </c>
      <c r="D256" t="s">
        <v>28</v>
      </c>
      <c r="E256" t="s">
        <v>32</v>
      </c>
      <c r="F256" t="s">
        <v>48</v>
      </c>
      <c r="G256" t="s">
        <v>66</v>
      </c>
      <c r="H256">
        <v>3.75</v>
      </c>
      <c r="I256">
        <v>1</v>
      </c>
      <c r="J256">
        <v>3.75</v>
      </c>
      <c r="K256">
        <v>1.3125</v>
      </c>
      <c r="L256">
        <f>YEAR(Table1[[#This Row],[DATE]])</f>
        <v>2022</v>
      </c>
      <c r="M256" t="str">
        <f>TEXT(Table1[[#This Row],[DATE]],"mmm")</f>
        <v>Jul</v>
      </c>
      <c r="N256" t="str">
        <f>TEXT(Table1[[#This Row],[DATE]],"ddd")</f>
        <v>Sat</v>
      </c>
    </row>
    <row r="257" spans="1:14" x14ac:dyDescent="0.3">
      <c r="A257" t="s">
        <v>311</v>
      </c>
      <c r="B257" s="1">
        <v>45122</v>
      </c>
      <c r="C257" t="s">
        <v>58</v>
      </c>
      <c r="D257" t="s">
        <v>59</v>
      </c>
      <c r="E257" t="s">
        <v>60</v>
      </c>
      <c r="F257" t="s">
        <v>51</v>
      </c>
      <c r="G257" t="s">
        <v>23</v>
      </c>
      <c r="H257">
        <v>2.5</v>
      </c>
      <c r="I257">
        <v>1</v>
      </c>
      <c r="J257">
        <v>2.5</v>
      </c>
      <c r="K257">
        <v>0.875</v>
      </c>
      <c r="L257">
        <f>YEAR(Table1[[#This Row],[DATE]])</f>
        <v>2023</v>
      </c>
      <c r="M257" t="str">
        <f>TEXT(Table1[[#This Row],[DATE]],"mmm")</f>
        <v>Jul</v>
      </c>
      <c r="N257" t="str">
        <f>TEXT(Table1[[#This Row],[DATE]],"ddd")</f>
        <v>Sat</v>
      </c>
    </row>
    <row r="258" spans="1:14" x14ac:dyDescent="0.3">
      <c r="A258" t="s">
        <v>312</v>
      </c>
      <c r="B258" s="1">
        <v>44294</v>
      </c>
      <c r="C258" t="s">
        <v>36</v>
      </c>
      <c r="D258" t="s">
        <v>53</v>
      </c>
      <c r="E258" t="s">
        <v>54</v>
      </c>
      <c r="F258" t="s">
        <v>78</v>
      </c>
      <c r="G258" t="s">
        <v>16</v>
      </c>
      <c r="H258">
        <v>3.25</v>
      </c>
      <c r="I258">
        <v>1</v>
      </c>
      <c r="J258">
        <v>3.25</v>
      </c>
      <c r="K258">
        <v>1.1375</v>
      </c>
      <c r="L258">
        <f>YEAR(Table1[[#This Row],[DATE]])</f>
        <v>2021</v>
      </c>
      <c r="M258" t="str">
        <f>TEXT(Table1[[#This Row],[DATE]],"mmm")</f>
        <v>Apr</v>
      </c>
      <c r="N258" t="str">
        <f>TEXT(Table1[[#This Row],[DATE]],"ddd")</f>
        <v>Thu</v>
      </c>
    </row>
    <row r="259" spans="1:14" x14ac:dyDescent="0.3">
      <c r="A259" t="s">
        <v>313</v>
      </c>
      <c r="B259" s="1">
        <v>44809</v>
      </c>
      <c r="C259" t="s">
        <v>12</v>
      </c>
      <c r="D259" t="s">
        <v>13</v>
      </c>
      <c r="E259" t="s">
        <v>14</v>
      </c>
      <c r="F259" t="s">
        <v>78</v>
      </c>
      <c r="G259" t="s">
        <v>61</v>
      </c>
      <c r="H259">
        <v>2.5</v>
      </c>
      <c r="I259">
        <v>2</v>
      </c>
      <c r="J259">
        <v>5</v>
      </c>
      <c r="K259">
        <v>1.75</v>
      </c>
      <c r="L259">
        <f>YEAR(Table1[[#This Row],[DATE]])</f>
        <v>2022</v>
      </c>
      <c r="M259" t="str">
        <f>TEXT(Table1[[#This Row],[DATE]],"mmm")</f>
        <v>Sep</v>
      </c>
      <c r="N259" t="str">
        <f>TEXT(Table1[[#This Row],[DATE]],"ddd")</f>
        <v>Mon</v>
      </c>
    </row>
    <row r="260" spans="1:14" x14ac:dyDescent="0.3">
      <c r="A260" t="s">
        <v>314</v>
      </c>
      <c r="B260" s="1">
        <v>44929</v>
      </c>
      <c r="C260" t="s">
        <v>58</v>
      </c>
      <c r="D260" t="s">
        <v>53</v>
      </c>
      <c r="E260" t="s">
        <v>71</v>
      </c>
      <c r="F260" t="s">
        <v>78</v>
      </c>
      <c r="G260" t="s">
        <v>19</v>
      </c>
      <c r="H260">
        <v>3.25</v>
      </c>
      <c r="I260">
        <v>1</v>
      </c>
      <c r="J260">
        <v>3.25</v>
      </c>
      <c r="K260">
        <v>1.1375</v>
      </c>
      <c r="L260">
        <f>YEAR(Table1[[#This Row],[DATE]])</f>
        <v>2023</v>
      </c>
      <c r="M260" t="str">
        <f>TEXT(Table1[[#This Row],[DATE]],"mmm")</f>
        <v>Jan</v>
      </c>
      <c r="N260" t="str">
        <f>TEXT(Table1[[#This Row],[DATE]],"ddd")</f>
        <v>Tue</v>
      </c>
    </row>
    <row r="261" spans="1:14" x14ac:dyDescent="0.3">
      <c r="A261" t="s">
        <v>315</v>
      </c>
      <c r="B261" s="1">
        <v>44456</v>
      </c>
      <c r="C261" t="s">
        <v>12</v>
      </c>
      <c r="D261" t="s">
        <v>13</v>
      </c>
      <c r="E261" t="s">
        <v>14</v>
      </c>
      <c r="F261" t="s">
        <v>78</v>
      </c>
      <c r="G261" t="s">
        <v>42</v>
      </c>
      <c r="H261">
        <v>2.2000000000000002</v>
      </c>
      <c r="I261">
        <v>2</v>
      </c>
      <c r="J261">
        <v>4.4000000000000004</v>
      </c>
      <c r="K261">
        <v>1.54</v>
      </c>
      <c r="L261">
        <f>YEAR(Table1[[#This Row],[DATE]])</f>
        <v>2021</v>
      </c>
      <c r="M261" t="str">
        <f>TEXT(Table1[[#This Row],[DATE]],"mmm")</f>
        <v>Sep</v>
      </c>
      <c r="N261" t="str">
        <f>TEXT(Table1[[#This Row],[DATE]],"ddd")</f>
        <v>Fri</v>
      </c>
    </row>
    <row r="262" spans="1:14" x14ac:dyDescent="0.3">
      <c r="A262" t="s">
        <v>316</v>
      </c>
      <c r="B262" s="1">
        <v>44544</v>
      </c>
      <c r="C262" t="s">
        <v>58</v>
      </c>
      <c r="D262" t="s">
        <v>59</v>
      </c>
      <c r="E262" t="s">
        <v>60</v>
      </c>
      <c r="F262" t="s">
        <v>48</v>
      </c>
      <c r="G262" t="s">
        <v>42</v>
      </c>
      <c r="H262">
        <v>3.1</v>
      </c>
      <c r="I262">
        <v>1</v>
      </c>
      <c r="J262">
        <v>3.1</v>
      </c>
      <c r="K262">
        <v>1.085</v>
      </c>
      <c r="L262">
        <f>YEAR(Table1[[#This Row],[DATE]])</f>
        <v>2021</v>
      </c>
      <c r="M262" t="str">
        <f>TEXT(Table1[[#This Row],[DATE]],"mmm")</f>
        <v>Dec</v>
      </c>
      <c r="N262" t="str">
        <f>TEXT(Table1[[#This Row],[DATE]],"ddd")</f>
        <v>Tue</v>
      </c>
    </row>
    <row r="263" spans="1:14" x14ac:dyDescent="0.3">
      <c r="A263" t="s">
        <v>317</v>
      </c>
      <c r="B263" s="1">
        <v>45118</v>
      </c>
      <c r="C263" t="s">
        <v>12</v>
      </c>
      <c r="D263" t="s">
        <v>13</v>
      </c>
      <c r="E263" t="s">
        <v>14</v>
      </c>
      <c r="F263" t="s">
        <v>78</v>
      </c>
      <c r="G263" t="s">
        <v>23</v>
      </c>
      <c r="H263">
        <v>3.75</v>
      </c>
      <c r="I263">
        <v>1</v>
      </c>
      <c r="J263">
        <v>3.75</v>
      </c>
      <c r="K263">
        <v>1.3125</v>
      </c>
      <c r="L263">
        <f>YEAR(Table1[[#This Row],[DATE]])</f>
        <v>2023</v>
      </c>
      <c r="M263" t="str">
        <f>TEXT(Table1[[#This Row],[DATE]],"mmm")</f>
        <v>Jul</v>
      </c>
      <c r="N263" t="str">
        <f>TEXT(Table1[[#This Row],[DATE]],"ddd")</f>
        <v>Tue</v>
      </c>
    </row>
    <row r="264" spans="1:14" x14ac:dyDescent="0.3">
      <c r="A264" t="s">
        <v>318</v>
      </c>
      <c r="B264" s="1">
        <v>44262</v>
      </c>
      <c r="C264" t="s">
        <v>27</v>
      </c>
      <c r="D264" t="s">
        <v>28</v>
      </c>
      <c r="E264" t="s">
        <v>29</v>
      </c>
      <c r="F264" t="s">
        <v>30</v>
      </c>
      <c r="G264" t="s">
        <v>16</v>
      </c>
      <c r="H264">
        <v>2</v>
      </c>
      <c r="I264">
        <v>2</v>
      </c>
      <c r="J264">
        <v>4</v>
      </c>
      <c r="K264">
        <v>1.4</v>
      </c>
      <c r="L264">
        <f>YEAR(Table1[[#This Row],[DATE]])</f>
        <v>2021</v>
      </c>
      <c r="M264" t="str">
        <f>TEXT(Table1[[#This Row],[DATE]],"mmm")</f>
        <v>Mar</v>
      </c>
      <c r="N264" t="str">
        <f>TEXT(Table1[[#This Row],[DATE]],"ddd")</f>
        <v>Sun</v>
      </c>
    </row>
    <row r="265" spans="1:14" x14ac:dyDescent="0.3">
      <c r="A265" t="s">
        <v>319</v>
      </c>
      <c r="B265" s="1">
        <v>44986</v>
      </c>
      <c r="C265" t="s">
        <v>27</v>
      </c>
      <c r="D265" t="s">
        <v>28</v>
      </c>
      <c r="E265" t="s">
        <v>29</v>
      </c>
      <c r="F265" t="s">
        <v>15</v>
      </c>
      <c r="G265" t="s">
        <v>23</v>
      </c>
      <c r="H265">
        <v>3</v>
      </c>
      <c r="I265">
        <v>1</v>
      </c>
      <c r="J265">
        <v>3</v>
      </c>
      <c r="K265">
        <v>1.0499999999999998</v>
      </c>
      <c r="L265">
        <f>YEAR(Table1[[#This Row],[DATE]])</f>
        <v>2023</v>
      </c>
      <c r="M265" t="str">
        <f>TEXT(Table1[[#This Row],[DATE]],"mmm")</f>
        <v>Mar</v>
      </c>
      <c r="N265" t="str">
        <f>TEXT(Table1[[#This Row],[DATE]],"ddd")</f>
        <v>Wed</v>
      </c>
    </row>
    <row r="266" spans="1:14" x14ac:dyDescent="0.3">
      <c r="A266" t="s">
        <v>320</v>
      </c>
      <c r="B266" s="1">
        <v>45134</v>
      </c>
      <c r="C266" t="s">
        <v>58</v>
      </c>
      <c r="D266" t="s">
        <v>53</v>
      </c>
      <c r="E266" t="s">
        <v>74</v>
      </c>
      <c r="F266" t="s">
        <v>30</v>
      </c>
      <c r="G266" t="s">
        <v>16</v>
      </c>
      <c r="H266">
        <v>2.5</v>
      </c>
      <c r="I266">
        <v>2</v>
      </c>
      <c r="J266">
        <v>5</v>
      </c>
      <c r="K266">
        <v>1.75</v>
      </c>
      <c r="L266">
        <f>YEAR(Table1[[#This Row],[DATE]])</f>
        <v>2023</v>
      </c>
      <c r="M266" t="str">
        <f>TEXT(Table1[[#This Row],[DATE]],"mmm")</f>
        <v>Jul</v>
      </c>
      <c r="N266" t="str">
        <f>TEXT(Table1[[#This Row],[DATE]],"ddd")</f>
        <v>Thu</v>
      </c>
    </row>
    <row r="267" spans="1:14" x14ac:dyDescent="0.3">
      <c r="A267" t="s">
        <v>321</v>
      </c>
      <c r="B267" s="1">
        <v>45101</v>
      </c>
      <c r="C267" t="s">
        <v>12</v>
      </c>
      <c r="D267" t="s">
        <v>63</v>
      </c>
      <c r="E267" t="s">
        <v>64</v>
      </c>
      <c r="F267" t="s">
        <v>15</v>
      </c>
      <c r="G267" t="s">
        <v>46</v>
      </c>
      <c r="H267">
        <v>3</v>
      </c>
      <c r="I267">
        <v>2</v>
      </c>
      <c r="J267">
        <v>6</v>
      </c>
      <c r="K267">
        <v>2.0999999999999996</v>
      </c>
      <c r="L267">
        <f>YEAR(Table1[[#This Row],[DATE]])</f>
        <v>2023</v>
      </c>
      <c r="M267" t="str">
        <f>TEXT(Table1[[#This Row],[DATE]],"mmm")</f>
        <v>Jun</v>
      </c>
      <c r="N267" t="str">
        <f>TEXT(Table1[[#This Row],[DATE]],"ddd")</f>
        <v>Sat</v>
      </c>
    </row>
    <row r="268" spans="1:14" x14ac:dyDescent="0.3">
      <c r="A268" t="s">
        <v>322</v>
      </c>
      <c r="B268" s="1">
        <v>45071</v>
      </c>
      <c r="C268" t="s">
        <v>44</v>
      </c>
      <c r="D268" t="s">
        <v>21</v>
      </c>
      <c r="E268" t="s">
        <v>45</v>
      </c>
      <c r="F268" t="s">
        <v>51</v>
      </c>
      <c r="G268" t="s">
        <v>23</v>
      </c>
      <c r="H268">
        <v>3.75</v>
      </c>
      <c r="I268">
        <v>2</v>
      </c>
      <c r="J268">
        <v>7.5</v>
      </c>
      <c r="K268">
        <v>2.625</v>
      </c>
      <c r="L268">
        <f>YEAR(Table1[[#This Row],[DATE]])</f>
        <v>2023</v>
      </c>
      <c r="M268" t="str">
        <f>TEXT(Table1[[#This Row],[DATE]],"mmm")</f>
        <v>May</v>
      </c>
      <c r="N268" t="str">
        <f>TEXT(Table1[[#This Row],[DATE]],"ddd")</f>
        <v>Thu</v>
      </c>
    </row>
    <row r="269" spans="1:14" x14ac:dyDescent="0.3">
      <c r="A269" t="s">
        <v>323</v>
      </c>
      <c r="B269" s="1">
        <v>44257</v>
      </c>
      <c r="C269" t="s">
        <v>36</v>
      </c>
      <c r="D269" t="s">
        <v>53</v>
      </c>
      <c r="E269" t="s">
        <v>96</v>
      </c>
      <c r="F269" t="s">
        <v>18</v>
      </c>
      <c r="G269" t="s">
        <v>66</v>
      </c>
      <c r="H269">
        <v>3.5</v>
      </c>
      <c r="I269">
        <v>1</v>
      </c>
      <c r="J269">
        <v>3.5</v>
      </c>
      <c r="K269">
        <v>1.2249999999999999</v>
      </c>
      <c r="L269">
        <f>YEAR(Table1[[#This Row],[DATE]])</f>
        <v>2021</v>
      </c>
      <c r="M269" t="str">
        <f>TEXT(Table1[[#This Row],[DATE]],"mmm")</f>
        <v>Mar</v>
      </c>
      <c r="N269" t="str">
        <f>TEXT(Table1[[#This Row],[DATE]],"ddd")</f>
        <v>Tue</v>
      </c>
    </row>
    <row r="270" spans="1:14" x14ac:dyDescent="0.3">
      <c r="A270" t="s">
        <v>324</v>
      </c>
      <c r="B270" s="1">
        <v>44986</v>
      </c>
      <c r="C270" t="s">
        <v>12</v>
      </c>
      <c r="D270" t="s">
        <v>63</v>
      </c>
      <c r="E270" t="s">
        <v>64</v>
      </c>
      <c r="F270" t="s">
        <v>33</v>
      </c>
      <c r="G270" t="s">
        <v>61</v>
      </c>
      <c r="H270">
        <v>2</v>
      </c>
      <c r="I270">
        <v>2</v>
      </c>
      <c r="J270">
        <v>4</v>
      </c>
      <c r="K270">
        <v>1.4</v>
      </c>
      <c r="L270">
        <f>YEAR(Table1[[#This Row],[DATE]])</f>
        <v>2023</v>
      </c>
      <c r="M270" t="str">
        <f>TEXT(Table1[[#This Row],[DATE]],"mmm")</f>
        <v>Mar</v>
      </c>
      <c r="N270" t="str">
        <f>TEXT(Table1[[#This Row],[DATE]],"ddd")</f>
        <v>Wed</v>
      </c>
    </row>
    <row r="271" spans="1:14" x14ac:dyDescent="0.3">
      <c r="A271" t="s">
        <v>325</v>
      </c>
      <c r="B271" s="1">
        <v>44344</v>
      </c>
      <c r="C271" t="s">
        <v>36</v>
      </c>
      <c r="D271" t="s">
        <v>37</v>
      </c>
      <c r="E271" t="s">
        <v>56</v>
      </c>
      <c r="F271" t="s">
        <v>48</v>
      </c>
      <c r="G271" t="s">
        <v>66</v>
      </c>
      <c r="H271">
        <v>2.5</v>
      </c>
      <c r="I271">
        <v>1</v>
      </c>
      <c r="J271">
        <v>2.5</v>
      </c>
      <c r="K271">
        <v>0.875</v>
      </c>
      <c r="L271">
        <f>YEAR(Table1[[#This Row],[DATE]])</f>
        <v>2021</v>
      </c>
      <c r="M271" t="str">
        <f>TEXT(Table1[[#This Row],[DATE]],"mmm")</f>
        <v>May</v>
      </c>
      <c r="N271" t="str">
        <f>TEXT(Table1[[#This Row],[DATE]],"ddd")</f>
        <v>Fri</v>
      </c>
    </row>
    <row r="272" spans="1:14" x14ac:dyDescent="0.3">
      <c r="A272" t="s">
        <v>326</v>
      </c>
      <c r="B272" s="1">
        <v>44460</v>
      </c>
      <c r="C272" t="s">
        <v>58</v>
      </c>
      <c r="D272" t="s">
        <v>59</v>
      </c>
      <c r="E272" t="s">
        <v>60</v>
      </c>
      <c r="F272" t="s">
        <v>48</v>
      </c>
      <c r="G272" t="s">
        <v>46</v>
      </c>
      <c r="H272">
        <v>3</v>
      </c>
      <c r="I272">
        <v>2</v>
      </c>
      <c r="J272">
        <v>6</v>
      </c>
      <c r="K272">
        <v>2.0999999999999996</v>
      </c>
      <c r="L272">
        <f>YEAR(Table1[[#This Row],[DATE]])</f>
        <v>2021</v>
      </c>
      <c r="M272" t="str">
        <f>TEXT(Table1[[#This Row],[DATE]],"mmm")</f>
        <v>Sep</v>
      </c>
      <c r="N272" t="str">
        <f>TEXT(Table1[[#This Row],[DATE]],"ddd")</f>
        <v>Tue</v>
      </c>
    </row>
    <row r="273" spans="1:14" x14ac:dyDescent="0.3">
      <c r="A273" t="s">
        <v>327</v>
      </c>
      <c r="B273" s="1">
        <v>44257</v>
      </c>
      <c r="C273" t="s">
        <v>12</v>
      </c>
      <c r="D273" t="s">
        <v>13</v>
      </c>
      <c r="E273" t="s">
        <v>14</v>
      </c>
      <c r="F273" t="s">
        <v>33</v>
      </c>
      <c r="G273" t="s">
        <v>19</v>
      </c>
      <c r="H273">
        <v>2.5</v>
      </c>
      <c r="I273">
        <v>2</v>
      </c>
      <c r="J273">
        <v>5</v>
      </c>
      <c r="K273">
        <v>1.75</v>
      </c>
      <c r="L273">
        <f>YEAR(Table1[[#This Row],[DATE]])</f>
        <v>2021</v>
      </c>
      <c r="M273" t="str">
        <f>TEXT(Table1[[#This Row],[DATE]],"mmm")</f>
        <v>Mar</v>
      </c>
      <c r="N273" t="str">
        <f>TEXT(Table1[[#This Row],[DATE]],"ddd")</f>
        <v>Tue</v>
      </c>
    </row>
    <row r="274" spans="1:14" x14ac:dyDescent="0.3">
      <c r="A274" t="s">
        <v>328</v>
      </c>
      <c r="B274" s="1">
        <v>44206</v>
      </c>
      <c r="C274" t="s">
        <v>27</v>
      </c>
      <c r="D274" t="s">
        <v>28</v>
      </c>
      <c r="E274" t="s">
        <v>29</v>
      </c>
      <c r="F274" t="s">
        <v>30</v>
      </c>
      <c r="G274" t="s">
        <v>23</v>
      </c>
      <c r="H274">
        <v>3</v>
      </c>
      <c r="I274">
        <v>1</v>
      </c>
      <c r="J274">
        <v>3</v>
      </c>
      <c r="K274">
        <v>1.0499999999999998</v>
      </c>
      <c r="L274">
        <f>YEAR(Table1[[#This Row],[DATE]])</f>
        <v>2021</v>
      </c>
      <c r="M274" t="str">
        <f>TEXT(Table1[[#This Row],[DATE]],"mmm")</f>
        <v>Jan</v>
      </c>
      <c r="N274" t="str">
        <f>TEXT(Table1[[#This Row],[DATE]],"ddd")</f>
        <v>Sun</v>
      </c>
    </row>
    <row r="275" spans="1:14" x14ac:dyDescent="0.3">
      <c r="A275" t="s">
        <v>329</v>
      </c>
      <c r="B275" s="1">
        <v>45160</v>
      </c>
      <c r="C275" t="s">
        <v>36</v>
      </c>
      <c r="D275" t="s">
        <v>53</v>
      </c>
      <c r="E275" t="s">
        <v>96</v>
      </c>
      <c r="F275" t="s">
        <v>30</v>
      </c>
      <c r="G275" t="s">
        <v>16</v>
      </c>
      <c r="H275">
        <v>3.5</v>
      </c>
      <c r="I275">
        <v>2</v>
      </c>
      <c r="J275">
        <v>7</v>
      </c>
      <c r="K275">
        <v>2.4499999999999997</v>
      </c>
      <c r="L275">
        <f>YEAR(Table1[[#This Row],[DATE]])</f>
        <v>2023</v>
      </c>
      <c r="M275" t="str">
        <f>TEXT(Table1[[#This Row],[DATE]],"mmm")</f>
        <v>Aug</v>
      </c>
      <c r="N275" t="str">
        <f>TEXT(Table1[[#This Row],[DATE]],"ddd")</f>
        <v>Tue</v>
      </c>
    </row>
    <row r="276" spans="1:14" x14ac:dyDescent="0.3">
      <c r="A276" t="s">
        <v>330</v>
      </c>
      <c r="B276" s="1">
        <v>44429</v>
      </c>
      <c r="C276" t="s">
        <v>12</v>
      </c>
      <c r="D276" t="s">
        <v>21</v>
      </c>
      <c r="E276" t="s">
        <v>22</v>
      </c>
      <c r="F276" t="s">
        <v>30</v>
      </c>
      <c r="G276" t="s">
        <v>42</v>
      </c>
      <c r="H276">
        <v>3.75</v>
      </c>
      <c r="I276">
        <v>1</v>
      </c>
      <c r="J276">
        <v>3.75</v>
      </c>
      <c r="K276">
        <v>1.3125</v>
      </c>
      <c r="L276">
        <f>YEAR(Table1[[#This Row],[DATE]])</f>
        <v>2021</v>
      </c>
      <c r="M276" t="str">
        <f>TEXT(Table1[[#This Row],[DATE]],"mmm")</f>
        <v>Aug</v>
      </c>
      <c r="N276" t="str">
        <f>TEXT(Table1[[#This Row],[DATE]],"ddd")</f>
        <v>Sat</v>
      </c>
    </row>
    <row r="277" spans="1:14" x14ac:dyDescent="0.3">
      <c r="A277" t="s">
        <v>331</v>
      </c>
      <c r="B277" s="1">
        <v>45045</v>
      </c>
      <c r="C277" t="s">
        <v>44</v>
      </c>
      <c r="D277" t="s">
        <v>21</v>
      </c>
      <c r="E277" t="s">
        <v>45</v>
      </c>
      <c r="F277" t="s">
        <v>33</v>
      </c>
      <c r="G277" t="s">
        <v>61</v>
      </c>
      <c r="H277">
        <v>2.5</v>
      </c>
      <c r="I277">
        <v>2</v>
      </c>
      <c r="J277">
        <v>5</v>
      </c>
      <c r="K277">
        <v>1.75</v>
      </c>
      <c r="L277">
        <f>YEAR(Table1[[#This Row],[DATE]])</f>
        <v>2023</v>
      </c>
      <c r="M277" t="str">
        <f>TEXT(Table1[[#This Row],[DATE]],"mmm")</f>
        <v>Apr</v>
      </c>
      <c r="N277" t="str">
        <f>TEXT(Table1[[#This Row],[DATE]],"ddd")</f>
        <v>Sat</v>
      </c>
    </row>
    <row r="278" spans="1:14" x14ac:dyDescent="0.3">
      <c r="A278" t="s">
        <v>332</v>
      </c>
      <c r="B278" s="1">
        <v>44236</v>
      </c>
      <c r="C278" t="s">
        <v>36</v>
      </c>
      <c r="D278" t="s">
        <v>37</v>
      </c>
      <c r="E278" t="s">
        <v>38</v>
      </c>
      <c r="F278" t="s">
        <v>15</v>
      </c>
      <c r="G278" t="s">
        <v>23</v>
      </c>
      <c r="H278">
        <v>2.4500000000000002</v>
      </c>
      <c r="I278">
        <v>1</v>
      </c>
      <c r="J278">
        <v>2.4500000000000002</v>
      </c>
      <c r="K278">
        <v>0.85750000000000004</v>
      </c>
      <c r="L278">
        <f>YEAR(Table1[[#This Row],[DATE]])</f>
        <v>2021</v>
      </c>
      <c r="M278" t="str">
        <f>TEXT(Table1[[#This Row],[DATE]],"mmm")</f>
        <v>Feb</v>
      </c>
      <c r="N278" t="str">
        <f>TEXT(Table1[[#This Row],[DATE]],"ddd")</f>
        <v>Tue</v>
      </c>
    </row>
    <row r="279" spans="1:14" x14ac:dyDescent="0.3">
      <c r="A279" t="s">
        <v>333</v>
      </c>
      <c r="B279" s="1">
        <v>45243</v>
      </c>
      <c r="C279" t="s">
        <v>12</v>
      </c>
      <c r="D279" t="s">
        <v>13</v>
      </c>
      <c r="E279" t="s">
        <v>14</v>
      </c>
      <c r="F279" t="s">
        <v>18</v>
      </c>
      <c r="G279" t="s">
        <v>66</v>
      </c>
      <c r="H279">
        <v>4.25</v>
      </c>
      <c r="I279">
        <v>2</v>
      </c>
      <c r="J279">
        <v>8.5</v>
      </c>
      <c r="K279">
        <v>2.9749999999999996</v>
      </c>
      <c r="L279">
        <f>YEAR(Table1[[#This Row],[DATE]])</f>
        <v>2023</v>
      </c>
      <c r="M279" t="str">
        <f>TEXT(Table1[[#This Row],[DATE]],"mmm")</f>
        <v>Nov</v>
      </c>
      <c r="N279" t="str">
        <f>TEXT(Table1[[#This Row],[DATE]],"ddd")</f>
        <v>Mon</v>
      </c>
    </row>
    <row r="280" spans="1:14" x14ac:dyDescent="0.3">
      <c r="A280" t="s">
        <v>334</v>
      </c>
      <c r="B280" s="1">
        <v>45018</v>
      </c>
      <c r="C280" t="s">
        <v>27</v>
      </c>
      <c r="D280" t="s">
        <v>40</v>
      </c>
      <c r="E280" t="s">
        <v>41</v>
      </c>
      <c r="F280" t="s">
        <v>48</v>
      </c>
      <c r="G280" t="s">
        <v>42</v>
      </c>
      <c r="H280">
        <v>2.2000000000000002</v>
      </c>
      <c r="I280">
        <v>2</v>
      </c>
      <c r="J280">
        <v>4.4000000000000004</v>
      </c>
      <c r="K280">
        <v>1.54</v>
      </c>
      <c r="L280">
        <f>YEAR(Table1[[#This Row],[DATE]])</f>
        <v>2023</v>
      </c>
      <c r="M280" t="str">
        <f>TEXT(Table1[[#This Row],[DATE]],"mmm")</f>
        <v>Apr</v>
      </c>
      <c r="N280" t="str">
        <f>TEXT(Table1[[#This Row],[DATE]],"ddd")</f>
        <v>Sun</v>
      </c>
    </row>
    <row r="281" spans="1:14" x14ac:dyDescent="0.3">
      <c r="A281" t="s">
        <v>335</v>
      </c>
      <c r="B281" s="1">
        <v>44988</v>
      </c>
      <c r="C281" t="s">
        <v>44</v>
      </c>
      <c r="D281" t="s">
        <v>21</v>
      </c>
      <c r="E281" t="s">
        <v>45</v>
      </c>
      <c r="F281" t="s">
        <v>33</v>
      </c>
      <c r="G281" t="s">
        <v>19</v>
      </c>
      <c r="H281">
        <v>3.25</v>
      </c>
      <c r="I281">
        <v>1</v>
      </c>
      <c r="J281">
        <v>3.25</v>
      </c>
      <c r="K281">
        <v>1.1375</v>
      </c>
      <c r="L281">
        <f>YEAR(Table1[[#This Row],[DATE]])</f>
        <v>2023</v>
      </c>
      <c r="M281" t="str">
        <f>TEXT(Table1[[#This Row],[DATE]],"mmm")</f>
        <v>Mar</v>
      </c>
      <c r="N281" t="str">
        <f>TEXT(Table1[[#This Row],[DATE]],"ddd")</f>
        <v>Fri</v>
      </c>
    </row>
    <row r="282" spans="1:14" x14ac:dyDescent="0.3">
      <c r="A282" t="s">
        <v>336</v>
      </c>
      <c r="B282" s="1">
        <v>44375</v>
      </c>
      <c r="C282" t="s">
        <v>36</v>
      </c>
      <c r="D282" t="s">
        <v>37</v>
      </c>
      <c r="E282" t="s">
        <v>56</v>
      </c>
      <c r="F282" t="s">
        <v>48</v>
      </c>
      <c r="G282" t="s">
        <v>66</v>
      </c>
      <c r="H282">
        <v>3</v>
      </c>
      <c r="I282">
        <v>1</v>
      </c>
      <c r="J282">
        <v>3</v>
      </c>
      <c r="K282">
        <v>1.0499999999999998</v>
      </c>
      <c r="L282">
        <f>YEAR(Table1[[#This Row],[DATE]])</f>
        <v>2021</v>
      </c>
      <c r="M282" t="str">
        <f>TEXT(Table1[[#This Row],[DATE]],"mmm")</f>
        <v>Jun</v>
      </c>
      <c r="N282" t="str">
        <f>TEXT(Table1[[#This Row],[DATE]],"ddd")</f>
        <v>Mon</v>
      </c>
    </row>
    <row r="283" spans="1:14" x14ac:dyDescent="0.3">
      <c r="A283" t="s">
        <v>337</v>
      </c>
      <c r="B283" s="1">
        <v>44703</v>
      </c>
      <c r="C283" t="s">
        <v>58</v>
      </c>
      <c r="D283" t="s">
        <v>53</v>
      </c>
      <c r="E283" t="s">
        <v>71</v>
      </c>
      <c r="F283" t="s">
        <v>30</v>
      </c>
      <c r="G283" t="s">
        <v>46</v>
      </c>
      <c r="H283">
        <v>4.25</v>
      </c>
      <c r="I283">
        <v>2</v>
      </c>
      <c r="J283">
        <v>8.5</v>
      </c>
      <c r="K283">
        <v>2.9749999999999996</v>
      </c>
      <c r="L283">
        <f>YEAR(Table1[[#This Row],[DATE]])</f>
        <v>2022</v>
      </c>
      <c r="M283" t="str">
        <f>TEXT(Table1[[#This Row],[DATE]],"mmm")</f>
        <v>May</v>
      </c>
      <c r="N283" t="str">
        <f>TEXT(Table1[[#This Row],[DATE]],"ddd")</f>
        <v>Sun</v>
      </c>
    </row>
    <row r="284" spans="1:14" x14ac:dyDescent="0.3">
      <c r="A284" t="s">
        <v>338</v>
      </c>
      <c r="B284" s="1">
        <v>45136</v>
      </c>
      <c r="C284" t="s">
        <v>44</v>
      </c>
      <c r="D284" t="s">
        <v>168</v>
      </c>
      <c r="E284" t="s">
        <v>169</v>
      </c>
      <c r="F284" t="s">
        <v>18</v>
      </c>
      <c r="G284" t="s">
        <v>16</v>
      </c>
      <c r="H284">
        <v>2.5</v>
      </c>
      <c r="I284">
        <v>1</v>
      </c>
      <c r="J284">
        <v>2.5</v>
      </c>
      <c r="K284">
        <v>0.875</v>
      </c>
      <c r="L284">
        <f>YEAR(Table1[[#This Row],[DATE]])</f>
        <v>2023</v>
      </c>
      <c r="M284" t="str">
        <f>TEXT(Table1[[#This Row],[DATE]],"mmm")</f>
        <v>Jul</v>
      </c>
      <c r="N284" t="str">
        <f>TEXT(Table1[[#This Row],[DATE]],"ddd")</f>
        <v>Sat</v>
      </c>
    </row>
    <row r="285" spans="1:14" x14ac:dyDescent="0.3">
      <c r="A285" t="s">
        <v>339</v>
      </c>
      <c r="B285" s="1">
        <v>44256</v>
      </c>
      <c r="C285" t="s">
        <v>36</v>
      </c>
      <c r="D285" t="s">
        <v>37</v>
      </c>
      <c r="E285" t="s">
        <v>38</v>
      </c>
      <c r="F285" t="s">
        <v>51</v>
      </c>
      <c r="G285" t="s">
        <v>46</v>
      </c>
      <c r="H285">
        <v>3</v>
      </c>
      <c r="I285">
        <v>1</v>
      </c>
      <c r="J285">
        <v>3</v>
      </c>
      <c r="K285">
        <v>1.0499999999999998</v>
      </c>
      <c r="L285">
        <f>YEAR(Table1[[#This Row],[DATE]])</f>
        <v>2021</v>
      </c>
      <c r="M285" t="str">
        <f>TEXT(Table1[[#This Row],[DATE]],"mmm")</f>
        <v>Mar</v>
      </c>
      <c r="N285" t="str">
        <f>TEXT(Table1[[#This Row],[DATE]],"ddd")</f>
        <v>Mon</v>
      </c>
    </row>
    <row r="286" spans="1:14" x14ac:dyDescent="0.3">
      <c r="A286" t="s">
        <v>340</v>
      </c>
      <c r="B286" s="1">
        <v>45072</v>
      </c>
      <c r="C286" t="s">
        <v>12</v>
      </c>
      <c r="D286" t="s">
        <v>63</v>
      </c>
      <c r="E286" t="s">
        <v>64</v>
      </c>
      <c r="F286" t="s">
        <v>78</v>
      </c>
      <c r="G286" t="s">
        <v>19</v>
      </c>
      <c r="H286">
        <v>3.75</v>
      </c>
      <c r="I286">
        <v>1</v>
      </c>
      <c r="J286">
        <v>3.75</v>
      </c>
      <c r="K286">
        <v>1.3125</v>
      </c>
      <c r="L286">
        <f>YEAR(Table1[[#This Row],[DATE]])</f>
        <v>2023</v>
      </c>
      <c r="M286" t="str">
        <f>TEXT(Table1[[#This Row],[DATE]],"mmm")</f>
        <v>May</v>
      </c>
      <c r="N286" t="str">
        <f>TEXT(Table1[[#This Row],[DATE]],"ddd")</f>
        <v>Fri</v>
      </c>
    </row>
    <row r="287" spans="1:14" x14ac:dyDescent="0.3">
      <c r="A287" t="s">
        <v>341</v>
      </c>
      <c r="B287" s="1">
        <v>44953</v>
      </c>
      <c r="C287" t="s">
        <v>27</v>
      </c>
      <c r="D287" t="s">
        <v>28</v>
      </c>
      <c r="E287" t="s">
        <v>32</v>
      </c>
      <c r="F287" t="s">
        <v>18</v>
      </c>
      <c r="G287" t="s">
        <v>61</v>
      </c>
      <c r="H287">
        <v>3.75</v>
      </c>
      <c r="I287">
        <v>2</v>
      </c>
      <c r="J287">
        <v>7.5</v>
      </c>
      <c r="K287">
        <v>2.625</v>
      </c>
      <c r="L287">
        <f>YEAR(Table1[[#This Row],[DATE]])</f>
        <v>2023</v>
      </c>
      <c r="M287" t="str">
        <f>TEXT(Table1[[#This Row],[DATE]],"mmm")</f>
        <v>Jan</v>
      </c>
      <c r="N287" t="str">
        <f>TEXT(Table1[[#This Row],[DATE]],"ddd")</f>
        <v>Fri</v>
      </c>
    </row>
    <row r="288" spans="1:14" x14ac:dyDescent="0.3">
      <c r="A288" t="s">
        <v>342</v>
      </c>
      <c r="B288" s="1">
        <v>44503</v>
      </c>
      <c r="C288" t="s">
        <v>58</v>
      </c>
      <c r="D288" t="s">
        <v>53</v>
      </c>
      <c r="E288" t="s">
        <v>71</v>
      </c>
      <c r="F288" t="s">
        <v>33</v>
      </c>
      <c r="G288" t="s">
        <v>42</v>
      </c>
      <c r="H288">
        <v>3.1</v>
      </c>
      <c r="I288">
        <v>2</v>
      </c>
      <c r="J288">
        <v>6.2</v>
      </c>
      <c r="K288">
        <v>2.17</v>
      </c>
      <c r="L288">
        <f>YEAR(Table1[[#This Row],[DATE]])</f>
        <v>2021</v>
      </c>
      <c r="M288" t="str">
        <f>TEXT(Table1[[#This Row],[DATE]],"mmm")</f>
        <v>Nov</v>
      </c>
      <c r="N288" t="str">
        <f>TEXT(Table1[[#This Row],[DATE]],"ddd")</f>
        <v>Wed</v>
      </c>
    </row>
    <row r="289" spans="1:14" x14ac:dyDescent="0.3">
      <c r="A289" t="s">
        <v>343</v>
      </c>
      <c r="B289" s="1">
        <v>44851</v>
      </c>
      <c r="C289" t="s">
        <v>36</v>
      </c>
      <c r="D289" t="s">
        <v>37</v>
      </c>
      <c r="E289" t="s">
        <v>38</v>
      </c>
      <c r="F289" t="s">
        <v>51</v>
      </c>
      <c r="G289" t="s">
        <v>61</v>
      </c>
      <c r="H289">
        <v>2.5</v>
      </c>
      <c r="I289">
        <v>2</v>
      </c>
      <c r="J289">
        <v>5</v>
      </c>
      <c r="K289">
        <v>1.75</v>
      </c>
      <c r="L289">
        <f>YEAR(Table1[[#This Row],[DATE]])</f>
        <v>2022</v>
      </c>
      <c r="M289" t="str">
        <f>TEXT(Table1[[#This Row],[DATE]],"mmm")</f>
        <v>Oct</v>
      </c>
      <c r="N289" t="str">
        <f>TEXT(Table1[[#This Row],[DATE]],"ddd")</f>
        <v>Mon</v>
      </c>
    </row>
    <row r="290" spans="1:14" x14ac:dyDescent="0.3">
      <c r="A290" t="s">
        <v>344</v>
      </c>
      <c r="B290" s="1">
        <v>44880</v>
      </c>
      <c r="C290" t="s">
        <v>27</v>
      </c>
      <c r="D290" t="s">
        <v>40</v>
      </c>
      <c r="E290" t="s">
        <v>86</v>
      </c>
      <c r="F290" t="s">
        <v>18</v>
      </c>
      <c r="G290" t="s">
        <v>61</v>
      </c>
      <c r="H290">
        <v>3.1</v>
      </c>
      <c r="I290">
        <v>2</v>
      </c>
      <c r="J290">
        <v>6.2</v>
      </c>
      <c r="K290">
        <v>2.17</v>
      </c>
      <c r="L290">
        <f>YEAR(Table1[[#This Row],[DATE]])</f>
        <v>2022</v>
      </c>
      <c r="M290" t="str">
        <f>TEXT(Table1[[#This Row],[DATE]],"mmm")</f>
        <v>Nov</v>
      </c>
      <c r="N290" t="str">
        <f>TEXT(Table1[[#This Row],[DATE]],"ddd")</f>
        <v>Tue</v>
      </c>
    </row>
    <row r="291" spans="1:14" x14ac:dyDescent="0.3">
      <c r="A291" t="s">
        <v>345</v>
      </c>
      <c r="B291" s="1">
        <v>45118</v>
      </c>
      <c r="C291" t="s">
        <v>44</v>
      </c>
      <c r="D291" t="s">
        <v>21</v>
      </c>
      <c r="E291" t="s">
        <v>45</v>
      </c>
      <c r="F291" t="s">
        <v>30</v>
      </c>
      <c r="G291" t="s">
        <v>61</v>
      </c>
      <c r="H291">
        <v>2.5</v>
      </c>
      <c r="I291">
        <v>2</v>
      </c>
      <c r="J291">
        <v>5</v>
      </c>
      <c r="K291">
        <v>1.75</v>
      </c>
      <c r="L291">
        <f>YEAR(Table1[[#This Row],[DATE]])</f>
        <v>2023</v>
      </c>
      <c r="M291" t="str">
        <f>TEXT(Table1[[#This Row],[DATE]],"mmm")</f>
        <v>Jul</v>
      </c>
      <c r="N291" t="str">
        <f>TEXT(Table1[[#This Row],[DATE]],"ddd")</f>
        <v>Tue</v>
      </c>
    </row>
    <row r="292" spans="1:14" x14ac:dyDescent="0.3">
      <c r="A292" t="s">
        <v>346</v>
      </c>
      <c r="B292" s="1">
        <v>45079</v>
      </c>
      <c r="C292" t="s">
        <v>58</v>
      </c>
      <c r="D292" t="s">
        <v>53</v>
      </c>
      <c r="E292" t="s">
        <v>71</v>
      </c>
      <c r="F292" t="s">
        <v>48</v>
      </c>
      <c r="G292" t="s">
        <v>16</v>
      </c>
      <c r="H292">
        <v>3</v>
      </c>
      <c r="I292">
        <v>2</v>
      </c>
      <c r="J292">
        <v>6</v>
      </c>
      <c r="K292">
        <v>2.0999999999999996</v>
      </c>
      <c r="L292">
        <f>YEAR(Table1[[#This Row],[DATE]])</f>
        <v>2023</v>
      </c>
      <c r="M292" t="str">
        <f>TEXT(Table1[[#This Row],[DATE]],"mmm")</f>
        <v>Jun</v>
      </c>
      <c r="N292" t="str">
        <f>TEXT(Table1[[#This Row],[DATE]],"ddd")</f>
        <v>Fri</v>
      </c>
    </row>
    <row r="293" spans="1:14" x14ac:dyDescent="0.3">
      <c r="A293" t="s">
        <v>347</v>
      </c>
      <c r="B293" s="1">
        <v>45026</v>
      </c>
      <c r="C293" t="s">
        <v>27</v>
      </c>
      <c r="D293" t="s">
        <v>28</v>
      </c>
      <c r="E293" t="s">
        <v>32</v>
      </c>
      <c r="F293" t="s">
        <v>51</v>
      </c>
      <c r="G293" t="s">
        <v>16</v>
      </c>
      <c r="H293">
        <v>4.25</v>
      </c>
      <c r="I293">
        <v>2</v>
      </c>
      <c r="J293">
        <v>8.5</v>
      </c>
      <c r="K293">
        <v>2.9749999999999996</v>
      </c>
      <c r="L293">
        <f>YEAR(Table1[[#This Row],[DATE]])</f>
        <v>2023</v>
      </c>
      <c r="M293" t="str">
        <f>TEXT(Table1[[#This Row],[DATE]],"mmm")</f>
        <v>Apr</v>
      </c>
      <c r="N293" t="str">
        <f>TEXT(Table1[[#This Row],[DATE]],"ddd")</f>
        <v>Mon</v>
      </c>
    </row>
    <row r="294" spans="1:14" x14ac:dyDescent="0.3">
      <c r="A294" t="s">
        <v>348</v>
      </c>
      <c r="B294" s="1">
        <v>44204</v>
      </c>
      <c r="C294" t="s">
        <v>27</v>
      </c>
      <c r="D294" t="s">
        <v>28</v>
      </c>
      <c r="E294" t="s">
        <v>29</v>
      </c>
      <c r="F294" t="s">
        <v>51</v>
      </c>
      <c r="G294" t="s">
        <v>61</v>
      </c>
      <c r="H294">
        <v>4</v>
      </c>
      <c r="I294">
        <v>1</v>
      </c>
      <c r="J294">
        <v>4</v>
      </c>
      <c r="K294">
        <v>1.4</v>
      </c>
      <c r="L294">
        <f>YEAR(Table1[[#This Row],[DATE]])</f>
        <v>2021</v>
      </c>
      <c r="M294" t="str">
        <f>TEXT(Table1[[#This Row],[DATE]],"mmm")</f>
        <v>Jan</v>
      </c>
      <c r="N294" t="str">
        <f>TEXT(Table1[[#This Row],[DATE]],"ddd")</f>
        <v>Fri</v>
      </c>
    </row>
    <row r="295" spans="1:14" x14ac:dyDescent="0.3">
      <c r="A295" t="s">
        <v>349</v>
      </c>
      <c r="B295" s="1">
        <v>44798</v>
      </c>
      <c r="C295" t="s">
        <v>36</v>
      </c>
      <c r="D295" t="s">
        <v>37</v>
      </c>
      <c r="E295" t="s">
        <v>56</v>
      </c>
      <c r="F295" t="s">
        <v>18</v>
      </c>
      <c r="G295" t="s">
        <v>66</v>
      </c>
      <c r="H295">
        <v>3.75</v>
      </c>
      <c r="I295">
        <v>1</v>
      </c>
      <c r="J295">
        <v>3.75</v>
      </c>
      <c r="K295">
        <v>1.3125</v>
      </c>
      <c r="L295">
        <f>YEAR(Table1[[#This Row],[DATE]])</f>
        <v>2022</v>
      </c>
      <c r="M295" t="str">
        <f>TEXT(Table1[[#This Row],[DATE]],"mmm")</f>
        <v>Aug</v>
      </c>
      <c r="N295" t="str">
        <f>TEXT(Table1[[#This Row],[DATE]],"ddd")</f>
        <v>Thu</v>
      </c>
    </row>
    <row r="296" spans="1:14" x14ac:dyDescent="0.3">
      <c r="A296" t="s">
        <v>350</v>
      </c>
      <c r="B296" s="1">
        <v>45071</v>
      </c>
      <c r="C296" t="s">
        <v>36</v>
      </c>
      <c r="D296" t="s">
        <v>37</v>
      </c>
      <c r="E296" t="s">
        <v>56</v>
      </c>
      <c r="F296" t="s">
        <v>33</v>
      </c>
      <c r="G296" t="s">
        <v>66</v>
      </c>
      <c r="H296">
        <v>4.25</v>
      </c>
      <c r="I296">
        <v>2</v>
      </c>
      <c r="J296">
        <v>8.5</v>
      </c>
      <c r="K296">
        <v>2.9749999999999996</v>
      </c>
      <c r="L296">
        <f>YEAR(Table1[[#This Row],[DATE]])</f>
        <v>2023</v>
      </c>
      <c r="M296" t="str">
        <f>TEXT(Table1[[#This Row],[DATE]],"mmm")</f>
        <v>May</v>
      </c>
      <c r="N296" t="str">
        <f>TEXT(Table1[[#This Row],[DATE]],"ddd")</f>
        <v>Thu</v>
      </c>
    </row>
    <row r="297" spans="1:14" x14ac:dyDescent="0.3">
      <c r="A297" t="s">
        <v>351</v>
      </c>
      <c r="B297" s="1">
        <v>44400</v>
      </c>
      <c r="C297" t="s">
        <v>27</v>
      </c>
      <c r="D297" t="s">
        <v>28</v>
      </c>
      <c r="E297" t="s">
        <v>32</v>
      </c>
      <c r="F297" t="s">
        <v>30</v>
      </c>
      <c r="G297" t="s">
        <v>19</v>
      </c>
      <c r="H297">
        <v>3.75</v>
      </c>
      <c r="I297">
        <v>1</v>
      </c>
      <c r="J297">
        <v>3.75</v>
      </c>
      <c r="K297">
        <v>1.3125</v>
      </c>
      <c r="L297">
        <f>YEAR(Table1[[#This Row],[DATE]])</f>
        <v>2021</v>
      </c>
      <c r="M297" t="str">
        <f>TEXT(Table1[[#This Row],[DATE]],"mmm")</f>
        <v>Jul</v>
      </c>
      <c r="N297" t="str">
        <f>TEXT(Table1[[#This Row],[DATE]],"ddd")</f>
        <v>Fri</v>
      </c>
    </row>
    <row r="298" spans="1:14" x14ac:dyDescent="0.3">
      <c r="A298" t="s">
        <v>352</v>
      </c>
      <c r="B298" s="1">
        <v>45051</v>
      </c>
      <c r="C298" t="s">
        <v>58</v>
      </c>
      <c r="D298" t="s">
        <v>53</v>
      </c>
      <c r="E298" t="s">
        <v>71</v>
      </c>
      <c r="F298" t="s">
        <v>15</v>
      </c>
      <c r="G298" t="s">
        <v>42</v>
      </c>
      <c r="H298">
        <v>3.5</v>
      </c>
      <c r="I298">
        <v>2</v>
      </c>
      <c r="J298">
        <v>7</v>
      </c>
      <c r="K298">
        <v>2.4499999999999997</v>
      </c>
      <c r="L298">
        <f>YEAR(Table1[[#This Row],[DATE]])</f>
        <v>2023</v>
      </c>
      <c r="M298" t="str">
        <f>TEXT(Table1[[#This Row],[DATE]],"mmm")</f>
        <v>May</v>
      </c>
      <c r="N298" t="str">
        <f>TEXT(Table1[[#This Row],[DATE]],"ddd")</f>
        <v>Fri</v>
      </c>
    </row>
    <row r="299" spans="1:14" x14ac:dyDescent="0.3">
      <c r="A299" t="s">
        <v>353</v>
      </c>
      <c r="B299" s="1">
        <v>44237</v>
      </c>
      <c r="C299" t="s">
        <v>27</v>
      </c>
      <c r="D299" t="s">
        <v>28</v>
      </c>
      <c r="E299" t="s">
        <v>32</v>
      </c>
      <c r="F299" t="s">
        <v>48</v>
      </c>
      <c r="G299" t="s">
        <v>23</v>
      </c>
      <c r="H299">
        <v>3</v>
      </c>
      <c r="I299">
        <v>2</v>
      </c>
      <c r="J299">
        <v>6</v>
      </c>
      <c r="K299">
        <v>2.0999999999999996</v>
      </c>
      <c r="L299">
        <f>YEAR(Table1[[#This Row],[DATE]])</f>
        <v>2021</v>
      </c>
      <c r="M299" t="str">
        <f>TEXT(Table1[[#This Row],[DATE]],"mmm")</f>
        <v>Feb</v>
      </c>
      <c r="N299" t="str">
        <f>TEXT(Table1[[#This Row],[DATE]],"ddd")</f>
        <v>Wed</v>
      </c>
    </row>
    <row r="300" spans="1:14" x14ac:dyDescent="0.3">
      <c r="A300" t="s">
        <v>354</v>
      </c>
      <c r="B300" s="1">
        <v>44919</v>
      </c>
      <c r="C300" t="s">
        <v>27</v>
      </c>
      <c r="D300" t="s">
        <v>40</v>
      </c>
      <c r="E300" t="s">
        <v>86</v>
      </c>
      <c r="F300" t="s">
        <v>30</v>
      </c>
      <c r="G300" t="s">
        <v>46</v>
      </c>
      <c r="H300">
        <v>4.75</v>
      </c>
      <c r="I300">
        <v>1</v>
      </c>
      <c r="J300">
        <v>4.75</v>
      </c>
      <c r="K300">
        <v>1.6624999999999999</v>
      </c>
      <c r="L300">
        <f>YEAR(Table1[[#This Row],[DATE]])</f>
        <v>2022</v>
      </c>
      <c r="M300" t="str">
        <f>TEXT(Table1[[#This Row],[DATE]],"mmm")</f>
        <v>Dec</v>
      </c>
      <c r="N300" t="str">
        <f>TEXT(Table1[[#This Row],[DATE]],"ddd")</f>
        <v>Sat</v>
      </c>
    </row>
    <row r="301" spans="1:14" x14ac:dyDescent="0.3">
      <c r="A301" t="s">
        <v>355</v>
      </c>
      <c r="B301" s="1">
        <v>44467</v>
      </c>
      <c r="C301" t="s">
        <v>36</v>
      </c>
      <c r="D301" t="s">
        <v>53</v>
      </c>
      <c r="E301" t="s">
        <v>54</v>
      </c>
      <c r="F301" t="s">
        <v>33</v>
      </c>
      <c r="G301" t="s">
        <v>23</v>
      </c>
      <c r="H301">
        <v>3</v>
      </c>
      <c r="I301">
        <v>2</v>
      </c>
      <c r="J301">
        <v>6</v>
      </c>
      <c r="K301">
        <v>2.0999999999999996</v>
      </c>
      <c r="L301">
        <f>YEAR(Table1[[#This Row],[DATE]])</f>
        <v>2021</v>
      </c>
      <c r="M301" t="str">
        <f>TEXT(Table1[[#This Row],[DATE]],"mmm")</f>
        <v>Sep</v>
      </c>
      <c r="N301" t="str">
        <f>TEXT(Table1[[#This Row],[DATE]],"ddd")</f>
        <v>Tue</v>
      </c>
    </row>
    <row r="302" spans="1:14" x14ac:dyDescent="0.3">
      <c r="A302" t="s">
        <v>356</v>
      </c>
      <c r="B302" s="1">
        <v>45246</v>
      </c>
      <c r="C302" t="s">
        <v>36</v>
      </c>
      <c r="D302" t="s">
        <v>53</v>
      </c>
      <c r="E302" t="s">
        <v>96</v>
      </c>
      <c r="F302" t="s">
        <v>15</v>
      </c>
      <c r="G302" t="s">
        <v>66</v>
      </c>
      <c r="H302">
        <v>3</v>
      </c>
      <c r="I302">
        <v>2</v>
      </c>
      <c r="J302">
        <v>6</v>
      </c>
      <c r="K302">
        <v>2.0999999999999996</v>
      </c>
      <c r="L302">
        <f>YEAR(Table1[[#This Row],[DATE]])</f>
        <v>2023</v>
      </c>
      <c r="M302" t="str">
        <f>TEXT(Table1[[#This Row],[DATE]],"mmm")</f>
        <v>Nov</v>
      </c>
      <c r="N302" t="str">
        <f>TEXT(Table1[[#This Row],[DATE]],"ddd")</f>
        <v>Thu</v>
      </c>
    </row>
    <row r="303" spans="1:14" x14ac:dyDescent="0.3">
      <c r="A303" t="s">
        <v>357</v>
      </c>
      <c r="B303" s="1">
        <v>44797</v>
      </c>
      <c r="C303" t="s">
        <v>36</v>
      </c>
      <c r="D303" t="s">
        <v>37</v>
      </c>
      <c r="E303" t="s">
        <v>38</v>
      </c>
      <c r="F303" t="s">
        <v>51</v>
      </c>
      <c r="G303" t="s">
        <v>42</v>
      </c>
      <c r="H303">
        <v>4.5</v>
      </c>
      <c r="I303">
        <v>1</v>
      </c>
      <c r="J303">
        <v>4.5</v>
      </c>
      <c r="K303">
        <v>1.575</v>
      </c>
      <c r="L303">
        <f>YEAR(Table1[[#This Row],[DATE]])</f>
        <v>2022</v>
      </c>
      <c r="M303" t="str">
        <f>TEXT(Table1[[#This Row],[DATE]],"mmm")</f>
        <v>Aug</v>
      </c>
      <c r="N303" t="str">
        <f>TEXT(Table1[[#This Row],[DATE]],"ddd")</f>
        <v>Wed</v>
      </c>
    </row>
    <row r="304" spans="1:14" x14ac:dyDescent="0.3">
      <c r="A304" t="s">
        <v>358</v>
      </c>
      <c r="B304" s="1">
        <v>45106</v>
      </c>
      <c r="C304" t="s">
        <v>12</v>
      </c>
      <c r="D304" t="s">
        <v>21</v>
      </c>
      <c r="E304" t="s">
        <v>22</v>
      </c>
      <c r="F304" t="s">
        <v>51</v>
      </c>
      <c r="G304" t="s">
        <v>42</v>
      </c>
      <c r="H304">
        <v>2.5</v>
      </c>
      <c r="I304">
        <v>1</v>
      </c>
      <c r="J304">
        <v>2.5</v>
      </c>
      <c r="K304">
        <v>0.875</v>
      </c>
      <c r="L304">
        <f>YEAR(Table1[[#This Row],[DATE]])</f>
        <v>2023</v>
      </c>
      <c r="M304" t="str">
        <f>TEXT(Table1[[#This Row],[DATE]],"mmm")</f>
        <v>Jun</v>
      </c>
      <c r="N304" t="str">
        <f>TEXT(Table1[[#This Row],[DATE]],"ddd")</f>
        <v>Thu</v>
      </c>
    </row>
    <row r="305" spans="1:14" x14ac:dyDescent="0.3">
      <c r="A305" t="s">
        <v>359</v>
      </c>
      <c r="B305" s="1">
        <v>44675</v>
      </c>
      <c r="C305" t="s">
        <v>12</v>
      </c>
      <c r="D305" t="s">
        <v>21</v>
      </c>
      <c r="E305" t="s">
        <v>22</v>
      </c>
      <c r="F305" t="s">
        <v>78</v>
      </c>
      <c r="G305" t="s">
        <v>61</v>
      </c>
      <c r="H305">
        <v>3.1</v>
      </c>
      <c r="I305">
        <v>1</v>
      </c>
      <c r="J305">
        <v>3.1</v>
      </c>
      <c r="K305">
        <v>1.085</v>
      </c>
      <c r="L305">
        <f>YEAR(Table1[[#This Row],[DATE]])</f>
        <v>2022</v>
      </c>
      <c r="M305" t="str">
        <f>TEXT(Table1[[#This Row],[DATE]],"mmm")</f>
        <v>Apr</v>
      </c>
      <c r="N305" t="str">
        <f>TEXT(Table1[[#This Row],[DATE]],"ddd")</f>
        <v>Sun</v>
      </c>
    </row>
    <row r="306" spans="1:14" x14ac:dyDescent="0.3">
      <c r="A306" t="s">
        <v>360</v>
      </c>
      <c r="B306" s="1">
        <v>44488</v>
      </c>
      <c r="C306" t="s">
        <v>12</v>
      </c>
      <c r="D306" t="s">
        <v>21</v>
      </c>
      <c r="E306" t="s">
        <v>22</v>
      </c>
      <c r="F306" t="s">
        <v>51</v>
      </c>
      <c r="G306" t="s">
        <v>42</v>
      </c>
      <c r="H306">
        <v>2.5</v>
      </c>
      <c r="I306">
        <v>1</v>
      </c>
      <c r="J306">
        <v>2.5</v>
      </c>
      <c r="K306">
        <v>0.875</v>
      </c>
      <c r="L306">
        <f>YEAR(Table1[[#This Row],[DATE]])</f>
        <v>2021</v>
      </c>
      <c r="M306" t="str">
        <f>TEXT(Table1[[#This Row],[DATE]],"mmm")</f>
        <v>Oct</v>
      </c>
      <c r="N306" t="str">
        <f>TEXT(Table1[[#This Row],[DATE]],"ddd")</f>
        <v>Tue</v>
      </c>
    </row>
    <row r="307" spans="1:14" x14ac:dyDescent="0.3">
      <c r="A307" t="s">
        <v>361</v>
      </c>
      <c r="B307" s="1">
        <v>44796</v>
      </c>
      <c r="C307" t="s">
        <v>27</v>
      </c>
      <c r="D307" t="s">
        <v>40</v>
      </c>
      <c r="E307" t="s">
        <v>41</v>
      </c>
      <c r="F307" t="s">
        <v>30</v>
      </c>
      <c r="G307" t="s">
        <v>23</v>
      </c>
      <c r="H307">
        <v>3</v>
      </c>
      <c r="I307">
        <v>2</v>
      </c>
      <c r="J307">
        <v>6</v>
      </c>
      <c r="K307">
        <v>2.0999999999999996</v>
      </c>
      <c r="L307">
        <f>YEAR(Table1[[#This Row],[DATE]])</f>
        <v>2022</v>
      </c>
      <c r="M307" t="str">
        <f>TEXT(Table1[[#This Row],[DATE]],"mmm")</f>
        <v>Aug</v>
      </c>
      <c r="N307" t="str">
        <f>TEXT(Table1[[#This Row],[DATE]],"ddd")</f>
        <v>Tue</v>
      </c>
    </row>
    <row r="308" spans="1:14" x14ac:dyDescent="0.3">
      <c r="A308" t="s">
        <v>362</v>
      </c>
      <c r="B308" s="1">
        <v>44683</v>
      </c>
      <c r="C308" t="s">
        <v>58</v>
      </c>
      <c r="D308" t="s">
        <v>53</v>
      </c>
      <c r="E308" t="s">
        <v>74</v>
      </c>
      <c r="F308" t="s">
        <v>78</v>
      </c>
      <c r="G308" t="s">
        <v>19</v>
      </c>
      <c r="H308">
        <v>4.25</v>
      </c>
      <c r="I308">
        <v>2</v>
      </c>
      <c r="J308">
        <v>8.5</v>
      </c>
      <c r="K308">
        <v>2.9749999999999996</v>
      </c>
      <c r="L308">
        <f>YEAR(Table1[[#This Row],[DATE]])</f>
        <v>2022</v>
      </c>
      <c r="M308" t="str">
        <f>TEXT(Table1[[#This Row],[DATE]],"mmm")</f>
        <v>May</v>
      </c>
      <c r="N308" t="str">
        <f>TEXT(Table1[[#This Row],[DATE]],"ddd")</f>
        <v>Mon</v>
      </c>
    </row>
    <row r="309" spans="1:14" x14ac:dyDescent="0.3">
      <c r="A309" t="s">
        <v>363</v>
      </c>
      <c r="B309" s="1">
        <v>44547</v>
      </c>
      <c r="C309" t="s">
        <v>12</v>
      </c>
      <c r="D309" t="s">
        <v>13</v>
      </c>
      <c r="E309" t="s">
        <v>25</v>
      </c>
      <c r="F309" t="s">
        <v>30</v>
      </c>
      <c r="G309" t="s">
        <v>46</v>
      </c>
      <c r="H309">
        <v>4.25</v>
      </c>
      <c r="I309">
        <v>2</v>
      </c>
      <c r="J309">
        <v>8.5</v>
      </c>
      <c r="K309">
        <v>2.9749999999999996</v>
      </c>
      <c r="L309">
        <f>YEAR(Table1[[#This Row],[DATE]])</f>
        <v>2021</v>
      </c>
      <c r="M309" t="str">
        <f>TEXT(Table1[[#This Row],[DATE]],"mmm")</f>
        <v>Dec</v>
      </c>
      <c r="N309" t="str">
        <f>TEXT(Table1[[#This Row],[DATE]],"ddd")</f>
        <v>Fri</v>
      </c>
    </row>
    <row r="310" spans="1:14" x14ac:dyDescent="0.3">
      <c r="A310" t="s">
        <v>364</v>
      </c>
      <c r="B310" s="1">
        <v>44265</v>
      </c>
      <c r="C310" t="s">
        <v>27</v>
      </c>
      <c r="D310" t="s">
        <v>28</v>
      </c>
      <c r="E310" t="s">
        <v>32</v>
      </c>
      <c r="F310" t="s">
        <v>18</v>
      </c>
      <c r="G310" t="s">
        <v>46</v>
      </c>
      <c r="H310">
        <v>4</v>
      </c>
      <c r="I310">
        <v>1</v>
      </c>
      <c r="J310">
        <v>4</v>
      </c>
      <c r="K310">
        <v>1.4</v>
      </c>
      <c r="L310">
        <f>YEAR(Table1[[#This Row],[DATE]])</f>
        <v>2021</v>
      </c>
      <c r="M310" t="str">
        <f>TEXT(Table1[[#This Row],[DATE]],"mmm")</f>
        <v>Mar</v>
      </c>
      <c r="N310" t="str">
        <f>TEXT(Table1[[#This Row],[DATE]],"ddd")</f>
        <v>Wed</v>
      </c>
    </row>
    <row r="311" spans="1:14" x14ac:dyDescent="0.3">
      <c r="A311" t="s">
        <v>365</v>
      </c>
      <c r="B311" s="1">
        <v>44879</v>
      </c>
      <c r="C311" t="s">
        <v>36</v>
      </c>
      <c r="D311" t="s">
        <v>53</v>
      </c>
      <c r="E311" t="s">
        <v>54</v>
      </c>
      <c r="F311" t="s">
        <v>18</v>
      </c>
      <c r="G311" t="s">
        <v>19</v>
      </c>
      <c r="H311">
        <v>3</v>
      </c>
      <c r="I311">
        <v>2</v>
      </c>
      <c r="J311">
        <v>6</v>
      </c>
      <c r="K311">
        <v>2.0999999999999996</v>
      </c>
      <c r="L311">
        <f>YEAR(Table1[[#This Row],[DATE]])</f>
        <v>2022</v>
      </c>
      <c r="M311" t="str">
        <f>TEXT(Table1[[#This Row],[DATE]],"mmm")</f>
        <v>Nov</v>
      </c>
      <c r="N311" t="str">
        <f>TEXT(Table1[[#This Row],[DATE]],"ddd")</f>
        <v>Mon</v>
      </c>
    </row>
    <row r="312" spans="1:14" x14ac:dyDescent="0.3">
      <c r="A312" t="s">
        <v>366</v>
      </c>
      <c r="B312" s="1">
        <v>44795</v>
      </c>
      <c r="C312" t="s">
        <v>27</v>
      </c>
      <c r="D312" t="s">
        <v>28</v>
      </c>
      <c r="E312" t="s">
        <v>29</v>
      </c>
      <c r="F312" t="s">
        <v>30</v>
      </c>
      <c r="G312" t="s">
        <v>46</v>
      </c>
      <c r="H312">
        <v>3.1</v>
      </c>
      <c r="I312">
        <v>1</v>
      </c>
      <c r="J312">
        <v>3.1</v>
      </c>
      <c r="K312">
        <v>1.085</v>
      </c>
      <c r="L312">
        <f>YEAR(Table1[[#This Row],[DATE]])</f>
        <v>2022</v>
      </c>
      <c r="M312" t="str">
        <f>TEXT(Table1[[#This Row],[DATE]],"mmm")</f>
        <v>Aug</v>
      </c>
      <c r="N312" t="str">
        <f>TEXT(Table1[[#This Row],[DATE]],"ddd")</f>
        <v>Mon</v>
      </c>
    </row>
    <row r="313" spans="1:14" x14ac:dyDescent="0.3">
      <c r="A313" t="s">
        <v>367</v>
      </c>
      <c r="B313" s="1">
        <v>44424</v>
      </c>
      <c r="C313" t="s">
        <v>36</v>
      </c>
      <c r="D313" t="s">
        <v>53</v>
      </c>
      <c r="E313" t="s">
        <v>54</v>
      </c>
      <c r="F313" t="s">
        <v>48</v>
      </c>
      <c r="G313" t="s">
        <v>42</v>
      </c>
      <c r="H313">
        <v>2.5</v>
      </c>
      <c r="I313">
        <v>1</v>
      </c>
      <c r="J313">
        <v>2.5</v>
      </c>
      <c r="K313">
        <v>0.875</v>
      </c>
      <c r="L313">
        <f>YEAR(Table1[[#This Row],[DATE]])</f>
        <v>2021</v>
      </c>
      <c r="M313" t="str">
        <f>TEXT(Table1[[#This Row],[DATE]],"mmm")</f>
        <v>Aug</v>
      </c>
      <c r="N313" t="str">
        <f>TEXT(Table1[[#This Row],[DATE]],"ddd")</f>
        <v>Mon</v>
      </c>
    </row>
    <row r="314" spans="1:14" x14ac:dyDescent="0.3">
      <c r="A314" t="s">
        <v>368</v>
      </c>
      <c r="B314" s="1">
        <v>44741</v>
      </c>
      <c r="C314" t="s">
        <v>36</v>
      </c>
      <c r="D314" t="s">
        <v>37</v>
      </c>
      <c r="E314" t="s">
        <v>38</v>
      </c>
      <c r="F314" t="s">
        <v>18</v>
      </c>
      <c r="G314" t="s">
        <v>42</v>
      </c>
      <c r="H314">
        <v>3</v>
      </c>
      <c r="I314">
        <v>1</v>
      </c>
      <c r="J314">
        <v>3</v>
      </c>
      <c r="K314">
        <v>1.0499999999999998</v>
      </c>
      <c r="L314">
        <f>YEAR(Table1[[#This Row],[DATE]])</f>
        <v>2022</v>
      </c>
      <c r="M314" t="str">
        <f>TEXT(Table1[[#This Row],[DATE]],"mmm")</f>
        <v>Jun</v>
      </c>
      <c r="N314" t="str">
        <f>TEXT(Table1[[#This Row],[DATE]],"ddd")</f>
        <v>Wed</v>
      </c>
    </row>
    <row r="315" spans="1:14" x14ac:dyDescent="0.3">
      <c r="A315" t="s">
        <v>369</v>
      </c>
      <c r="B315" s="1">
        <v>44740</v>
      </c>
      <c r="C315" t="s">
        <v>36</v>
      </c>
      <c r="D315" t="s">
        <v>53</v>
      </c>
      <c r="E315" t="s">
        <v>54</v>
      </c>
      <c r="F315" t="s">
        <v>78</v>
      </c>
      <c r="G315" t="s">
        <v>66</v>
      </c>
      <c r="H315">
        <v>2.4500000000000002</v>
      </c>
      <c r="I315">
        <v>2</v>
      </c>
      <c r="J315">
        <v>4.9000000000000004</v>
      </c>
      <c r="K315">
        <v>1.7150000000000001</v>
      </c>
      <c r="L315">
        <f>YEAR(Table1[[#This Row],[DATE]])</f>
        <v>2022</v>
      </c>
      <c r="M315" t="str">
        <f>TEXT(Table1[[#This Row],[DATE]],"mmm")</f>
        <v>Jun</v>
      </c>
      <c r="N315" t="str">
        <f>TEXT(Table1[[#This Row],[DATE]],"ddd")</f>
        <v>Tue</v>
      </c>
    </row>
    <row r="316" spans="1:14" x14ac:dyDescent="0.3">
      <c r="A316" t="s">
        <v>370</v>
      </c>
      <c r="B316" s="1">
        <v>44883</v>
      </c>
      <c r="C316" t="s">
        <v>27</v>
      </c>
      <c r="D316" t="s">
        <v>40</v>
      </c>
      <c r="E316" t="s">
        <v>86</v>
      </c>
      <c r="F316" t="s">
        <v>18</v>
      </c>
      <c r="G316" t="s">
        <v>19</v>
      </c>
      <c r="H316">
        <v>4.75</v>
      </c>
      <c r="I316">
        <v>2</v>
      </c>
      <c r="J316">
        <v>9.5</v>
      </c>
      <c r="K316">
        <v>3.3249999999999997</v>
      </c>
      <c r="L316">
        <f>YEAR(Table1[[#This Row],[DATE]])</f>
        <v>2022</v>
      </c>
      <c r="M316" t="str">
        <f>TEXT(Table1[[#This Row],[DATE]],"mmm")</f>
        <v>Nov</v>
      </c>
      <c r="N316" t="str">
        <f>TEXT(Table1[[#This Row],[DATE]],"ddd")</f>
        <v>Fri</v>
      </c>
    </row>
    <row r="317" spans="1:14" x14ac:dyDescent="0.3">
      <c r="A317" t="s">
        <v>371</v>
      </c>
      <c r="B317" s="1">
        <v>44223</v>
      </c>
      <c r="C317" t="s">
        <v>36</v>
      </c>
      <c r="D317" t="s">
        <v>37</v>
      </c>
      <c r="E317" t="s">
        <v>38</v>
      </c>
      <c r="F317" t="s">
        <v>48</v>
      </c>
      <c r="G317" t="s">
        <v>16</v>
      </c>
      <c r="H317">
        <v>2.5</v>
      </c>
      <c r="I317">
        <v>2</v>
      </c>
      <c r="J317">
        <v>5</v>
      </c>
      <c r="K317">
        <v>1.75</v>
      </c>
      <c r="L317">
        <f>YEAR(Table1[[#This Row],[DATE]])</f>
        <v>2021</v>
      </c>
      <c r="M317" t="str">
        <f>TEXT(Table1[[#This Row],[DATE]],"mmm")</f>
        <v>Jan</v>
      </c>
      <c r="N317" t="str">
        <f>TEXT(Table1[[#This Row],[DATE]],"ddd")</f>
        <v>Wed</v>
      </c>
    </row>
    <row r="318" spans="1:14" x14ac:dyDescent="0.3">
      <c r="A318" t="s">
        <v>372</v>
      </c>
      <c r="B318" s="1">
        <v>45260</v>
      </c>
      <c r="C318" t="s">
        <v>27</v>
      </c>
      <c r="D318" t="s">
        <v>40</v>
      </c>
      <c r="E318" t="s">
        <v>86</v>
      </c>
      <c r="F318" t="s">
        <v>33</v>
      </c>
      <c r="G318" t="s">
        <v>61</v>
      </c>
      <c r="H318">
        <v>3</v>
      </c>
      <c r="I318">
        <v>1</v>
      </c>
      <c r="J318">
        <v>3</v>
      </c>
      <c r="K318">
        <v>1.0499999999999998</v>
      </c>
      <c r="L318">
        <f>YEAR(Table1[[#This Row],[DATE]])</f>
        <v>2023</v>
      </c>
      <c r="M318" t="str">
        <f>TEXT(Table1[[#This Row],[DATE]],"mmm")</f>
        <v>Nov</v>
      </c>
      <c r="N318" t="str">
        <f>TEXT(Table1[[#This Row],[DATE]],"ddd")</f>
        <v>Thu</v>
      </c>
    </row>
    <row r="319" spans="1:14" x14ac:dyDescent="0.3">
      <c r="A319" t="s">
        <v>373</v>
      </c>
      <c r="B319" s="1">
        <v>44719</v>
      </c>
      <c r="C319" t="s">
        <v>12</v>
      </c>
      <c r="D319" t="s">
        <v>21</v>
      </c>
      <c r="E319" t="s">
        <v>22</v>
      </c>
      <c r="F319" t="s">
        <v>33</v>
      </c>
      <c r="G319" t="s">
        <v>16</v>
      </c>
      <c r="H319">
        <v>2.5</v>
      </c>
      <c r="I319">
        <v>1</v>
      </c>
      <c r="J319">
        <v>2.5</v>
      </c>
      <c r="K319">
        <v>0.875</v>
      </c>
      <c r="L319">
        <f>YEAR(Table1[[#This Row],[DATE]])</f>
        <v>2022</v>
      </c>
      <c r="M319" t="str">
        <f>TEXT(Table1[[#This Row],[DATE]],"mmm")</f>
        <v>Jun</v>
      </c>
      <c r="N319" t="str">
        <f>TEXT(Table1[[#This Row],[DATE]],"ddd")</f>
        <v>Tue</v>
      </c>
    </row>
    <row r="320" spans="1:14" x14ac:dyDescent="0.3">
      <c r="A320" t="s">
        <v>374</v>
      </c>
      <c r="B320" s="1">
        <v>44573</v>
      </c>
      <c r="C320" t="s">
        <v>12</v>
      </c>
      <c r="D320" t="s">
        <v>21</v>
      </c>
      <c r="E320" t="s">
        <v>22</v>
      </c>
      <c r="F320" t="s">
        <v>51</v>
      </c>
      <c r="G320" t="s">
        <v>42</v>
      </c>
      <c r="H320">
        <v>3</v>
      </c>
      <c r="I320">
        <v>1</v>
      </c>
      <c r="J320">
        <v>3</v>
      </c>
      <c r="K320">
        <v>1.0499999999999998</v>
      </c>
      <c r="L320">
        <f>YEAR(Table1[[#This Row],[DATE]])</f>
        <v>2022</v>
      </c>
      <c r="M320" t="str">
        <f>TEXT(Table1[[#This Row],[DATE]],"mmm")</f>
        <v>Jan</v>
      </c>
      <c r="N320" t="str">
        <f>TEXT(Table1[[#This Row],[DATE]],"ddd")</f>
        <v>Wed</v>
      </c>
    </row>
    <row r="321" spans="1:14" x14ac:dyDescent="0.3">
      <c r="A321" t="s">
        <v>375</v>
      </c>
      <c r="B321" s="1">
        <v>44592</v>
      </c>
      <c r="C321" t="s">
        <v>12</v>
      </c>
      <c r="D321" t="s">
        <v>21</v>
      </c>
      <c r="E321" t="s">
        <v>22</v>
      </c>
      <c r="F321" t="s">
        <v>33</v>
      </c>
      <c r="G321" t="s">
        <v>42</v>
      </c>
      <c r="H321">
        <v>3.5</v>
      </c>
      <c r="I321">
        <v>1</v>
      </c>
      <c r="J321">
        <v>3.5</v>
      </c>
      <c r="K321">
        <v>1.2249999999999999</v>
      </c>
      <c r="L321">
        <f>YEAR(Table1[[#This Row],[DATE]])</f>
        <v>2022</v>
      </c>
      <c r="M321" t="str">
        <f>TEXT(Table1[[#This Row],[DATE]],"mmm")</f>
        <v>Jan</v>
      </c>
      <c r="N321" t="str">
        <f>TEXT(Table1[[#This Row],[DATE]],"ddd")</f>
        <v>Mon</v>
      </c>
    </row>
    <row r="322" spans="1:14" x14ac:dyDescent="0.3">
      <c r="A322" t="s">
        <v>376</v>
      </c>
      <c r="B322" s="1">
        <v>44528</v>
      </c>
      <c r="C322" t="s">
        <v>36</v>
      </c>
      <c r="D322" t="s">
        <v>37</v>
      </c>
      <c r="E322" t="s">
        <v>38</v>
      </c>
      <c r="F322" t="s">
        <v>18</v>
      </c>
      <c r="G322" t="s">
        <v>42</v>
      </c>
      <c r="H322">
        <v>3</v>
      </c>
      <c r="I322">
        <v>2</v>
      </c>
      <c r="J322">
        <v>6</v>
      </c>
      <c r="K322">
        <v>2.0999999999999996</v>
      </c>
      <c r="L322">
        <f>YEAR(Table1[[#This Row],[DATE]])</f>
        <v>2021</v>
      </c>
      <c r="M322" t="str">
        <f>TEXT(Table1[[#This Row],[DATE]],"mmm")</f>
        <v>Nov</v>
      </c>
      <c r="N322" t="str">
        <f>TEXT(Table1[[#This Row],[DATE]],"ddd")</f>
        <v>Sun</v>
      </c>
    </row>
    <row r="323" spans="1:14" x14ac:dyDescent="0.3">
      <c r="A323" t="s">
        <v>377</v>
      </c>
      <c r="B323" s="1">
        <v>45279</v>
      </c>
      <c r="C323" t="s">
        <v>12</v>
      </c>
      <c r="D323" t="s">
        <v>13</v>
      </c>
      <c r="E323" t="s">
        <v>25</v>
      </c>
      <c r="F323" t="s">
        <v>51</v>
      </c>
      <c r="G323" t="s">
        <v>66</v>
      </c>
      <c r="H323">
        <v>3</v>
      </c>
      <c r="I323">
        <v>2</v>
      </c>
      <c r="J323">
        <v>6</v>
      </c>
      <c r="K323">
        <v>2.0999999999999996</v>
      </c>
      <c r="L323">
        <f>YEAR(Table1[[#This Row],[DATE]])</f>
        <v>2023</v>
      </c>
      <c r="M323" t="str">
        <f>TEXT(Table1[[#This Row],[DATE]],"mmm")</f>
        <v>Dec</v>
      </c>
      <c r="N323" t="str">
        <f>TEXT(Table1[[#This Row],[DATE]],"ddd")</f>
        <v>Tue</v>
      </c>
    </row>
    <row r="324" spans="1:14" x14ac:dyDescent="0.3">
      <c r="A324" t="s">
        <v>378</v>
      </c>
      <c r="B324" s="1">
        <v>45079</v>
      </c>
      <c r="C324" t="s">
        <v>27</v>
      </c>
      <c r="D324" t="s">
        <v>28</v>
      </c>
      <c r="E324" t="s">
        <v>29</v>
      </c>
      <c r="F324" t="s">
        <v>33</v>
      </c>
      <c r="G324" t="s">
        <v>66</v>
      </c>
      <c r="H324">
        <v>2.4500000000000002</v>
      </c>
      <c r="I324">
        <v>2</v>
      </c>
      <c r="J324">
        <v>4.9000000000000004</v>
      </c>
      <c r="K324">
        <v>1.7150000000000001</v>
      </c>
      <c r="L324">
        <f>YEAR(Table1[[#This Row],[DATE]])</f>
        <v>2023</v>
      </c>
      <c r="M324" t="str">
        <f>TEXT(Table1[[#This Row],[DATE]],"mmm")</f>
        <v>Jun</v>
      </c>
      <c r="N324" t="str">
        <f>TEXT(Table1[[#This Row],[DATE]],"ddd")</f>
        <v>Fri</v>
      </c>
    </row>
    <row r="325" spans="1:14" x14ac:dyDescent="0.3">
      <c r="A325" t="s">
        <v>379</v>
      </c>
      <c r="B325" s="1">
        <v>44279</v>
      </c>
      <c r="C325" t="s">
        <v>58</v>
      </c>
      <c r="D325" t="s">
        <v>59</v>
      </c>
      <c r="E325" t="s">
        <v>60</v>
      </c>
      <c r="F325" t="s">
        <v>30</v>
      </c>
      <c r="G325" t="s">
        <v>46</v>
      </c>
      <c r="H325">
        <v>3</v>
      </c>
      <c r="I325">
        <v>2</v>
      </c>
      <c r="J325">
        <v>6</v>
      </c>
      <c r="K325">
        <v>2.0999999999999996</v>
      </c>
      <c r="L325">
        <f>YEAR(Table1[[#This Row],[DATE]])</f>
        <v>2021</v>
      </c>
      <c r="M325" t="str">
        <f>TEXT(Table1[[#This Row],[DATE]],"mmm")</f>
        <v>Mar</v>
      </c>
      <c r="N325" t="str">
        <f>TEXT(Table1[[#This Row],[DATE]],"ddd")</f>
        <v>Wed</v>
      </c>
    </row>
    <row r="326" spans="1:14" x14ac:dyDescent="0.3">
      <c r="A326" t="s">
        <v>380</v>
      </c>
      <c r="B326" s="1">
        <v>44620</v>
      </c>
      <c r="C326" t="s">
        <v>36</v>
      </c>
      <c r="D326" t="s">
        <v>53</v>
      </c>
      <c r="E326" t="s">
        <v>96</v>
      </c>
      <c r="F326" t="s">
        <v>30</v>
      </c>
      <c r="G326" t="s">
        <v>46</v>
      </c>
      <c r="H326">
        <v>3</v>
      </c>
      <c r="I326">
        <v>1</v>
      </c>
      <c r="J326">
        <v>3</v>
      </c>
      <c r="K326">
        <v>1.0499999999999998</v>
      </c>
      <c r="L326">
        <f>YEAR(Table1[[#This Row],[DATE]])</f>
        <v>2022</v>
      </c>
      <c r="M326" t="str">
        <f>TEXT(Table1[[#This Row],[DATE]],"mmm")</f>
        <v>Feb</v>
      </c>
      <c r="N326" t="str">
        <f>TEXT(Table1[[#This Row],[DATE]],"ddd")</f>
        <v>Mon</v>
      </c>
    </row>
    <row r="327" spans="1:14" x14ac:dyDescent="0.3">
      <c r="A327" t="s">
        <v>381</v>
      </c>
      <c r="B327" s="1">
        <v>44465</v>
      </c>
      <c r="C327" t="s">
        <v>36</v>
      </c>
      <c r="D327" t="s">
        <v>37</v>
      </c>
      <c r="E327" t="s">
        <v>56</v>
      </c>
      <c r="F327" t="s">
        <v>30</v>
      </c>
      <c r="G327" t="s">
        <v>61</v>
      </c>
      <c r="H327">
        <v>4.25</v>
      </c>
      <c r="I327">
        <v>2</v>
      </c>
      <c r="J327">
        <v>8.5</v>
      </c>
      <c r="K327">
        <v>2.9749999999999996</v>
      </c>
      <c r="L327">
        <f>YEAR(Table1[[#This Row],[DATE]])</f>
        <v>2021</v>
      </c>
      <c r="M327" t="str">
        <f>TEXT(Table1[[#This Row],[DATE]],"mmm")</f>
        <v>Sep</v>
      </c>
      <c r="N327" t="str">
        <f>TEXT(Table1[[#This Row],[DATE]],"ddd")</f>
        <v>Sun</v>
      </c>
    </row>
    <row r="328" spans="1:14" x14ac:dyDescent="0.3">
      <c r="A328" t="s">
        <v>382</v>
      </c>
      <c r="B328" s="1">
        <v>44687</v>
      </c>
      <c r="C328" t="s">
        <v>27</v>
      </c>
      <c r="D328" t="s">
        <v>28</v>
      </c>
      <c r="E328" t="s">
        <v>32</v>
      </c>
      <c r="F328" t="s">
        <v>18</v>
      </c>
      <c r="G328" t="s">
        <v>61</v>
      </c>
      <c r="H328">
        <v>3.75</v>
      </c>
      <c r="I328">
        <v>1</v>
      </c>
      <c r="J328">
        <v>3.75</v>
      </c>
      <c r="K328">
        <v>1.3125</v>
      </c>
      <c r="L328">
        <f>YEAR(Table1[[#This Row],[DATE]])</f>
        <v>2022</v>
      </c>
      <c r="M328" t="str">
        <f>TEXT(Table1[[#This Row],[DATE]],"mmm")</f>
        <v>May</v>
      </c>
      <c r="N328" t="str">
        <f>TEXT(Table1[[#This Row],[DATE]],"ddd")</f>
        <v>Fri</v>
      </c>
    </row>
    <row r="329" spans="1:14" x14ac:dyDescent="0.3">
      <c r="A329" t="s">
        <v>383</v>
      </c>
      <c r="B329" s="1">
        <v>44822</v>
      </c>
      <c r="C329" t="s">
        <v>36</v>
      </c>
      <c r="D329" t="s">
        <v>37</v>
      </c>
      <c r="E329" t="s">
        <v>38</v>
      </c>
      <c r="F329" t="s">
        <v>15</v>
      </c>
      <c r="G329" t="s">
        <v>46</v>
      </c>
      <c r="H329">
        <v>2.2000000000000002</v>
      </c>
      <c r="I329">
        <v>2</v>
      </c>
      <c r="J329">
        <v>4.4000000000000004</v>
      </c>
      <c r="K329">
        <v>1.54</v>
      </c>
      <c r="L329">
        <f>YEAR(Table1[[#This Row],[DATE]])</f>
        <v>2022</v>
      </c>
      <c r="M329" t="str">
        <f>TEXT(Table1[[#This Row],[DATE]],"mmm")</f>
        <v>Sep</v>
      </c>
      <c r="N329" t="str">
        <f>TEXT(Table1[[#This Row],[DATE]],"ddd")</f>
        <v>Sun</v>
      </c>
    </row>
    <row r="330" spans="1:14" x14ac:dyDescent="0.3">
      <c r="A330" t="s">
        <v>384</v>
      </c>
      <c r="B330" s="1">
        <v>44983</v>
      </c>
      <c r="C330" t="s">
        <v>58</v>
      </c>
      <c r="D330" t="s">
        <v>53</v>
      </c>
      <c r="E330" t="s">
        <v>71</v>
      </c>
      <c r="F330" t="s">
        <v>78</v>
      </c>
      <c r="G330" t="s">
        <v>46</v>
      </c>
      <c r="H330">
        <v>3</v>
      </c>
      <c r="I330">
        <v>2</v>
      </c>
      <c r="J330">
        <v>6</v>
      </c>
      <c r="K330">
        <v>2.0999999999999996</v>
      </c>
      <c r="L330">
        <f>YEAR(Table1[[#This Row],[DATE]])</f>
        <v>2023</v>
      </c>
      <c r="M330" t="str">
        <f>TEXT(Table1[[#This Row],[DATE]],"mmm")</f>
        <v>Feb</v>
      </c>
      <c r="N330" t="str">
        <f>TEXT(Table1[[#This Row],[DATE]],"ddd")</f>
        <v>Sun</v>
      </c>
    </row>
    <row r="331" spans="1:14" x14ac:dyDescent="0.3">
      <c r="A331" t="s">
        <v>385</v>
      </c>
      <c r="B331" s="1">
        <v>44605</v>
      </c>
      <c r="C331" t="s">
        <v>27</v>
      </c>
      <c r="D331" t="s">
        <v>28</v>
      </c>
      <c r="E331" t="s">
        <v>29</v>
      </c>
      <c r="F331" t="s">
        <v>48</v>
      </c>
      <c r="G331" t="s">
        <v>16</v>
      </c>
      <c r="H331">
        <v>2</v>
      </c>
      <c r="I331">
        <v>1</v>
      </c>
      <c r="J331">
        <v>2</v>
      </c>
      <c r="K331">
        <v>0.7</v>
      </c>
      <c r="L331">
        <f>YEAR(Table1[[#This Row],[DATE]])</f>
        <v>2022</v>
      </c>
      <c r="M331" t="str">
        <f>TEXT(Table1[[#This Row],[DATE]],"mmm")</f>
        <v>Feb</v>
      </c>
      <c r="N331" t="str">
        <f>TEXT(Table1[[#This Row],[DATE]],"ddd")</f>
        <v>Sun</v>
      </c>
    </row>
    <row r="332" spans="1:14" x14ac:dyDescent="0.3">
      <c r="A332" t="s">
        <v>386</v>
      </c>
      <c r="B332" s="1">
        <v>44263</v>
      </c>
      <c r="C332" t="s">
        <v>58</v>
      </c>
      <c r="D332" t="s">
        <v>59</v>
      </c>
      <c r="E332" t="s">
        <v>60</v>
      </c>
      <c r="F332" t="s">
        <v>78</v>
      </c>
      <c r="G332" t="s">
        <v>46</v>
      </c>
      <c r="H332">
        <v>4.75</v>
      </c>
      <c r="I332">
        <v>1</v>
      </c>
      <c r="J332">
        <v>4.75</v>
      </c>
      <c r="K332">
        <v>1.6624999999999999</v>
      </c>
      <c r="L332">
        <f>YEAR(Table1[[#This Row],[DATE]])</f>
        <v>2021</v>
      </c>
      <c r="M332" t="str">
        <f>TEXT(Table1[[#This Row],[DATE]],"mmm")</f>
        <v>Mar</v>
      </c>
      <c r="N332" t="str">
        <f>TEXT(Table1[[#This Row],[DATE]],"ddd")</f>
        <v>Mon</v>
      </c>
    </row>
    <row r="333" spans="1:14" x14ac:dyDescent="0.3">
      <c r="A333" t="s">
        <v>387</v>
      </c>
      <c r="B333" s="1">
        <v>44327</v>
      </c>
      <c r="C333" t="s">
        <v>36</v>
      </c>
      <c r="D333" t="s">
        <v>37</v>
      </c>
      <c r="E333" t="s">
        <v>56</v>
      </c>
      <c r="F333" t="s">
        <v>78</v>
      </c>
      <c r="G333" t="s">
        <v>46</v>
      </c>
      <c r="H333">
        <v>3.75</v>
      </c>
      <c r="I333">
        <v>1</v>
      </c>
      <c r="J333">
        <v>3.75</v>
      </c>
      <c r="K333">
        <v>1.3125</v>
      </c>
      <c r="L333">
        <f>YEAR(Table1[[#This Row],[DATE]])</f>
        <v>2021</v>
      </c>
      <c r="M333" t="str">
        <f>TEXT(Table1[[#This Row],[DATE]],"mmm")</f>
        <v>May</v>
      </c>
      <c r="N333" t="str">
        <f>TEXT(Table1[[#This Row],[DATE]],"ddd")</f>
        <v>Tue</v>
      </c>
    </row>
    <row r="334" spans="1:14" x14ac:dyDescent="0.3">
      <c r="A334" t="s">
        <v>388</v>
      </c>
      <c r="B334" s="1">
        <v>44451</v>
      </c>
      <c r="C334" t="s">
        <v>44</v>
      </c>
      <c r="D334" t="s">
        <v>21</v>
      </c>
      <c r="E334" t="s">
        <v>45</v>
      </c>
      <c r="F334" t="s">
        <v>51</v>
      </c>
      <c r="G334" t="s">
        <v>16</v>
      </c>
      <c r="H334">
        <v>3.5</v>
      </c>
      <c r="I334">
        <v>1</v>
      </c>
      <c r="J334">
        <v>3.5</v>
      </c>
      <c r="K334">
        <v>1.2249999999999999</v>
      </c>
      <c r="L334">
        <f>YEAR(Table1[[#This Row],[DATE]])</f>
        <v>2021</v>
      </c>
      <c r="M334" t="str">
        <f>TEXT(Table1[[#This Row],[DATE]],"mmm")</f>
        <v>Sep</v>
      </c>
      <c r="N334" t="str">
        <f>TEXT(Table1[[#This Row],[DATE]],"ddd")</f>
        <v>Sun</v>
      </c>
    </row>
    <row r="335" spans="1:14" x14ac:dyDescent="0.3">
      <c r="A335" t="s">
        <v>389</v>
      </c>
      <c r="B335" s="1">
        <v>44456</v>
      </c>
      <c r="C335" t="s">
        <v>12</v>
      </c>
      <c r="D335" t="s">
        <v>13</v>
      </c>
      <c r="E335" t="s">
        <v>14</v>
      </c>
      <c r="F335" t="s">
        <v>51</v>
      </c>
      <c r="G335" t="s">
        <v>66</v>
      </c>
      <c r="H335">
        <v>3</v>
      </c>
      <c r="I335">
        <v>1</v>
      </c>
      <c r="J335">
        <v>3</v>
      </c>
      <c r="K335">
        <v>1.0499999999999998</v>
      </c>
      <c r="L335">
        <f>YEAR(Table1[[#This Row],[DATE]])</f>
        <v>2021</v>
      </c>
      <c r="M335" t="str">
        <f>TEXT(Table1[[#This Row],[DATE]],"mmm")</f>
        <v>Sep</v>
      </c>
      <c r="N335" t="str">
        <f>TEXT(Table1[[#This Row],[DATE]],"ddd")</f>
        <v>Fri</v>
      </c>
    </row>
    <row r="336" spans="1:14" x14ac:dyDescent="0.3">
      <c r="A336" t="s">
        <v>390</v>
      </c>
      <c r="B336" s="1">
        <v>44598</v>
      </c>
      <c r="C336" t="s">
        <v>27</v>
      </c>
      <c r="D336" t="s">
        <v>40</v>
      </c>
      <c r="E336" t="s">
        <v>86</v>
      </c>
      <c r="F336" t="s">
        <v>33</v>
      </c>
      <c r="G336" t="s">
        <v>42</v>
      </c>
      <c r="H336">
        <v>2.5</v>
      </c>
      <c r="I336">
        <v>2</v>
      </c>
      <c r="J336">
        <v>5</v>
      </c>
      <c r="K336">
        <v>1.75</v>
      </c>
      <c r="L336">
        <f>YEAR(Table1[[#This Row],[DATE]])</f>
        <v>2022</v>
      </c>
      <c r="M336" t="str">
        <f>TEXT(Table1[[#This Row],[DATE]],"mmm")</f>
        <v>Feb</v>
      </c>
      <c r="N336" t="str">
        <f>TEXT(Table1[[#This Row],[DATE]],"ddd")</f>
        <v>Sun</v>
      </c>
    </row>
    <row r="337" spans="1:14" x14ac:dyDescent="0.3">
      <c r="A337" t="s">
        <v>391</v>
      </c>
      <c r="B337" s="1">
        <v>44685</v>
      </c>
      <c r="C337" t="s">
        <v>58</v>
      </c>
      <c r="D337" t="s">
        <v>53</v>
      </c>
      <c r="E337" t="s">
        <v>71</v>
      </c>
      <c r="F337" t="s">
        <v>48</v>
      </c>
      <c r="G337" t="s">
        <v>23</v>
      </c>
      <c r="H337">
        <v>3</v>
      </c>
      <c r="I337">
        <v>2</v>
      </c>
      <c r="J337">
        <v>6</v>
      </c>
      <c r="K337">
        <v>2.0999999999999996</v>
      </c>
      <c r="L337">
        <f>YEAR(Table1[[#This Row],[DATE]])</f>
        <v>2022</v>
      </c>
      <c r="M337" t="str">
        <f>TEXT(Table1[[#This Row],[DATE]],"mmm")</f>
        <v>May</v>
      </c>
      <c r="N337" t="str">
        <f>TEXT(Table1[[#This Row],[DATE]],"ddd")</f>
        <v>Wed</v>
      </c>
    </row>
    <row r="338" spans="1:14" x14ac:dyDescent="0.3">
      <c r="A338" t="s">
        <v>392</v>
      </c>
      <c r="B338" s="1">
        <v>45281</v>
      </c>
      <c r="C338" t="s">
        <v>27</v>
      </c>
      <c r="D338" t="s">
        <v>40</v>
      </c>
      <c r="E338" t="s">
        <v>86</v>
      </c>
      <c r="F338" t="s">
        <v>15</v>
      </c>
      <c r="G338" t="s">
        <v>61</v>
      </c>
      <c r="H338">
        <v>3.75</v>
      </c>
      <c r="I338">
        <v>2</v>
      </c>
      <c r="J338">
        <v>7.5</v>
      </c>
      <c r="K338">
        <v>2.625</v>
      </c>
      <c r="L338">
        <f>YEAR(Table1[[#This Row],[DATE]])</f>
        <v>2023</v>
      </c>
      <c r="M338" t="str">
        <f>TEXT(Table1[[#This Row],[DATE]],"mmm")</f>
        <v>Dec</v>
      </c>
      <c r="N338" t="str">
        <f>TEXT(Table1[[#This Row],[DATE]],"ddd")</f>
        <v>Thu</v>
      </c>
    </row>
    <row r="339" spans="1:14" x14ac:dyDescent="0.3">
      <c r="A339" t="s">
        <v>393</v>
      </c>
      <c r="B339" s="1">
        <v>44753</v>
      </c>
      <c r="C339" t="s">
        <v>27</v>
      </c>
      <c r="D339" t="s">
        <v>40</v>
      </c>
      <c r="E339" t="s">
        <v>41</v>
      </c>
      <c r="F339" t="s">
        <v>15</v>
      </c>
      <c r="G339" t="s">
        <v>23</v>
      </c>
      <c r="H339">
        <v>4.75</v>
      </c>
      <c r="I339">
        <v>1</v>
      </c>
      <c r="J339">
        <v>4.75</v>
      </c>
      <c r="K339">
        <v>1.6624999999999999</v>
      </c>
      <c r="L339">
        <f>YEAR(Table1[[#This Row],[DATE]])</f>
        <v>2022</v>
      </c>
      <c r="M339" t="str">
        <f>TEXT(Table1[[#This Row],[DATE]],"mmm")</f>
        <v>Jul</v>
      </c>
      <c r="N339" t="str">
        <f>TEXT(Table1[[#This Row],[DATE]],"ddd")</f>
        <v>Mon</v>
      </c>
    </row>
    <row r="340" spans="1:14" x14ac:dyDescent="0.3">
      <c r="A340" t="s">
        <v>394</v>
      </c>
      <c r="B340" s="1">
        <v>44409</v>
      </c>
      <c r="C340" t="s">
        <v>27</v>
      </c>
      <c r="D340" t="s">
        <v>40</v>
      </c>
      <c r="E340" t="s">
        <v>41</v>
      </c>
      <c r="F340" t="s">
        <v>30</v>
      </c>
      <c r="G340" t="s">
        <v>66</v>
      </c>
      <c r="H340">
        <v>2.5</v>
      </c>
      <c r="I340">
        <v>1</v>
      </c>
      <c r="J340">
        <v>2.5</v>
      </c>
      <c r="K340">
        <v>0.875</v>
      </c>
      <c r="L340">
        <f>YEAR(Table1[[#This Row],[DATE]])</f>
        <v>2021</v>
      </c>
      <c r="M340" t="str">
        <f>TEXT(Table1[[#This Row],[DATE]],"mmm")</f>
        <v>Aug</v>
      </c>
      <c r="N340" t="str">
        <f>TEXT(Table1[[#This Row],[DATE]],"ddd")</f>
        <v>Sun</v>
      </c>
    </row>
    <row r="341" spans="1:14" x14ac:dyDescent="0.3">
      <c r="A341" t="s">
        <v>395</v>
      </c>
      <c r="B341" s="1">
        <v>44531</v>
      </c>
      <c r="C341" t="s">
        <v>27</v>
      </c>
      <c r="D341" t="s">
        <v>28</v>
      </c>
      <c r="E341" t="s">
        <v>29</v>
      </c>
      <c r="F341" t="s">
        <v>15</v>
      </c>
      <c r="G341" t="s">
        <v>46</v>
      </c>
      <c r="H341">
        <v>3</v>
      </c>
      <c r="I341">
        <v>2</v>
      </c>
      <c r="J341">
        <v>6</v>
      </c>
      <c r="K341">
        <v>2.0999999999999996</v>
      </c>
      <c r="L341">
        <f>YEAR(Table1[[#This Row],[DATE]])</f>
        <v>2021</v>
      </c>
      <c r="M341" t="str">
        <f>TEXT(Table1[[#This Row],[DATE]],"mmm")</f>
        <v>Dec</v>
      </c>
      <c r="N341" t="str">
        <f>TEXT(Table1[[#This Row],[DATE]],"ddd")</f>
        <v>Wed</v>
      </c>
    </row>
    <row r="342" spans="1:14" x14ac:dyDescent="0.3">
      <c r="A342" t="s">
        <v>396</v>
      </c>
      <c r="B342" s="1">
        <v>44947</v>
      </c>
      <c r="C342" t="s">
        <v>58</v>
      </c>
      <c r="D342" t="s">
        <v>59</v>
      </c>
      <c r="E342" t="s">
        <v>60</v>
      </c>
      <c r="F342" t="s">
        <v>78</v>
      </c>
      <c r="G342" t="s">
        <v>61</v>
      </c>
      <c r="H342">
        <v>4.25</v>
      </c>
      <c r="I342">
        <v>2</v>
      </c>
      <c r="J342">
        <v>8.5</v>
      </c>
      <c r="K342">
        <v>2.9749999999999996</v>
      </c>
      <c r="L342">
        <f>YEAR(Table1[[#This Row],[DATE]])</f>
        <v>2023</v>
      </c>
      <c r="M342" t="str">
        <f>TEXT(Table1[[#This Row],[DATE]],"mmm")</f>
        <v>Jan</v>
      </c>
      <c r="N342" t="str">
        <f>TEXT(Table1[[#This Row],[DATE]],"ddd")</f>
        <v>Sat</v>
      </c>
    </row>
    <row r="343" spans="1:14" x14ac:dyDescent="0.3">
      <c r="A343" t="s">
        <v>397</v>
      </c>
      <c r="B343" s="1">
        <v>44810</v>
      </c>
      <c r="C343" t="s">
        <v>36</v>
      </c>
      <c r="D343" t="s">
        <v>37</v>
      </c>
      <c r="E343" t="s">
        <v>56</v>
      </c>
      <c r="F343" t="s">
        <v>18</v>
      </c>
      <c r="G343" t="s">
        <v>66</v>
      </c>
      <c r="H343">
        <v>3</v>
      </c>
      <c r="I343">
        <v>1</v>
      </c>
      <c r="J343">
        <v>3</v>
      </c>
      <c r="K343">
        <v>1.0499999999999998</v>
      </c>
      <c r="L343">
        <f>YEAR(Table1[[#This Row],[DATE]])</f>
        <v>2022</v>
      </c>
      <c r="M343" t="str">
        <f>TEXT(Table1[[#This Row],[DATE]],"mmm")</f>
        <v>Sep</v>
      </c>
      <c r="N343" t="str">
        <f>TEXT(Table1[[#This Row],[DATE]],"ddd")</f>
        <v>Tue</v>
      </c>
    </row>
    <row r="344" spans="1:14" x14ac:dyDescent="0.3">
      <c r="A344" t="s">
        <v>398</v>
      </c>
      <c r="B344" s="1">
        <v>44576</v>
      </c>
      <c r="C344" t="s">
        <v>44</v>
      </c>
      <c r="D344" t="s">
        <v>168</v>
      </c>
      <c r="E344" t="s">
        <v>169</v>
      </c>
      <c r="F344" t="s">
        <v>51</v>
      </c>
      <c r="G344" t="s">
        <v>19</v>
      </c>
      <c r="H344">
        <v>2.5</v>
      </c>
      <c r="I344">
        <v>2</v>
      </c>
      <c r="J344">
        <v>5</v>
      </c>
      <c r="K344">
        <v>1.75</v>
      </c>
      <c r="L344">
        <f>YEAR(Table1[[#This Row],[DATE]])</f>
        <v>2022</v>
      </c>
      <c r="M344" t="str">
        <f>TEXT(Table1[[#This Row],[DATE]],"mmm")</f>
        <v>Jan</v>
      </c>
      <c r="N344" t="str">
        <f>TEXT(Table1[[#This Row],[DATE]],"ddd")</f>
        <v>Sat</v>
      </c>
    </row>
    <row r="345" spans="1:14" x14ac:dyDescent="0.3">
      <c r="A345" t="s">
        <v>399</v>
      </c>
      <c r="B345" s="1">
        <v>44395</v>
      </c>
      <c r="C345" t="s">
        <v>36</v>
      </c>
      <c r="D345" t="s">
        <v>37</v>
      </c>
      <c r="E345" t="s">
        <v>38</v>
      </c>
      <c r="F345" t="s">
        <v>33</v>
      </c>
      <c r="G345" t="s">
        <v>19</v>
      </c>
      <c r="H345">
        <v>3.5</v>
      </c>
      <c r="I345">
        <v>2</v>
      </c>
      <c r="J345">
        <v>7</v>
      </c>
      <c r="K345">
        <v>2.4499999999999997</v>
      </c>
      <c r="L345">
        <f>YEAR(Table1[[#This Row],[DATE]])</f>
        <v>2021</v>
      </c>
      <c r="M345" t="str">
        <f>TEXT(Table1[[#This Row],[DATE]],"mmm")</f>
        <v>Jul</v>
      </c>
      <c r="N345" t="str">
        <f>TEXT(Table1[[#This Row],[DATE]],"ddd")</f>
        <v>Sun</v>
      </c>
    </row>
    <row r="346" spans="1:14" x14ac:dyDescent="0.3">
      <c r="A346" t="s">
        <v>400</v>
      </c>
      <c r="B346" s="1">
        <v>44773</v>
      </c>
      <c r="C346" t="s">
        <v>44</v>
      </c>
      <c r="D346" t="s">
        <v>168</v>
      </c>
      <c r="E346" t="s">
        <v>169</v>
      </c>
      <c r="F346" t="s">
        <v>51</v>
      </c>
      <c r="G346" t="s">
        <v>66</v>
      </c>
      <c r="H346">
        <v>3.5</v>
      </c>
      <c r="I346">
        <v>1</v>
      </c>
      <c r="J346">
        <v>3.5</v>
      </c>
      <c r="K346">
        <v>1.2249999999999999</v>
      </c>
      <c r="L346">
        <f>YEAR(Table1[[#This Row],[DATE]])</f>
        <v>2022</v>
      </c>
      <c r="M346" t="str">
        <f>TEXT(Table1[[#This Row],[DATE]],"mmm")</f>
        <v>Jul</v>
      </c>
      <c r="N346" t="str">
        <f>TEXT(Table1[[#This Row],[DATE]],"ddd")</f>
        <v>Sun</v>
      </c>
    </row>
    <row r="347" spans="1:14" x14ac:dyDescent="0.3">
      <c r="A347" t="s">
        <v>401</v>
      </c>
      <c r="B347" s="1">
        <v>44945</v>
      </c>
      <c r="C347" t="s">
        <v>44</v>
      </c>
      <c r="D347" t="s">
        <v>21</v>
      </c>
      <c r="E347" t="s">
        <v>45</v>
      </c>
      <c r="F347" t="s">
        <v>48</v>
      </c>
      <c r="G347" t="s">
        <v>23</v>
      </c>
      <c r="H347">
        <v>3</v>
      </c>
      <c r="I347">
        <v>1</v>
      </c>
      <c r="J347">
        <v>3</v>
      </c>
      <c r="K347">
        <v>1.0499999999999998</v>
      </c>
      <c r="L347">
        <f>YEAR(Table1[[#This Row],[DATE]])</f>
        <v>2023</v>
      </c>
      <c r="M347" t="str">
        <f>TEXT(Table1[[#This Row],[DATE]],"mmm")</f>
        <v>Jan</v>
      </c>
      <c r="N347" t="str">
        <f>TEXT(Table1[[#This Row],[DATE]],"ddd")</f>
        <v>Thu</v>
      </c>
    </row>
    <row r="348" spans="1:14" x14ac:dyDescent="0.3">
      <c r="A348" t="s">
        <v>402</v>
      </c>
      <c r="B348" s="1">
        <v>44653</v>
      </c>
      <c r="C348" t="s">
        <v>36</v>
      </c>
      <c r="D348" t="s">
        <v>53</v>
      </c>
      <c r="E348" t="s">
        <v>96</v>
      </c>
      <c r="F348" t="s">
        <v>48</v>
      </c>
      <c r="G348" t="s">
        <v>46</v>
      </c>
      <c r="H348">
        <v>3.1</v>
      </c>
      <c r="I348">
        <v>1</v>
      </c>
      <c r="J348">
        <v>3.1</v>
      </c>
      <c r="K348">
        <v>1.085</v>
      </c>
      <c r="L348">
        <f>YEAR(Table1[[#This Row],[DATE]])</f>
        <v>2022</v>
      </c>
      <c r="M348" t="str">
        <f>TEXT(Table1[[#This Row],[DATE]],"mmm")</f>
        <v>Apr</v>
      </c>
      <c r="N348" t="str">
        <f>TEXT(Table1[[#This Row],[DATE]],"ddd")</f>
        <v>Sat</v>
      </c>
    </row>
    <row r="349" spans="1:14" x14ac:dyDescent="0.3">
      <c r="A349" t="s">
        <v>403</v>
      </c>
      <c r="B349" s="1">
        <v>44303</v>
      </c>
      <c r="C349" t="s">
        <v>27</v>
      </c>
      <c r="D349" t="s">
        <v>28</v>
      </c>
      <c r="E349" t="s">
        <v>29</v>
      </c>
      <c r="F349" t="s">
        <v>15</v>
      </c>
      <c r="G349" t="s">
        <v>61</v>
      </c>
      <c r="H349">
        <v>3.25</v>
      </c>
      <c r="I349">
        <v>1</v>
      </c>
      <c r="J349">
        <v>3.25</v>
      </c>
      <c r="K349">
        <v>1.1375</v>
      </c>
      <c r="L349">
        <f>YEAR(Table1[[#This Row],[DATE]])</f>
        <v>2021</v>
      </c>
      <c r="M349" t="str">
        <f>TEXT(Table1[[#This Row],[DATE]],"mmm")</f>
        <v>Apr</v>
      </c>
      <c r="N349" t="str">
        <f>TEXT(Table1[[#This Row],[DATE]],"ddd")</f>
        <v>Sat</v>
      </c>
    </row>
    <row r="350" spans="1:14" x14ac:dyDescent="0.3">
      <c r="A350" t="s">
        <v>404</v>
      </c>
      <c r="B350" s="1">
        <v>44684</v>
      </c>
      <c r="C350" t="s">
        <v>27</v>
      </c>
      <c r="D350" t="s">
        <v>28</v>
      </c>
      <c r="E350" t="s">
        <v>29</v>
      </c>
      <c r="F350" t="s">
        <v>33</v>
      </c>
      <c r="G350" t="s">
        <v>19</v>
      </c>
      <c r="H350">
        <v>3</v>
      </c>
      <c r="I350">
        <v>1</v>
      </c>
      <c r="J350">
        <v>3</v>
      </c>
      <c r="K350">
        <v>1.0499999999999998</v>
      </c>
      <c r="L350">
        <f>YEAR(Table1[[#This Row],[DATE]])</f>
        <v>2022</v>
      </c>
      <c r="M350" t="str">
        <f>TEXT(Table1[[#This Row],[DATE]],"mmm")</f>
        <v>May</v>
      </c>
      <c r="N350" t="str">
        <f>TEXT(Table1[[#This Row],[DATE]],"ddd")</f>
        <v>Tue</v>
      </c>
    </row>
    <row r="351" spans="1:14" x14ac:dyDescent="0.3">
      <c r="A351" t="s">
        <v>405</v>
      </c>
      <c r="B351" s="1">
        <v>44543</v>
      </c>
      <c r="C351" t="s">
        <v>44</v>
      </c>
      <c r="D351" t="s">
        <v>168</v>
      </c>
      <c r="E351" t="s">
        <v>169</v>
      </c>
      <c r="F351" t="s">
        <v>15</v>
      </c>
      <c r="G351" t="s">
        <v>19</v>
      </c>
      <c r="H351">
        <v>2.2000000000000002</v>
      </c>
      <c r="I351">
        <v>2</v>
      </c>
      <c r="J351">
        <v>4.4000000000000004</v>
      </c>
      <c r="K351">
        <v>1.54</v>
      </c>
      <c r="L351">
        <f>YEAR(Table1[[#This Row],[DATE]])</f>
        <v>2021</v>
      </c>
      <c r="M351" t="str">
        <f>TEXT(Table1[[#This Row],[DATE]],"mmm")</f>
        <v>Dec</v>
      </c>
      <c r="N351" t="str">
        <f>TEXT(Table1[[#This Row],[DATE]],"ddd")</f>
        <v>Mon</v>
      </c>
    </row>
    <row r="352" spans="1:14" x14ac:dyDescent="0.3">
      <c r="A352" t="s">
        <v>406</v>
      </c>
      <c r="B352" s="1">
        <v>44281</v>
      </c>
      <c r="C352" t="s">
        <v>12</v>
      </c>
      <c r="D352" t="s">
        <v>21</v>
      </c>
      <c r="E352" t="s">
        <v>22</v>
      </c>
      <c r="F352" t="s">
        <v>30</v>
      </c>
      <c r="G352" t="s">
        <v>19</v>
      </c>
      <c r="H352">
        <v>2.4500000000000002</v>
      </c>
      <c r="I352">
        <v>1</v>
      </c>
      <c r="J352">
        <v>2.4500000000000002</v>
      </c>
      <c r="K352">
        <v>0.85750000000000004</v>
      </c>
      <c r="L352">
        <f>YEAR(Table1[[#This Row],[DATE]])</f>
        <v>2021</v>
      </c>
      <c r="M352" t="str">
        <f>TEXT(Table1[[#This Row],[DATE]],"mmm")</f>
        <v>Mar</v>
      </c>
      <c r="N352" t="str">
        <f>TEXT(Table1[[#This Row],[DATE]],"ddd")</f>
        <v>Fri</v>
      </c>
    </row>
    <row r="353" spans="1:14" x14ac:dyDescent="0.3">
      <c r="A353" t="s">
        <v>407</v>
      </c>
      <c r="B353" s="1">
        <v>44430</v>
      </c>
      <c r="C353" t="s">
        <v>12</v>
      </c>
      <c r="D353" t="s">
        <v>21</v>
      </c>
      <c r="E353" t="s">
        <v>22</v>
      </c>
      <c r="F353" t="s">
        <v>18</v>
      </c>
      <c r="G353" t="s">
        <v>16</v>
      </c>
      <c r="H353">
        <v>2.5</v>
      </c>
      <c r="I353">
        <v>2</v>
      </c>
      <c r="J353">
        <v>5</v>
      </c>
      <c r="K353">
        <v>1.75</v>
      </c>
      <c r="L353">
        <f>YEAR(Table1[[#This Row],[DATE]])</f>
        <v>2021</v>
      </c>
      <c r="M353" t="str">
        <f>TEXT(Table1[[#This Row],[DATE]],"mmm")</f>
        <v>Aug</v>
      </c>
      <c r="N353" t="str">
        <f>TEXT(Table1[[#This Row],[DATE]],"ddd")</f>
        <v>Sun</v>
      </c>
    </row>
    <row r="354" spans="1:14" x14ac:dyDescent="0.3">
      <c r="A354" t="s">
        <v>408</v>
      </c>
      <c r="B354" s="1">
        <v>44941</v>
      </c>
      <c r="C354" t="s">
        <v>58</v>
      </c>
      <c r="D354" t="s">
        <v>59</v>
      </c>
      <c r="E354" t="s">
        <v>60</v>
      </c>
      <c r="F354" t="s">
        <v>30</v>
      </c>
      <c r="G354" t="s">
        <v>19</v>
      </c>
      <c r="H354">
        <v>2</v>
      </c>
      <c r="I354">
        <v>2</v>
      </c>
      <c r="J354">
        <v>4</v>
      </c>
      <c r="K354">
        <v>1.4</v>
      </c>
      <c r="L354">
        <f>YEAR(Table1[[#This Row],[DATE]])</f>
        <v>2023</v>
      </c>
      <c r="M354" t="str">
        <f>TEXT(Table1[[#This Row],[DATE]],"mmm")</f>
        <v>Jan</v>
      </c>
      <c r="N354" t="str">
        <f>TEXT(Table1[[#This Row],[DATE]],"ddd")</f>
        <v>Sun</v>
      </c>
    </row>
    <row r="355" spans="1:14" x14ac:dyDescent="0.3">
      <c r="A355" t="s">
        <v>409</v>
      </c>
      <c r="B355" s="1">
        <v>44521</v>
      </c>
      <c r="C355" t="s">
        <v>12</v>
      </c>
      <c r="D355" t="s">
        <v>63</v>
      </c>
      <c r="E355" t="s">
        <v>64</v>
      </c>
      <c r="F355" t="s">
        <v>33</v>
      </c>
      <c r="G355" t="s">
        <v>61</v>
      </c>
      <c r="H355">
        <v>3.5</v>
      </c>
      <c r="I355">
        <v>1</v>
      </c>
      <c r="J355">
        <v>3.5</v>
      </c>
      <c r="K355">
        <v>1.2249999999999999</v>
      </c>
      <c r="L355">
        <f>YEAR(Table1[[#This Row],[DATE]])</f>
        <v>2021</v>
      </c>
      <c r="M355" t="str">
        <f>TEXT(Table1[[#This Row],[DATE]],"mmm")</f>
        <v>Nov</v>
      </c>
      <c r="N355" t="str">
        <f>TEXT(Table1[[#This Row],[DATE]],"ddd")</f>
        <v>Sun</v>
      </c>
    </row>
    <row r="356" spans="1:14" x14ac:dyDescent="0.3">
      <c r="A356" t="s">
        <v>410</v>
      </c>
      <c r="B356" s="1">
        <v>44877</v>
      </c>
      <c r="C356" t="s">
        <v>12</v>
      </c>
      <c r="D356" t="s">
        <v>13</v>
      </c>
      <c r="E356" t="s">
        <v>25</v>
      </c>
      <c r="F356" t="s">
        <v>78</v>
      </c>
      <c r="G356" t="s">
        <v>66</v>
      </c>
      <c r="H356">
        <v>4.25</v>
      </c>
      <c r="I356">
        <v>2</v>
      </c>
      <c r="J356">
        <v>8.5</v>
      </c>
      <c r="K356">
        <v>2.9749999999999996</v>
      </c>
      <c r="L356">
        <f>YEAR(Table1[[#This Row],[DATE]])</f>
        <v>2022</v>
      </c>
      <c r="M356" t="str">
        <f>TEXT(Table1[[#This Row],[DATE]],"mmm")</f>
        <v>Nov</v>
      </c>
      <c r="N356" t="str">
        <f>TEXT(Table1[[#This Row],[DATE]],"ddd")</f>
        <v>Sat</v>
      </c>
    </row>
    <row r="357" spans="1:14" x14ac:dyDescent="0.3">
      <c r="A357" t="s">
        <v>411</v>
      </c>
      <c r="B357" s="1">
        <v>44614</v>
      </c>
      <c r="C357" t="s">
        <v>27</v>
      </c>
      <c r="D357" t="s">
        <v>40</v>
      </c>
      <c r="E357" t="s">
        <v>41</v>
      </c>
      <c r="F357" t="s">
        <v>30</v>
      </c>
      <c r="G357" t="s">
        <v>66</v>
      </c>
      <c r="H357">
        <v>3.5</v>
      </c>
      <c r="I357">
        <v>1</v>
      </c>
      <c r="J357">
        <v>3.5</v>
      </c>
      <c r="K357">
        <v>1.2249999999999999</v>
      </c>
      <c r="L357">
        <f>YEAR(Table1[[#This Row],[DATE]])</f>
        <v>2022</v>
      </c>
      <c r="M357" t="str">
        <f>TEXT(Table1[[#This Row],[DATE]],"mmm")</f>
        <v>Feb</v>
      </c>
      <c r="N357" t="str">
        <f>TEXT(Table1[[#This Row],[DATE]],"ddd")</f>
        <v>Tue</v>
      </c>
    </row>
    <row r="358" spans="1:14" x14ac:dyDescent="0.3">
      <c r="A358" t="s">
        <v>412</v>
      </c>
      <c r="B358" s="1">
        <v>44540</v>
      </c>
      <c r="C358" t="s">
        <v>58</v>
      </c>
      <c r="D358" t="s">
        <v>53</v>
      </c>
      <c r="E358" t="s">
        <v>74</v>
      </c>
      <c r="F358" t="s">
        <v>48</v>
      </c>
      <c r="G358" t="s">
        <v>61</v>
      </c>
      <c r="H358">
        <v>3</v>
      </c>
      <c r="I358">
        <v>2</v>
      </c>
      <c r="J358">
        <v>6</v>
      </c>
      <c r="K358">
        <v>2.0999999999999996</v>
      </c>
      <c r="L358">
        <f>YEAR(Table1[[#This Row],[DATE]])</f>
        <v>2021</v>
      </c>
      <c r="M358" t="str">
        <f>TEXT(Table1[[#This Row],[DATE]],"mmm")</f>
        <v>Dec</v>
      </c>
      <c r="N358" t="str">
        <f>TEXT(Table1[[#This Row],[DATE]],"ddd")</f>
        <v>Fri</v>
      </c>
    </row>
    <row r="359" spans="1:14" x14ac:dyDescent="0.3">
      <c r="A359" t="s">
        <v>413</v>
      </c>
      <c r="B359" s="1">
        <v>44555</v>
      </c>
      <c r="C359" t="s">
        <v>58</v>
      </c>
      <c r="D359" t="s">
        <v>53</v>
      </c>
      <c r="E359" t="s">
        <v>71</v>
      </c>
      <c r="F359" t="s">
        <v>51</v>
      </c>
      <c r="G359" t="s">
        <v>23</v>
      </c>
      <c r="H359">
        <v>2.5</v>
      </c>
      <c r="I359">
        <v>1</v>
      </c>
      <c r="J359">
        <v>2.5</v>
      </c>
      <c r="K359">
        <v>0.875</v>
      </c>
      <c r="L359">
        <f>YEAR(Table1[[#This Row],[DATE]])</f>
        <v>2021</v>
      </c>
      <c r="M359" t="str">
        <f>TEXT(Table1[[#This Row],[DATE]],"mmm")</f>
        <v>Dec</v>
      </c>
      <c r="N359" t="str">
        <f>TEXT(Table1[[#This Row],[DATE]],"ddd")</f>
        <v>Sat</v>
      </c>
    </row>
    <row r="360" spans="1:14" x14ac:dyDescent="0.3">
      <c r="A360" t="s">
        <v>414</v>
      </c>
      <c r="B360" s="1">
        <v>44303</v>
      </c>
      <c r="C360" t="s">
        <v>36</v>
      </c>
      <c r="D360" t="s">
        <v>53</v>
      </c>
      <c r="E360" t="s">
        <v>96</v>
      </c>
      <c r="F360" t="s">
        <v>33</v>
      </c>
      <c r="G360" t="s">
        <v>66</v>
      </c>
      <c r="H360">
        <v>3.75</v>
      </c>
      <c r="I360">
        <v>1</v>
      </c>
      <c r="J360">
        <v>3.75</v>
      </c>
      <c r="K360">
        <v>1.3125</v>
      </c>
      <c r="L360">
        <f>YEAR(Table1[[#This Row],[DATE]])</f>
        <v>2021</v>
      </c>
      <c r="M360" t="str">
        <f>TEXT(Table1[[#This Row],[DATE]],"mmm")</f>
        <v>Apr</v>
      </c>
      <c r="N360" t="str">
        <f>TEXT(Table1[[#This Row],[DATE]],"ddd")</f>
        <v>Sat</v>
      </c>
    </row>
    <row r="361" spans="1:14" x14ac:dyDescent="0.3">
      <c r="A361" t="s">
        <v>415</v>
      </c>
      <c r="B361" s="1">
        <v>44814</v>
      </c>
      <c r="C361" t="s">
        <v>36</v>
      </c>
      <c r="D361" t="s">
        <v>37</v>
      </c>
      <c r="E361" t="s">
        <v>56</v>
      </c>
      <c r="F361" t="s">
        <v>78</v>
      </c>
      <c r="G361" t="s">
        <v>46</v>
      </c>
      <c r="H361">
        <v>2.5</v>
      </c>
      <c r="I361">
        <v>2</v>
      </c>
      <c r="J361">
        <v>5</v>
      </c>
      <c r="K361">
        <v>1.75</v>
      </c>
      <c r="L361">
        <f>YEAR(Table1[[#This Row],[DATE]])</f>
        <v>2022</v>
      </c>
      <c r="M361" t="str">
        <f>TEXT(Table1[[#This Row],[DATE]],"mmm")</f>
        <v>Sep</v>
      </c>
      <c r="N361" t="str">
        <f>TEXT(Table1[[#This Row],[DATE]],"ddd")</f>
        <v>Sat</v>
      </c>
    </row>
    <row r="362" spans="1:14" x14ac:dyDescent="0.3">
      <c r="A362" t="s">
        <v>416</v>
      </c>
      <c r="B362" s="1">
        <v>44846</v>
      </c>
      <c r="C362" t="s">
        <v>12</v>
      </c>
      <c r="D362" t="s">
        <v>63</v>
      </c>
      <c r="E362" t="s">
        <v>64</v>
      </c>
      <c r="F362" t="s">
        <v>48</v>
      </c>
      <c r="G362" t="s">
        <v>46</v>
      </c>
      <c r="H362">
        <v>3.75</v>
      </c>
      <c r="I362">
        <v>2</v>
      </c>
      <c r="J362">
        <v>7.5</v>
      </c>
      <c r="K362">
        <v>2.625</v>
      </c>
      <c r="L362">
        <f>YEAR(Table1[[#This Row],[DATE]])</f>
        <v>2022</v>
      </c>
      <c r="M362" t="str">
        <f>TEXT(Table1[[#This Row],[DATE]],"mmm")</f>
        <v>Oct</v>
      </c>
      <c r="N362" t="str">
        <f>TEXT(Table1[[#This Row],[DATE]],"ddd")</f>
        <v>Wed</v>
      </c>
    </row>
    <row r="363" spans="1:14" x14ac:dyDescent="0.3">
      <c r="A363" t="s">
        <v>417</v>
      </c>
      <c r="B363" s="1">
        <v>44355</v>
      </c>
      <c r="C363" t="s">
        <v>36</v>
      </c>
      <c r="D363" t="s">
        <v>53</v>
      </c>
      <c r="E363" t="s">
        <v>54</v>
      </c>
      <c r="F363" t="s">
        <v>18</v>
      </c>
      <c r="G363" t="s">
        <v>66</v>
      </c>
      <c r="H363">
        <v>3.1</v>
      </c>
      <c r="I363">
        <v>2</v>
      </c>
      <c r="J363">
        <v>6.2</v>
      </c>
      <c r="K363">
        <v>2.17</v>
      </c>
      <c r="L363">
        <f>YEAR(Table1[[#This Row],[DATE]])</f>
        <v>2021</v>
      </c>
      <c r="M363" t="str">
        <f>TEXT(Table1[[#This Row],[DATE]],"mmm")</f>
        <v>Jun</v>
      </c>
      <c r="N363" t="str">
        <f>TEXT(Table1[[#This Row],[DATE]],"ddd")</f>
        <v>Tue</v>
      </c>
    </row>
    <row r="364" spans="1:14" x14ac:dyDescent="0.3">
      <c r="A364" t="s">
        <v>418</v>
      </c>
      <c r="B364" s="1">
        <v>44530</v>
      </c>
      <c r="C364" t="s">
        <v>27</v>
      </c>
      <c r="D364" t="s">
        <v>40</v>
      </c>
      <c r="E364" t="s">
        <v>86</v>
      </c>
      <c r="F364" t="s">
        <v>48</v>
      </c>
      <c r="G364" t="s">
        <v>46</v>
      </c>
      <c r="H364">
        <v>4.25</v>
      </c>
      <c r="I364">
        <v>2</v>
      </c>
      <c r="J364">
        <v>8.5</v>
      </c>
      <c r="K364">
        <v>2.9749999999999996</v>
      </c>
      <c r="L364">
        <f>YEAR(Table1[[#This Row],[DATE]])</f>
        <v>2021</v>
      </c>
      <c r="M364" t="str">
        <f>TEXT(Table1[[#This Row],[DATE]],"mmm")</f>
        <v>Nov</v>
      </c>
      <c r="N364" t="str">
        <f>TEXT(Table1[[#This Row],[DATE]],"ddd")</f>
        <v>Tue</v>
      </c>
    </row>
    <row r="365" spans="1:14" x14ac:dyDescent="0.3">
      <c r="A365" t="s">
        <v>419</v>
      </c>
      <c r="B365" s="1">
        <v>45074</v>
      </c>
      <c r="C365" t="s">
        <v>44</v>
      </c>
      <c r="D365" t="s">
        <v>168</v>
      </c>
      <c r="E365" t="s">
        <v>169</v>
      </c>
      <c r="F365" t="s">
        <v>51</v>
      </c>
      <c r="G365" t="s">
        <v>19</v>
      </c>
      <c r="H365">
        <v>3.25</v>
      </c>
      <c r="I365">
        <v>1</v>
      </c>
      <c r="J365">
        <v>3.25</v>
      </c>
      <c r="K365">
        <v>1.1375</v>
      </c>
      <c r="L365">
        <f>YEAR(Table1[[#This Row],[DATE]])</f>
        <v>2023</v>
      </c>
      <c r="M365" t="str">
        <f>TEXT(Table1[[#This Row],[DATE]],"mmm")</f>
        <v>May</v>
      </c>
      <c r="N365" t="str">
        <f>TEXT(Table1[[#This Row],[DATE]],"ddd")</f>
        <v>Sun</v>
      </c>
    </row>
    <row r="366" spans="1:14" x14ac:dyDescent="0.3">
      <c r="A366" t="s">
        <v>420</v>
      </c>
      <c r="B366" s="1">
        <v>44810</v>
      </c>
      <c r="C366" t="s">
        <v>27</v>
      </c>
      <c r="D366" t="s">
        <v>28</v>
      </c>
      <c r="E366" t="s">
        <v>29</v>
      </c>
      <c r="F366" t="s">
        <v>18</v>
      </c>
      <c r="G366" t="s">
        <v>19</v>
      </c>
      <c r="H366">
        <v>3.5</v>
      </c>
      <c r="I366">
        <v>2</v>
      </c>
      <c r="J366">
        <v>7</v>
      </c>
      <c r="K366">
        <v>2.4499999999999997</v>
      </c>
      <c r="L366">
        <f>YEAR(Table1[[#This Row],[DATE]])</f>
        <v>2022</v>
      </c>
      <c r="M366" t="str">
        <f>TEXT(Table1[[#This Row],[DATE]],"mmm")</f>
        <v>Sep</v>
      </c>
      <c r="N366" t="str">
        <f>TEXT(Table1[[#This Row],[DATE]],"ddd")</f>
        <v>Tue</v>
      </c>
    </row>
    <row r="367" spans="1:14" x14ac:dyDescent="0.3">
      <c r="A367" t="s">
        <v>421</v>
      </c>
      <c r="B367" s="1">
        <v>44543</v>
      </c>
      <c r="C367" t="s">
        <v>12</v>
      </c>
      <c r="D367" t="s">
        <v>21</v>
      </c>
      <c r="E367" t="s">
        <v>22</v>
      </c>
      <c r="F367" t="s">
        <v>78</v>
      </c>
      <c r="G367" t="s">
        <v>23</v>
      </c>
      <c r="H367">
        <v>3</v>
      </c>
      <c r="I367">
        <v>1</v>
      </c>
      <c r="J367">
        <v>3</v>
      </c>
      <c r="K367">
        <v>1.0499999999999998</v>
      </c>
      <c r="L367">
        <f>YEAR(Table1[[#This Row],[DATE]])</f>
        <v>2021</v>
      </c>
      <c r="M367" t="str">
        <f>TEXT(Table1[[#This Row],[DATE]],"mmm")</f>
        <v>Dec</v>
      </c>
      <c r="N367" t="str">
        <f>TEXT(Table1[[#This Row],[DATE]],"ddd")</f>
        <v>Mon</v>
      </c>
    </row>
    <row r="368" spans="1:14" x14ac:dyDescent="0.3">
      <c r="A368" t="s">
        <v>422</v>
      </c>
      <c r="B368" s="1">
        <v>44499</v>
      </c>
      <c r="C368" t="s">
        <v>36</v>
      </c>
      <c r="D368" t="s">
        <v>53</v>
      </c>
      <c r="E368" t="s">
        <v>54</v>
      </c>
      <c r="F368" t="s">
        <v>78</v>
      </c>
      <c r="G368" t="s">
        <v>42</v>
      </c>
      <c r="H368">
        <v>2.2000000000000002</v>
      </c>
      <c r="I368">
        <v>2</v>
      </c>
      <c r="J368">
        <v>4.4000000000000004</v>
      </c>
      <c r="K368">
        <v>1.54</v>
      </c>
      <c r="L368">
        <f>YEAR(Table1[[#This Row],[DATE]])</f>
        <v>2021</v>
      </c>
      <c r="M368" t="str">
        <f>TEXT(Table1[[#This Row],[DATE]],"mmm")</f>
        <v>Oct</v>
      </c>
      <c r="N368" t="str">
        <f>TEXT(Table1[[#This Row],[DATE]],"ddd")</f>
        <v>Sat</v>
      </c>
    </row>
    <row r="369" spans="1:14" x14ac:dyDescent="0.3">
      <c r="A369" t="s">
        <v>423</v>
      </c>
      <c r="B369" s="1">
        <v>44815</v>
      </c>
      <c r="C369" t="s">
        <v>27</v>
      </c>
      <c r="D369" t="s">
        <v>28</v>
      </c>
      <c r="E369" t="s">
        <v>29</v>
      </c>
      <c r="F369" t="s">
        <v>33</v>
      </c>
      <c r="G369" t="s">
        <v>16</v>
      </c>
      <c r="H369">
        <v>2.5</v>
      </c>
      <c r="I369">
        <v>1</v>
      </c>
      <c r="J369">
        <v>2.5</v>
      </c>
      <c r="K369">
        <v>0.875</v>
      </c>
      <c r="L369">
        <f>YEAR(Table1[[#This Row],[DATE]])</f>
        <v>2022</v>
      </c>
      <c r="M369" t="str">
        <f>TEXT(Table1[[#This Row],[DATE]],"mmm")</f>
        <v>Sep</v>
      </c>
      <c r="N369" t="str">
        <f>TEXT(Table1[[#This Row],[DATE]],"ddd")</f>
        <v>Sun</v>
      </c>
    </row>
    <row r="370" spans="1:14" x14ac:dyDescent="0.3">
      <c r="A370" t="s">
        <v>424</v>
      </c>
      <c r="B370" s="1">
        <v>44531</v>
      </c>
      <c r="C370" t="s">
        <v>58</v>
      </c>
      <c r="D370" t="s">
        <v>53</v>
      </c>
      <c r="E370" t="s">
        <v>71</v>
      </c>
      <c r="F370" t="s">
        <v>33</v>
      </c>
      <c r="G370" t="s">
        <v>16</v>
      </c>
      <c r="H370">
        <v>3.75</v>
      </c>
      <c r="I370">
        <v>1</v>
      </c>
      <c r="J370">
        <v>3.75</v>
      </c>
      <c r="K370">
        <v>1.3125</v>
      </c>
      <c r="L370">
        <f>YEAR(Table1[[#This Row],[DATE]])</f>
        <v>2021</v>
      </c>
      <c r="M370" t="str">
        <f>TEXT(Table1[[#This Row],[DATE]],"mmm")</f>
        <v>Dec</v>
      </c>
      <c r="N370" t="str">
        <f>TEXT(Table1[[#This Row],[DATE]],"ddd")</f>
        <v>Wed</v>
      </c>
    </row>
    <row r="371" spans="1:14" x14ac:dyDescent="0.3">
      <c r="A371" t="s">
        <v>425</v>
      </c>
      <c r="B371" s="1">
        <v>44874</v>
      </c>
      <c r="C371" t="s">
        <v>12</v>
      </c>
      <c r="D371" t="s">
        <v>21</v>
      </c>
      <c r="E371" t="s">
        <v>22</v>
      </c>
      <c r="F371" t="s">
        <v>78</v>
      </c>
      <c r="G371" t="s">
        <v>61</v>
      </c>
      <c r="H371">
        <v>4.25</v>
      </c>
      <c r="I371">
        <v>1</v>
      </c>
      <c r="J371">
        <v>4.25</v>
      </c>
      <c r="K371">
        <v>1.4874999999999998</v>
      </c>
      <c r="L371">
        <f>YEAR(Table1[[#This Row],[DATE]])</f>
        <v>2022</v>
      </c>
      <c r="M371" t="str">
        <f>TEXT(Table1[[#This Row],[DATE]],"mmm")</f>
        <v>Nov</v>
      </c>
      <c r="N371" t="str">
        <f>TEXT(Table1[[#This Row],[DATE]],"ddd")</f>
        <v>Wed</v>
      </c>
    </row>
    <row r="372" spans="1:14" x14ac:dyDescent="0.3">
      <c r="A372" t="s">
        <v>426</v>
      </c>
      <c r="B372" s="1">
        <v>45086</v>
      </c>
      <c r="C372" t="s">
        <v>58</v>
      </c>
      <c r="D372" t="s">
        <v>59</v>
      </c>
      <c r="E372" t="s">
        <v>60</v>
      </c>
      <c r="F372" t="s">
        <v>30</v>
      </c>
      <c r="G372" t="s">
        <v>42</v>
      </c>
      <c r="H372">
        <v>2.4500000000000002</v>
      </c>
      <c r="I372">
        <v>2</v>
      </c>
      <c r="J372">
        <v>4.9000000000000004</v>
      </c>
      <c r="K372">
        <v>1.7150000000000001</v>
      </c>
      <c r="L372">
        <f>YEAR(Table1[[#This Row],[DATE]])</f>
        <v>2023</v>
      </c>
      <c r="M372" t="str">
        <f>TEXT(Table1[[#This Row],[DATE]],"mmm")</f>
        <v>Jun</v>
      </c>
      <c r="N372" t="str">
        <f>TEXT(Table1[[#This Row],[DATE]],"ddd")</f>
        <v>Fri</v>
      </c>
    </row>
    <row r="373" spans="1:14" x14ac:dyDescent="0.3">
      <c r="A373" t="s">
        <v>427</v>
      </c>
      <c r="B373" s="1">
        <v>44907</v>
      </c>
      <c r="C373" t="s">
        <v>58</v>
      </c>
      <c r="D373" t="s">
        <v>53</v>
      </c>
      <c r="E373" t="s">
        <v>71</v>
      </c>
      <c r="F373" t="s">
        <v>48</v>
      </c>
      <c r="G373" t="s">
        <v>66</v>
      </c>
      <c r="H373">
        <v>2.5</v>
      </c>
      <c r="I373">
        <v>1</v>
      </c>
      <c r="J373">
        <v>2.5</v>
      </c>
      <c r="K373">
        <v>0.875</v>
      </c>
      <c r="L373">
        <f>YEAR(Table1[[#This Row],[DATE]])</f>
        <v>2022</v>
      </c>
      <c r="M373" t="str">
        <f>TEXT(Table1[[#This Row],[DATE]],"mmm")</f>
        <v>Dec</v>
      </c>
      <c r="N373" t="str">
        <f>TEXT(Table1[[#This Row],[DATE]],"ddd")</f>
        <v>Mon</v>
      </c>
    </row>
    <row r="374" spans="1:14" x14ac:dyDescent="0.3">
      <c r="A374" t="s">
        <v>428</v>
      </c>
      <c r="B374" s="1">
        <v>45150</v>
      </c>
      <c r="C374" t="s">
        <v>27</v>
      </c>
      <c r="D374" t="s">
        <v>28</v>
      </c>
      <c r="E374" t="s">
        <v>29</v>
      </c>
      <c r="F374" t="s">
        <v>15</v>
      </c>
      <c r="G374" t="s">
        <v>16</v>
      </c>
      <c r="H374">
        <v>2.5</v>
      </c>
      <c r="I374">
        <v>2</v>
      </c>
      <c r="J374">
        <v>5</v>
      </c>
      <c r="K374">
        <v>1.75</v>
      </c>
      <c r="L374">
        <f>YEAR(Table1[[#This Row],[DATE]])</f>
        <v>2023</v>
      </c>
      <c r="M374" t="str">
        <f>TEXT(Table1[[#This Row],[DATE]],"mmm")</f>
        <v>Aug</v>
      </c>
      <c r="N374" t="str">
        <f>TEXT(Table1[[#This Row],[DATE]],"ddd")</f>
        <v>Sat</v>
      </c>
    </row>
    <row r="375" spans="1:14" x14ac:dyDescent="0.3">
      <c r="A375" t="s">
        <v>429</v>
      </c>
      <c r="B375" s="1">
        <v>45238</v>
      </c>
      <c r="C375" t="s">
        <v>12</v>
      </c>
      <c r="D375" t="s">
        <v>63</v>
      </c>
      <c r="E375" t="s">
        <v>64</v>
      </c>
      <c r="F375" t="s">
        <v>30</v>
      </c>
      <c r="G375" t="s">
        <v>66</v>
      </c>
      <c r="H375">
        <v>2.5</v>
      </c>
      <c r="I375">
        <v>2</v>
      </c>
      <c r="J375">
        <v>5</v>
      </c>
      <c r="K375">
        <v>1.75</v>
      </c>
      <c r="L375">
        <f>YEAR(Table1[[#This Row],[DATE]])</f>
        <v>2023</v>
      </c>
      <c r="M375" t="str">
        <f>TEXT(Table1[[#This Row],[DATE]],"mmm")</f>
        <v>Nov</v>
      </c>
      <c r="N375" t="str">
        <f>TEXT(Table1[[#This Row],[DATE]],"ddd")</f>
        <v>Wed</v>
      </c>
    </row>
    <row r="376" spans="1:14" x14ac:dyDescent="0.3">
      <c r="A376" t="s">
        <v>430</v>
      </c>
      <c r="B376" s="1">
        <v>44988</v>
      </c>
      <c r="C376" t="s">
        <v>12</v>
      </c>
      <c r="D376" t="s">
        <v>63</v>
      </c>
      <c r="E376" t="s">
        <v>64</v>
      </c>
      <c r="F376" t="s">
        <v>78</v>
      </c>
      <c r="G376" t="s">
        <v>66</v>
      </c>
      <c r="H376">
        <v>2.5</v>
      </c>
      <c r="I376">
        <v>2</v>
      </c>
      <c r="J376">
        <v>5</v>
      </c>
      <c r="K376">
        <v>1.75</v>
      </c>
      <c r="L376">
        <f>YEAR(Table1[[#This Row],[DATE]])</f>
        <v>2023</v>
      </c>
      <c r="M376" t="str">
        <f>TEXT(Table1[[#This Row],[DATE]],"mmm")</f>
        <v>Mar</v>
      </c>
      <c r="N376" t="str">
        <f>TEXT(Table1[[#This Row],[DATE]],"ddd")</f>
        <v>Fri</v>
      </c>
    </row>
    <row r="377" spans="1:14" x14ac:dyDescent="0.3">
      <c r="A377" t="s">
        <v>431</v>
      </c>
      <c r="B377" s="1">
        <v>44796</v>
      </c>
      <c r="C377" t="s">
        <v>44</v>
      </c>
      <c r="D377" t="s">
        <v>168</v>
      </c>
      <c r="E377" t="s">
        <v>169</v>
      </c>
      <c r="F377" t="s">
        <v>78</v>
      </c>
      <c r="G377" t="s">
        <v>16</v>
      </c>
      <c r="H377">
        <v>2.5</v>
      </c>
      <c r="I377">
        <v>2</v>
      </c>
      <c r="J377">
        <v>5</v>
      </c>
      <c r="K377">
        <v>1.75</v>
      </c>
      <c r="L377">
        <f>YEAR(Table1[[#This Row],[DATE]])</f>
        <v>2022</v>
      </c>
      <c r="M377" t="str">
        <f>TEXT(Table1[[#This Row],[DATE]],"mmm")</f>
        <v>Aug</v>
      </c>
      <c r="N377" t="str">
        <f>TEXT(Table1[[#This Row],[DATE]],"ddd")</f>
        <v>Tue</v>
      </c>
    </row>
    <row r="378" spans="1:14" x14ac:dyDescent="0.3">
      <c r="A378" t="s">
        <v>432</v>
      </c>
      <c r="B378" s="1">
        <v>45059</v>
      </c>
      <c r="C378" t="s">
        <v>44</v>
      </c>
      <c r="D378" t="s">
        <v>21</v>
      </c>
      <c r="E378" t="s">
        <v>45</v>
      </c>
      <c r="F378" t="s">
        <v>30</v>
      </c>
      <c r="G378" t="s">
        <v>61</v>
      </c>
      <c r="H378">
        <v>2.5</v>
      </c>
      <c r="I378">
        <v>2</v>
      </c>
      <c r="J378">
        <v>5</v>
      </c>
      <c r="K378">
        <v>1.75</v>
      </c>
      <c r="L378">
        <f>YEAR(Table1[[#This Row],[DATE]])</f>
        <v>2023</v>
      </c>
      <c r="M378" t="str">
        <f>TEXT(Table1[[#This Row],[DATE]],"mmm")</f>
        <v>May</v>
      </c>
      <c r="N378" t="str">
        <f>TEXT(Table1[[#This Row],[DATE]],"ddd")</f>
        <v>Sat</v>
      </c>
    </row>
    <row r="379" spans="1:14" x14ac:dyDescent="0.3">
      <c r="A379" t="s">
        <v>433</v>
      </c>
      <c r="B379" s="1">
        <v>45142</v>
      </c>
      <c r="C379" t="s">
        <v>36</v>
      </c>
      <c r="D379" t="s">
        <v>53</v>
      </c>
      <c r="E379" t="s">
        <v>96</v>
      </c>
      <c r="F379" t="s">
        <v>48</v>
      </c>
      <c r="G379" t="s">
        <v>23</v>
      </c>
      <c r="H379">
        <v>3</v>
      </c>
      <c r="I379">
        <v>1</v>
      </c>
      <c r="J379">
        <v>3</v>
      </c>
      <c r="K379">
        <v>1.0499999999999998</v>
      </c>
      <c r="L379">
        <f>YEAR(Table1[[#This Row],[DATE]])</f>
        <v>2023</v>
      </c>
      <c r="M379" t="str">
        <f>TEXT(Table1[[#This Row],[DATE]],"mmm")</f>
        <v>Aug</v>
      </c>
      <c r="N379" t="str">
        <f>TEXT(Table1[[#This Row],[DATE]],"ddd")</f>
        <v>Fri</v>
      </c>
    </row>
    <row r="380" spans="1:14" x14ac:dyDescent="0.3">
      <c r="A380" t="s">
        <v>434</v>
      </c>
      <c r="B380" s="1">
        <v>45263</v>
      </c>
      <c r="C380" t="s">
        <v>36</v>
      </c>
      <c r="D380" t="s">
        <v>53</v>
      </c>
      <c r="E380" t="s">
        <v>96</v>
      </c>
      <c r="F380" t="s">
        <v>51</v>
      </c>
      <c r="G380" t="s">
        <v>23</v>
      </c>
      <c r="H380">
        <v>2.4500000000000002</v>
      </c>
      <c r="I380">
        <v>2</v>
      </c>
      <c r="J380">
        <v>4.9000000000000004</v>
      </c>
      <c r="K380">
        <v>1.7150000000000001</v>
      </c>
      <c r="L380">
        <f>YEAR(Table1[[#This Row],[DATE]])</f>
        <v>2023</v>
      </c>
      <c r="M380" t="str">
        <f>TEXT(Table1[[#This Row],[DATE]],"mmm")</f>
        <v>Dec</v>
      </c>
      <c r="N380" t="str">
        <f>TEXT(Table1[[#This Row],[DATE]],"ddd")</f>
        <v>Sun</v>
      </c>
    </row>
    <row r="381" spans="1:14" x14ac:dyDescent="0.3">
      <c r="A381" t="s">
        <v>435</v>
      </c>
      <c r="B381" s="1">
        <v>44926</v>
      </c>
      <c r="C381" t="s">
        <v>58</v>
      </c>
      <c r="D381" t="s">
        <v>59</v>
      </c>
      <c r="E381" t="s">
        <v>60</v>
      </c>
      <c r="F381" t="s">
        <v>30</v>
      </c>
      <c r="G381" t="s">
        <v>23</v>
      </c>
      <c r="H381">
        <v>2.5</v>
      </c>
      <c r="I381">
        <v>2</v>
      </c>
      <c r="J381">
        <v>5</v>
      </c>
      <c r="K381">
        <v>1.75</v>
      </c>
      <c r="L381">
        <f>YEAR(Table1[[#This Row],[DATE]])</f>
        <v>2022</v>
      </c>
      <c r="M381" t="str">
        <f>TEXT(Table1[[#This Row],[DATE]],"mmm")</f>
        <v>Dec</v>
      </c>
      <c r="N381" t="str">
        <f>TEXT(Table1[[#This Row],[DATE]],"ddd")</f>
        <v>Sat</v>
      </c>
    </row>
    <row r="382" spans="1:14" x14ac:dyDescent="0.3">
      <c r="A382" t="s">
        <v>436</v>
      </c>
      <c r="B382" s="1">
        <v>44980</v>
      </c>
      <c r="C382" t="s">
        <v>58</v>
      </c>
      <c r="D382" t="s">
        <v>53</v>
      </c>
      <c r="E382" t="s">
        <v>71</v>
      </c>
      <c r="F382" t="s">
        <v>15</v>
      </c>
      <c r="G382" t="s">
        <v>19</v>
      </c>
      <c r="H382">
        <v>2.5</v>
      </c>
      <c r="I382">
        <v>2</v>
      </c>
      <c r="J382">
        <v>5</v>
      </c>
      <c r="K382">
        <v>1.75</v>
      </c>
      <c r="L382">
        <f>YEAR(Table1[[#This Row],[DATE]])</f>
        <v>2023</v>
      </c>
      <c r="M382" t="str">
        <f>TEXT(Table1[[#This Row],[DATE]],"mmm")</f>
        <v>Feb</v>
      </c>
      <c r="N382" t="str">
        <f>TEXT(Table1[[#This Row],[DATE]],"ddd")</f>
        <v>Thu</v>
      </c>
    </row>
    <row r="383" spans="1:14" x14ac:dyDescent="0.3">
      <c r="A383" t="s">
        <v>437</v>
      </c>
      <c r="B383" s="1">
        <v>44746</v>
      </c>
      <c r="C383" t="s">
        <v>12</v>
      </c>
      <c r="D383" t="s">
        <v>63</v>
      </c>
      <c r="E383" t="s">
        <v>64</v>
      </c>
      <c r="F383" t="s">
        <v>30</v>
      </c>
      <c r="G383" t="s">
        <v>23</v>
      </c>
      <c r="H383">
        <v>2.5499999999999998</v>
      </c>
      <c r="I383">
        <v>1</v>
      </c>
      <c r="J383">
        <v>2.5499999999999998</v>
      </c>
      <c r="K383">
        <v>0.89249999999999985</v>
      </c>
      <c r="L383">
        <f>YEAR(Table1[[#This Row],[DATE]])</f>
        <v>2022</v>
      </c>
      <c r="M383" t="str">
        <f>TEXT(Table1[[#This Row],[DATE]],"mmm")</f>
        <v>Jul</v>
      </c>
      <c r="N383" t="str">
        <f>TEXT(Table1[[#This Row],[DATE]],"ddd")</f>
        <v>Mon</v>
      </c>
    </row>
    <row r="384" spans="1:14" x14ac:dyDescent="0.3">
      <c r="A384" t="s">
        <v>438</v>
      </c>
      <c r="B384" s="1">
        <v>44946</v>
      </c>
      <c r="C384" t="s">
        <v>27</v>
      </c>
      <c r="D384" t="s">
        <v>40</v>
      </c>
      <c r="E384" t="s">
        <v>86</v>
      </c>
      <c r="F384" t="s">
        <v>18</v>
      </c>
      <c r="G384" t="s">
        <v>66</v>
      </c>
      <c r="H384">
        <v>3.75</v>
      </c>
      <c r="I384">
        <v>2</v>
      </c>
      <c r="J384">
        <v>7.5</v>
      </c>
      <c r="K384">
        <v>2.625</v>
      </c>
      <c r="L384">
        <f>YEAR(Table1[[#This Row],[DATE]])</f>
        <v>2023</v>
      </c>
      <c r="M384" t="str">
        <f>TEXT(Table1[[#This Row],[DATE]],"mmm")</f>
        <v>Jan</v>
      </c>
      <c r="N384" t="str">
        <f>TEXT(Table1[[#This Row],[DATE]],"ddd")</f>
        <v>Fri</v>
      </c>
    </row>
    <row r="385" spans="1:14" x14ac:dyDescent="0.3">
      <c r="A385" t="s">
        <v>439</v>
      </c>
      <c r="B385" s="1">
        <v>44460</v>
      </c>
      <c r="C385" t="s">
        <v>36</v>
      </c>
      <c r="D385" t="s">
        <v>53</v>
      </c>
      <c r="E385" t="s">
        <v>96</v>
      </c>
      <c r="F385" t="s">
        <v>51</v>
      </c>
      <c r="G385" t="s">
        <v>42</v>
      </c>
      <c r="H385">
        <v>3.75</v>
      </c>
      <c r="I385">
        <v>2</v>
      </c>
      <c r="J385">
        <v>7.5</v>
      </c>
      <c r="K385">
        <v>2.625</v>
      </c>
      <c r="L385">
        <f>YEAR(Table1[[#This Row],[DATE]])</f>
        <v>2021</v>
      </c>
      <c r="M385" t="str">
        <f>TEXT(Table1[[#This Row],[DATE]],"mmm")</f>
        <v>Sep</v>
      </c>
      <c r="N385" t="str">
        <f>TEXT(Table1[[#This Row],[DATE]],"ddd")</f>
        <v>Tue</v>
      </c>
    </row>
    <row r="386" spans="1:14" x14ac:dyDescent="0.3">
      <c r="A386" t="s">
        <v>440</v>
      </c>
      <c r="B386" s="1">
        <v>45031</v>
      </c>
      <c r="C386" t="s">
        <v>36</v>
      </c>
      <c r="D386" t="s">
        <v>37</v>
      </c>
      <c r="E386" t="s">
        <v>38</v>
      </c>
      <c r="F386" t="s">
        <v>30</v>
      </c>
      <c r="G386" t="s">
        <v>16</v>
      </c>
      <c r="H386">
        <v>2</v>
      </c>
      <c r="I386">
        <v>1</v>
      </c>
      <c r="J386">
        <v>2</v>
      </c>
      <c r="K386">
        <v>0.7</v>
      </c>
      <c r="L386">
        <f>YEAR(Table1[[#This Row],[DATE]])</f>
        <v>2023</v>
      </c>
      <c r="M386" t="str">
        <f>TEXT(Table1[[#This Row],[DATE]],"mmm")</f>
        <v>Apr</v>
      </c>
      <c r="N386" t="str">
        <f>TEXT(Table1[[#This Row],[DATE]],"ddd")</f>
        <v>Sat</v>
      </c>
    </row>
    <row r="387" spans="1:14" x14ac:dyDescent="0.3">
      <c r="A387" t="s">
        <v>441</v>
      </c>
      <c r="B387" s="1">
        <v>44674</v>
      </c>
      <c r="C387" t="s">
        <v>12</v>
      </c>
      <c r="D387" t="s">
        <v>63</v>
      </c>
      <c r="E387" t="s">
        <v>64</v>
      </c>
      <c r="F387" t="s">
        <v>15</v>
      </c>
      <c r="G387" t="s">
        <v>46</v>
      </c>
      <c r="H387">
        <v>2</v>
      </c>
      <c r="I387">
        <v>1</v>
      </c>
      <c r="J387">
        <v>2</v>
      </c>
      <c r="K387">
        <v>0.7</v>
      </c>
      <c r="L387">
        <f>YEAR(Table1[[#This Row],[DATE]])</f>
        <v>2022</v>
      </c>
      <c r="M387" t="str">
        <f>TEXT(Table1[[#This Row],[DATE]],"mmm")</f>
        <v>Apr</v>
      </c>
      <c r="N387" t="str">
        <f>TEXT(Table1[[#This Row],[DATE]],"ddd")</f>
        <v>Sat</v>
      </c>
    </row>
    <row r="388" spans="1:14" x14ac:dyDescent="0.3">
      <c r="A388" t="s">
        <v>442</v>
      </c>
      <c r="B388" s="1">
        <v>44802</v>
      </c>
      <c r="C388" t="s">
        <v>27</v>
      </c>
      <c r="D388" t="s">
        <v>40</v>
      </c>
      <c r="E388" t="s">
        <v>41</v>
      </c>
      <c r="F388" t="s">
        <v>51</v>
      </c>
      <c r="G388" t="s">
        <v>61</v>
      </c>
      <c r="H388">
        <v>2.5</v>
      </c>
      <c r="I388">
        <v>1</v>
      </c>
      <c r="J388">
        <v>2.5</v>
      </c>
      <c r="K388">
        <v>0.875</v>
      </c>
      <c r="L388">
        <f>YEAR(Table1[[#This Row],[DATE]])</f>
        <v>2022</v>
      </c>
      <c r="M388" t="str">
        <f>TEXT(Table1[[#This Row],[DATE]],"mmm")</f>
        <v>Aug</v>
      </c>
      <c r="N388" t="str">
        <f>TEXT(Table1[[#This Row],[DATE]],"ddd")</f>
        <v>Mon</v>
      </c>
    </row>
    <row r="389" spans="1:14" x14ac:dyDescent="0.3">
      <c r="A389" t="s">
        <v>443</v>
      </c>
      <c r="B389" s="1">
        <v>44541</v>
      </c>
      <c r="C389" t="s">
        <v>58</v>
      </c>
      <c r="D389" t="s">
        <v>53</v>
      </c>
      <c r="E389" t="s">
        <v>74</v>
      </c>
      <c r="F389" t="s">
        <v>48</v>
      </c>
      <c r="G389" t="s">
        <v>46</v>
      </c>
      <c r="H389">
        <v>2.5499999999999998</v>
      </c>
      <c r="I389">
        <v>1</v>
      </c>
      <c r="J389">
        <v>2.5499999999999998</v>
      </c>
      <c r="K389">
        <v>0.89249999999999985</v>
      </c>
      <c r="L389">
        <f>YEAR(Table1[[#This Row],[DATE]])</f>
        <v>2021</v>
      </c>
      <c r="M389" t="str">
        <f>TEXT(Table1[[#This Row],[DATE]],"mmm")</f>
        <v>Dec</v>
      </c>
      <c r="N389" t="str">
        <f>TEXT(Table1[[#This Row],[DATE]],"ddd")</f>
        <v>Sat</v>
      </c>
    </row>
    <row r="390" spans="1:14" x14ac:dyDescent="0.3">
      <c r="A390" t="s">
        <v>444</v>
      </c>
      <c r="B390" s="1">
        <v>44871</v>
      </c>
      <c r="C390" t="s">
        <v>58</v>
      </c>
      <c r="D390" t="s">
        <v>53</v>
      </c>
      <c r="E390" t="s">
        <v>71</v>
      </c>
      <c r="F390" t="s">
        <v>48</v>
      </c>
      <c r="G390" t="s">
        <v>42</v>
      </c>
      <c r="H390">
        <v>3</v>
      </c>
      <c r="I390">
        <v>2</v>
      </c>
      <c r="J390">
        <v>6</v>
      </c>
      <c r="K390">
        <v>2.0999999999999996</v>
      </c>
      <c r="L390">
        <f>YEAR(Table1[[#This Row],[DATE]])</f>
        <v>2022</v>
      </c>
      <c r="M390" t="str">
        <f>TEXT(Table1[[#This Row],[DATE]],"mmm")</f>
        <v>Nov</v>
      </c>
      <c r="N390" t="str">
        <f>TEXT(Table1[[#This Row],[DATE]],"ddd")</f>
        <v>Sun</v>
      </c>
    </row>
    <row r="391" spans="1:14" x14ac:dyDescent="0.3">
      <c r="A391" t="s">
        <v>445</v>
      </c>
      <c r="B391" s="1">
        <v>44280</v>
      </c>
      <c r="C391" t="s">
        <v>58</v>
      </c>
      <c r="D391" t="s">
        <v>59</v>
      </c>
      <c r="E391" t="s">
        <v>60</v>
      </c>
      <c r="F391" t="s">
        <v>18</v>
      </c>
      <c r="G391" t="s">
        <v>42</v>
      </c>
      <c r="H391">
        <v>2.5</v>
      </c>
      <c r="I391">
        <v>1</v>
      </c>
      <c r="J391">
        <v>2.5</v>
      </c>
      <c r="K391">
        <v>0.875</v>
      </c>
      <c r="L391">
        <f>YEAR(Table1[[#This Row],[DATE]])</f>
        <v>2021</v>
      </c>
      <c r="M391" t="str">
        <f>TEXT(Table1[[#This Row],[DATE]],"mmm")</f>
        <v>Mar</v>
      </c>
      <c r="N391" t="str">
        <f>TEXT(Table1[[#This Row],[DATE]],"ddd")</f>
        <v>Thu</v>
      </c>
    </row>
    <row r="392" spans="1:14" x14ac:dyDescent="0.3">
      <c r="A392" t="s">
        <v>446</v>
      </c>
      <c r="B392" s="1">
        <v>44422</v>
      </c>
      <c r="C392" t="s">
        <v>36</v>
      </c>
      <c r="D392" t="s">
        <v>37</v>
      </c>
      <c r="E392" t="s">
        <v>56</v>
      </c>
      <c r="F392" t="s">
        <v>51</v>
      </c>
      <c r="G392" t="s">
        <v>46</v>
      </c>
      <c r="H392">
        <v>3.5</v>
      </c>
      <c r="I392">
        <v>2</v>
      </c>
      <c r="J392">
        <v>7</v>
      </c>
      <c r="K392">
        <v>2.4499999999999997</v>
      </c>
      <c r="L392">
        <f>YEAR(Table1[[#This Row],[DATE]])</f>
        <v>2021</v>
      </c>
      <c r="M392" t="str">
        <f>TEXT(Table1[[#This Row],[DATE]],"mmm")</f>
        <v>Aug</v>
      </c>
      <c r="N392" t="str">
        <f>TEXT(Table1[[#This Row],[DATE]],"ddd")</f>
        <v>Sat</v>
      </c>
    </row>
    <row r="393" spans="1:14" x14ac:dyDescent="0.3">
      <c r="A393" t="s">
        <v>447</v>
      </c>
      <c r="B393" s="1">
        <v>45226</v>
      </c>
      <c r="C393" t="s">
        <v>44</v>
      </c>
      <c r="D393" t="s">
        <v>21</v>
      </c>
      <c r="E393" t="s">
        <v>45</v>
      </c>
      <c r="F393" t="s">
        <v>30</v>
      </c>
      <c r="G393" t="s">
        <v>23</v>
      </c>
      <c r="H393">
        <v>3.75</v>
      </c>
      <c r="I393">
        <v>1</v>
      </c>
      <c r="J393">
        <v>3.75</v>
      </c>
      <c r="K393">
        <v>1.3125</v>
      </c>
      <c r="L393">
        <f>YEAR(Table1[[#This Row],[DATE]])</f>
        <v>2023</v>
      </c>
      <c r="M393" t="str">
        <f>TEXT(Table1[[#This Row],[DATE]],"mmm")</f>
        <v>Oct</v>
      </c>
      <c r="N393" t="str">
        <f>TEXT(Table1[[#This Row],[DATE]],"ddd")</f>
        <v>Fri</v>
      </c>
    </row>
    <row r="394" spans="1:14" x14ac:dyDescent="0.3">
      <c r="A394" t="s">
        <v>448</v>
      </c>
      <c r="B394" s="1">
        <v>44669</v>
      </c>
      <c r="C394" t="s">
        <v>36</v>
      </c>
      <c r="D394" t="s">
        <v>53</v>
      </c>
      <c r="E394" t="s">
        <v>96</v>
      </c>
      <c r="F394" t="s">
        <v>18</v>
      </c>
      <c r="G394" t="s">
        <v>16</v>
      </c>
      <c r="H394">
        <v>3.1</v>
      </c>
      <c r="I394">
        <v>1</v>
      </c>
      <c r="J394">
        <v>3.1</v>
      </c>
      <c r="K394">
        <v>1.085</v>
      </c>
      <c r="L394">
        <f>YEAR(Table1[[#This Row],[DATE]])</f>
        <v>2022</v>
      </c>
      <c r="M394" t="str">
        <f>TEXT(Table1[[#This Row],[DATE]],"mmm")</f>
        <v>Apr</v>
      </c>
      <c r="N394" t="str">
        <f>TEXT(Table1[[#This Row],[DATE]],"ddd")</f>
        <v>Mon</v>
      </c>
    </row>
    <row r="395" spans="1:14" x14ac:dyDescent="0.3">
      <c r="A395" t="s">
        <v>449</v>
      </c>
      <c r="B395" s="1">
        <v>44278</v>
      </c>
      <c r="C395" t="s">
        <v>58</v>
      </c>
      <c r="D395" t="s">
        <v>53</v>
      </c>
      <c r="E395" t="s">
        <v>74</v>
      </c>
      <c r="F395" t="s">
        <v>33</v>
      </c>
      <c r="G395" t="s">
        <v>19</v>
      </c>
      <c r="H395">
        <v>2</v>
      </c>
      <c r="I395">
        <v>1</v>
      </c>
      <c r="J395">
        <v>2</v>
      </c>
      <c r="K395">
        <v>0.7</v>
      </c>
      <c r="L395">
        <f>YEAR(Table1[[#This Row],[DATE]])</f>
        <v>2021</v>
      </c>
      <c r="M395" t="str">
        <f>TEXT(Table1[[#This Row],[DATE]],"mmm")</f>
        <v>Mar</v>
      </c>
      <c r="N395" t="str">
        <f>TEXT(Table1[[#This Row],[DATE]],"ddd")</f>
        <v>Tue</v>
      </c>
    </row>
    <row r="396" spans="1:14" x14ac:dyDescent="0.3">
      <c r="A396" t="s">
        <v>450</v>
      </c>
      <c r="B396" s="1">
        <v>44422</v>
      </c>
      <c r="C396" t="s">
        <v>12</v>
      </c>
      <c r="D396" t="s">
        <v>13</v>
      </c>
      <c r="E396" t="s">
        <v>14</v>
      </c>
      <c r="F396" t="s">
        <v>51</v>
      </c>
      <c r="G396" t="s">
        <v>46</v>
      </c>
      <c r="H396">
        <v>3.75</v>
      </c>
      <c r="I396">
        <v>1</v>
      </c>
      <c r="J396">
        <v>3.75</v>
      </c>
      <c r="K396">
        <v>1.3125</v>
      </c>
      <c r="L396">
        <f>YEAR(Table1[[#This Row],[DATE]])</f>
        <v>2021</v>
      </c>
      <c r="M396" t="str">
        <f>TEXT(Table1[[#This Row],[DATE]],"mmm")</f>
        <v>Aug</v>
      </c>
      <c r="N396" t="str">
        <f>TEXT(Table1[[#This Row],[DATE]],"ddd")</f>
        <v>Sat</v>
      </c>
    </row>
    <row r="397" spans="1:14" x14ac:dyDescent="0.3">
      <c r="A397" t="s">
        <v>451</v>
      </c>
      <c r="B397" s="1">
        <v>44251</v>
      </c>
      <c r="C397" t="s">
        <v>58</v>
      </c>
      <c r="D397" t="s">
        <v>53</v>
      </c>
      <c r="E397" t="s">
        <v>71</v>
      </c>
      <c r="F397" t="s">
        <v>30</v>
      </c>
      <c r="G397" t="s">
        <v>66</v>
      </c>
      <c r="H397">
        <v>3.5</v>
      </c>
      <c r="I397">
        <v>1</v>
      </c>
      <c r="J397">
        <v>3.5</v>
      </c>
      <c r="K397">
        <v>1.2249999999999999</v>
      </c>
      <c r="L397">
        <f>YEAR(Table1[[#This Row],[DATE]])</f>
        <v>2021</v>
      </c>
      <c r="M397" t="str">
        <f>TEXT(Table1[[#This Row],[DATE]],"mmm")</f>
        <v>Feb</v>
      </c>
      <c r="N397" t="str">
        <f>TEXT(Table1[[#This Row],[DATE]],"ddd")</f>
        <v>Wed</v>
      </c>
    </row>
    <row r="398" spans="1:14" x14ac:dyDescent="0.3">
      <c r="A398" t="s">
        <v>452</v>
      </c>
      <c r="B398" s="1">
        <v>44471</v>
      </c>
      <c r="C398" t="s">
        <v>27</v>
      </c>
      <c r="D398" t="s">
        <v>28</v>
      </c>
      <c r="E398" t="s">
        <v>32</v>
      </c>
      <c r="F398" t="s">
        <v>33</v>
      </c>
      <c r="G398" t="s">
        <v>19</v>
      </c>
      <c r="H398">
        <v>3.5</v>
      </c>
      <c r="I398">
        <v>1</v>
      </c>
      <c r="J398">
        <v>3.5</v>
      </c>
      <c r="K398">
        <v>1.2249999999999999</v>
      </c>
      <c r="L398">
        <f>YEAR(Table1[[#This Row],[DATE]])</f>
        <v>2021</v>
      </c>
      <c r="M398" t="str">
        <f>TEXT(Table1[[#This Row],[DATE]],"mmm")</f>
        <v>Oct</v>
      </c>
      <c r="N398" t="str">
        <f>TEXT(Table1[[#This Row],[DATE]],"ddd")</f>
        <v>Sat</v>
      </c>
    </row>
    <row r="399" spans="1:14" x14ac:dyDescent="0.3">
      <c r="A399" t="s">
        <v>453</v>
      </c>
      <c r="B399" s="1">
        <v>45091</v>
      </c>
      <c r="C399" t="s">
        <v>58</v>
      </c>
      <c r="D399" t="s">
        <v>59</v>
      </c>
      <c r="E399" t="s">
        <v>60</v>
      </c>
      <c r="F399" t="s">
        <v>78</v>
      </c>
      <c r="G399" t="s">
        <v>46</v>
      </c>
      <c r="H399">
        <v>2.5</v>
      </c>
      <c r="I399">
        <v>1</v>
      </c>
      <c r="J399">
        <v>2.5</v>
      </c>
      <c r="K399">
        <v>0.875</v>
      </c>
      <c r="L399">
        <f>YEAR(Table1[[#This Row],[DATE]])</f>
        <v>2023</v>
      </c>
      <c r="M399" t="str">
        <f>TEXT(Table1[[#This Row],[DATE]],"mmm")</f>
        <v>Jun</v>
      </c>
      <c r="N399" t="str">
        <f>TEXT(Table1[[#This Row],[DATE]],"ddd")</f>
        <v>Wed</v>
      </c>
    </row>
    <row r="400" spans="1:14" x14ac:dyDescent="0.3">
      <c r="A400" t="s">
        <v>454</v>
      </c>
      <c r="B400" s="1">
        <v>44648</v>
      </c>
      <c r="C400" t="s">
        <v>44</v>
      </c>
      <c r="D400" t="s">
        <v>21</v>
      </c>
      <c r="E400" t="s">
        <v>45</v>
      </c>
      <c r="F400" t="s">
        <v>15</v>
      </c>
      <c r="G400" t="s">
        <v>16</v>
      </c>
      <c r="H400">
        <v>2.5</v>
      </c>
      <c r="I400">
        <v>1</v>
      </c>
      <c r="J400">
        <v>2.5</v>
      </c>
      <c r="K400">
        <v>0.875</v>
      </c>
      <c r="L400">
        <f>YEAR(Table1[[#This Row],[DATE]])</f>
        <v>2022</v>
      </c>
      <c r="M400" t="str">
        <f>TEXT(Table1[[#This Row],[DATE]],"mmm")</f>
        <v>Mar</v>
      </c>
      <c r="N400" t="str">
        <f>TEXT(Table1[[#This Row],[DATE]],"ddd")</f>
        <v>Mon</v>
      </c>
    </row>
    <row r="401" spans="1:14" x14ac:dyDescent="0.3">
      <c r="A401" t="s">
        <v>455</v>
      </c>
      <c r="B401" s="1">
        <v>45054</v>
      </c>
      <c r="C401" t="s">
        <v>58</v>
      </c>
      <c r="D401" t="s">
        <v>53</v>
      </c>
      <c r="E401" t="s">
        <v>74</v>
      </c>
      <c r="F401" t="s">
        <v>51</v>
      </c>
      <c r="G401" t="s">
        <v>66</v>
      </c>
      <c r="H401">
        <v>2.5</v>
      </c>
      <c r="I401">
        <v>2</v>
      </c>
      <c r="J401">
        <v>5</v>
      </c>
      <c r="K401">
        <v>1.75</v>
      </c>
      <c r="L401">
        <f>YEAR(Table1[[#This Row],[DATE]])</f>
        <v>2023</v>
      </c>
      <c r="M401" t="str">
        <f>TEXT(Table1[[#This Row],[DATE]],"mmm")</f>
        <v>May</v>
      </c>
      <c r="N401" t="str">
        <f>TEXT(Table1[[#This Row],[DATE]],"ddd")</f>
        <v>Mon</v>
      </c>
    </row>
    <row r="402" spans="1:14" x14ac:dyDescent="0.3">
      <c r="A402" t="s">
        <v>456</v>
      </c>
      <c r="B402" s="1">
        <v>44694</v>
      </c>
      <c r="C402" t="s">
        <v>58</v>
      </c>
      <c r="D402" t="s">
        <v>53</v>
      </c>
      <c r="E402" t="s">
        <v>74</v>
      </c>
      <c r="F402" t="s">
        <v>30</v>
      </c>
      <c r="G402" t="s">
        <v>16</v>
      </c>
      <c r="H402">
        <v>2.5</v>
      </c>
      <c r="I402">
        <v>2</v>
      </c>
      <c r="J402">
        <v>5</v>
      </c>
      <c r="K402">
        <v>1.75</v>
      </c>
      <c r="L402">
        <f>YEAR(Table1[[#This Row],[DATE]])</f>
        <v>2022</v>
      </c>
      <c r="M402" t="str">
        <f>TEXT(Table1[[#This Row],[DATE]],"mmm")</f>
        <v>May</v>
      </c>
      <c r="N402" t="str">
        <f>TEXT(Table1[[#This Row],[DATE]],"ddd")</f>
        <v>Fri</v>
      </c>
    </row>
    <row r="403" spans="1:14" x14ac:dyDescent="0.3">
      <c r="A403" t="s">
        <v>457</v>
      </c>
      <c r="B403" s="1">
        <v>44518</v>
      </c>
      <c r="C403" t="s">
        <v>58</v>
      </c>
      <c r="D403" t="s">
        <v>59</v>
      </c>
      <c r="E403" t="s">
        <v>60</v>
      </c>
      <c r="F403" t="s">
        <v>51</v>
      </c>
      <c r="G403" t="s">
        <v>66</v>
      </c>
      <c r="H403">
        <v>2.5</v>
      </c>
      <c r="I403">
        <v>1</v>
      </c>
      <c r="J403">
        <v>2.5</v>
      </c>
      <c r="K403">
        <v>0.875</v>
      </c>
      <c r="L403">
        <f>YEAR(Table1[[#This Row],[DATE]])</f>
        <v>2021</v>
      </c>
      <c r="M403" t="str">
        <f>TEXT(Table1[[#This Row],[DATE]],"mmm")</f>
        <v>Nov</v>
      </c>
      <c r="N403" t="str">
        <f>TEXT(Table1[[#This Row],[DATE]],"ddd")</f>
        <v>Thu</v>
      </c>
    </row>
    <row r="404" spans="1:14" x14ac:dyDescent="0.3">
      <c r="A404" t="s">
        <v>458</v>
      </c>
      <c r="B404" s="1">
        <v>44748</v>
      </c>
      <c r="C404" t="s">
        <v>36</v>
      </c>
      <c r="D404" t="s">
        <v>53</v>
      </c>
      <c r="E404" t="s">
        <v>54</v>
      </c>
      <c r="F404" t="s">
        <v>15</v>
      </c>
      <c r="G404" t="s">
        <v>16</v>
      </c>
      <c r="H404">
        <v>3.25</v>
      </c>
      <c r="I404">
        <v>1</v>
      </c>
      <c r="J404">
        <v>3.25</v>
      </c>
      <c r="K404">
        <v>1.1375</v>
      </c>
      <c r="L404">
        <f>YEAR(Table1[[#This Row],[DATE]])</f>
        <v>2022</v>
      </c>
      <c r="M404" t="str">
        <f>TEXT(Table1[[#This Row],[DATE]],"mmm")</f>
        <v>Jul</v>
      </c>
      <c r="N404" t="str">
        <f>TEXT(Table1[[#This Row],[DATE]],"ddd")</f>
        <v>Wed</v>
      </c>
    </row>
    <row r="405" spans="1:14" x14ac:dyDescent="0.3">
      <c r="A405" t="s">
        <v>459</v>
      </c>
      <c r="B405" s="1">
        <v>44871</v>
      </c>
      <c r="C405" t="s">
        <v>58</v>
      </c>
      <c r="D405" t="s">
        <v>53</v>
      </c>
      <c r="E405" t="s">
        <v>71</v>
      </c>
      <c r="F405" t="s">
        <v>18</v>
      </c>
      <c r="G405" t="s">
        <v>42</v>
      </c>
      <c r="H405">
        <v>2.5</v>
      </c>
      <c r="I405">
        <v>2</v>
      </c>
      <c r="J405">
        <v>5</v>
      </c>
      <c r="K405">
        <v>1.75</v>
      </c>
      <c r="L405">
        <f>YEAR(Table1[[#This Row],[DATE]])</f>
        <v>2022</v>
      </c>
      <c r="M405" t="str">
        <f>TEXT(Table1[[#This Row],[DATE]],"mmm")</f>
        <v>Nov</v>
      </c>
      <c r="N405" t="str">
        <f>TEXT(Table1[[#This Row],[DATE]],"ddd")</f>
        <v>Sun</v>
      </c>
    </row>
    <row r="406" spans="1:14" x14ac:dyDescent="0.3">
      <c r="A406" t="s">
        <v>460</v>
      </c>
      <c r="B406" s="1">
        <v>44580</v>
      </c>
      <c r="C406" t="s">
        <v>36</v>
      </c>
      <c r="D406" t="s">
        <v>37</v>
      </c>
      <c r="E406" t="s">
        <v>56</v>
      </c>
      <c r="F406" t="s">
        <v>18</v>
      </c>
      <c r="G406" t="s">
        <v>46</v>
      </c>
      <c r="H406">
        <v>3</v>
      </c>
      <c r="I406">
        <v>1</v>
      </c>
      <c r="J406">
        <v>3</v>
      </c>
      <c r="K406">
        <v>1.0499999999999998</v>
      </c>
      <c r="L406">
        <f>YEAR(Table1[[#This Row],[DATE]])</f>
        <v>2022</v>
      </c>
      <c r="M406" t="str">
        <f>TEXT(Table1[[#This Row],[DATE]],"mmm")</f>
        <v>Jan</v>
      </c>
      <c r="N406" t="str">
        <f>TEXT(Table1[[#This Row],[DATE]],"ddd")</f>
        <v>Wed</v>
      </c>
    </row>
    <row r="407" spans="1:14" x14ac:dyDescent="0.3">
      <c r="A407" t="s">
        <v>461</v>
      </c>
      <c r="B407" s="1">
        <v>45221</v>
      </c>
      <c r="C407" t="s">
        <v>36</v>
      </c>
      <c r="D407" t="s">
        <v>37</v>
      </c>
      <c r="E407" t="s">
        <v>56</v>
      </c>
      <c r="F407" t="s">
        <v>78</v>
      </c>
      <c r="G407" t="s">
        <v>66</v>
      </c>
      <c r="H407">
        <v>3.75</v>
      </c>
      <c r="I407">
        <v>1</v>
      </c>
      <c r="J407">
        <v>3.75</v>
      </c>
      <c r="K407">
        <v>1.3125</v>
      </c>
      <c r="L407">
        <f>YEAR(Table1[[#This Row],[DATE]])</f>
        <v>2023</v>
      </c>
      <c r="M407" t="str">
        <f>TEXT(Table1[[#This Row],[DATE]],"mmm")</f>
        <v>Oct</v>
      </c>
      <c r="N407" t="str">
        <f>TEXT(Table1[[#This Row],[DATE]],"ddd")</f>
        <v>Sun</v>
      </c>
    </row>
    <row r="408" spans="1:14" x14ac:dyDescent="0.3">
      <c r="A408" t="s">
        <v>462</v>
      </c>
      <c r="B408" s="1">
        <v>45191</v>
      </c>
      <c r="C408" t="s">
        <v>27</v>
      </c>
      <c r="D408" t="s">
        <v>40</v>
      </c>
      <c r="E408" t="s">
        <v>41</v>
      </c>
      <c r="F408" t="s">
        <v>30</v>
      </c>
      <c r="G408" t="s">
        <v>42</v>
      </c>
      <c r="H408">
        <v>2.5</v>
      </c>
      <c r="I408">
        <v>1</v>
      </c>
      <c r="J408">
        <v>2.5</v>
      </c>
      <c r="K408">
        <v>0.875</v>
      </c>
      <c r="L408">
        <f>YEAR(Table1[[#This Row],[DATE]])</f>
        <v>2023</v>
      </c>
      <c r="M408" t="str">
        <f>TEXT(Table1[[#This Row],[DATE]],"mmm")</f>
        <v>Sep</v>
      </c>
      <c r="N408" t="str">
        <f>TEXT(Table1[[#This Row],[DATE]],"ddd")</f>
        <v>Fri</v>
      </c>
    </row>
    <row r="409" spans="1:14" x14ac:dyDescent="0.3">
      <c r="A409" t="s">
        <v>463</v>
      </c>
      <c r="B409" s="1">
        <v>44368</v>
      </c>
      <c r="C409" t="s">
        <v>12</v>
      </c>
      <c r="D409" t="s">
        <v>13</v>
      </c>
      <c r="E409" t="s">
        <v>14</v>
      </c>
      <c r="F409" t="s">
        <v>15</v>
      </c>
      <c r="G409" t="s">
        <v>23</v>
      </c>
      <c r="H409">
        <v>2.5</v>
      </c>
      <c r="I409">
        <v>2</v>
      </c>
      <c r="J409">
        <v>5</v>
      </c>
      <c r="K409">
        <v>1.75</v>
      </c>
      <c r="L409">
        <f>YEAR(Table1[[#This Row],[DATE]])</f>
        <v>2021</v>
      </c>
      <c r="M409" t="str">
        <f>TEXT(Table1[[#This Row],[DATE]],"mmm")</f>
        <v>Jun</v>
      </c>
      <c r="N409" t="str">
        <f>TEXT(Table1[[#This Row],[DATE]],"ddd")</f>
        <v>Mon</v>
      </c>
    </row>
    <row r="410" spans="1:14" x14ac:dyDescent="0.3">
      <c r="A410" t="s">
        <v>464</v>
      </c>
      <c r="B410" s="1">
        <v>44413</v>
      </c>
      <c r="C410" t="s">
        <v>12</v>
      </c>
      <c r="D410" t="s">
        <v>21</v>
      </c>
      <c r="E410" t="s">
        <v>22</v>
      </c>
      <c r="F410" t="s">
        <v>51</v>
      </c>
      <c r="G410" t="s">
        <v>42</v>
      </c>
      <c r="H410">
        <v>2.5</v>
      </c>
      <c r="I410">
        <v>1</v>
      </c>
      <c r="J410">
        <v>2.5</v>
      </c>
      <c r="K410">
        <v>0.875</v>
      </c>
      <c r="L410">
        <f>YEAR(Table1[[#This Row],[DATE]])</f>
        <v>2021</v>
      </c>
      <c r="M410" t="str">
        <f>TEXT(Table1[[#This Row],[DATE]],"mmm")</f>
        <v>Aug</v>
      </c>
      <c r="N410" t="str">
        <f>TEXT(Table1[[#This Row],[DATE]],"ddd")</f>
        <v>Thu</v>
      </c>
    </row>
    <row r="411" spans="1:14" x14ac:dyDescent="0.3">
      <c r="A411" t="s">
        <v>465</v>
      </c>
      <c r="B411" s="1">
        <v>44294</v>
      </c>
      <c r="C411" t="s">
        <v>36</v>
      </c>
      <c r="D411" t="s">
        <v>37</v>
      </c>
      <c r="E411" t="s">
        <v>38</v>
      </c>
      <c r="F411" t="s">
        <v>33</v>
      </c>
      <c r="G411" t="s">
        <v>61</v>
      </c>
      <c r="H411">
        <v>2</v>
      </c>
      <c r="I411">
        <v>1</v>
      </c>
      <c r="J411">
        <v>2</v>
      </c>
      <c r="K411">
        <v>0.7</v>
      </c>
      <c r="L411">
        <f>YEAR(Table1[[#This Row],[DATE]])</f>
        <v>2021</v>
      </c>
      <c r="M411" t="str">
        <f>TEXT(Table1[[#This Row],[DATE]],"mmm")</f>
        <v>Apr</v>
      </c>
      <c r="N411" t="str">
        <f>TEXT(Table1[[#This Row],[DATE]],"ddd")</f>
        <v>Thu</v>
      </c>
    </row>
    <row r="412" spans="1:14" x14ac:dyDescent="0.3">
      <c r="A412" t="s">
        <v>466</v>
      </c>
      <c r="B412" s="1">
        <v>44946</v>
      </c>
      <c r="C412" t="s">
        <v>44</v>
      </c>
      <c r="D412" t="s">
        <v>21</v>
      </c>
      <c r="E412" t="s">
        <v>45</v>
      </c>
      <c r="F412" t="s">
        <v>78</v>
      </c>
      <c r="G412" t="s">
        <v>42</v>
      </c>
      <c r="H412">
        <v>3.5</v>
      </c>
      <c r="I412">
        <v>1</v>
      </c>
      <c r="J412">
        <v>3.5</v>
      </c>
      <c r="K412">
        <v>1.2249999999999999</v>
      </c>
      <c r="L412">
        <f>YEAR(Table1[[#This Row],[DATE]])</f>
        <v>2023</v>
      </c>
      <c r="M412" t="str">
        <f>TEXT(Table1[[#This Row],[DATE]],"mmm")</f>
        <v>Jan</v>
      </c>
      <c r="N412" t="str">
        <f>TEXT(Table1[[#This Row],[DATE]],"ddd")</f>
        <v>Fri</v>
      </c>
    </row>
    <row r="413" spans="1:14" x14ac:dyDescent="0.3">
      <c r="A413" t="s">
        <v>467</v>
      </c>
      <c r="B413" s="1">
        <v>44946</v>
      </c>
      <c r="C413" t="s">
        <v>27</v>
      </c>
      <c r="D413" t="s">
        <v>28</v>
      </c>
      <c r="E413" t="s">
        <v>29</v>
      </c>
      <c r="F413" t="s">
        <v>18</v>
      </c>
      <c r="G413" t="s">
        <v>16</v>
      </c>
      <c r="H413">
        <v>3.25</v>
      </c>
      <c r="I413">
        <v>1</v>
      </c>
      <c r="J413">
        <v>3.25</v>
      </c>
      <c r="K413">
        <v>1.1375</v>
      </c>
      <c r="L413">
        <f>YEAR(Table1[[#This Row],[DATE]])</f>
        <v>2023</v>
      </c>
      <c r="M413" t="str">
        <f>TEXT(Table1[[#This Row],[DATE]],"mmm")</f>
        <v>Jan</v>
      </c>
      <c r="N413" t="str">
        <f>TEXT(Table1[[#This Row],[DATE]],"ddd")</f>
        <v>Fri</v>
      </c>
    </row>
    <row r="414" spans="1:14" x14ac:dyDescent="0.3">
      <c r="A414" t="s">
        <v>468</v>
      </c>
      <c r="B414" s="1">
        <v>44800</v>
      </c>
      <c r="C414" t="s">
        <v>27</v>
      </c>
      <c r="D414" t="s">
        <v>28</v>
      </c>
      <c r="E414" t="s">
        <v>32</v>
      </c>
      <c r="F414" t="s">
        <v>48</v>
      </c>
      <c r="G414" t="s">
        <v>66</v>
      </c>
      <c r="H414">
        <v>3.75</v>
      </c>
      <c r="I414">
        <v>2</v>
      </c>
      <c r="J414">
        <v>7.5</v>
      </c>
      <c r="K414">
        <v>2.625</v>
      </c>
      <c r="L414">
        <f>YEAR(Table1[[#This Row],[DATE]])</f>
        <v>2022</v>
      </c>
      <c r="M414" t="str">
        <f>TEXT(Table1[[#This Row],[DATE]],"mmm")</f>
        <v>Aug</v>
      </c>
      <c r="N414" t="str">
        <f>TEXT(Table1[[#This Row],[DATE]],"ddd")</f>
        <v>Sat</v>
      </c>
    </row>
    <row r="415" spans="1:14" x14ac:dyDescent="0.3">
      <c r="A415" t="s">
        <v>469</v>
      </c>
      <c r="B415" s="1">
        <v>44341</v>
      </c>
      <c r="C415" t="s">
        <v>12</v>
      </c>
      <c r="D415" t="s">
        <v>63</v>
      </c>
      <c r="E415" t="s">
        <v>64</v>
      </c>
      <c r="F415" t="s">
        <v>15</v>
      </c>
      <c r="G415" t="s">
        <v>23</v>
      </c>
      <c r="H415">
        <v>2.5</v>
      </c>
      <c r="I415">
        <v>2</v>
      </c>
      <c r="J415">
        <v>5</v>
      </c>
      <c r="K415">
        <v>1.75</v>
      </c>
      <c r="L415">
        <f>YEAR(Table1[[#This Row],[DATE]])</f>
        <v>2021</v>
      </c>
      <c r="M415" t="str">
        <f>TEXT(Table1[[#This Row],[DATE]],"mmm")</f>
        <v>May</v>
      </c>
      <c r="N415" t="str">
        <f>TEXT(Table1[[#This Row],[DATE]],"ddd")</f>
        <v>Tue</v>
      </c>
    </row>
    <row r="416" spans="1:14" x14ac:dyDescent="0.3">
      <c r="A416" t="s">
        <v>470</v>
      </c>
      <c r="B416" s="1">
        <v>44974</v>
      </c>
      <c r="C416" t="s">
        <v>12</v>
      </c>
      <c r="D416" t="s">
        <v>63</v>
      </c>
      <c r="E416" t="s">
        <v>64</v>
      </c>
      <c r="F416" t="s">
        <v>30</v>
      </c>
      <c r="G416" t="s">
        <v>42</v>
      </c>
      <c r="H416">
        <v>2.5</v>
      </c>
      <c r="I416">
        <v>1</v>
      </c>
      <c r="J416">
        <v>2.5</v>
      </c>
      <c r="K416">
        <v>0.875</v>
      </c>
      <c r="L416">
        <f>YEAR(Table1[[#This Row],[DATE]])</f>
        <v>2023</v>
      </c>
      <c r="M416" t="str">
        <f>TEXT(Table1[[#This Row],[DATE]],"mmm")</f>
        <v>Feb</v>
      </c>
      <c r="N416" t="str">
        <f>TEXT(Table1[[#This Row],[DATE]],"ddd")</f>
        <v>Fri</v>
      </c>
    </row>
    <row r="417" spans="1:14" x14ac:dyDescent="0.3">
      <c r="A417" t="s">
        <v>471</v>
      </c>
      <c r="B417" s="1">
        <v>44679</v>
      </c>
      <c r="C417" t="s">
        <v>58</v>
      </c>
      <c r="D417" t="s">
        <v>53</v>
      </c>
      <c r="E417" t="s">
        <v>74</v>
      </c>
      <c r="F417" t="s">
        <v>51</v>
      </c>
      <c r="G417" t="s">
        <v>16</v>
      </c>
      <c r="H417">
        <v>3.75</v>
      </c>
      <c r="I417">
        <v>2</v>
      </c>
      <c r="J417">
        <v>7.5</v>
      </c>
      <c r="K417">
        <v>2.625</v>
      </c>
      <c r="L417">
        <f>YEAR(Table1[[#This Row],[DATE]])</f>
        <v>2022</v>
      </c>
      <c r="M417" t="str">
        <f>TEXT(Table1[[#This Row],[DATE]],"mmm")</f>
        <v>Apr</v>
      </c>
      <c r="N417" t="str">
        <f>TEXT(Table1[[#This Row],[DATE]],"ddd")</f>
        <v>Thu</v>
      </c>
    </row>
    <row r="418" spans="1:14" x14ac:dyDescent="0.3">
      <c r="A418" t="s">
        <v>472</v>
      </c>
      <c r="B418" s="1">
        <v>44700</v>
      </c>
      <c r="C418" t="s">
        <v>27</v>
      </c>
      <c r="D418" t="s">
        <v>40</v>
      </c>
      <c r="E418" t="s">
        <v>41</v>
      </c>
      <c r="F418" t="s">
        <v>30</v>
      </c>
      <c r="G418" t="s">
        <v>23</v>
      </c>
      <c r="H418">
        <v>3</v>
      </c>
      <c r="I418">
        <v>2</v>
      </c>
      <c r="J418">
        <v>6</v>
      </c>
      <c r="K418">
        <v>2.0999999999999996</v>
      </c>
      <c r="L418">
        <f>YEAR(Table1[[#This Row],[DATE]])</f>
        <v>2022</v>
      </c>
      <c r="M418" t="str">
        <f>TEXT(Table1[[#This Row],[DATE]],"mmm")</f>
        <v>May</v>
      </c>
      <c r="N418" t="str">
        <f>TEXT(Table1[[#This Row],[DATE]],"ddd")</f>
        <v>Thu</v>
      </c>
    </row>
    <row r="419" spans="1:14" x14ac:dyDescent="0.3">
      <c r="A419" t="s">
        <v>473</v>
      </c>
      <c r="B419" s="1">
        <v>44401</v>
      </c>
      <c r="C419" t="s">
        <v>36</v>
      </c>
      <c r="D419" t="s">
        <v>37</v>
      </c>
      <c r="E419" t="s">
        <v>38</v>
      </c>
      <c r="F419" t="s">
        <v>30</v>
      </c>
      <c r="G419" t="s">
        <v>19</v>
      </c>
      <c r="H419">
        <v>3.5</v>
      </c>
      <c r="I419">
        <v>1</v>
      </c>
      <c r="J419">
        <v>3.5</v>
      </c>
      <c r="K419">
        <v>1.2249999999999999</v>
      </c>
      <c r="L419">
        <f>YEAR(Table1[[#This Row],[DATE]])</f>
        <v>2021</v>
      </c>
      <c r="M419" t="str">
        <f>TEXT(Table1[[#This Row],[DATE]],"mmm")</f>
        <v>Jul</v>
      </c>
      <c r="N419" t="str">
        <f>TEXT(Table1[[#This Row],[DATE]],"ddd")</f>
        <v>Sat</v>
      </c>
    </row>
    <row r="420" spans="1:14" x14ac:dyDescent="0.3">
      <c r="A420" t="s">
        <v>474</v>
      </c>
      <c r="B420" s="1">
        <v>44657</v>
      </c>
      <c r="C420" t="s">
        <v>44</v>
      </c>
      <c r="D420" t="s">
        <v>168</v>
      </c>
      <c r="E420" t="s">
        <v>169</v>
      </c>
      <c r="F420" t="s">
        <v>48</v>
      </c>
      <c r="G420" t="s">
        <v>66</v>
      </c>
      <c r="H420">
        <v>4.5</v>
      </c>
      <c r="I420">
        <v>1</v>
      </c>
      <c r="J420">
        <v>4.5</v>
      </c>
      <c r="K420">
        <v>1.575</v>
      </c>
      <c r="L420">
        <f>YEAR(Table1[[#This Row],[DATE]])</f>
        <v>2022</v>
      </c>
      <c r="M420" t="str">
        <f>TEXT(Table1[[#This Row],[DATE]],"mmm")</f>
        <v>Apr</v>
      </c>
      <c r="N420" t="str">
        <f>TEXT(Table1[[#This Row],[DATE]],"ddd")</f>
        <v>Wed</v>
      </c>
    </row>
    <row r="421" spans="1:14" x14ac:dyDescent="0.3">
      <c r="A421" t="s">
        <v>475</v>
      </c>
      <c r="B421" s="1">
        <v>45232</v>
      </c>
      <c r="C421" t="s">
        <v>58</v>
      </c>
      <c r="D421" t="s">
        <v>59</v>
      </c>
      <c r="E421" t="s">
        <v>60</v>
      </c>
      <c r="F421" t="s">
        <v>30</v>
      </c>
      <c r="G421" t="s">
        <v>46</v>
      </c>
      <c r="H421">
        <v>3.75</v>
      </c>
      <c r="I421">
        <v>2</v>
      </c>
      <c r="J421">
        <v>7.5</v>
      </c>
      <c r="K421">
        <v>2.625</v>
      </c>
      <c r="L421">
        <f>YEAR(Table1[[#This Row],[DATE]])</f>
        <v>2023</v>
      </c>
      <c r="M421" t="str">
        <f>TEXT(Table1[[#This Row],[DATE]],"mmm")</f>
        <v>Nov</v>
      </c>
      <c r="N421" t="str">
        <f>TEXT(Table1[[#This Row],[DATE]],"ddd")</f>
        <v>Thu</v>
      </c>
    </row>
    <row r="422" spans="1:14" x14ac:dyDescent="0.3">
      <c r="A422" t="s">
        <v>476</v>
      </c>
      <c r="B422" s="1">
        <v>45166</v>
      </c>
      <c r="C422" t="s">
        <v>36</v>
      </c>
      <c r="D422" t="s">
        <v>37</v>
      </c>
      <c r="E422" t="s">
        <v>56</v>
      </c>
      <c r="F422" t="s">
        <v>33</v>
      </c>
      <c r="G422" t="s">
        <v>66</v>
      </c>
      <c r="H422">
        <v>2.2000000000000002</v>
      </c>
      <c r="I422">
        <v>2</v>
      </c>
      <c r="J422">
        <v>4.4000000000000004</v>
      </c>
      <c r="K422">
        <v>1.54</v>
      </c>
      <c r="L422">
        <f>YEAR(Table1[[#This Row],[DATE]])</f>
        <v>2023</v>
      </c>
      <c r="M422" t="str">
        <f>TEXT(Table1[[#This Row],[DATE]],"mmm")</f>
        <v>Aug</v>
      </c>
      <c r="N422" t="str">
        <f>TEXT(Table1[[#This Row],[DATE]],"ddd")</f>
        <v>Mon</v>
      </c>
    </row>
    <row r="423" spans="1:14" x14ac:dyDescent="0.3">
      <c r="A423" t="s">
        <v>477</v>
      </c>
      <c r="B423" s="1">
        <v>45006</v>
      </c>
      <c r="C423" t="s">
        <v>44</v>
      </c>
      <c r="D423" t="s">
        <v>21</v>
      </c>
      <c r="E423" t="s">
        <v>45</v>
      </c>
      <c r="F423" t="s">
        <v>48</v>
      </c>
      <c r="G423" t="s">
        <v>46</v>
      </c>
      <c r="H423">
        <v>3.1</v>
      </c>
      <c r="I423">
        <v>1</v>
      </c>
      <c r="J423">
        <v>3.1</v>
      </c>
      <c r="K423">
        <v>1.085</v>
      </c>
      <c r="L423">
        <f>YEAR(Table1[[#This Row],[DATE]])</f>
        <v>2023</v>
      </c>
      <c r="M423" t="str">
        <f>TEXT(Table1[[#This Row],[DATE]],"mmm")</f>
        <v>Mar</v>
      </c>
      <c r="N423" t="str">
        <f>TEXT(Table1[[#This Row],[DATE]],"ddd")</f>
        <v>Tue</v>
      </c>
    </row>
    <row r="424" spans="1:14" x14ac:dyDescent="0.3">
      <c r="A424" t="s">
        <v>478</v>
      </c>
      <c r="B424" s="1">
        <v>44659</v>
      </c>
      <c r="C424" t="s">
        <v>12</v>
      </c>
      <c r="D424" t="s">
        <v>13</v>
      </c>
      <c r="E424" t="s">
        <v>14</v>
      </c>
      <c r="F424" t="s">
        <v>33</v>
      </c>
      <c r="G424" t="s">
        <v>19</v>
      </c>
      <c r="H424">
        <v>4</v>
      </c>
      <c r="I424">
        <v>2</v>
      </c>
      <c r="J424">
        <v>8</v>
      </c>
      <c r="K424">
        <v>2.8</v>
      </c>
      <c r="L424">
        <f>YEAR(Table1[[#This Row],[DATE]])</f>
        <v>2022</v>
      </c>
      <c r="M424" t="str">
        <f>TEXT(Table1[[#This Row],[DATE]],"mmm")</f>
        <v>Apr</v>
      </c>
      <c r="N424" t="str">
        <f>TEXT(Table1[[#This Row],[DATE]],"ddd")</f>
        <v>Fri</v>
      </c>
    </row>
    <row r="425" spans="1:14" x14ac:dyDescent="0.3">
      <c r="A425" t="s">
        <v>479</v>
      </c>
      <c r="B425" s="1">
        <v>44348</v>
      </c>
      <c r="C425" t="s">
        <v>27</v>
      </c>
      <c r="D425" t="s">
        <v>28</v>
      </c>
      <c r="E425" t="s">
        <v>32</v>
      </c>
      <c r="F425" t="s">
        <v>48</v>
      </c>
      <c r="G425" t="s">
        <v>61</v>
      </c>
      <c r="H425">
        <v>2.2000000000000002</v>
      </c>
      <c r="I425">
        <v>1</v>
      </c>
      <c r="J425">
        <v>2.2000000000000002</v>
      </c>
      <c r="K425">
        <v>0.77</v>
      </c>
      <c r="L425">
        <f>YEAR(Table1[[#This Row],[DATE]])</f>
        <v>2021</v>
      </c>
      <c r="M425" t="str">
        <f>TEXT(Table1[[#This Row],[DATE]],"mmm")</f>
        <v>Jun</v>
      </c>
      <c r="N425" t="str">
        <f>TEXT(Table1[[#This Row],[DATE]],"ddd")</f>
        <v>Tue</v>
      </c>
    </row>
    <row r="426" spans="1:14" x14ac:dyDescent="0.3">
      <c r="A426" t="s">
        <v>480</v>
      </c>
      <c r="B426" s="1">
        <v>44221</v>
      </c>
      <c r="C426" t="s">
        <v>27</v>
      </c>
      <c r="D426" t="s">
        <v>28</v>
      </c>
      <c r="E426" t="s">
        <v>29</v>
      </c>
      <c r="F426" t="s">
        <v>33</v>
      </c>
      <c r="G426" t="s">
        <v>42</v>
      </c>
      <c r="H426">
        <v>2.5</v>
      </c>
      <c r="I426">
        <v>1</v>
      </c>
      <c r="J426">
        <v>2.5</v>
      </c>
      <c r="K426">
        <v>0.875</v>
      </c>
      <c r="L426">
        <f>YEAR(Table1[[#This Row],[DATE]])</f>
        <v>2021</v>
      </c>
      <c r="M426" t="str">
        <f>TEXT(Table1[[#This Row],[DATE]],"mmm")</f>
        <v>Jan</v>
      </c>
      <c r="N426" t="str">
        <f>TEXT(Table1[[#This Row],[DATE]],"ddd")</f>
        <v>Mon</v>
      </c>
    </row>
    <row r="427" spans="1:14" x14ac:dyDescent="0.3">
      <c r="A427" t="s">
        <v>481</v>
      </c>
      <c r="B427" s="1">
        <v>45208</v>
      </c>
      <c r="C427" t="s">
        <v>27</v>
      </c>
      <c r="D427" t="s">
        <v>28</v>
      </c>
      <c r="E427" t="s">
        <v>32</v>
      </c>
      <c r="F427" t="s">
        <v>48</v>
      </c>
      <c r="G427" t="s">
        <v>23</v>
      </c>
      <c r="H427">
        <v>2.4500000000000002</v>
      </c>
      <c r="I427">
        <v>2</v>
      </c>
      <c r="J427">
        <v>4.9000000000000004</v>
      </c>
      <c r="K427">
        <v>1.7150000000000001</v>
      </c>
      <c r="L427">
        <f>YEAR(Table1[[#This Row],[DATE]])</f>
        <v>2023</v>
      </c>
      <c r="M427" t="str">
        <f>TEXT(Table1[[#This Row],[DATE]],"mmm")</f>
        <v>Oct</v>
      </c>
      <c r="N427" t="str">
        <f>TEXT(Table1[[#This Row],[DATE]],"ddd")</f>
        <v>Mon</v>
      </c>
    </row>
    <row r="428" spans="1:14" x14ac:dyDescent="0.3">
      <c r="A428" t="s">
        <v>482</v>
      </c>
      <c r="B428" s="1">
        <v>44406</v>
      </c>
      <c r="C428" t="s">
        <v>12</v>
      </c>
      <c r="D428" t="s">
        <v>21</v>
      </c>
      <c r="E428" t="s">
        <v>22</v>
      </c>
      <c r="F428" t="s">
        <v>78</v>
      </c>
      <c r="G428" t="s">
        <v>19</v>
      </c>
      <c r="H428">
        <v>3.5</v>
      </c>
      <c r="I428">
        <v>1</v>
      </c>
      <c r="J428">
        <v>3.5</v>
      </c>
      <c r="K428">
        <v>1.2249999999999999</v>
      </c>
      <c r="L428">
        <f>YEAR(Table1[[#This Row],[DATE]])</f>
        <v>2021</v>
      </c>
      <c r="M428" t="str">
        <f>TEXT(Table1[[#This Row],[DATE]],"mmm")</f>
        <v>Jul</v>
      </c>
      <c r="N428" t="str">
        <f>TEXT(Table1[[#This Row],[DATE]],"ddd")</f>
        <v>Thu</v>
      </c>
    </row>
    <row r="429" spans="1:14" x14ac:dyDescent="0.3">
      <c r="A429" t="s">
        <v>483</v>
      </c>
      <c r="B429" s="1">
        <v>44412</v>
      </c>
      <c r="C429" t="s">
        <v>27</v>
      </c>
      <c r="D429" t="s">
        <v>28</v>
      </c>
      <c r="E429" t="s">
        <v>29</v>
      </c>
      <c r="F429" t="s">
        <v>30</v>
      </c>
      <c r="G429" t="s">
        <v>16</v>
      </c>
      <c r="H429">
        <v>4.25</v>
      </c>
      <c r="I429">
        <v>2</v>
      </c>
      <c r="J429">
        <v>8.5</v>
      </c>
      <c r="K429">
        <v>2.9749999999999996</v>
      </c>
      <c r="L429">
        <f>YEAR(Table1[[#This Row],[DATE]])</f>
        <v>2021</v>
      </c>
      <c r="M429" t="str">
        <f>TEXT(Table1[[#This Row],[DATE]],"mmm")</f>
        <v>Aug</v>
      </c>
      <c r="N429" t="str">
        <f>TEXT(Table1[[#This Row],[DATE]],"ddd")</f>
        <v>Wed</v>
      </c>
    </row>
    <row r="430" spans="1:14" x14ac:dyDescent="0.3">
      <c r="A430" t="s">
        <v>484</v>
      </c>
      <c r="B430" s="1">
        <v>44629</v>
      </c>
      <c r="C430" t="s">
        <v>36</v>
      </c>
      <c r="D430" t="s">
        <v>37</v>
      </c>
      <c r="E430" t="s">
        <v>56</v>
      </c>
      <c r="F430" t="s">
        <v>51</v>
      </c>
      <c r="G430" t="s">
        <v>23</v>
      </c>
      <c r="H430">
        <v>2</v>
      </c>
      <c r="I430">
        <v>2</v>
      </c>
      <c r="J430">
        <v>4</v>
      </c>
      <c r="K430">
        <v>1.4</v>
      </c>
      <c r="L430">
        <f>YEAR(Table1[[#This Row],[DATE]])</f>
        <v>2022</v>
      </c>
      <c r="M430" t="str">
        <f>TEXT(Table1[[#This Row],[DATE]],"mmm")</f>
        <v>Mar</v>
      </c>
      <c r="N430" t="str">
        <f>TEXT(Table1[[#This Row],[DATE]],"ddd")</f>
        <v>Wed</v>
      </c>
    </row>
    <row r="431" spans="1:14" x14ac:dyDescent="0.3">
      <c r="A431" t="s">
        <v>485</v>
      </c>
      <c r="B431" s="1">
        <v>44282</v>
      </c>
      <c r="C431" t="s">
        <v>58</v>
      </c>
      <c r="D431" t="s">
        <v>53</v>
      </c>
      <c r="E431" t="s">
        <v>71</v>
      </c>
      <c r="F431" t="s">
        <v>78</v>
      </c>
      <c r="G431" t="s">
        <v>61</v>
      </c>
      <c r="H431">
        <v>3</v>
      </c>
      <c r="I431">
        <v>2</v>
      </c>
      <c r="J431">
        <v>6</v>
      </c>
      <c r="K431">
        <v>2.0999999999999996</v>
      </c>
      <c r="L431">
        <f>YEAR(Table1[[#This Row],[DATE]])</f>
        <v>2021</v>
      </c>
      <c r="M431" t="str">
        <f>TEXT(Table1[[#This Row],[DATE]],"mmm")</f>
        <v>Mar</v>
      </c>
      <c r="N431" t="str">
        <f>TEXT(Table1[[#This Row],[DATE]],"ddd")</f>
        <v>Sat</v>
      </c>
    </row>
    <row r="432" spans="1:14" x14ac:dyDescent="0.3">
      <c r="A432" t="s">
        <v>486</v>
      </c>
      <c r="B432" s="1">
        <v>44393</v>
      </c>
      <c r="C432" t="s">
        <v>58</v>
      </c>
      <c r="D432" t="s">
        <v>53</v>
      </c>
      <c r="E432" t="s">
        <v>74</v>
      </c>
      <c r="F432" t="s">
        <v>15</v>
      </c>
      <c r="G432" t="s">
        <v>19</v>
      </c>
      <c r="H432">
        <v>4.5</v>
      </c>
      <c r="I432">
        <v>1</v>
      </c>
      <c r="J432">
        <v>4.5</v>
      </c>
      <c r="K432">
        <v>1.575</v>
      </c>
      <c r="L432">
        <f>YEAR(Table1[[#This Row],[DATE]])</f>
        <v>2021</v>
      </c>
      <c r="M432" t="str">
        <f>TEXT(Table1[[#This Row],[DATE]],"mmm")</f>
        <v>Jul</v>
      </c>
      <c r="N432" t="str">
        <f>TEXT(Table1[[#This Row],[DATE]],"ddd")</f>
        <v>Fri</v>
      </c>
    </row>
    <row r="433" spans="1:14" x14ac:dyDescent="0.3">
      <c r="A433" t="s">
        <v>487</v>
      </c>
      <c r="B433" s="1">
        <v>44927</v>
      </c>
      <c r="C433" t="s">
        <v>36</v>
      </c>
      <c r="D433" t="s">
        <v>37</v>
      </c>
      <c r="E433" t="s">
        <v>56</v>
      </c>
      <c r="F433" t="s">
        <v>15</v>
      </c>
      <c r="G433" t="s">
        <v>66</v>
      </c>
      <c r="H433">
        <v>2.5</v>
      </c>
      <c r="I433">
        <v>2</v>
      </c>
      <c r="J433">
        <v>5</v>
      </c>
      <c r="K433">
        <v>1.75</v>
      </c>
      <c r="L433">
        <f>YEAR(Table1[[#This Row],[DATE]])</f>
        <v>2023</v>
      </c>
      <c r="M433" t="str">
        <f>TEXT(Table1[[#This Row],[DATE]],"mmm")</f>
        <v>Jan</v>
      </c>
      <c r="N433" t="str">
        <f>TEXT(Table1[[#This Row],[DATE]],"ddd")</f>
        <v>Sun</v>
      </c>
    </row>
    <row r="434" spans="1:14" x14ac:dyDescent="0.3">
      <c r="A434" t="s">
        <v>488</v>
      </c>
      <c r="B434" s="1">
        <v>44792</v>
      </c>
      <c r="C434" t="s">
        <v>36</v>
      </c>
      <c r="D434" t="s">
        <v>53</v>
      </c>
      <c r="E434" t="s">
        <v>54</v>
      </c>
      <c r="F434" t="s">
        <v>51</v>
      </c>
      <c r="G434" t="s">
        <v>19</v>
      </c>
      <c r="H434">
        <v>3</v>
      </c>
      <c r="I434">
        <v>1</v>
      </c>
      <c r="J434">
        <v>3</v>
      </c>
      <c r="K434">
        <v>1.0499999999999998</v>
      </c>
      <c r="L434">
        <f>YEAR(Table1[[#This Row],[DATE]])</f>
        <v>2022</v>
      </c>
      <c r="M434" t="str">
        <f>TEXT(Table1[[#This Row],[DATE]],"mmm")</f>
        <v>Aug</v>
      </c>
      <c r="N434" t="str">
        <f>TEXT(Table1[[#This Row],[DATE]],"ddd")</f>
        <v>Fri</v>
      </c>
    </row>
    <row r="435" spans="1:14" x14ac:dyDescent="0.3">
      <c r="A435" t="s">
        <v>489</v>
      </c>
      <c r="B435" s="1">
        <v>44248</v>
      </c>
      <c r="C435" t="s">
        <v>58</v>
      </c>
      <c r="D435" t="s">
        <v>53</v>
      </c>
      <c r="E435" t="s">
        <v>74</v>
      </c>
      <c r="F435" t="s">
        <v>51</v>
      </c>
      <c r="G435" t="s">
        <v>66</v>
      </c>
      <c r="H435">
        <v>3.75</v>
      </c>
      <c r="I435">
        <v>1</v>
      </c>
      <c r="J435">
        <v>3.75</v>
      </c>
      <c r="K435">
        <v>1.3125</v>
      </c>
      <c r="L435">
        <f>YEAR(Table1[[#This Row],[DATE]])</f>
        <v>2021</v>
      </c>
      <c r="M435" t="str">
        <f>TEXT(Table1[[#This Row],[DATE]],"mmm")</f>
        <v>Feb</v>
      </c>
      <c r="N435" t="str">
        <f>TEXT(Table1[[#This Row],[DATE]],"ddd")</f>
        <v>Sun</v>
      </c>
    </row>
    <row r="436" spans="1:14" x14ac:dyDescent="0.3">
      <c r="A436" t="s">
        <v>490</v>
      </c>
      <c r="B436" s="1">
        <v>44371</v>
      </c>
      <c r="C436" t="s">
        <v>36</v>
      </c>
      <c r="D436" t="s">
        <v>53</v>
      </c>
      <c r="E436" t="s">
        <v>54</v>
      </c>
      <c r="F436" t="s">
        <v>30</v>
      </c>
      <c r="G436" t="s">
        <v>42</v>
      </c>
      <c r="H436">
        <v>2.5</v>
      </c>
      <c r="I436">
        <v>1</v>
      </c>
      <c r="J436">
        <v>2.5</v>
      </c>
      <c r="K436">
        <v>0.875</v>
      </c>
      <c r="L436">
        <f>YEAR(Table1[[#This Row],[DATE]])</f>
        <v>2021</v>
      </c>
      <c r="M436" t="str">
        <f>TEXT(Table1[[#This Row],[DATE]],"mmm")</f>
        <v>Jun</v>
      </c>
      <c r="N436" t="str">
        <f>TEXT(Table1[[#This Row],[DATE]],"ddd")</f>
        <v>Thu</v>
      </c>
    </row>
    <row r="437" spans="1:14" x14ac:dyDescent="0.3">
      <c r="A437" t="s">
        <v>491</v>
      </c>
      <c r="B437" s="1">
        <v>44996</v>
      </c>
      <c r="C437" t="s">
        <v>58</v>
      </c>
      <c r="D437" t="s">
        <v>53</v>
      </c>
      <c r="E437" t="s">
        <v>74</v>
      </c>
      <c r="F437" t="s">
        <v>48</v>
      </c>
      <c r="G437" t="s">
        <v>46</v>
      </c>
      <c r="H437">
        <v>4.25</v>
      </c>
      <c r="I437">
        <v>1</v>
      </c>
      <c r="J437">
        <v>4.25</v>
      </c>
      <c r="K437">
        <v>1.4874999999999998</v>
      </c>
      <c r="L437">
        <f>YEAR(Table1[[#This Row],[DATE]])</f>
        <v>2023</v>
      </c>
      <c r="M437" t="str">
        <f>TEXT(Table1[[#This Row],[DATE]],"mmm")</f>
        <v>Mar</v>
      </c>
      <c r="N437" t="str">
        <f>TEXT(Table1[[#This Row],[DATE]],"ddd")</f>
        <v>Sat</v>
      </c>
    </row>
    <row r="438" spans="1:14" x14ac:dyDescent="0.3">
      <c r="A438" t="s">
        <v>492</v>
      </c>
      <c r="B438" s="1">
        <v>44407</v>
      </c>
      <c r="C438" t="s">
        <v>58</v>
      </c>
      <c r="D438" t="s">
        <v>53</v>
      </c>
      <c r="E438" t="s">
        <v>71</v>
      </c>
      <c r="F438" t="s">
        <v>15</v>
      </c>
      <c r="G438" t="s">
        <v>66</v>
      </c>
      <c r="H438">
        <v>3.5</v>
      </c>
      <c r="I438">
        <v>2</v>
      </c>
      <c r="J438">
        <v>7</v>
      </c>
      <c r="K438">
        <v>2.4499999999999997</v>
      </c>
      <c r="L438">
        <f>YEAR(Table1[[#This Row],[DATE]])</f>
        <v>2021</v>
      </c>
      <c r="M438" t="str">
        <f>TEXT(Table1[[#This Row],[DATE]],"mmm")</f>
        <v>Jul</v>
      </c>
      <c r="N438" t="str">
        <f>TEXT(Table1[[#This Row],[DATE]],"ddd")</f>
        <v>Fri</v>
      </c>
    </row>
    <row r="439" spans="1:14" x14ac:dyDescent="0.3">
      <c r="A439" t="s">
        <v>493</v>
      </c>
      <c r="B439" s="1">
        <v>44269</v>
      </c>
      <c r="C439" t="s">
        <v>27</v>
      </c>
      <c r="D439" t="s">
        <v>28</v>
      </c>
      <c r="E439" t="s">
        <v>29</v>
      </c>
      <c r="F439" t="s">
        <v>18</v>
      </c>
      <c r="G439" t="s">
        <v>46</v>
      </c>
      <c r="H439">
        <v>3.1</v>
      </c>
      <c r="I439">
        <v>1</v>
      </c>
      <c r="J439">
        <v>3.1</v>
      </c>
      <c r="K439">
        <v>1.085</v>
      </c>
      <c r="L439">
        <f>YEAR(Table1[[#This Row],[DATE]])</f>
        <v>2021</v>
      </c>
      <c r="M439" t="str">
        <f>TEXT(Table1[[#This Row],[DATE]],"mmm")</f>
        <v>Mar</v>
      </c>
      <c r="N439" t="str">
        <f>TEXT(Table1[[#This Row],[DATE]],"ddd")</f>
        <v>Sun</v>
      </c>
    </row>
    <row r="440" spans="1:14" x14ac:dyDescent="0.3">
      <c r="A440" t="s">
        <v>494</v>
      </c>
      <c r="B440" s="1">
        <v>44670</v>
      </c>
      <c r="C440" t="s">
        <v>58</v>
      </c>
      <c r="D440" t="s">
        <v>53</v>
      </c>
      <c r="E440" t="s">
        <v>71</v>
      </c>
      <c r="F440" t="s">
        <v>18</v>
      </c>
      <c r="G440" t="s">
        <v>61</v>
      </c>
      <c r="H440">
        <v>3.5</v>
      </c>
      <c r="I440">
        <v>1</v>
      </c>
      <c r="J440">
        <v>3.5</v>
      </c>
      <c r="K440">
        <v>1.2249999999999999</v>
      </c>
      <c r="L440">
        <f>YEAR(Table1[[#This Row],[DATE]])</f>
        <v>2022</v>
      </c>
      <c r="M440" t="str">
        <f>TEXT(Table1[[#This Row],[DATE]],"mmm")</f>
        <v>Apr</v>
      </c>
      <c r="N440" t="str">
        <f>TEXT(Table1[[#This Row],[DATE]],"ddd")</f>
        <v>Tue</v>
      </c>
    </row>
    <row r="441" spans="1:14" x14ac:dyDescent="0.3">
      <c r="A441" t="s">
        <v>495</v>
      </c>
      <c r="B441" s="1">
        <v>44334</v>
      </c>
      <c r="C441" t="s">
        <v>58</v>
      </c>
      <c r="D441" t="s">
        <v>59</v>
      </c>
      <c r="E441" t="s">
        <v>60</v>
      </c>
      <c r="F441" t="s">
        <v>78</v>
      </c>
      <c r="G441" t="s">
        <v>61</v>
      </c>
      <c r="H441">
        <v>3</v>
      </c>
      <c r="I441">
        <v>1</v>
      </c>
      <c r="J441">
        <v>3</v>
      </c>
      <c r="K441">
        <v>1.0499999999999998</v>
      </c>
      <c r="L441">
        <f>YEAR(Table1[[#This Row],[DATE]])</f>
        <v>2021</v>
      </c>
      <c r="M441" t="str">
        <f>TEXT(Table1[[#This Row],[DATE]],"mmm")</f>
        <v>May</v>
      </c>
      <c r="N441" t="str">
        <f>TEXT(Table1[[#This Row],[DATE]],"ddd")</f>
        <v>Tue</v>
      </c>
    </row>
    <row r="442" spans="1:14" x14ac:dyDescent="0.3">
      <c r="A442" t="s">
        <v>496</v>
      </c>
      <c r="B442" s="1">
        <v>44780</v>
      </c>
      <c r="C442" t="s">
        <v>36</v>
      </c>
      <c r="D442" t="s">
        <v>37</v>
      </c>
      <c r="E442" t="s">
        <v>56</v>
      </c>
      <c r="F442" t="s">
        <v>78</v>
      </c>
      <c r="G442" t="s">
        <v>46</v>
      </c>
      <c r="H442">
        <v>3.25</v>
      </c>
      <c r="I442">
        <v>1</v>
      </c>
      <c r="J442">
        <v>3.25</v>
      </c>
      <c r="K442">
        <v>1.1375</v>
      </c>
      <c r="L442">
        <f>YEAR(Table1[[#This Row],[DATE]])</f>
        <v>2022</v>
      </c>
      <c r="M442" t="str">
        <f>TEXT(Table1[[#This Row],[DATE]],"mmm")</f>
        <v>Aug</v>
      </c>
      <c r="N442" t="str">
        <f>TEXT(Table1[[#This Row],[DATE]],"ddd")</f>
        <v>Sun</v>
      </c>
    </row>
    <row r="443" spans="1:14" x14ac:dyDescent="0.3">
      <c r="A443" t="s">
        <v>497</v>
      </c>
      <c r="B443" s="1">
        <v>45212</v>
      </c>
      <c r="C443" t="s">
        <v>44</v>
      </c>
      <c r="D443" t="s">
        <v>21</v>
      </c>
      <c r="E443" t="s">
        <v>45</v>
      </c>
      <c r="F443" t="s">
        <v>33</v>
      </c>
      <c r="G443" t="s">
        <v>66</v>
      </c>
      <c r="H443">
        <v>2.5</v>
      </c>
      <c r="I443">
        <v>1</v>
      </c>
      <c r="J443">
        <v>2.5</v>
      </c>
      <c r="K443">
        <v>0.875</v>
      </c>
      <c r="L443">
        <f>YEAR(Table1[[#This Row],[DATE]])</f>
        <v>2023</v>
      </c>
      <c r="M443" t="str">
        <f>TEXT(Table1[[#This Row],[DATE]],"mmm")</f>
        <v>Oct</v>
      </c>
      <c r="N443" t="str">
        <f>TEXT(Table1[[#This Row],[DATE]],"ddd")</f>
        <v>Fri</v>
      </c>
    </row>
    <row r="444" spans="1:14" x14ac:dyDescent="0.3">
      <c r="A444" t="s">
        <v>498</v>
      </c>
      <c r="B444" s="1">
        <v>44987</v>
      </c>
      <c r="C444" t="s">
        <v>27</v>
      </c>
      <c r="D444" t="s">
        <v>28</v>
      </c>
      <c r="E444" t="s">
        <v>29</v>
      </c>
      <c r="F444" t="s">
        <v>18</v>
      </c>
      <c r="G444" t="s">
        <v>42</v>
      </c>
      <c r="H444">
        <v>3.5</v>
      </c>
      <c r="I444">
        <v>1</v>
      </c>
      <c r="J444">
        <v>3.5</v>
      </c>
      <c r="K444">
        <v>1.2249999999999999</v>
      </c>
      <c r="L444">
        <f>YEAR(Table1[[#This Row],[DATE]])</f>
        <v>2023</v>
      </c>
      <c r="M444" t="str">
        <f>TEXT(Table1[[#This Row],[DATE]],"mmm")</f>
        <v>Mar</v>
      </c>
      <c r="N444" t="str">
        <f>TEXT(Table1[[#This Row],[DATE]],"ddd")</f>
        <v>Thu</v>
      </c>
    </row>
    <row r="445" spans="1:14" x14ac:dyDescent="0.3">
      <c r="A445" t="s">
        <v>499</v>
      </c>
      <c r="B445" s="1">
        <v>45060</v>
      </c>
      <c r="C445" t="s">
        <v>44</v>
      </c>
      <c r="D445" t="s">
        <v>168</v>
      </c>
      <c r="E445" t="s">
        <v>169</v>
      </c>
      <c r="F445" t="s">
        <v>51</v>
      </c>
      <c r="G445" t="s">
        <v>23</v>
      </c>
      <c r="H445">
        <v>2.5</v>
      </c>
      <c r="I445">
        <v>2</v>
      </c>
      <c r="J445">
        <v>5</v>
      </c>
      <c r="K445">
        <v>1.75</v>
      </c>
      <c r="L445">
        <f>YEAR(Table1[[#This Row],[DATE]])</f>
        <v>2023</v>
      </c>
      <c r="M445" t="str">
        <f>TEXT(Table1[[#This Row],[DATE]],"mmm")</f>
        <v>May</v>
      </c>
      <c r="N445" t="str">
        <f>TEXT(Table1[[#This Row],[DATE]],"ddd")</f>
        <v>Sun</v>
      </c>
    </row>
    <row r="446" spans="1:14" x14ac:dyDescent="0.3">
      <c r="A446" t="s">
        <v>500</v>
      </c>
      <c r="B446" s="1">
        <v>45026</v>
      </c>
      <c r="C446" t="s">
        <v>36</v>
      </c>
      <c r="D446" t="s">
        <v>37</v>
      </c>
      <c r="E446" t="s">
        <v>38</v>
      </c>
      <c r="F446" t="s">
        <v>48</v>
      </c>
      <c r="G446" t="s">
        <v>61</v>
      </c>
      <c r="H446">
        <v>3</v>
      </c>
      <c r="I446">
        <v>1</v>
      </c>
      <c r="J446">
        <v>3</v>
      </c>
      <c r="K446">
        <v>1.0499999999999998</v>
      </c>
      <c r="L446">
        <f>YEAR(Table1[[#This Row],[DATE]])</f>
        <v>2023</v>
      </c>
      <c r="M446" t="str">
        <f>TEXT(Table1[[#This Row],[DATE]],"mmm")</f>
        <v>Apr</v>
      </c>
      <c r="N446" t="str">
        <f>TEXT(Table1[[#This Row],[DATE]],"ddd")</f>
        <v>Mon</v>
      </c>
    </row>
    <row r="447" spans="1:14" x14ac:dyDescent="0.3">
      <c r="A447" t="s">
        <v>501</v>
      </c>
      <c r="B447" s="1">
        <v>44457</v>
      </c>
      <c r="C447" t="s">
        <v>27</v>
      </c>
      <c r="D447" t="s">
        <v>40</v>
      </c>
      <c r="E447" t="s">
        <v>41</v>
      </c>
      <c r="F447" t="s">
        <v>15</v>
      </c>
      <c r="G447" t="s">
        <v>19</v>
      </c>
      <c r="H447">
        <v>3.25</v>
      </c>
      <c r="I447">
        <v>1</v>
      </c>
      <c r="J447">
        <v>3.25</v>
      </c>
      <c r="K447">
        <v>1.1375</v>
      </c>
      <c r="L447">
        <f>YEAR(Table1[[#This Row],[DATE]])</f>
        <v>2021</v>
      </c>
      <c r="M447" t="str">
        <f>TEXT(Table1[[#This Row],[DATE]],"mmm")</f>
        <v>Sep</v>
      </c>
      <c r="N447" t="str">
        <f>TEXT(Table1[[#This Row],[DATE]],"ddd")</f>
        <v>Sat</v>
      </c>
    </row>
    <row r="448" spans="1:14" x14ac:dyDescent="0.3">
      <c r="A448" t="s">
        <v>502</v>
      </c>
      <c r="B448" s="1">
        <v>44473</v>
      </c>
      <c r="C448" t="s">
        <v>36</v>
      </c>
      <c r="D448" t="s">
        <v>53</v>
      </c>
      <c r="E448" t="s">
        <v>96</v>
      </c>
      <c r="F448" t="s">
        <v>78</v>
      </c>
      <c r="G448" t="s">
        <v>66</v>
      </c>
      <c r="H448">
        <v>2.5</v>
      </c>
      <c r="I448">
        <v>1</v>
      </c>
      <c r="J448">
        <v>2.5</v>
      </c>
      <c r="K448">
        <v>0.875</v>
      </c>
      <c r="L448">
        <f>YEAR(Table1[[#This Row],[DATE]])</f>
        <v>2021</v>
      </c>
      <c r="M448" t="str">
        <f>TEXT(Table1[[#This Row],[DATE]],"mmm")</f>
        <v>Oct</v>
      </c>
      <c r="N448" t="str">
        <f>TEXT(Table1[[#This Row],[DATE]],"ddd")</f>
        <v>Mon</v>
      </c>
    </row>
    <row r="449" spans="1:14" x14ac:dyDescent="0.3">
      <c r="A449" t="s">
        <v>503</v>
      </c>
      <c r="B449" s="1">
        <v>44599</v>
      </c>
      <c r="C449" t="s">
        <v>27</v>
      </c>
      <c r="D449" t="s">
        <v>40</v>
      </c>
      <c r="E449" t="s">
        <v>86</v>
      </c>
      <c r="F449" t="s">
        <v>15</v>
      </c>
      <c r="G449" t="s">
        <v>61</v>
      </c>
      <c r="H449">
        <v>4</v>
      </c>
      <c r="I449">
        <v>1</v>
      </c>
      <c r="J449">
        <v>4</v>
      </c>
      <c r="K449">
        <v>1.4</v>
      </c>
      <c r="L449">
        <f>YEAR(Table1[[#This Row],[DATE]])</f>
        <v>2022</v>
      </c>
      <c r="M449" t="str">
        <f>TEXT(Table1[[#This Row],[DATE]],"mmm")</f>
        <v>Feb</v>
      </c>
      <c r="N449" t="str">
        <f>TEXT(Table1[[#This Row],[DATE]],"ddd")</f>
        <v>Mon</v>
      </c>
    </row>
    <row r="450" spans="1:14" x14ac:dyDescent="0.3">
      <c r="A450" t="s">
        <v>504</v>
      </c>
      <c r="B450" s="1">
        <v>44738</v>
      </c>
      <c r="C450" t="s">
        <v>27</v>
      </c>
      <c r="D450" t="s">
        <v>28</v>
      </c>
      <c r="E450" t="s">
        <v>32</v>
      </c>
      <c r="F450" t="s">
        <v>51</v>
      </c>
      <c r="G450" t="s">
        <v>46</v>
      </c>
      <c r="H450">
        <v>4</v>
      </c>
      <c r="I450">
        <v>2</v>
      </c>
      <c r="J450">
        <v>8</v>
      </c>
      <c r="K450">
        <v>2.8</v>
      </c>
      <c r="L450">
        <f>YEAR(Table1[[#This Row],[DATE]])</f>
        <v>2022</v>
      </c>
      <c r="M450" t="str">
        <f>TEXT(Table1[[#This Row],[DATE]],"mmm")</f>
        <v>Jun</v>
      </c>
      <c r="N450" t="str">
        <f>TEXT(Table1[[#This Row],[DATE]],"ddd")</f>
        <v>Sun</v>
      </c>
    </row>
    <row r="451" spans="1:14" x14ac:dyDescent="0.3">
      <c r="A451" t="s">
        <v>505</v>
      </c>
      <c r="B451" s="1">
        <v>44460</v>
      </c>
      <c r="C451" t="s">
        <v>12</v>
      </c>
      <c r="D451" t="s">
        <v>63</v>
      </c>
      <c r="E451" t="s">
        <v>64</v>
      </c>
      <c r="F451" t="s">
        <v>48</v>
      </c>
      <c r="G451" t="s">
        <v>23</v>
      </c>
      <c r="H451">
        <v>3.75</v>
      </c>
      <c r="I451">
        <v>1</v>
      </c>
      <c r="J451">
        <v>3.75</v>
      </c>
      <c r="K451">
        <v>1.3125</v>
      </c>
      <c r="L451">
        <f>YEAR(Table1[[#This Row],[DATE]])</f>
        <v>2021</v>
      </c>
      <c r="M451" t="str">
        <f>TEXT(Table1[[#This Row],[DATE]],"mmm")</f>
        <v>Sep</v>
      </c>
      <c r="N451" t="str">
        <f>TEXT(Table1[[#This Row],[DATE]],"ddd")</f>
        <v>Tue</v>
      </c>
    </row>
    <row r="452" spans="1:14" x14ac:dyDescent="0.3">
      <c r="A452" t="s">
        <v>506</v>
      </c>
      <c r="B452" s="1">
        <v>44957</v>
      </c>
      <c r="C452" t="s">
        <v>58</v>
      </c>
      <c r="D452" t="s">
        <v>53</v>
      </c>
      <c r="E452" t="s">
        <v>71</v>
      </c>
      <c r="F452" t="s">
        <v>30</v>
      </c>
      <c r="G452" t="s">
        <v>19</v>
      </c>
      <c r="H452">
        <v>2.5</v>
      </c>
      <c r="I452">
        <v>2</v>
      </c>
      <c r="J452">
        <v>5</v>
      </c>
      <c r="K452">
        <v>1.75</v>
      </c>
      <c r="L452">
        <f>YEAR(Table1[[#This Row],[DATE]])</f>
        <v>2023</v>
      </c>
      <c r="M452" t="str">
        <f>TEXT(Table1[[#This Row],[DATE]],"mmm")</f>
        <v>Jan</v>
      </c>
      <c r="N452" t="str">
        <f>TEXT(Table1[[#This Row],[DATE]],"ddd")</f>
        <v>Tue</v>
      </c>
    </row>
    <row r="453" spans="1:14" x14ac:dyDescent="0.3">
      <c r="A453" t="s">
        <v>507</v>
      </c>
      <c r="B453" s="1">
        <v>44433</v>
      </c>
      <c r="C453" t="s">
        <v>12</v>
      </c>
      <c r="D453" t="s">
        <v>13</v>
      </c>
      <c r="E453" t="s">
        <v>14</v>
      </c>
      <c r="F453" t="s">
        <v>15</v>
      </c>
      <c r="G453" t="s">
        <v>23</v>
      </c>
      <c r="H453">
        <v>3.5</v>
      </c>
      <c r="I453">
        <v>2</v>
      </c>
      <c r="J453">
        <v>7</v>
      </c>
      <c r="K453">
        <v>2.4499999999999997</v>
      </c>
      <c r="L453">
        <f>YEAR(Table1[[#This Row],[DATE]])</f>
        <v>2021</v>
      </c>
      <c r="M453" t="str">
        <f>TEXT(Table1[[#This Row],[DATE]],"mmm")</f>
        <v>Aug</v>
      </c>
      <c r="N453" t="str">
        <f>TEXT(Table1[[#This Row],[DATE]],"ddd")</f>
        <v>Wed</v>
      </c>
    </row>
    <row r="454" spans="1:14" x14ac:dyDescent="0.3">
      <c r="A454" t="s">
        <v>508</v>
      </c>
      <c r="B454" s="1">
        <v>44822</v>
      </c>
      <c r="C454" t="s">
        <v>44</v>
      </c>
      <c r="D454" t="s">
        <v>168</v>
      </c>
      <c r="E454" t="s">
        <v>169</v>
      </c>
      <c r="F454" t="s">
        <v>15</v>
      </c>
      <c r="G454" t="s">
        <v>16</v>
      </c>
      <c r="H454">
        <v>3.5</v>
      </c>
      <c r="I454">
        <v>1</v>
      </c>
      <c r="J454">
        <v>3.5</v>
      </c>
      <c r="K454">
        <v>1.2249999999999999</v>
      </c>
      <c r="L454">
        <f>YEAR(Table1[[#This Row],[DATE]])</f>
        <v>2022</v>
      </c>
      <c r="M454" t="str">
        <f>TEXT(Table1[[#This Row],[DATE]],"mmm")</f>
        <v>Sep</v>
      </c>
      <c r="N454" t="str">
        <f>TEXT(Table1[[#This Row],[DATE]],"ddd")</f>
        <v>Sun</v>
      </c>
    </row>
    <row r="455" spans="1:14" x14ac:dyDescent="0.3">
      <c r="A455" t="s">
        <v>509</v>
      </c>
      <c r="B455" s="1">
        <v>45228</v>
      </c>
      <c r="C455" t="s">
        <v>12</v>
      </c>
      <c r="D455" t="s">
        <v>63</v>
      </c>
      <c r="E455" t="s">
        <v>64</v>
      </c>
      <c r="F455" t="s">
        <v>48</v>
      </c>
      <c r="G455" t="s">
        <v>46</v>
      </c>
      <c r="H455">
        <v>2.4500000000000002</v>
      </c>
      <c r="I455">
        <v>1</v>
      </c>
      <c r="J455">
        <v>2.4500000000000002</v>
      </c>
      <c r="K455">
        <v>0.85750000000000004</v>
      </c>
      <c r="L455">
        <f>YEAR(Table1[[#This Row],[DATE]])</f>
        <v>2023</v>
      </c>
      <c r="M455" t="str">
        <f>TEXT(Table1[[#This Row],[DATE]],"mmm")</f>
        <v>Oct</v>
      </c>
      <c r="N455" t="str">
        <f>TEXT(Table1[[#This Row],[DATE]],"ddd")</f>
        <v>Sun</v>
      </c>
    </row>
    <row r="456" spans="1:14" x14ac:dyDescent="0.3">
      <c r="A456" t="s">
        <v>510</v>
      </c>
      <c r="B456" s="1">
        <v>44321</v>
      </c>
      <c r="C456" t="s">
        <v>58</v>
      </c>
      <c r="D456" t="s">
        <v>53</v>
      </c>
      <c r="E456" t="s">
        <v>71</v>
      </c>
      <c r="F456" t="s">
        <v>30</v>
      </c>
      <c r="G456" t="s">
        <v>23</v>
      </c>
      <c r="H456">
        <v>3.5</v>
      </c>
      <c r="I456">
        <v>1</v>
      </c>
      <c r="J456">
        <v>3.5</v>
      </c>
      <c r="K456">
        <v>1.2249999999999999</v>
      </c>
      <c r="L456">
        <f>YEAR(Table1[[#This Row],[DATE]])</f>
        <v>2021</v>
      </c>
      <c r="M456" t="str">
        <f>TEXT(Table1[[#This Row],[DATE]],"mmm")</f>
        <v>May</v>
      </c>
      <c r="N456" t="str">
        <f>TEXT(Table1[[#This Row],[DATE]],"ddd")</f>
        <v>Wed</v>
      </c>
    </row>
    <row r="457" spans="1:14" x14ac:dyDescent="0.3">
      <c r="A457" t="s">
        <v>511</v>
      </c>
      <c r="B457" s="1">
        <v>45136</v>
      </c>
      <c r="C457" t="s">
        <v>58</v>
      </c>
      <c r="D457" t="s">
        <v>53</v>
      </c>
      <c r="E457" t="s">
        <v>71</v>
      </c>
      <c r="F457" t="s">
        <v>48</v>
      </c>
      <c r="G457" t="s">
        <v>19</v>
      </c>
      <c r="H457">
        <v>3.75</v>
      </c>
      <c r="I457">
        <v>2</v>
      </c>
      <c r="J457">
        <v>7.5</v>
      </c>
      <c r="K457">
        <v>2.625</v>
      </c>
      <c r="L457">
        <f>YEAR(Table1[[#This Row],[DATE]])</f>
        <v>2023</v>
      </c>
      <c r="M457" t="str">
        <f>TEXT(Table1[[#This Row],[DATE]],"mmm")</f>
        <v>Jul</v>
      </c>
      <c r="N457" t="str">
        <f>TEXT(Table1[[#This Row],[DATE]],"ddd")</f>
        <v>Sat</v>
      </c>
    </row>
    <row r="458" spans="1:14" x14ac:dyDescent="0.3">
      <c r="A458" t="s">
        <v>512</v>
      </c>
      <c r="B458" s="1">
        <v>45064</v>
      </c>
      <c r="C458" t="s">
        <v>36</v>
      </c>
      <c r="D458" t="s">
        <v>53</v>
      </c>
      <c r="E458" t="s">
        <v>54</v>
      </c>
      <c r="F458" t="s">
        <v>30</v>
      </c>
      <c r="G458" t="s">
        <v>46</v>
      </c>
      <c r="H458">
        <v>3.5</v>
      </c>
      <c r="I458">
        <v>1</v>
      </c>
      <c r="J458">
        <v>3.5</v>
      </c>
      <c r="K458">
        <v>1.2249999999999999</v>
      </c>
      <c r="L458">
        <f>YEAR(Table1[[#This Row],[DATE]])</f>
        <v>2023</v>
      </c>
      <c r="M458" t="str">
        <f>TEXT(Table1[[#This Row],[DATE]],"mmm")</f>
        <v>May</v>
      </c>
      <c r="N458" t="str">
        <f>TEXT(Table1[[#This Row],[DATE]],"ddd")</f>
        <v>Thu</v>
      </c>
    </row>
    <row r="459" spans="1:14" x14ac:dyDescent="0.3">
      <c r="A459" t="s">
        <v>513</v>
      </c>
      <c r="B459" s="1">
        <v>44595</v>
      </c>
      <c r="C459" t="s">
        <v>44</v>
      </c>
      <c r="D459" t="s">
        <v>21</v>
      </c>
      <c r="E459" t="s">
        <v>45</v>
      </c>
      <c r="F459" t="s">
        <v>78</v>
      </c>
      <c r="G459" t="s">
        <v>46</v>
      </c>
      <c r="H459">
        <v>3.75</v>
      </c>
      <c r="I459">
        <v>2</v>
      </c>
      <c r="J459">
        <v>7.5</v>
      </c>
      <c r="K459">
        <v>2.625</v>
      </c>
      <c r="L459">
        <f>YEAR(Table1[[#This Row],[DATE]])</f>
        <v>2022</v>
      </c>
      <c r="M459" t="str">
        <f>TEXT(Table1[[#This Row],[DATE]],"mmm")</f>
        <v>Feb</v>
      </c>
      <c r="N459" t="str">
        <f>TEXT(Table1[[#This Row],[DATE]],"ddd")</f>
        <v>Thu</v>
      </c>
    </row>
    <row r="460" spans="1:14" x14ac:dyDescent="0.3">
      <c r="A460" t="s">
        <v>514</v>
      </c>
      <c r="B460" s="1">
        <v>44599</v>
      </c>
      <c r="C460" t="s">
        <v>36</v>
      </c>
      <c r="D460" t="s">
        <v>37</v>
      </c>
      <c r="E460" t="s">
        <v>38</v>
      </c>
      <c r="F460" t="s">
        <v>78</v>
      </c>
      <c r="G460" t="s">
        <v>66</v>
      </c>
      <c r="H460">
        <v>3</v>
      </c>
      <c r="I460">
        <v>1</v>
      </c>
      <c r="J460">
        <v>3</v>
      </c>
      <c r="K460">
        <v>1.0499999999999998</v>
      </c>
      <c r="L460">
        <f>YEAR(Table1[[#This Row],[DATE]])</f>
        <v>2022</v>
      </c>
      <c r="M460" t="str">
        <f>TEXT(Table1[[#This Row],[DATE]],"mmm")</f>
        <v>Feb</v>
      </c>
      <c r="N460" t="str">
        <f>TEXT(Table1[[#This Row],[DATE]],"ddd")</f>
        <v>Mon</v>
      </c>
    </row>
    <row r="461" spans="1:14" x14ac:dyDescent="0.3">
      <c r="A461" t="s">
        <v>515</v>
      </c>
      <c r="B461" s="1">
        <v>45187</v>
      </c>
      <c r="C461" t="s">
        <v>36</v>
      </c>
      <c r="D461" t="s">
        <v>53</v>
      </c>
      <c r="E461" t="s">
        <v>96</v>
      </c>
      <c r="F461" t="s">
        <v>33</v>
      </c>
      <c r="G461" t="s">
        <v>66</v>
      </c>
      <c r="H461">
        <v>3.75</v>
      </c>
      <c r="I461">
        <v>2</v>
      </c>
      <c r="J461">
        <v>7.5</v>
      </c>
      <c r="K461">
        <v>2.625</v>
      </c>
      <c r="L461">
        <f>YEAR(Table1[[#This Row],[DATE]])</f>
        <v>2023</v>
      </c>
      <c r="M461" t="str">
        <f>TEXT(Table1[[#This Row],[DATE]],"mmm")</f>
        <v>Sep</v>
      </c>
      <c r="N461" t="str">
        <f>TEXT(Table1[[#This Row],[DATE]],"ddd")</f>
        <v>Mon</v>
      </c>
    </row>
    <row r="462" spans="1:14" x14ac:dyDescent="0.3">
      <c r="A462" t="s">
        <v>516</v>
      </c>
      <c r="B462" s="1">
        <v>44692</v>
      </c>
      <c r="C462" t="s">
        <v>36</v>
      </c>
      <c r="D462" t="s">
        <v>53</v>
      </c>
      <c r="E462" t="s">
        <v>54</v>
      </c>
      <c r="F462" t="s">
        <v>48</v>
      </c>
      <c r="G462" t="s">
        <v>42</v>
      </c>
      <c r="H462">
        <v>3.75</v>
      </c>
      <c r="I462">
        <v>2</v>
      </c>
      <c r="J462">
        <v>7.5</v>
      </c>
      <c r="K462">
        <v>2.625</v>
      </c>
      <c r="L462">
        <f>YEAR(Table1[[#This Row],[DATE]])</f>
        <v>2022</v>
      </c>
      <c r="M462" t="str">
        <f>TEXT(Table1[[#This Row],[DATE]],"mmm")</f>
        <v>May</v>
      </c>
      <c r="N462" t="str">
        <f>TEXT(Table1[[#This Row],[DATE]],"ddd")</f>
        <v>Wed</v>
      </c>
    </row>
    <row r="463" spans="1:14" x14ac:dyDescent="0.3">
      <c r="A463" t="s">
        <v>517</v>
      </c>
      <c r="B463" s="1">
        <v>44865</v>
      </c>
      <c r="C463" t="s">
        <v>58</v>
      </c>
      <c r="D463" t="s">
        <v>59</v>
      </c>
      <c r="E463" t="s">
        <v>60</v>
      </c>
      <c r="F463" t="s">
        <v>48</v>
      </c>
      <c r="G463" t="s">
        <v>46</v>
      </c>
      <c r="H463">
        <v>2.5499999999999998</v>
      </c>
      <c r="I463">
        <v>2</v>
      </c>
      <c r="J463">
        <v>5.0999999999999996</v>
      </c>
      <c r="K463">
        <v>1.7849999999999997</v>
      </c>
      <c r="L463">
        <f>YEAR(Table1[[#This Row],[DATE]])</f>
        <v>2022</v>
      </c>
      <c r="M463" t="str">
        <f>TEXT(Table1[[#This Row],[DATE]],"mmm")</f>
        <v>Oct</v>
      </c>
      <c r="N463" t="str">
        <f>TEXT(Table1[[#This Row],[DATE]],"ddd")</f>
        <v>Mon</v>
      </c>
    </row>
    <row r="464" spans="1:14" x14ac:dyDescent="0.3">
      <c r="A464" t="s">
        <v>518</v>
      </c>
      <c r="B464" s="1">
        <v>44475</v>
      </c>
      <c r="C464" t="s">
        <v>36</v>
      </c>
      <c r="D464" t="s">
        <v>53</v>
      </c>
      <c r="E464" t="s">
        <v>96</v>
      </c>
      <c r="F464" t="s">
        <v>78</v>
      </c>
      <c r="G464" t="s">
        <v>61</v>
      </c>
      <c r="H464">
        <v>3</v>
      </c>
      <c r="I464">
        <v>1</v>
      </c>
      <c r="J464">
        <v>3</v>
      </c>
      <c r="K464">
        <v>1.0499999999999998</v>
      </c>
      <c r="L464">
        <f>YEAR(Table1[[#This Row],[DATE]])</f>
        <v>2021</v>
      </c>
      <c r="M464" t="str">
        <f>TEXT(Table1[[#This Row],[DATE]],"mmm")</f>
        <v>Oct</v>
      </c>
      <c r="N464" t="str">
        <f>TEXT(Table1[[#This Row],[DATE]],"ddd")</f>
        <v>Wed</v>
      </c>
    </row>
    <row r="465" spans="1:14" x14ac:dyDescent="0.3">
      <c r="A465" t="s">
        <v>519</v>
      </c>
      <c r="B465" s="1">
        <v>44840</v>
      </c>
      <c r="C465" t="s">
        <v>27</v>
      </c>
      <c r="D465" t="s">
        <v>40</v>
      </c>
      <c r="E465" t="s">
        <v>86</v>
      </c>
      <c r="F465" t="s">
        <v>18</v>
      </c>
      <c r="G465" t="s">
        <v>19</v>
      </c>
      <c r="H465">
        <v>4.25</v>
      </c>
      <c r="I465">
        <v>1</v>
      </c>
      <c r="J465">
        <v>4.25</v>
      </c>
      <c r="K465">
        <v>1.4874999999999998</v>
      </c>
      <c r="L465">
        <f>YEAR(Table1[[#This Row],[DATE]])</f>
        <v>2022</v>
      </c>
      <c r="M465" t="str">
        <f>TEXT(Table1[[#This Row],[DATE]],"mmm")</f>
        <v>Oct</v>
      </c>
      <c r="N465" t="str">
        <f>TEXT(Table1[[#This Row],[DATE]],"ddd")</f>
        <v>Thu</v>
      </c>
    </row>
    <row r="466" spans="1:14" x14ac:dyDescent="0.3">
      <c r="A466" t="s">
        <v>520</v>
      </c>
      <c r="B466" s="1">
        <v>44584</v>
      </c>
      <c r="C466" t="s">
        <v>58</v>
      </c>
      <c r="D466" t="s">
        <v>53</v>
      </c>
      <c r="E466" t="s">
        <v>74</v>
      </c>
      <c r="F466" t="s">
        <v>18</v>
      </c>
      <c r="G466" t="s">
        <v>46</v>
      </c>
      <c r="H466">
        <v>3</v>
      </c>
      <c r="I466">
        <v>2</v>
      </c>
      <c r="J466">
        <v>6</v>
      </c>
      <c r="K466">
        <v>2.0999999999999996</v>
      </c>
      <c r="L466">
        <f>YEAR(Table1[[#This Row],[DATE]])</f>
        <v>2022</v>
      </c>
      <c r="M466" t="str">
        <f>TEXT(Table1[[#This Row],[DATE]],"mmm")</f>
        <v>Jan</v>
      </c>
      <c r="N466" t="str">
        <f>TEXT(Table1[[#This Row],[DATE]],"ddd")</f>
        <v>Sun</v>
      </c>
    </row>
    <row r="467" spans="1:14" x14ac:dyDescent="0.3">
      <c r="A467" t="s">
        <v>521</v>
      </c>
      <c r="B467" s="1">
        <v>44880</v>
      </c>
      <c r="C467" t="s">
        <v>27</v>
      </c>
      <c r="D467" t="s">
        <v>28</v>
      </c>
      <c r="E467" t="s">
        <v>29</v>
      </c>
      <c r="F467" t="s">
        <v>51</v>
      </c>
      <c r="G467" t="s">
        <v>66</v>
      </c>
      <c r="H467">
        <v>3.5</v>
      </c>
      <c r="I467">
        <v>1</v>
      </c>
      <c r="J467">
        <v>3.5</v>
      </c>
      <c r="K467">
        <v>1.2249999999999999</v>
      </c>
      <c r="L467">
        <f>YEAR(Table1[[#This Row],[DATE]])</f>
        <v>2022</v>
      </c>
      <c r="M467" t="str">
        <f>TEXT(Table1[[#This Row],[DATE]],"mmm")</f>
        <v>Nov</v>
      </c>
      <c r="N467" t="str">
        <f>TEXT(Table1[[#This Row],[DATE]],"ddd")</f>
        <v>Tue</v>
      </c>
    </row>
    <row r="468" spans="1:14" x14ac:dyDescent="0.3">
      <c r="A468" t="s">
        <v>522</v>
      </c>
      <c r="B468" s="1">
        <v>44622</v>
      </c>
      <c r="C468" t="s">
        <v>36</v>
      </c>
      <c r="D468" t="s">
        <v>53</v>
      </c>
      <c r="E468" t="s">
        <v>54</v>
      </c>
      <c r="F468" t="s">
        <v>33</v>
      </c>
      <c r="G468" t="s">
        <v>66</v>
      </c>
      <c r="H468">
        <v>3</v>
      </c>
      <c r="I468">
        <v>2</v>
      </c>
      <c r="J468">
        <v>6</v>
      </c>
      <c r="K468">
        <v>2.0999999999999996</v>
      </c>
      <c r="L468">
        <f>YEAR(Table1[[#This Row],[DATE]])</f>
        <v>2022</v>
      </c>
      <c r="M468" t="str">
        <f>TEXT(Table1[[#This Row],[DATE]],"mmm")</f>
        <v>Mar</v>
      </c>
      <c r="N468" t="str">
        <f>TEXT(Table1[[#This Row],[DATE]],"ddd")</f>
        <v>Wed</v>
      </c>
    </row>
    <row r="469" spans="1:14" x14ac:dyDescent="0.3">
      <c r="A469" t="s">
        <v>523</v>
      </c>
      <c r="B469" s="1">
        <v>44659</v>
      </c>
      <c r="C469" t="s">
        <v>36</v>
      </c>
      <c r="D469" t="s">
        <v>53</v>
      </c>
      <c r="E469" t="s">
        <v>54</v>
      </c>
      <c r="F469" t="s">
        <v>51</v>
      </c>
      <c r="G469" t="s">
        <v>23</v>
      </c>
      <c r="H469">
        <v>2.5</v>
      </c>
      <c r="I469">
        <v>1</v>
      </c>
      <c r="J469">
        <v>2.5</v>
      </c>
      <c r="K469">
        <v>0.875</v>
      </c>
      <c r="L469">
        <f>YEAR(Table1[[#This Row],[DATE]])</f>
        <v>2022</v>
      </c>
      <c r="M469" t="str">
        <f>TEXT(Table1[[#This Row],[DATE]],"mmm")</f>
        <v>Apr</v>
      </c>
      <c r="N469" t="str">
        <f>TEXT(Table1[[#This Row],[DATE]],"ddd")</f>
        <v>Fri</v>
      </c>
    </row>
    <row r="470" spans="1:14" x14ac:dyDescent="0.3">
      <c r="A470" t="s">
        <v>524</v>
      </c>
      <c r="B470" s="1">
        <v>44333</v>
      </c>
      <c r="C470" t="s">
        <v>58</v>
      </c>
      <c r="D470" t="s">
        <v>53</v>
      </c>
      <c r="E470" t="s">
        <v>74</v>
      </c>
      <c r="F470" t="s">
        <v>78</v>
      </c>
      <c r="G470" t="s">
        <v>46</v>
      </c>
      <c r="H470">
        <v>3</v>
      </c>
      <c r="I470">
        <v>2</v>
      </c>
      <c r="J470">
        <v>6</v>
      </c>
      <c r="K470">
        <v>2.0999999999999996</v>
      </c>
      <c r="L470">
        <f>YEAR(Table1[[#This Row],[DATE]])</f>
        <v>2021</v>
      </c>
      <c r="M470" t="str">
        <f>TEXT(Table1[[#This Row],[DATE]],"mmm")</f>
        <v>May</v>
      </c>
      <c r="N470" t="str">
        <f>TEXT(Table1[[#This Row],[DATE]],"ddd")</f>
        <v>Mon</v>
      </c>
    </row>
    <row r="471" spans="1:14" x14ac:dyDescent="0.3">
      <c r="A471" t="s">
        <v>525</v>
      </c>
      <c r="B471" s="1">
        <v>44345</v>
      </c>
      <c r="C471" t="s">
        <v>58</v>
      </c>
      <c r="D471" t="s">
        <v>53</v>
      </c>
      <c r="E471" t="s">
        <v>71</v>
      </c>
      <c r="F471" t="s">
        <v>18</v>
      </c>
      <c r="G471" t="s">
        <v>19</v>
      </c>
      <c r="H471">
        <v>2</v>
      </c>
      <c r="I471">
        <v>1</v>
      </c>
      <c r="J471">
        <v>2</v>
      </c>
      <c r="K471">
        <v>0.7</v>
      </c>
      <c r="L471">
        <f>YEAR(Table1[[#This Row],[DATE]])</f>
        <v>2021</v>
      </c>
      <c r="M471" t="str">
        <f>TEXT(Table1[[#This Row],[DATE]],"mmm")</f>
        <v>May</v>
      </c>
      <c r="N471" t="str">
        <f>TEXT(Table1[[#This Row],[DATE]],"ddd")</f>
        <v>Sat</v>
      </c>
    </row>
    <row r="472" spans="1:14" x14ac:dyDescent="0.3">
      <c r="A472" t="s">
        <v>526</v>
      </c>
      <c r="B472" s="1">
        <v>45029</v>
      </c>
      <c r="C472" t="s">
        <v>12</v>
      </c>
      <c r="D472" t="s">
        <v>13</v>
      </c>
      <c r="E472" t="s">
        <v>14</v>
      </c>
      <c r="F472" t="s">
        <v>30</v>
      </c>
      <c r="G472" t="s">
        <v>61</v>
      </c>
      <c r="H472">
        <v>4.5</v>
      </c>
      <c r="I472">
        <v>1</v>
      </c>
      <c r="J472">
        <v>4.5</v>
      </c>
      <c r="K472">
        <v>1.575</v>
      </c>
      <c r="L472">
        <f>YEAR(Table1[[#This Row],[DATE]])</f>
        <v>2023</v>
      </c>
      <c r="M472" t="str">
        <f>TEXT(Table1[[#This Row],[DATE]],"mmm")</f>
        <v>Apr</v>
      </c>
      <c r="N472" t="str">
        <f>TEXT(Table1[[#This Row],[DATE]],"ddd")</f>
        <v>Thu</v>
      </c>
    </row>
    <row r="473" spans="1:14" x14ac:dyDescent="0.3">
      <c r="A473" t="s">
        <v>527</v>
      </c>
      <c r="B473" s="1">
        <v>45118</v>
      </c>
      <c r="C473" t="s">
        <v>27</v>
      </c>
      <c r="D473" t="s">
        <v>40</v>
      </c>
      <c r="E473" t="s">
        <v>86</v>
      </c>
      <c r="F473" t="s">
        <v>33</v>
      </c>
      <c r="G473" t="s">
        <v>61</v>
      </c>
      <c r="H473">
        <v>2</v>
      </c>
      <c r="I473">
        <v>1</v>
      </c>
      <c r="J473">
        <v>2</v>
      </c>
      <c r="K473">
        <v>0.7</v>
      </c>
      <c r="L473">
        <f>YEAR(Table1[[#This Row],[DATE]])</f>
        <v>2023</v>
      </c>
      <c r="M473" t="str">
        <f>TEXT(Table1[[#This Row],[DATE]],"mmm")</f>
        <v>Jul</v>
      </c>
      <c r="N473" t="str">
        <f>TEXT(Table1[[#This Row],[DATE]],"ddd")</f>
        <v>Tue</v>
      </c>
    </row>
    <row r="474" spans="1:14" x14ac:dyDescent="0.3">
      <c r="A474" t="s">
        <v>528</v>
      </c>
      <c r="B474" s="1">
        <v>44268</v>
      </c>
      <c r="C474" t="s">
        <v>36</v>
      </c>
      <c r="D474" t="s">
        <v>37</v>
      </c>
      <c r="E474" t="s">
        <v>56</v>
      </c>
      <c r="F474" t="s">
        <v>15</v>
      </c>
      <c r="G474" t="s">
        <v>16</v>
      </c>
      <c r="H474">
        <v>3</v>
      </c>
      <c r="I474">
        <v>2</v>
      </c>
      <c r="J474">
        <v>6</v>
      </c>
      <c r="K474">
        <v>2.0999999999999996</v>
      </c>
      <c r="L474">
        <f>YEAR(Table1[[#This Row],[DATE]])</f>
        <v>2021</v>
      </c>
      <c r="M474" t="str">
        <f>TEXT(Table1[[#This Row],[DATE]],"mmm")</f>
        <v>Mar</v>
      </c>
      <c r="N474" t="str">
        <f>TEXT(Table1[[#This Row],[DATE]],"ddd")</f>
        <v>Sat</v>
      </c>
    </row>
    <row r="475" spans="1:14" x14ac:dyDescent="0.3">
      <c r="A475" t="s">
        <v>529</v>
      </c>
      <c r="B475" s="1">
        <v>44537</v>
      </c>
      <c r="C475" t="s">
        <v>44</v>
      </c>
      <c r="D475" t="s">
        <v>168</v>
      </c>
      <c r="E475" t="s">
        <v>169</v>
      </c>
      <c r="F475" t="s">
        <v>15</v>
      </c>
      <c r="G475" t="s">
        <v>61</v>
      </c>
      <c r="H475">
        <v>3.75</v>
      </c>
      <c r="I475">
        <v>1</v>
      </c>
      <c r="J475">
        <v>3.75</v>
      </c>
      <c r="K475">
        <v>1.3125</v>
      </c>
      <c r="L475">
        <f>YEAR(Table1[[#This Row],[DATE]])</f>
        <v>2021</v>
      </c>
      <c r="M475" t="str">
        <f>TEXT(Table1[[#This Row],[DATE]],"mmm")</f>
        <v>Dec</v>
      </c>
      <c r="N475" t="str">
        <f>TEXT(Table1[[#This Row],[DATE]],"ddd")</f>
        <v>Tue</v>
      </c>
    </row>
    <row r="476" spans="1:14" x14ac:dyDescent="0.3">
      <c r="A476" t="s">
        <v>530</v>
      </c>
      <c r="B476" s="1">
        <v>45085</v>
      </c>
      <c r="C476" t="s">
        <v>58</v>
      </c>
      <c r="D476" t="s">
        <v>59</v>
      </c>
      <c r="E476" t="s">
        <v>60</v>
      </c>
      <c r="F476" t="s">
        <v>48</v>
      </c>
      <c r="G476" t="s">
        <v>23</v>
      </c>
      <c r="H476">
        <v>2.5</v>
      </c>
      <c r="I476">
        <v>1</v>
      </c>
      <c r="J476">
        <v>2.5</v>
      </c>
      <c r="K476">
        <v>0.875</v>
      </c>
      <c r="L476">
        <f>YEAR(Table1[[#This Row],[DATE]])</f>
        <v>2023</v>
      </c>
      <c r="M476" t="str">
        <f>TEXT(Table1[[#This Row],[DATE]],"mmm")</f>
        <v>Jun</v>
      </c>
      <c r="N476" t="str">
        <f>TEXT(Table1[[#This Row],[DATE]],"ddd")</f>
        <v>Thu</v>
      </c>
    </row>
    <row r="477" spans="1:14" x14ac:dyDescent="0.3">
      <c r="A477" t="s">
        <v>531</v>
      </c>
      <c r="B477" s="1">
        <v>44444</v>
      </c>
      <c r="C477" t="s">
        <v>27</v>
      </c>
      <c r="D477" t="s">
        <v>28</v>
      </c>
      <c r="E477" t="s">
        <v>32</v>
      </c>
      <c r="F477" t="s">
        <v>15</v>
      </c>
      <c r="G477" t="s">
        <v>42</v>
      </c>
      <c r="H477">
        <v>2.4500000000000002</v>
      </c>
      <c r="I477">
        <v>2</v>
      </c>
      <c r="J477">
        <v>4.9000000000000004</v>
      </c>
      <c r="K477">
        <v>1.7150000000000001</v>
      </c>
      <c r="L477">
        <f>YEAR(Table1[[#This Row],[DATE]])</f>
        <v>2021</v>
      </c>
      <c r="M477" t="str">
        <f>TEXT(Table1[[#This Row],[DATE]],"mmm")</f>
        <v>Sep</v>
      </c>
      <c r="N477" t="str">
        <f>TEXT(Table1[[#This Row],[DATE]],"ddd")</f>
        <v>Sun</v>
      </c>
    </row>
    <row r="478" spans="1:14" x14ac:dyDescent="0.3">
      <c r="A478" t="s">
        <v>532</v>
      </c>
      <c r="B478" s="1">
        <v>45082</v>
      </c>
      <c r="C478" t="s">
        <v>58</v>
      </c>
      <c r="D478" t="s">
        <v>59</v>
      </c>
      <c r="E478" t="s">
        <v>60</v>
      </c>
      <c r="F478" t="s">
        <v>33</v>
      </c>
      <c r="G478" t="s">
        <v>42</v>
      </c>
      <c r="H478">
        <v>2.2000000000000002</v>
      </c>
      <c r="I478">
        <v>2</v>
      </c>
      <c r="J478">
        <v>4.4000000000000004</v>
      </c>
      <c r="K478">
        <v>1.54</v>
      </c>
      <c r="L478">
        <f>YEAR(Table1[[#This Row],[DATE]])</f>
        <v>2023</v>
      </c>
      <c r="M478" t="str">
        <f>TEXT(Table1[[#This Row],[DATE]],"mmm")</f>
        <v>Jun</v>
      </c>
      <c r="N478" t="str">
        <f>TEXT(Table1[[#This Row],[DATE]],"ddd")</f>
        <v>Mon</v>
      </c>
    </row>
    <row r="479" spans="1:14" x14ac:dyDescent="0.3">
      <c r="A479" t="s">
        <v>533</v>
      </c>
      <c r="B479" s="1">
        <v>45115</v>
      </c>
      <c r="C479" t="s">
        <v>27</v>
      </c>
      <c r="D479" t="s">
        <v>40</v>
      </c>
      <c r="E479" t="s">
        <v>86</v>
      </c>
      <c r="F479" t="s">
        <v>30</v>
      </c>
      <c r="G479" t="s">
        <v>61</v>
      </c>
      <c r="H479">
        <v>2.5</v>
      </c>
      <c r="I479">
        <v>2</v>
      </c>
      <c r="J479">
        <v>5</v>
      </c>
      <c r="K479">
        <v>1.75</v>
      </c>
      <c r="L479">
        <f>YEAR(Table1[[#This Row],[DATE]])</f>
        <v>2023</v>
      </c>
      <c r="M479" t="str">
        <f>TEXT(Table1[[#This Row],[DATE]],"mmm")</f>
        <v>Jul</v>
      </c>
      <c r="N479" t="str">
        <f>TEXT(Table1[[#This Row],[DATE]],"ddd")</f>
        <v>Sat</v>
      </c>
    </row>
    <row r="480" spans="1:14" x14ac:dyDescent="0.3">
      <c r="A480" t="s">
        <v>534</v>
      </c>
      <c r="B480" s="1">
        <v>44664</v>
      </c>
      <c r="C480" t="s">
        <v>36</v>
      </c>
      <c r="D480" t="s">
        <v>37</v>
      </c>
      <c r="E480" t="s">
        <v>38</v>
      </c>
      <c r="F480" t="s">
        <v>33</v>
      </c>
      <c r="G480" t="s">
        <v>66</v>
      </c>
      <c r="H480">
        <v>3.1</v>
      </c>
      <c r="I480">
        <v>2</v>
      </c>
      <c r="J480">
        <v>6.2</v>
      </c>
      <c r="K480">
        <v>2.17</v>
      </c>
      <c r="L480">
        <f>YEAR(Table1[[#This Row],[DATE]])</f>
        <v>2022</v>
      </c>
      <c r="M480" t="str">
        <f>TEXT(Table1[[#This Row],[DATE]],"mmm")</f>
        <v>Apr</v>
      </c>
      <c r="N480" t="str">
        <f>TEXT(Table1[[#This Row],[DATE]],"ddd")</f>
        <v>Wed</v>
      </c>
    </row>
    <row r="481" spans="1:14" x14ac:dyDescent="0.3">
      <c r="A481" t="s">
        <v>535</v>
      </c>
      <c r="B481" s="1">
        <v>44846</v>
      </c>
      <c r="C481" t="s">
        <v>27</v>
      </c>
      <c r="D481" t="s">
        <v>28</v>
      </c>
      <c r="E481" t="s">
        <v>29</v>
      </c>
      <c r="F481" t="s">
        <v>48</v>
      </c>
      <c r="G481" t="s">
        <v>46</v>
      </c>
      <c r="H481">
        <v>3</v>
      </c>
      <c r="I481">
        <v>2</v>
      </c>
      <c r="J481">
        <v>6</v>
      </c>
      <c r="K481">
        <v>2.0999999999999996</v>
      </c>
      <c r="L481">
        <f>YEAR(Table1[[#This Row],[DATE]])</f>
        <v>2022</v>
      </c>
      <c r="M481" t="str">
        <f>TEXT(Table1[[#This Row],[DATE]],"mmm")</f>
        <v>Oct</v>
      </c>
      <c r="N481" t="str">
        <f>TEXT(Table1[[#This Row],[DATE]],"ddd")</f>
        <v>Wed</v>
      </c>
    </row>
    <row r="482" spans="1:14" x14ac:dyDescent="0.3">
      <c r="A482" t="s">
        <v>536</v>
      </c>
      <c r="B482" s="1">
        <v>44904</v>
      </c>
      <c r="C482" t="s">
        <v>44</v>
      </c>
      <c r="D482" t="s">
        <v>168</v>
      </c>
      <c r="E482" t="s">
        <v>169</v>
      </c>
      <c r="F482" t="s">
        <v>30</v>
      </c>
      <c r="G482" t="s">
        <v>42</v>
      </c>
      <c r="H482">
        <v>3.75</v>
      </c>
      <c r="I482">
        <v>2</v>
      </c>
      <c r="J482">
        <v>7.5</v>
      </c>
      <c r="K482">
        <v>2.625</v>
      </c>
      <c r="L482">
        <f>YEAR(Table1[[#This Row],[DATE]])</f>
        <v>2022</v>
      </c>
      <c r="M482" t="str">
        <f>TEXT(Table1[[#This Row],[DATE]],"mmm")</f>
        <v>Dec</v>
      </c>
      <c r="N482" t="str">
        <f>TEXT(Table1[[#This Row],[DATE]],"ddd")</f>
        <v>Fri</v>
      </c>
    </row>
    <row r="483" spans="1:14" x14ac:dyDescent="0.3">
      <c r="A483" t="s">
        <v>537</v>
      </c>
      <c r="B483" s="1">
        <v>44610</v>
      </c>
      <c r="C483" t="s">
        <v>12</v>
      </c>
      <c r="D483" t="s">
        <v>63</v>
      </c>
      <c r="E483" t="s">
        <v>64</v>
      </c>
      <c r="F483" t="s">
        <v>18</v>
      </c>
      <c r="G483" t="s">
        <v>46</v>
      </c>
      <c r="H483">
        <v>4.5</v>
      </c>
      <c r="I483">
        <v>1</v>
      </c>
      <c r="J483">
        <v>4.5</v>
      </c>
      <c r="K483">
        <v>1.575</v>
      </c>
      <c r="L483">
        <f>YEAR(Table1[[#This Row],[DATE]])</f>
        <v>2022</v>
      </c>
      <c r="M483" t="str">
        <f>TEXT(Table1[[#This Row],[DATE]],"mmm")</f>
        <v>Feb</v>
      </c>
      <c r="N483" t="str">
        <f>TEXT(Table1[[#This Row],[DATE]],"ddd")</f>
        <v>Fri</v>
      </c>
    </row>
    <row r="484" spans="1:14" x14ac:dyDescent="0.3">
      <c r="A484" t="s">
        <v>538</v>
      </c>
      <c r="B484" s="1">
        <v>45057</v>
      </c>
      <c r="C484" t="s">
        <v>36</v>
      </c>
      <c r="D484" t="s">
        <v>37</v>
      </c>
      <c r="E484" t="s">
        <v>38</v>
      </c>
      <c r="F484" t="s">
        <v>78</v>
      </c>
      <c r="G484" t="s">
        <v>19</v>
      </c>
      <c r="H484">
        <v>2.5</v>
      </c>
      <c r="I484">
        <v>1</v>
      </c>
      <c r="J484">
        <v>2.5</v>
      </c>
      <c r="K484">
        <v>0.875</v>
      </c>
      <c r="L484">
        <f>YEAR(Table1[[#This Row],[DATE]])</f>
        <v>2023</v>
      </c>
      <c r="M484" t="str">
        <f>TEXT(Table1[[#This Row],[DATE]],"mmm")</f>
        <v>May</v>
      </c>
      <c r="N484" t="str">
        <f>TEXT(Table1[[#This Row],[DATE]],"ddd")</f>
        <v>Thu</v>
      </c>
    </row>
    <row r="485" spans="1:14" x14ac:dyDescent="0.3">
      <c r="A485" t="s">
        <v>539</v>
      </c>
      <c r="B485" s="1">
        <v>44209</v>
      </c>
      <c r="C485" t="s">
        <v>12</v>
      </c>
      <c r="D485" t="s">
        <v>13</v>
      </c>
      <c r="E485" t="s">
        <v>14</v>
      </c>
      <c r="F485" t="s">
        <v>78</v>
      </c>
      <c r="G485" t="s">
        <v>66</v>
      </c>
      <c r="H485">
        <v>3.5</v>
      </c>
      <c r="I485">
        <v>1</v>
      </c>
      <c r="J485">
        <v>3.5</v>
      </c>
      <c r="K485">
        <v>1.2249999999999999</v>
      </c>
      <c r="L485">
        <f>YEAR(Table1[[#This Row],[DATE]])</f>
        <v>2021</v>
      </c>
      <c r="M485" t="str">
        <f>TEXT(Table1[[#This Row],[DATE]],"mmm")</f>
        <v>Jan</v>
      </c>
      <c r="N485" t="str">
        <f>TEXT(Table1[[#This Row],[DATE]],"ddd")</f>
        <v>Wed</v>
      </c>
    </row>
    <row r="486" spans="1:14" x14ac:dyDescent="0.3">
      <c r="A486" t="s">
        <v>540</v>
      </c>
      <c r="B486" s="1">
        <v>45016</v>
      </c>
      <c r="C486" t="s">
        <v>36</v>
      </c>
      <c r="D486" t="s">
        <v>37</v>
      </c>
      <c r="E486" t="s">
        <v>56</v>
      </c>
      <c r="F486" t="s">
        <v>18</v>
      </c>
      <c r="G486" t="s">
        <v>19</v>
      </c>
      <c r="H486">
        <v>2.5</v>
      </c>
      <c r="I486">
        <v>1</v>
      </c>
      <c r="J486">
        <v>2.5</v>
      </c>
      <c r="K486">
        <v>0.875</v>
      </c>
      <c r="L486">
        <f>YEAR(Table1[[#This Row],[DATE]])</f>
        <v>2023</v>
      </c>
      <c r="M486" t="str">
        <f>TEXT(Table1[[#This Row],[DATE]],"mmm")</f>
        <v>Mar</v>
      </c>
      <c r="N486" t="str">
        <f>TEXT(Table1[[#This Row],[DATE]],"ddd")</f>
        <v>Fri</v>
      </c>
    </row>
    <row r="487" spans="1:14" x14ac:dyDescent="0.3">
      <c r="A487" t="s">
        <v>541</v>
      </c>
      <c r="B487" s="1">
        <v>44388</v>
      </c>
      <c r="C487" t="s">
        <v>36</v>
      </c>
      <c r="D487" t="s">
        <v>37</v>
      </c>
      <c r="E487" t="s">
        <v>38</v>
      </c>
      <c r="F487" t="s">
        <v>30</v>
      </c>
      <c r="G487" t="s">
        <v>46</v>
      </c>
      <c r="H487">
        <v>4.75</v>
      </c>
      <c r="I487">
        <v>2</v>
      </c>
      <c r="J487">
        <v>9.5</v>
      </c>
      <c r="K487">
        <v>3.3249999999999997</v>
      </c>
      <c r="L487">
        <f>YEAR(Table1[[#This Row],[DATE]])</f>
        <v>2021</v>
      </c>
      <c r="M487" t="str">
        <f>TEXT(Table1[[#This Row],[DATE]],"mmm")</f>
        <v>Jul</v>
      </c>
      <c r="N487" t="str">
        <f>TEXT(Table1[[#This Row],[DATE]],"ddd")</f>
        <v>Sun</v>
      </c>
    </row>
    <row r="488" spans="1:14" x14ac:dyDescent="0.3">
      <c r="A488" t="s">
        <v>542</v>
      </c>
      <c r="B488" s="1">
        <v>45122</v>
      </c>
      <c r="C488" t="s">
        <v>36</v>
      </c>
      <c r="D488" t="s">
        <v>37</v>
      </c>
      <c r="E488" t="s">
        <v>56</v>
      </c>
      <c r="F488" t="s">
        <v>15</v>
      </c>
      <c r="G488" t="s">
        <v>42</v>
      </c>
      <c r="H488">
        <v>3</v>
      </c>
      <c r="I488">
        <v>2</v>
      </c>
      <c r="J488">
        <v>6</v>
      </c>
      <c r="K488">
        <v>2.0999999999999996</v>
      </c>
      <c r="L488">
        <f>YEAR(Table1[[#This Row],[DATE]])</f>
        <v>2023</v>
      </c>
      <c r="M488" t="str">
        <f>TEXT(Table1[[#This Row],[DATE]],"mmm")</f>
        <v>Jul</v>
      </c>
      <c r="N488" t="str">
        <f>TEXT(Table1[[#This Row],[DATE]],"ddd")</f>
        <v>Sat</v>
      </c>
    </row>
    <row r="489" spans="1:14" x14ac:dyDescent="0.3">
      <c r="A489" t="s">
        <v>543</v>
      </c>
      <c r="B489" s="1">
        <v>44708</v>
      </c>
      <c r="C489" t="s">
        <v>58</v>
      </c>
      <c r="D489" t="s">
        <v>59</v>
      </c>
      <c r="E489" t="s">
        <v>60</v>
      </c>
      <c r="F489" t="s">
        <v>33</v>
      </c>
      <c r="G489" t="s">
        <v>16</v>
      </c>
      <c r="H489">
        <v>3</v>
      </c>
      <c r="I489">
        <v>1</v>
      </c>
      <c r="J489">
        <v>3</v>
      </c>
      <c r="K489">
        <v>1.0499999999999998</v>
      </c>
      <c r="L489">
        <f>YEAR(Table1[[#This Row],[DATE]])</f>
        <v>2022</v>
      </c>
      <c r="M489" t="str">
        <f>TEXT(Table1[[#This Row],[DATE]],"mmm")</f>
        <v>May</v>
      </c>
      <c r="N489" t="str">
        <f>TEXT(Table1[[#This Row],[DATE]],"ddd")</f>
        <v>Fri</v>
      </c>
    </row>
    <row r="490" spans="1:14" x14ac:dyDescent="0.3">
      <c r="A490" t="s">
        <v>544</v>
      </c>
      <c r="B490" s="1">
        <v>45051</v>
      </c>
      <c r="C490" t="s">
        <v>12</v>
      </c>
      <c r="D490" t="s">
        <v>13</v>
      </c>
      <c r="E490" t="s">
        <v>25</v>
      </c>
      <c r="F490" t="s">
        <v>48</v>
      </c>
      <c r="G490" t="s">
        <v>23</v>
      </c>
      <c r="H490">
        <v>3.75</v>
      </c>
      <c r="I490">
        <v>1</v>
      </c>
      <c r="J490">
        <v>3.75</v>
      </c>
      <c r="K490">
        <v>1.3125</v>
      </c>
      <c r="L490">
        <f>YEAR(Table1[[#This Row],[DATE]])</f>
        <v>2023</v>
      </c>
      <c r="M490" t="str">
        <f>TEXT(Table1[[#This Row],[DATE]],"mmm")</f>
        <v>May</v>
      </c>
      <c r="N490" t="str">
        <f>TEXT(Table1[[#This Row],[DATE]],"ddd")</f>
        <v>Fri</v>
      </c>
    </row>
    <row r="491" spans="1:14" x14ac:dyDescent="0.3">
      <c r="A491" t="s">
        <v>545</v>
      </c>
      <c r="B491" s="1">
        <v>44298</v>
      </c>
      <c r="C491" t="s">
        <v>27</v>
      </c>
      <c r="D491" t="s">
        <v>28</v>
      </c>
      <c r="E491" t="s">
        <v>32</v>
      </c>
      <c r="F491" t="s">
        <v>48</v>
      </c>
      <c r="G491" t="s">
        <v>42</v>
      </c>
      <c r="H491">
        <v>3</v>
      </c>
      <c r="I491">
        <v>2</v>
      </c>
      <c r="J491">
        <v>6</v>
      </c>
      <c r="K491">
        <v>2.0999999999999996</v>
      </c>
      <c r="L491">
        <f>YEAR(Table1[[#This Row],[DATE]])</f>
        <v>2021</v>
      </c>
      <c r="M491" t="str">
        <f>TEXT(Table1[[#This Row],[DATE]],"mmm")</f>
        <v>Apr</v>
      </c>
      <c r="N491" t="str">
        <f>TEXT(Table1[[#This Row],[DATE]],"ddd")</f>
        <v>Mon</v>
      </c>
    </row>
    <row r="492" spans="1:14" x14ac:dyDescent="0.3">
      <c r="A492" t="s">
        <v>546</v>
      </c>
      <c r="B492" s="1">
        <v>45190</v>
      </c>
      <c r="C492" t="s">
        <v>27</v>
      </c>
      <c r="D492" t="s">
        <v>28</v>
      </c>
      <c r="E492" t="s">
        <v>29</v>
      </c>
      <c r="F492" t="s">
        <v>33</v>
      </c>
      <c r="G492" t="s">
        <v>23</v>
      </c>
      <c r="H492">
        <v>4.75</v>
      </c>
      <c r="I492">
        <v>1</v>
      </c>
      <c r="J492">
        <v>4.75</v>
      </c>
      <c r="K492">
        <v>1.6624999999999999</v>
      </c>
      <c r="L492">
        <f>YEAR(Table1[[#This Row],[DATE]])</f>
        <v>2023</v>
      </c>
      <c r="M492" t="str">
        <f>TEXT(Table1[[#This Row],[DATE]],"mmm")</f>
        <v>Sep</v>
      </c>
      <c r="N492" t="str">
        <f>TEXT(Table1[[#This Row],[DATE]],"ddd")</f>
        <v>Thu</v>
      </c>
    </row>
    <row r="493" spans="1:14" x14ac:dyDescent="0.3">
      <c r="A493" t="s">
        <v>547</v>
      </c>
      <c r="B493" s="1">
        <v>44202</v>
      </c>
      <c r="C493" t="s">
        <v>36</v>
      </c>
      <c r="D493" t="s">
        <v>53</v>
      </c>
      <c r="E493" t="s">
        <v>96</v>
      </c>
      <c r="F493" t="s">
        <v>15</v>
      </c>
      <c r="G493" t="s">
        <v>23</v>
      </c>
      <c r="H493">
        <v>3</v>
      </c>
      <c r="I493">
        <v>1</v>
      </c>
      <c r="J493">
        <v>3</v>
      </c>
      <c r="K493">
        <v>1.0499999999999998</v>
      </c>
      <c r="L493">
        <f>YEAR(Table1[[#This Row],[DATE]])</f>
        <v>2021</v>
      </c>
      <c r="M493" t="str">
        <f>TEXT(Table1[[#This Row],[DATE]],"mmm")</f>
        <v>Jan</v>
      </c>
      <c r="N493" t="str">
        <f>TEXT(Table1[[#This Row],[DATE]],"ddd")</f>
        <v>Wed</v>
      </c>
    </row>
    <row r="494" spans="1:14" x14ac:dyDescent="0.3">
      <c r="A494" t="s">
        <v>548</v>
      </c>
      <c r="B494" s="1">
        <v>45274</v>
      </c>
      <c r="C494" t="s">
        <v>44</v>
      </c>
      <c r="D494" t="s">
        <v>168</v>
      </c>
      <c r="E494" t="s">
        <v>169</v>
      </c>
      <c r="F494" t="s">
        <v>51</v>
      </c>
      <c r="G494" t="s">
        <v>46</v>
      </c>
      <c r="H494">
        <v>2.5</v>
      </c>
      <c r="I494">
        <v>2</v>
      </c>
      <c r="J494">
        <v>5</v>
      </c>
      <c r="K494">
        <v>1.75</v>
      </c>
      <c r="L494">
        <f>YEAR(Table1[[#This Row],[DATE]])</f>
        <v>2023</v>
      </c>
      <c r="M494" t="str">
        <f>TEXT(Table1[[#This Row],[DATE]],"mmm")</f>
        <v>Dec</v>
      </c>
      <c r="N494" t="str">
        <f>TEXT(Table1[[#This Row],[DATE]],"ddd")</f>
        <v>Thu</v>
      </c>
    </row>
    <row r="495" spans="1:14" x14ac:dyDescent="0.3">
      <c r="A495" t="s">
        <v>549</v>
      </c>
      <c r="B495" s="1">
        <v>44853</v>
      </c>
      <c r="C495" t="s">
        <v>44</v>
      </c>
      <c r="D495" t="s">
        <v>21</v>
      </c>
      <c r="E495" t="s">
        <v>45</v>
      </c>
      <c r="F495" t="s">
        <v>18</v>
      </c>
      <c r="G495" t="s">
        <v>16</v>
      </c>
      <c r="H495">
        <v>2.5</v>
      </c>
      <c r="I495">
        <v>2</v>
      </c>
      <c r="J495">
        <v>5</v>
      </c>
      <c r="K495">
        <v>1.75</v>
      </c>
      <c r="L495">
        <f>YEAR(Table1[[#This Row],[DATE]])</f>
        <v>2022</v>
      </c>
      <c r="M495" t="str">
        <f>TEXT(Table1[[#This Row],[DATE]],"mmm")</f>
        <v>Oct</v>
      </c>
      <c r="N495" t="str">
        <f>TEXT(Table1[[#This Row],[DATE]],"ddd")</f>
        <v>Wed</v>
      </c>
    </row>
    <row r="496" spans="1:14" x14ac:dyDescent="0.3">
      <c r="A496" t="s">
        <v>550</v>
      </c>
      <c r="B496" s="1">
        <v>44909</v>
      </c>
      <c r="C496" t="s">
        <v>44</v>
      </c>
      <c r="D496" t="s">
        <v>168</v>
      </c>
      <c r="E496" t="s">
        <v>169</v>
      </c>
      <c r="F496" t="s">
        <v>33</v>
      </c>
      <c r="G496" t="s">
        <v>66</v>
      </c>
      <c r="H496">
        <v>4</v>
      </c>
      <c r="I496">
        <v>2</v>
      </c>
      <c r="J496">
        <v>8</v>
      </c>
      <c r="K496">
        <v>2.8</v>
      </c>
      <c r="L496">
        <f>YEAR(Table1[[#This Row],[DATE]])</f>
        <v>2022</v>
      </c>
      <c r="M496" t="str">
        <f>TEXT(Table1[[#This Row],[DATE]],"mmm")</f>
        <v>Dec</v>
      </c>
      <c r="N496" t="str">
        <f>TEXT(Table1[[#This Row],[DATE]],"ddd")</f>
        <v>Wed</v>
      </c>
    </row>
    <row r="497" spans="1:14" x14ac:dyDescent="0.3">
      <c r="A497" t="s">
        <v>551</v>
      </c>
      <c r="B497" s="1">
        <v>44292</v>
      </c>
      <c r="C497" t="s">
        <v>12</v>
      </c>
      <c r="D497" t="s">
        <v>63</v>
      </c>
      <c r="E497" t="s">
        <v>64</v>
      </c>
      <c r="F497" t="s">
        <v>15</v>
      </c>
      <c r="G497" t="s">
        <v>46</v>
      </c>
      <c r="H497">
        <v>3.75</v>
      </c>
      <c r="I497">
        <v>2</v>
      </c>
      <c r="J497">
        <v>7.5</v>
      </c>
      <c r="K497">
        <v>2.625</v>
      </c>
      <c r="L497">
        <f>YEAR(Table1[[#This Row],[DATE]])</f>
        <v>2021</v>
      </c>
      <c r="M497" t="str">
        <f>TEXT(Table1[[#This Row],[DATE]],"mmm")</f>
        <v>Apr</v>
      </c>
      <c r="N497" t="str">
        <f>TEXT(Table1[[#This Row],[DATE]],"ddd")</f>
        <v>Tue</v>
      </c>
    </row>
    <row r="498" spans="1:14" x14ac:dyDescent="0.3">
      <c r="A498" t="s">
        <v>552</v>
      </c>
      <c r="B498" s="1">
        <v>44882</v>
      </c>
      <c r="C498" t="s">
        <v>27</v>
      </c>
      <c r="D498" t="s">
        <v>28</v>
      </c>
      <c r="E498" t="s">
        <v>29</v>
      </c>
      <c r="F498" t="s">
        <v>51</v>
      </c>
      <c r="G498" t="s">
        <v>19</v>
      </c>
      <c r="H498">
        <v>2</v>
      </c>
      <c r="I498">
        <v>1</v>
      </c>
      <c r="J498">
        <v>2</v>
      </c>
      <c r="K498">
        <v>0.7</v>
      </c>
      <c r="L498">
        <f>YEAR(Table1[[#This Row],[DATE]])</f>
        <v>2022</v>
      </c>
      <c r="M498" t="str">
        <f>TEXT(Table1[[#This Row],[DATE]],"mmm")</f>
        <v>Nov</v>
      </c>
      <c r="N498" t="str">
        <f>TEXT(Table1[[#This Row],[DATE]],"ddd")</f>
        <v>Thu</v>
      </c>
    </row>
    <row r="499" spans="1:14" x14ac:dyDescent="0.3">
      <c r="A499" t="s">
        <v>553</v>
      </c>
      <c r="B499" s="1">
        <v>44964</v>
      </c>
      <c r="C499" t="s">
        <v>44</v>
      </c>
      <c r="D499" t="s">
        <v>21</v>
      </c>
      <c r="E499" t="s">
        <v>45</v>
      </c>
      <c r="F499" t="s">
        <v>51</v>
      </c>
      <c r="G499" t="s">
        <v>66</v>
      </c>
      <c r="H499">
        <v>3</v>
      </c>
      <c r="I499">
        <v>2</v>
      </c>
      <c r="J499">
        <v>6</v>
      </c>
      <c r="K499">
        <v>2.0999999999999996</v>
      </c>
      <c r="L499">
        <f>YEAR(Table1[[#This Row],[DATE]])</f>
        <v>2023</v>
      </c>
      <c r="M499" t="str">
        <f>TEXT(Table1[[#This Row],[DATE]],"mmm")</f>
        <v>Feb</v>
      </c>
      <c r="N499" t="str">
        <f>TEXT(Table1[[#This Row],[DATE]],"ddd")</f>
        <v>Tue</v>
      </c>
    </row>
    <row r="500" spans="1:14" x14ac:dyDescent="0.3">
      <c r="A500" t="s">
        <v>554</v>
      </c>
      <c r="B500" s="1">
        <v>44751</v>
      </c>
      <c r="C500" t="s">
        <v>27</v>
      </c>
      <c r="D500" t="s">
        <v>40</v>
      </c>
      <c r="E500" t="s">
        <v>86</v>
      </c>
      <c r="F500" t="s">
        <v>48</v>
      </c>
      <c r="G500" t="s">
        <v>19</v>
      </c>
      <c r="H500">
        <v>3</v>
      </c>
      <c r="I500">
        <v>1</v>
      </c>
      <c r="J500">
        <v>3</v>
      </c>
      <c r="K500">
        <v>1.0499999999999998</v>
      </c>
      <c r="L500">
        <f>YEAR(Table1[[#This Row],[DATE]])</f>
        <v>2022</v>
      </c>
      <c r="M500" t="str">
        <f>TEXT(Table1[[#This Row],[DATE]],"mmm")</f>
        <v>Jul</v>
      </c>
      <c r="N500" t="str">
        <f>TEXT(Table1[[#This Row],[DATE]],"ddd")</f>
        <v>Sat</v>
      </c>
    </row>
    <row r="501" spans="1:14" x14ac:dyDescent="0.3">
      <c r="A501" t="s">
        <v>555</v>
      </c>
      <c r="B501" s="1">
        <v>44617</v>
      </c>
      <c r="C501" t="s">
        <v>27</v>
      </c>
      <c r="D501" t="s">
        <v>40</v>
      </c>
      <c r="E501" t="s">
        <v>41</v>
      </c>
      <c r="F501" t="s">
        <v>30</v>
      </c>
      <c r="G501" t="s">
        <v>42</v>
      </c>
      <c r="H501">
        <v>3</v>
      </c>
      <c r="I501">
        <v>2</v>
      </c>
      <c r="J501">
        <v>6</v>
      </c>
      <c r="K501">
        <v>2.0999999999999996</v>
      </c>
      <c r="L501">
        <f>YEAR(Table1[[#This Row],[DATE]])</f>
        <v>2022</v>
      </c>
      <c r="M501" t="str">
        <f>TEXT(Table1[[#This Row],[DATE]],"mmm")</f>
        <v>Feb</v>
      </c>
      <c r="N501" t="str">
        <f>TEXT(Table1[[#This Row],[DATE]],"ddd")</f>
        <v>Fri</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4CE26-BAA0-4C70-94A8-BF2DA3FB1D94}">
  <sheetPr>
    <tabColor rgb="FF00B050"/>
  </sheetPr>
  <dimension ref="A1"/>
  <sheetViews>
    <sheetView showGridLines="0" tabSelected="1" zoomScale="93" zoomScaleNormal="400" workbookViewId="0">
      <selection activeCell="X13" sqref="X1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Vishakha Thubrikar</cp:lastModifiedBy>
  <dcterms:created xsi:type="dcterms:W3CDTF">2025-02-26T12:03:18Z</dcterms:created>
  <dcterms:modified xsi:type="dcterms:W3CDTF">2025-07-25T07:03:10Z</dcterms:modified>
</cp:coreProperties>
</file>