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M:\Advanced Excel\Github Repo\"/>
    </mc:Choice>
  </mc:AlternateContent>
  <xr:revisionPtr revIDLastSave="0" documentId="13_ncr:1_{359F6008-17ED-46F6-9D9D-6DB607E0715F}" xr6:coauthVersionLast="45" xr6:coauthVersionMax="45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IF" sheetId="1" r:id="rId1"/>
    <sheet name="SUM,SUB,AVERAGE,MAX,MIN" sheetId="2" r:id="rId2"/>
    <sheet name="Dated If" sheetId="4" r:id="rId3"/>
    <sheet name="AND,IF(AND)" sheetId="5" r:id="rId4"/>
    <sheet name="AVERAGE" sheetId="6" r:id="rId5"/>
    <sheet name="CONCAT" sheetId="7" r:id="rId6"/>
  </sheets>
  <definedNames>
    <definedName name="AND">'AND,IF(AND)'!$A$1:$D$10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7" l="1"/>
  <c r="F2" i="7"/>
  <c r="D2" i="5"/>
  <c r="L6" i="1"/>
  <c r="H27" i="1"/>
  <c r="E4" i="4"/>
  <c r="E3" i="4"/>
  <c r="E5" i="4"/>
  <c r="H6" i="2"/>
  <c r="H7" i="2"/>
  <c r="H8" i="2"/>
  <c r="H9" i="2"/>
  <c r="H10" i="2"/>
  <c r="H5" i="2"/>
  <c r="F3" i="7" l="1"/>
  <c r="F4" i="7"/>
  <c r="F5" i="7"/>
  <c r="F6" i="7"/>
  <c r="F7" i="7"/>
  <c r="F8" i="7"/>
  <c r="F9" i="7"/>
  <c r="F10" i="7"/>
  <c r="F11" i="7"/>
  <c r="F13" i="7"/>
  <c r="F14" i="7"/>
  <c r="F15" i="7"/>
  <c r="F16" i="7"/>
  <c r="F17" i="7"/>
  <c r="F18" i="7"/>
  <c r="F19" i="7"/>
  <c r="F20" i="7"/>
  <c r="F21" i="7"/>
  <c r="I18" i="6"/>
  <c r="I19" i="6"/>
  <c r="I20" i="6"/>
  <c r="I17" i="6"/>
  <c r="M5" i="6"/>
  <c r="M4" i="6"/>
  <c r="M3" i="6"/>
  <c r="F3" i="6"/>
  <c r="F4" i="6"/>
  <c r="F5" i="6"/>
  <c r="F6" i="6"/>
  <c r="F7" i="6"/>
  <c r="F2" i="6"/>
  <c r="I3" i="5"/>
  <c r="I4" i="5"/>
  <c r="I5" i="5"/>
  <c r="I6" i="5"/>
  <c r="I7" i="5"/>
  <c r="I8" i="5"/>
  <c r="I9" i="5"/>
  <c r="I10" i="5"/>
  <c r="I2" i="5"/>
  <c r="D8" i="5"/>
  <c r="D9" i="5"/>
  <c r="D10" i="5"/>
  <c r="D7" i="5"/>
  <c r="D6" i="5"/>
  <c r="D5" i="5"/>
  <c r="D3" i="5"/>
  <c r="D4" i="5"/>
  <c r="H26" i="1" l="1"/>
  <c r="H23" i="1"/>
  <c r="H24" i="1"/>
  <c r="H25" i="1"/>
  <c r="H28" i="1"/>
  <c r="H29" i="1"/>
  <c r="H22" i="1"/>
  <c r="H17" i="2"/>
  <c r="H18" i="2"/>
  <c r="H19" i="2"/>
  <c r="H20" i="2"/>
  <c r="H21" i="2"/>
  <c r="H16" i="2"/>
  <c r="D17" i="2"/>
  <c r="D18" i="2"/>
  <c r="D19" i="2"/>
  <c r="D20" i="2"/>
  <c r="D21" i="2"/>
  <c r="D16" i="2"/>
  <c r="M6" i="2"/>
  <c r="M7" i="2"/>
  <c r="M8" i="2"/>
  <c r="M9" i="2"/>
  <c r="M10" i="2"/>
  <c r="M5" i="2"/>
  <c r="D6" i="2"/>
  <c r="D7" i="2"/>
  <c r="D8" i="2"/>
  <c r="D9" i="2"/>
  <c r="D10" i="2"/>
  <c r="D5" i="2"/>
  <c r="L8" i="1" l="1"/>
  <c r="L7" i="1"/>
  <c r="L9" i="1"/>
  <c r="L10" i="1"/>
  <c r="L11" i="1"/>
  <c r="L12" i="1"/>
  <c r="L13" i="1"/>
  <c r="L14" i="1"/>
  <c r="L15" i="1"/>
  <c r="L16" i="1"/>
  <c r="L17" i="1"/>
  <c r="L18" i="1"/>
</calcChain>
</file>

<file path=xl/sharedStrings.xml><?xml version="1.0" encoding="utf-8"?>
<sst xmlns="http://schemas.openxmlformats.org/spreadsheetml/2006/main" count="276" uniqueCount="142">
  <si>
    <t>S.NO</t>
  </si>
  <si>
    <t>EMP_ID</t>
  </si>
  <si>
    <t>EMP_NAME</t>
  </si>
  <si>
    <t>DEPARTMENT</t>
  </si>
  <si>
    <t>SALARY</t>
  </si>
  <si>
    <t>BONUS</t>
  </si>
  <si>
    <t>BONUS DEPEND ON WORKING YEARS</t>
  </si>
  <si>
    <t>ABDUL HASEEB</t>
  </si>
  <si>
    <t>ABDUL REHMAN</t>
  </si>
  <si>
    <t>MANNAN</t>
  </si>
  <si>
    <t>ASIF</t>
  </si>
  <si>
    <t>WASIM</t>
  </si>
  <si>
    <t>ALI</t>
  </si>
  <si>
    <t>SAAD</t>
  </si>
  <si>
    <t>IRFAN</t>
  </si>
  <si>
    <t>LALA</t>
  </si>
  <si>
    <t>QASIM</t>
  </si>
  <si>
    <t>SAUD</t>
  </si>
  <si>
    <t>OWAIS</t>
  </si>
  <si>
    <t>SAJJAD</t>
  </si>
  <si>
    <t>IT</t>
  </si>
  <si>
    <t>FINANCE</t>
  </si>
  <si>
    <t>HR</t>
  </si>
  <si>
    <t>GOOD</t>
  </si>
  <si>
    <t>PERFECT</t>
  </si>
  <si>
    <t>BAD</t>
  </si>
  <si>
    <t>PERFORMANCE</t>
  </si>
  <si>
    <t>ATTENDENCE</t>
  </si>
  <si>
    <t>PRESENT</t>
  </si>
  <si>
    <t>ABSENT</t>
  </si>
  <si>
    <t>NUM 1</t>
  </si>
  <si>
    <t>NUM 2</t>
  </si>
  <si>
    <t>TOTAL</t>
  </si>
  <si>
    <t>TOPIC : IF</t>
  </si>
  <si>
    <t>TOPIC: SUM</t>
  </si>
  <si>
    <t>TOPIC: SUB</t>
  </si>
  <si>
    <t>AVERAGE</t>
  </si>
  <si>
    <t xml:space="preserve">NUM 2 </t>
  </si>
  <si>
    <t>NUM 3</t>
  </si>
  <si>
    <t>TOPIC: MIN</t>
  </si>
  <si>
    <t>TOPIC: MAX</t>
  </si>
  <si>
    <t>STUDENT NAME</t>
  </si>
  <si>
    <t>MARKS</t>
  </si>
  <si>
    <t>RESULT</t>
  </si>
  <si>
    <t>ABC</t>
  </si>
  <si>
    <t>HIJ</t>
  </si>
  <si>
    <t>KLM</t>
  </si>
  <si>
    <t>NOP</t>
  </si>
  <si>
    <t>UVW</t>
  </si>
  <si>
    <t>XYZ</t>
  </si>
  <si>
    <t>DEFG</t>
  </si>
  <si>
    <t>QRST</t>
  </si>
  <si>
    <t>START DATE</t>
  </si>
  <si>
    <t>END DATE</t>
  </si>
  <si>
    <t>UNIT</t>
  </si>
  <si>
    <t xml:space="preserve">RESULT </t>
  </si>
  <si>
    <t>NOTES</t>
  </si>
  <si>
    <t>Y</t>
  </si>
  <si>
    <t>M</t>
  </si>
  <si>
    <t>D</t>
  </si>
  <si>
    <t>DIFFERENCE IN YEAR</t>
  </si>
  <si>
    <t>DIFFERENCE IN MONTH</t>
  </si>
  <si>
    <t>DIFFERENCE IN DAYS</t>
  </si>
  <si>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</si>
  <si>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</si>
  <si>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</si>
  <si>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</si>
  <si>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</si>
  <si>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</si>
  <si>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</si>
  <si>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</si>
  <si>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</si>
  <si>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</si>
  <si>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</si>
  <si>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</si>
  <si>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</si>
  <si>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</si>
  <si>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</si>
  <si>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</si>
  <si>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</si>
  <si>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 xml:space="preserve">    Trainer</t>
  </si>
  <si>
    <t>Pokeball</t>
  </si>
  <si>
    <t>Great Ball</t>
  </si>
  <si>
    <t>Ultraball</t>
  </si>
  <si>
    <t>Master Ball</t>
  </si>
  <si>
    <t>Average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</si>
  <si>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</si>
  <si>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</si>
  <si>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</si>
  <si>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</si>
  <si>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</si>
  <si>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</si>
  <si>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Bulbasaur</t>
  </si>
  <si>
    <t>Type</t>
  </si>
  <si>
    <t>Average Speed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</si>
  <si>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</si>
  <si>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</si>
  <si>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</si>
  <si>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</si>
  <si>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</si>
  <si>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Squirtle</t>
  </si>
  <si>
    <t xml:space="preserve">    Wartortle</t>
  </si>
  <si>
    <t xml:space="preserve">    Blastoise</t>
  </si>
  <si>
    <t>Defense</t>
  </si>
  <si>
    <t>Generation</t>
  </si>
  <si>
    <t>Gen.</t>
  </si>
  <si>
    <t>Average Defense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</si>
  <si>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</si>
  <si>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</si>
  <si>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</si>
  <si>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</si>
  <si>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</si>
  <si>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</si>
  <si>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</si>
  <si>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</si>
  <si>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</si>
  <si>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</si>
  <si>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</si>
  <si>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 xml:space="preserve">    Tentacool</t>
  </si>
  <si>
    <t xml:space="preserve">    Magneton</t>
  </si>
  <si>
    <t>Electric</t>
  </si>
  <si>
    <t xml:space="preserve">    Dewgong</t>
  </si>
  <si>
    <t xml:space="preserve">    Cloyster</t>
  </si>
  <si>
    <t xml:space="preserve">    Onix</t>
  </si>
  <si>
    <t>Rock</t>
  </si>
  <si>
    <t xml:space="preserve">    Dragonair</t>
  </si>
  <si>
    <t>Dragon</t>
  </si>
  <si>
    <t xml:space="preserve">    Pidgeotto</t>
  </si>
  <si>
    <t>Normal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</si>
  <si>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</si>
  <si>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</si>
  <si>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</si>
  <si>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</si>
  <si>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</si>
  <si>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</si>
  <si>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>Poison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</si>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</sst>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 val="double"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0" xfId="0" applyBorder="1" applyAlignment="1">
      <alignment horizontal="center"/>
    </xf>
    <xf numFmtId="0" fontId="0" fillId="4" borderId="1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1" fillId="0" borderId="7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S29"/>
  <sheetViews>
    <sheetView topLeftCell="C1" workbookViewId="0">
      <selection activeCell="L7" sqref="L7"/>
    </sheetView>
  </sheetViews>
  <sheetFormatPr defaultRowHeight="15" x14ac:dyDescent="0.25"/>
  <cols>
    <col min="5" max="5" width="15" customWidth="1"/>
    <col min="6" max="6" width="15" bestFit="1" customWidth="1"/>
    <col min="7" max="7" width="15.28515625" bestFit="1" customWidth="1"/>
    <col min="8" max="8" width="13.140625" bestFit="1" customWidth="1"/>
    <col min="9" max="9" width="7.5703125" customWidth="1"/>
    <col min="10" max="10" width="12.5703125" bestFit="1" customWidth="1"/>
    <col min="11" max="11" width="15.85546875" bestFit="1" customWidth="1"/>
    <col min="12" max="12" width="10.85546875" customWidth="1"/>
    <col min="15" max="15" width="15.42578125" customWidth="1"/>
    <col min="16" max="16" width="17.42578125" customWidth="1"/>
  </cols>
  <sheetData>
    <row r="1" spans="5:19" x14ac:dyDescent="0.25">
      <c r="E1" s="26" t="s">
        <v>33</v>
      </c>
      <c r="F1" s="26"/>
      <c r="G1" s="26"/>
      <c r="H1" s="26"/>
      <c r="I1" s="26"/>
      <c r="J1" s="26"/>
      <c r="K1" s="26"/>
      <c r="L1" s="26"/>
    </row>
    <row r="2" spans="5:19" x14ac:dyDescent="0.25">
      <c r="E2" s="26"/>
      <c r="F2" s="26"/>
      <c r="G2" s="26"/>
      <c r="H2" s="26"/>
      <c r="I2" s="26"/>
      <c r="J2" s="26"/>
      <c r="K2" s="26"/>
      <c r="L2" s="26"/>
    </row>
    <row r="3" spans="5:19" x14ac:dyDescent="0.25">
      <c r="E3" s="26"/>
      <c r="F3" s="26"/>
      <c r="G3" s="26"/>
      <c r="H3" s="26"/>
      <c r="I3" s="26"/>
      <c r="J3" s="26"/>
      <c r="K3" s="26"/>
      <c r="L3" s="26"/>
    </row>
    <row r="4" spans="5:19" x14ac:dyDescent="0.25">
      <c r="O4" s="5"/>
      <c r="P4" s="5"/>
      <c r="Q4" s="5"/>
      <c r="R4" s="5"/>
      <c r="S4" s="5"/>
    </row>
    <row r="5" spans="5:19" x14ac:dyDescent="0.25"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27</v>
      </c>
      <c r="K5" s="1" t="s">
        <v>26</v>
      </c>
      <c r="L5" s="1" t="s">
        <v>5</v>
      </c>
      <c r="O5" s="6"/>
      <c r="P5" s="6"/>
      <c r="Q5" s="6"/>
      <c r="R5" s="6"/>
      <c r="S5" s="6"/>
    </row>
    <row r="6" spans="5:19" x14ac:dyDescent="0.25">
      <c r="E6" s="3">
        <v>1</v>
      </c>
      <c r="F6" s="3">
        <v>1001</v>
      </c>
      <c r="G6" s="3" t="s">
        <v>7</v>
      </c>
      <c r="H6" s="3" t="s">
        <v>20</v>
      </c>
      <c r="I6" s="3">
        <v>40000</v>
      </c>
      <c r="J6" s="3" t="s">
        <v>28</v>
      </c>
      <c r="K6" s="3" t="s">
        <v>23</v>
      </c>
      <c r="L6" s="8">
        <f>IF(K6="PERFECT",P$10,IF(K6="GOOD",$P$11,$P$12))</f>
        <v>3000</v>
      </c>
    </row>
    <row r="7" spans="5:19" x14ac:dyDescent="0.25">
      <c r="E7" s="3">
        <v>2</v>
      </c>
      <c r="F7" s="3">
        <v>1002</v>
      </c>
      <c r="G7" s="3" t="s">
        <v>8</v>
      </c>
      <c r="H7" s="3" t="s">
        <v>21</v>
      </c>
      <c r="I7" s="3">
        <v>35000</v>
      </c>
      <c r="J7" s="3" t="s">
        <v>28</v>
      </c>
      <c r="K7" s="3" t="s">
        <v>25</v>
      </c>
      <c r="L7" s="8">
        <f>IF(K7="PERFECT",P$10,IF(K7="GOOD",$P$11,$P$12))</f>
        <v>1000</v>
      </c>
      <c r="O7" s="27" t="s">
        <v>6</v>
      </c>
      <c r="P7" s="27"/>
      <c r="Q7" s="4"/>
      <c r="R7" s="4"/>
    </row>
    <row r="8" spans="5:19" x14ac:dyDescent="0.25">
      <c r="E8" s="3">
        <v>3</v>
      </c>
      <c r="F8" s="3">
        <v>1003</v>
      </c>
      <c r="G8" s="3" t="s">
        <v>9</v>
      </c>
      <c r="H8" s="3" t="s">
        <v>22</v>
      </c>
      <c r="I8" s="3">
        <v>50000</v>
      </c>
      <c r="J8" s="3" t="s">
        <v>29</v>
      </c>
      <c r="K8" s="3" t="s">
        <v>24</v>
      </c>
      <c r="L8" s="8">
        <f>IF(K8="PERFECT",P$10,IF(K8="GOOD",$P$11,$P$12))</f>
        <v>5000</v>
      </c>
      <c r="O8" s="3" t="s">
        <v>26</v>
      </c>
      <c r="P8" s="3" t="s">
        <v>5</v>
      </c>
    </row>
    <row r="9" spans="5:19" x14ac:dyDescent="0.25">
      <c r="E9" s="3">
        <v>4</v>
      </c>
      <c r="F9" s="3">
        <v>1004</v>
      </c>
      <c r="G9" s="3" t="s">
        <v>10</v>
      </c>
      <c r="H9" s="3" t="s">
        <v>20</v>
      </c>
      <c r="I9" s="3">
        <v>65000</v>
      </c>
      <c r="J9" s="3" t="s">
        <v>28</v>
      </c>
      <c r="K9" s="3" t="s">
        <v>25</v>
      </c>
      <c r="L9" s="8">
        <f t="shared" ref="L9:L18" si="0">IF(K9="PERFECT",P$10,IF(K9="GOOD",$P$11,$P$12))</f>
        <v>1000</v>
      </c>
      <c r="O9" s="2"/>
      <c r="P9" s="2"/>
    </row>
    <row r="10" spans="5:19" x14ac:dyDescent="0.25">
      <c r="E10" s="3">
        <v>5</v>
      </c>
      <c r="F10" s="3">
        <v>1005</v>
      </c>
      <c r="G10" s="3" t="s">
        <v>11</v>
      </c>
      <c r="H10" s="3" t="s">
        <v>22</v>
      </c>
      <c r="I10" s="3">
        <v>80000</v>
      </c>
      <c r="J10" s="3" t="s">
        <v>29</v>
      </c>
      <c r="K10" s="3" t="s">
        <v>25</v>
      </c>
      <c r="L10" s="8">
        <f t="shared" si="0"/>
        <v>1000</v>
      </c>
      <c r="O10" s="3" t="s">
        <v>24</v>
      </c>
      <c r="P10" s="7">
        <v>5000</v>
      </c>
    </row>
    <row r="11" spans="5:19" x14ac:dyDescent="0.25">
      <c r="E11" s="3">
        <v>6</v>
      </c>
      <c r="F11" s="3">
        <v>1006</v>
      </c>
      <c r="G11" s="3" t="s">
        <v>12</v>
      </c>
      <c r="H11" s="3" t="s">
        <v>21</v>
      </c>
      <c r="I11" s="3">
        <v>38000</v>
      </c>
      <c r="J11" s="3" t="s">
        <v>28</v>
      </c>
      <c r="K11" s="3" t="s">
        <v>24</v>
      </c>
      <c r="L11" s="8">
        <f t="shared" si="0"/>
        <v>5000</v>
      </c>
      <c r="O11" s="3" t="s">
        <v>23</v>
      </c>
      <c r="P11" s="7">
        <v>3000</v>
      </c>
    </row>
    <row r="12" spans="5:19" x14ac:dyDescent="0.25">
      <c r="E12" s="3">
        <v>7</v>
      </c>
      <c r="F12" s="3">
        <v>1007</v>
      </c>
      <c r="G12" s="3" t="s">
        <v>13</v>
      </c>
      <c r="H12" s="3" t="s">
        <v>22</v>
      </c>
      <c r="I12" s="3">
        <v>42000</v>
      </c>
      <c r="J12" s="3" t="s">
        <v>29</v>
      </c>
      <c r="K12" s="3" t="s">
        <v>23</v>
      </c>
      <c r="L12" s="8">
        <f t="shared" si="0"/>
        <v>3000</v>
      </c>
      <c r="O12" s="3" t="s">
        <v>25</v>
      </c>
      <c r="P12" s="7">
        <v>1000</v>
      </c>
    </row>
    <row r="13" spans="5:19" x14ac:dyDescent="0.25">
      <c r="E13" s="3">
        <v>8</v>
      </c>
      <c r="F13" s="3">
        <v>1008</v>
      </c>
      <c r="G13" s="3" t="s">
        <v>14</v>
      </c>
      <c r="H13" s="3" t="s">
        <v>22</v>
      </c>
      <c r="I13" s="3">
        <v>65000</v>
      </c>
      <c r="J13" s="3" t="s">
        <v>29</v>
      </c>
      <c r="K13" s="3" t="s">
        <v>23</v>
      </c>
      <c r="L13" s="8">
        <f t="shared" si="0"/>
        <v>3000</v>
      </c>
    </row>
    <row r="14" spans="5:19" x14ac:dyDescent="0.25">
      <c r="E14" s="3">
        <v>9</v>
      </c>
      <c r="F14" s="3">
        <v>1009</v>
      </c>
      <c r="G14" s="3" t="s">
        <v>15</v>
      </c>
      <c r="H14" s="3" t="s">
        <v>20</v>
      </c>
      <c r="I14" s="3">
        <v>80000</v>
      </c>
      <c r="J14" s="3" t="s">
        <v>29</v>
      </c>
      <c r="K14" s="3" t="s">
        <v>23</v>
      </c>
      <c r="L14" s="8">
        <f t="shared" si="0"/>
        <v>3000</v>
      </c>
    </row>
    <row r="15" spans="5:19" x14ac:dyDescent="0.25">
      <c r="E15" s="3">
        <v>10</v>
      </c>
      <c r="F15" s="3">
        <v>1010</v>
      </c>
      <c r="G15" s="3" t="s">
        <v>16</v>
      </c>
      <c r="H15" s="3" t="s">
        <v>20</v>
      </c>
      <c r="I15" s="3">
        <v>38000</v>
      </c>
      <c r="J15" s="3" t="s">
        <v>28</v>
      </c>
      <c r="K15" s="3" t="s">
        <v>25</v>
      </c>
      <c r="L15" s="8">
        <f t="shared" si="0"/>
        <v>1000</v>
      </c>
    </row>
    <row r="16" spans="5:19" x14ac:dyDescent="0.25">
      <c r="E16" s="3">
        <v>11</v>
      </c>
      <c r="F16" s="3">
        <v>1011</v>
      </c>
      <c r="G16" s="3" t="s">
        <v>17</v>
      </c>
      <c r="H16" s="3" t="s">
        <v>21</v>
      </c>
      <c r="I16" s="3">
        <v>42000</v>
      </c>
      <c r="J16" s="3" t="s">
        <v>28</v>
      </c>
      <c r="K16" s="3" t="s">
        <v>25</v>
      </c>
      <c r="L16" s="8">
        <f t="shared" si="0"/>
        <v>1000</v>
      </c>
    </row>
    <row r="17" spans="5:12" x14ac:dyDescent="0.25">
      <c r="E17" s="3">
        <v>12</v>
      </c>
      <c r="F17" s="3">
        <v>1012</v>
      </c>
      <c r="G17" s="3" t="s">
        <v>18</v>
      </c>
      <c r="H17" s="3" t="s">
        <v>21</v>
      </c>
      <c r="I17" s="3">
        <v>38000</v>
      </c>
      <c r="J17" s="3" t="s">
        <v>28</v>
      </c>
      <c r="K17" s="3" t="s">
        <v>24</v>
      </c>
      <c r="L17" s="8">
        <f t="shared" si="0"/>
        <v>5000</v>
      </c>
    </row>
    <row r="18" spans="5:12" x14ac:dyDescent="0.25">
      <c r="E18" s="3">
        <v>13</v>
      </c>
      <c r="F18" s="3">
        <v>1013</v>
      </c>
      <c r="G18" s="3" t="s">
        <v>19</v>
      </c>
      <c r="H18" s="3" t="s">
        <v>22</v>
      </c>
      <c r="I18" s="3">
        <v>42000</v>
      </c>
      <c r="J18" s="3" t="s">
        <v>29</v>
      </c>
      <c r="K18" s="3" t="s">
        <v>24</v>
      </c>
      <c r="L18" s="8">
        <f t="shared" si="0"/>
        <v>5000</v>
      </c>
    </row>
    <row r="21" spans="5:12" x14ac:dyDescent="0.25">
      <c r="F21" s="12" t="s">
        <v>41</v>
      </c>
      <c r="G21" s="13" t="s">
        <v>42</v>
      </c>
      <c r="H21" s="13" t="s">
        <v>43</v>
      </c>
    </row>
    <row r="22" spans="5:12" x14ac:dyDescent="0.25">
      <c r="F22" s="3" t="s">
        <v>44</v>
      </c>
      <c r="G22" s="3">
        <v>70</v>
      </c>
      <c r="H22" s="3" t="str">
        <f>IF(G22&gt;=80,"A+",IF(G22&gt;=70,"A",IF(G22&gt;=60,"B",IF(G22&gt;=50,"C",IF(G22&gt;=40,"D","F")))))</f>
        <v>A</v>
      </c>
    </row>
    <row r="23" spans="5:12" x14ac:dyDescent="0.25">
      <c r="F23" s="3" t="s">
        <v>50</v>
      </c>
      <c r="G23" s="3">
        <v>60</v>
      </c>
      <c r="H23" s="3" t="str">
        <f t="shared" ref="H23:H29" si="1">IF(G23&gt;=80,"A+",IF(G23&gt;=70,"A",IF(G23&gt;=60,"B",IF(G23&gt;=50,"C",IF(G23&gt;=40,"D","F")))))</f>
        <v>B</v>
      </c>
    </row>
    <row r="24" spans="5:12" x14ac:dyDescent="0.25">
      <c r="F24" s="3" t="s">
        <v>45</v>
      </c>
      <c r="G24" s="3">
        <v>85</v>
      </c>
      <c r="H24" s="3" t="str">
        <f t="shared" si="1"/>
        <v>A+</v>
      </c>
    </row>
    <row r="25" spans="5:12" x14ac:dyDescent="0.25">
      <c r="F25" s="3" t="s">
        <v>46</v>
      </c>
      <c r="G25" s="3">
        <v>65</v>
      </c>
      <c r="H25" s="3" t="str">
        <f t="shared" si="1"/>
        <v>B</v>
      </c>
    </row>
    <row r="26" spans="5:12" x14ac:dyDescent="0.25">
      <c r="F26" s="3" t="s">
        <v>47</v>
      </c>
      <c r="G26" s="3">
        <v>55</v>
      </c>
      <c r="H26" s="3" t="str">
        <f t="shared" si="1"/>
        <v>C</v>
      </c>
    </row>
    <row r="27" spans="5:12" x14ac:dyDescent="0.25">
      <c r="F27" s="3" t="s">
        <v>51</v>
      </c>
      <c r="G27" s="3">
        <v>35</v>
      </c>
      <c r="H27" s="3" t="str">
        <f>IF(G27&gt;=80,"A+",IF(G27&gt;=70,"A",IF(G27&gt;=60,"B",IF(G27&gt;=50,"C",IF(G27&gt;=40,"D","F")))))</f>
        <v>F</v>
      </c>
    </row>
    <row r="28" spans="5:12" x14ac:dyDescent="0.25">
      <c r="F28" s="3" t="s">
        <v>48</v>
      </c>
      <c r="G28" s="3">
        <v>30</v>
      </c>
      <c r="H28" s="3" t="str">
        <f t="shared" si="1"/>
        <v>F</v>
      </c>
    </row>
    <row r="29" spans="5:12" x14ac:dyDescent="0.25">
      <c r="F29" s="3" t="s">
        <v>49</v>
      </c>
      <c r="G29" s="3">
        <v>45</v>
      </c>
      <c r="H29" s="3" t="str">
        <f t="shared" si="1"/>
        <v>D</v>
      </c>
    </row>
  </sheetData>
  <mergeCells count="2">
    <mergeCell ref="E1:L3"/>
    <mergeCell ref="O7:P7"/>
  </mergeCells>
  <conditionalFormatting sqref="H21:H29">
    <cfRule type="expression" dxfId="2" priority="3">
      <formula>H$22="F"</formula>
    </cfRule>
    <cfRule type="expression" dxfId="1" priority="2">
      <formula>$H29</formula>
    </cfRule>
  </conditionalFormatting>
  <conditionalFormatting sqref="H22:H29">
    <cfRule type="expression" dxfId="0" priority="1">
      <formula>$H22="F"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1"/>
  <sheetViews>
    <sheetView topLeftCell="B1" workbookViewId="0">
      <selection activeCell="K17" sqref="K17"/>
    </sheetView>
  </sheetViews>
  <sheetFormatPr defaultRowHeight="15" x14ac:dyDescent="0.25"/>
  <cols>
    <col min="19" max="19" width="13.28515625" bestFit="1" customWidth="1"/>
  </cols>
  <sheetData>
    <row r="2" spans="2:13" ht="23.25" x14ac:dyDescent="0.35">
      <c r="B2" s="28" t="s">
        <v>34</v>
      </c>
      <c r="C2" s="29"/>
      <c r="D2" s="30"/>
      <c r="F2" s="28" t="s">
        <v>35</v>
      </c>
      <c r="G2" s="29"/>
      <c r="H2" s="30"/>
      <c r="J2" s="28" t="s">
        <v>36</v>
      </c>
      <c r="K2" s="29"/>
      <c r="L2" s="29"/>
      <c r="M2" s="30"/>
    </row>
    <row r="3" spans="2:13" x14ac:dyDescent="0.25">
      <c r="B3" s="2"/>
      <c r="C3" s="2"/>
      <c r="D3" s="2"/>
      <c r="F3" s="2"/>
      <c r="G3" s="2"/>
      <c r="H3" s="2"/>
      <c r="J3" s="2"/>
      <c r="K3" s="2"/>
      <c r="L3" s="2"/>
      <c r="M3" s="2"/>
    </row>
    <row r="4" spans="2:13" x14ac:dyDescent="0.25">
      <c r="B4" s="3" t="s">
        <v>30</v>
      </c>
      <c r="C4" s="3" t="s">
        <v>31</v>
      </c>
      <c r="D4" s="3" t="s">
        <v>32</v>
      </c>
      <c r="F4" s="3" t="s">
        <v>30</v>
      </c>
      <c r="G4" s="3" t="s">
        <v>31</v>
      </c>
      <c r="H4" s="3" t="s">
        <v>32</v>
      </c>
      <c r="J4" s="9" t="s">
        <v>30</v>
      </c>
      <c r="K4" s="9" t="s">
        <v>37</v>
      </c>
      <c r="L4" s="9" t="s">
        <v>38</v>
      </c>
      <c r="M4" s="9" t="s">
        <v>36</v>
      </c>
    </row>
    <row r="5" spans="2:13" x14ac:dyDescent="0.25">
      <c r="B5" s="3">
        <v>5</v>
      </c>
      <c r="C5" s="3">
        <v>3</v>
      </c>
      <c r="D5" s="8">
        <f>SUM(B5:C5)</f>
        <v>8</v>
      </c>
      <c r="F5" s="3">
        <v>5</v>
      </c>
      <c r="G5" s="3">
        <v>3</v>
      </c>
      <c r="H5" s="8">
        <f>(F5-G5)</f>
        <v>2</v>
      </c>
      <c r="J5" s="3">
        <v>50</v>
      </c>
      <c r="K5" s="10">
        <v>45</v>
      </c>
      <c r="L5" s="3">
        <v>34</v>
      </c>
      <c r="M5" s="11">
        <f>AVERAGE(L5,K5,J5)</f>
        <v>43</v>
      </c>
    </row>
    <row r="6" spans="2:13" x14ac:dyDescent="0.25">
      <c r="B6" s="3">
        <v>4</v>
      </c>
      <c r="C6" s="3">
        <v>8</v>
      </c>
      <c r="D6" s="8">
        <f>SUM(B6:C6)</f>
        <v>12</v>
      </c>
      <c r="F6" s="3">
        <v>8</v>
      </c>
      <c r="G6" s="3">
        <v>4</v>
      </c>
      <c r="H6" s="8">
        <f t="shared" ref="H6:H10" si="0">(F6-G6)</f>
        <v>4</v>
      </c>
      <c r="J6" s="3">
        <v>60</v>
      </c>
      <c r="K6" s="10">
        <v>78</v>
      </c>
      <c r="L6" s="3">
        <v>46</v>
      </c>
      <c r="M6" s="11">
        <f t="shared" ref="M6:M10" si="1">AVERAGE(L6,K6,J6)</f>
        <v>61.333333333333336</v>
      </c>
    </row>
    <row r="7" spans="2:13" x14ac:dyDescent="0.25">
      <c r="B7" s="3">
        <v>6</v>
      </c>
      <c r="C7" s="3">
        <v>4</v>
      </c>
      <c r="D7" s="8">
        <f t="shared" ref="D7:D10" si="2">SUM(B7:C7)</f>
        <v>10</v>
      </c>
      <c r="F7" s="3">
        <v>6</v>
      </c>
      <c r="G7" s="3">
        <v>4</v>
      </c>
      <c r="H7" s="8">
        <f t="shared" si="0"/>
        <v>2</v>
      </c>
      <c r="J7" s="3">
        <v>40</v>
      </c>
      <c r="K7" s="10">
        <v>80</v>
      </c>
      <c r="L7" s="3">
        <v>50</v>
      </c>
      <c r="M7" s="11">
        <f t="shared" si="1"/>
        <v>56.666666666666664</v>
      </c>
    </row>
    <row r="8" spans="2:13" x14ac:dyDescent="0.25">
      <c r="B8" s="3">
        <v>8</v>
      </c>
      <c r="C8" s="3">
        <v>6</v>
      </c>
      <c r="D8" s="8">
        <f t="shared" si="2"/>
        <v>14</v>
      </c>
      <c r="F8" s="3">
        <v>8</v>
      </c>
      <c r="G8" s="3">
        <v>6</v>
      </c>
      <c r="H8" s="8">
        <f t="shared" si="0"/>
        <v>2</v>
      </c>
      <c r="J8" s="3">
        <v>35</v>
      </c>
      <c r="K8" s="10">
        <v>60</v>
      </c>
      <c r="L8" s="3">
        <v>70</v>
      </c>
      <c r="M8" s="11">
        <f t="shared" si="1"/>
        <v>55</v>
      </c>
    </row>
    <row r="9" spans="2:13" x14ac:dyDescent="0.25">
      <c r="B9" s="3">
        <v>9</v>
      </c>
      <c r="C9" s="3">
        <v>7</v>
      </c>
      <c r="D9" s="8">
        <f t="shared" si="2"/>
        <v>16</v>
      </c>
      <c r="F9" s="3">
        <v>9</v>
      </c>
      <c r="G9" s="3">
        <v>7</v>
      </c>
      <c r="H9" s="8">
        <f t="shared" si="0"/>
        <v>2</v>
      </c>
      <c r="J9" s="3">
        <v>25</v>
      </c>
      <c r="K9" s="10">
        <v>70</v>
      </c>
      <c r="L9" s="3">
        <v>60</v>
      </c>
      <c r="M9" s="11">
        <f t="shared" si="1"/>
        <v>51.666666666666664</v>
      </c>
    </row>
    <row r="10" spans="2:13" x14ac:dyDescent="0.25">
      <c r="B10" s="3">
        <v>5</v>
      </c>
      <c r="C10" s="3">
        <v>9</v>
      </c>
      <c r="D10" s="8">
        <f t="shared" si="2"/>
        <v>14</v>
      </c>
      <c r="F10" s="3">
        <v>10</v>
      </c>
      <c r="G10" s="3">
        <v>8</v>
      </c>
      <c r="H10" s="8">
        <f t="shared" si="0"/>
        <v>2</v>
      </c>
      <c r="J10" s="3">
        <v>45</v>
      </c>
      <c r="K10" s="10">
        <v>40</v>
      </c>
      <c r="L10" s="3">
        <v>56</v>
      </c>
      <c r="M10" s="11">
        <f t="shared" si="1"/>
        <v>47</v>
      </c>
    </row>
    <row r="13" spans="2:13" ht="23.25" x14ac:dyDescent="0.35">
      <c r="B13" s="28" t="s">
        <v>39</v>
      </c>
      <c r="C13" s="29"/>
      <c r="D13" s="30"/>
      <c r="F13" s="28" t="s">
        <v>40</v>
      </c>
      <c r="G13" s="29"/>
      <c r="H13" s="30"/>
    </row>
    <row r="14" spans="2:13" x14ac:dyDescent="0.25">
      <c r="B14" s="2"/>
      <c r="C14" s="2"/>
      <c r="D14" s="2"/>
      <c r="F14" s="2"/>
      <c r="G14" s="2"/>
      <c r="H14" s="2"/>
    </row>
    <row r="15" spans="2:13" x14ac:dyDescent="0.25">
      <c r="B15" s="3" t="s">
        <v>30</v>
      </c>
      <c r="C15" s="3" t="s">
        <v>31</v>
      </c>
      <c r="D15" s="3" t="s">
        <v>32</v>
      </c>
      <c r="F15" s="3" t="s">
        <v>30</v>
      </c>
      <c r="G15" s="3" t="s">
        <v>31</v>
      </c>
      <c r="H15" s="3" t="s">
        <v>32</v>
      </c>
    </row>
    <row r="16" spans="2:13" x14ac:dyDescent="0.25">
      <c r="B16" s="3">
        <v>5</v>
      </c>
      <c r="C16" s="3">
        <v>3</v>
      </c>
      <c r="D16" s="8">
        <f>MIN(B16,C16)</f>
        <v>3</v>
      </c>
      <c r="F16" s="3">
        <v>5</v>
      </c>
      <c r="G16" s="3">
        <v>3</v>
      </c>
      <c r="H16" s="8">
        <f>MAX(F16,G16)</f>
        <v>5</v>
      </c>
    </row>
    <row r="17" spans="2:8" x14ac:dyDescent="0.25">
      <c r="B17" s="3">
        <v>4</v>
      </c>
      <c r="C17" s="3">
        <v>8</v>
      </c>
      <c r="D17" s="8">
        <f t="shared" ref="D17:D21" si="3">MIN(B17,C17)</f>
        <v>4</v>
      </c>
      <c r="F17" s="3">
        <v>4</v>
      </c>
      <c r="G17" s="3">
        <v>8</v>
      </c>
      <c r="H17" s="8">
        <f t="shared" ref="H17:H21" si="4">MIN(F17,G17)</f>
        <v>4</v>
      </c>
    </row>
    <row r="18" spans="2:8" x14ac:dyDescent="0.25">
      <c r="B18" s="3">
        <v>6</v>
      </c>
      <c r="C18" s="3">
        <v>4</v>
      </c>
      <c r="D18" s="8">
        <f t="shared" si="3"/>
        <v>4</v>
      </c>
      <c r="F18" s="3">
        <v>6</v>
      </c>
      <c r="G18" s="3">
        <v>4</v>
      </c>
      <c r="H18" s="8">
        <f t="shared" si="4"/>
        <v>4</v>
      </c>
    </row>
    <row r="19" spans="2:8" x14ac:dyDescent="0.25">
      <c r="B19" s="3">
        <v>8</v>
      </c>
      <c r="C19" s="3">
        <v>6</v>
      </c>
      <c r="D19" s="8">
        <f t="shared" si="3"/>
        <v>6</v>
      </c>
      <c r="F19" s="3">
        <v>8</v>
      </c>
      <c r="G19" s="3">
        <v>6</v>
      </c>
      <c r="H19" s="8">
        <f t="shared" si="4"/>
        <v>6</v>
      </c>
    </row>
    <row r="20" spans="2:8" x14ac:dyDescent="0.25">
      <c r="B20" s="3">
        <v>9</v>
      </c>
      <c r="C20" s="3">
        <v>7</v>
      </c>
      <c r="D20" s="8">
        <f t="shared" si="3"/>
        <v>7</v>
      </c>
      <c r="F20" s="3">
        <v>9</v>
      </c>
      <c r="G20" s="3">
        <v>7</v>
      </c>
      <c r="H20" s="8">
        <f t="shared" si="4"/>
        <v>7</v>
      </c>
    </row>
    <row r="21" spans="2:8" x14ac:dyDescent="0.25">
      <c r="B21" s="3">
        <v>5</v>
      </c>
      <c r="C21" s="3">
        <v>9</v>
      </c>
      <c r="D21" s="8">
        <f t="shared" si="3"/>
        <v>5</v>
      </c>
      <c r="F21" s="3">
        <v>5</v>
      </c>
      <c r="G21" s="3">
        <v>9</v>
      </c>
      <c r="H21" s="8">
        <f t="shared" si="4"/>
        <v>5</v>
      </c>
    </row>
  </sheetData>
  <mergeCells count="5">
    <mergeCell ref="B13:D13"/>
    <mergeCell ref="F13:H13"/>
    <mergeCell ref="B2:D2"/>
    <mergeCell ref="F2:H2"/>
    <mergeCell ref="J2:M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5"/>
  <sheetViews>
    <sheetView workbookViewId="0">
      <selection activeCell="C9" sqref="C9"/>
    </sheetView>
  </sheetViews>
  <sheetFormatPr defaultRowHeight="15" x14ac:dyDescent="0.25"/>
  <cols>
    <col min="2" max="2" width="11.42578125" bestFit="1" customWidth="1"/>
    <col min="3" max="3" width="9.7109375" bestFit="1" customWidth="1"/>
    <col min="4" max="4" width="5.28515625" bestFit="1" customWidth="1"/>
    <col min="5" max="5" width="7.7109375" bestFit="1" customWidth="1"/>
    <col min="6" max="6" width="21.7109375" bestFit="1" customWidth="1"/>
  </cols>
  <sheetData>
    <row r="2" spans="2:6" x14ac:dyDescent="0.25">
      <c r="B2" s="16" t="s">
        <v>52</v>
      </c>
      <c r="C2" s="16" t="s">
        <v>53</v>
      </c>
      <c r="D2" s="16" t="s">
        <v>54</v>
      </c>
      <c r="E2" s="16" t="s">
        <v>55</v>
      </c>
      <c r="F2" s="16" t="s">
        <v>56</v>
      </c>
    </row>
    <row r="3" spans="2:6" x14ac:dyDescent="0.25">
      <c r="B3" s="17">
        <v>44197</v>
      </c>
      <c r="C3" s="17">
        <v>45658</v>
      </c>
      <c r="D3" s="3" t="s">
        <v>57</v>
      </c>
      <c r="E3" s="3">
        <f>DATEDIF(B3,C3,D3)</f>
        <v>4</v>
      </c>
      <c r="F3" s="3" t="s">
        <v>60</v>
      </c>
    </row>
    <row r="4" spans="2:6" x14ac:dyDescent="0.25">
      <c r="B4" s="17">
        <v>43832</v>
      </c>
      <c r="C4" s="17">
        <v>45658</v>
      </c>
      <c r="D4" s="3" t="s">
        <v>58</v>
      </c>
      <c r="E4" s="3">
        <f>DATEDIF(B4,C4,D4)</f>
        <v>59</v>
      </c>
      <c r="F4" s="3" t="s">
        <v>61</v>
      </c>
    </row>
    <row r="5" spans="2:6" x14ac:dyDescent="0.25">
      <c r="B5" s="17">
        <v>44682</v>
      </c>
      <c r="C5" s="17">
        <v>45658</v>
      </c>
      <c r="D5" s="3" t="s">
        <v>59</v>
      </c>
      <c r="E5" s="3">
        <f>DATEDIF(B5,C5,D5)</f>
        <v>976</v>
      </c>
      <c r="F5" s="3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workbookViewId="0">
      <selection activeCell="I2" sqref="I2"/>
    </sheetView>
  </sheetViews>
  <sheetFormatPr defaultRowHeight="15" x14ac:dyDescent="0.25"/>
  <cols>
    <col min="1" max="1" width="15.140625" customWidth="1"/>
    <col min="4" max="4" width="32.28515625" bestFit="1" customWidth="1"/>
    <col min="6" max="6" width="14.5703125" bestFit="1" customWidth="1"/>
    <col min="9" max="9" width="32.28515625" bestFit="1" customWidth="1"/>
  </cols>
  <sheetData>
    <row r="1" spans="1:9" x14ac:dyDescent="0.25">
      <c r="A1" s="12" t="s">
        <v>63</v>
      </c>
      <c r="B1" s="12" t="s">
        <v>64</v>
      </c>
      <c r="C1" s="12" t="s">
        <v>65</v>
      </c>
      <c r="D1" s="12" t="s">
        <v>66</v>
      </c>
      <c r="F1" s="12" t="s">
        <v>63</v>
      </c>
      <c r="G1" s="12" t="s">
        <v>64</v>
      </c>
      <c r="H1" s="12" t="s">
        <v>65</v>
      </c>
      <c r="I1" s="12" t="s">
        <v>66</v>
      </c>
    </row>
    <row r="2" spans="1:9" x14ac:dyDescent="0.25">
      <c r="A2" s="3" t="s">
        <v>67</v>
      </c>
      <c r="B2" s="3" t="s">
        <v>68</v>
      </c>
      <c r="C2" s="3">
        <v>40</v>
      </c>
      <c r="D2" s="8" t="b">
        <f>AND(B2="FIRE",C2&gt;70)</f>
        <v>0</v>
      </c>
      <c r="F2" s="3" t="s">
        <v>67</v>
      </c>
      <c r="G2" s="3" t="s">
        <v>68</v>
      </c>
      <c r="H2" s="3">
        <v>45</v>
      </c>
      <c r="I2" s="3" t="str">
        <f>IF(AND(B2="FIRE",C2&gt;70),"YES","NO")</f>
        <v>NO</v>
      </c>
    </row>
    <row r="3" spans="1:9" x14ac:dyDescent="0.25">
      <c r="A3" s="3" t="s">
        <v>69</v>
      </c>
      <c r="B3" s="3" t="s">
        <v>68</v>
      </c>
      <c r="C3" s="3">
        <v>60</v>
      </c>
      <c r="D3" s="8" t="b">
        <f t="shared" ref="D3:D10" si="0">AND(B3="FIRE",C3&gt;70)</f>
        <v>0</v>
      </c>
      <c r="F3" s="3" t="s">
        <v>69</v>
      </c>
      <c r="G3" s="3" t="s">
        <v>68</v>
      </c>
      <c r="H3" s="3">
        <v>60</v>
      </c>
      <c r="I3" s="3" t="str">
        <f t="shared" ref="I3:I10" si="1">IF(AND(B3="FIRE",C3&gt;70),"YES","NO")</f>
        <v>NO</v>
      </c>
    </row>
    <row r="4" spans="1:9" x14ac:dyDescent="0.25">
      <c r="A4" s="3" t="s">
        <v>70</v>
      </c>
      <c r="B4" s="3" t="s">
        <v>68</v>
      </c>
      <c r="C4" s="3">
        <v>80</v>
      </c>
      <c r="D4" s="8" t="b">
        <f t="shared" si="0"/>
        <v>0</v>
      </c>
      <c r="F4" s="3" t="s">
        <v>70</v>
      </c>
      <c r="G4" s="3" t="s">
        <v>68</v>
      </c>
      <c r="H4" s="3">
        <v>80</v>
      </c>
      <c r="I4" s="3" t="str">
        <f t="shared" si="1"/>
        <v>NO</v>
      </c>
    </row>
    <row r="5" spans="1:9" x14ac:dyDescent="0.25">
      <c r="A5" s="3" t="s">
        <v>71</v>
      </c>
      <c r="B5" s="3" t="s">
        <v>72</v>
      </c>
      <c r="C5" s="3">
        <v>65</v>
      </c>
      <c r="D5" s="8" t="b">
        <f>AND(B5="FIRE",C5&gt;70)</f>
        <v>0</v>
      </c>
      <c r="F5" s="3" t="s">
        <v>71</v>
      </c>
      <c r="G5" s="3" t="s">
        <v>72</v>
      </c>
      <c r="H5" s="3">
        <v>65</v>
      </c>
      <c r="I5" s="3" t="str">
        <f t="shared" si="1"/>
        <v>NO</v>
      </c>
    </row>
    <row r="6" spans="1:9" x14ac:dyDescent="0.25">
      <c r="A6" s="3" t="s">
        <v>73</v>
      </c>
      <c r="B6" s="3" t="s">
        <v>72</v>
      </c>
      <c r="C6" s="3">
        <v>80</v>
      </c>
      <c r="D6" s="8" t="b">
        <f>AND(B6="FIRE",C6&gt;70)</f>
        <v>1</v>
      </c>
      <c r="F6" s="3" t="s">
        <v>73</v>
      </c>
      <c r="G6" s="3" t="s">
        <v>72</v>
      </c>
      <c r="H6" s="3">
        <v>80</v>
      </c>
      <c r="I6" s="3" t="str">
        <f t="shared" si="1"/>
        <v>YES</v>
      </c>
    </row>
    <row r="7" spans="1:9" x14ac:dyDescent="0.25">
      <c r="A7" s="3" t="s">
        <v>74</v>
      </c>
      <c r="B7" s="3" t="s">
        <v>72</v>
      </c>
      <c r="C7" s="3">
        <v>100</v>
      </c>
      <c r="D7" s="8" t="b">
        <f t="shared" si="0"/>
        <v>1</v>
      </c>
      <c r="F7" s="3" t="s">
        <v>74</v>
      </c>
      <c r="G7" s="3" t="s">
        <v>72</v>
      </c>
      <c r="H7" s="3">
        <v>100</v>
      </c>
      <c r="I7" s="3" t="str">
        <f t="shared" si="1"/>
        <v>YES</v>
      </c>
    </row>
    <row r="8" spans="1:9" x14ac:dyDescent="0.25">
      <c r="A8" s="3" t="s">
        <v>75</v>
      </c>
      <c r="B8" s="3" t="s">
        <v>76</v>
      </c>
      <c r="C8" s="3">
        <v>43</v>
      </c>
      <c r="D8" s="8" t="b">
        <f t="shared" si="0"/>
        <v>0</v>
      </c>
      <c r="F8" s="3" t="s">
        <v>75</v>
      </c>
      <c r="G8" s="3" t="s">
        <v>76</v>
      </c>
      <c r="H8" s="3">
        <v>43</v>
      </c>
      <c r="I8" s="3" t="str">
        <f t="shared" si="1"/>
        <v>NO</v>
      </c>
    </row>
    <row r="9" spans="1:9" x14ac:dyDescent="0.25">
      <c r="A9" s="3" t="s">
        <v>77</v>
      </c>
      <c r="B9" s="3" t="s">
        <v>76</v>
      </c>
      <c r="C9" s="3">
        <v>58</v>
      </c>
      <c r="D9" s="8" t="b">
        <f t="shared" si="0"/>
        <v>0</v>
      </c>
      <c r="F9" s="3" t="s">
        <v>77</v>
      </c>
      <c r="G9" s="3" t="s">
        <v>76</v>
      </c>
      <c r="H9" s="3">
        <v>58</v>
      </c>
      <c r="I9" s="3" t="str">
        <f t="shared" si="1"/>
        <v>NO</v>
      </c>
    </row>
    <row r="10" spans="1:9" x14ac:dyDescent="0.25">
      <c r="A10" s="3" t="s">
        <v>78</v>
      </c>
      <c r="B10" s="3" t="s">
        <v>76</v>
      </c>
      <c r="C10" s="3">
        <v>78</v>
      </c>
      <c r="D10" s="8" t="b">
        <f t="shared" si="0"/>
        <v>0</v>
      </c>
      <c r="F10" s="3" t="s">
        <v>78</v>
      </c>
      <c r="G10" s="3" t="s">
        <v>76</v>
      </c>
      <c r="H10" s="3">
        <v>78</v>
      </c>
      <c r="I10" s="3" t="str">
        <f t="shared" si="1"/>
        <v>NO</v>
      </c>
    </row>
    <row r="11" spans="1:9" x14ac:dyDescent="0.25">
      <c r="A11" t="s">
        <v>79</v>
      </c>
      <c r="D11" s="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8"/>
  <sheetViews>
    <sheetView tabSelected="1" workbookViewId="0">
      <selection activeCell="B6" sqref="B6"/>
    </sheetView>
  </sheetViews>
  <sheetFormatPr defaultRowHeight="15" x14ac:dyDescent="0.25"/>
  <cols>
    <col min="2" max="2" width="13.7109375" bestFit="1" customWidth="1"/>
    <col min="5" max="5" width="10.85546875" bestFit="1" customWidth="1"/>
    <col min="8" max="8" width="13.7109375" bestFit="1" customWidth="1"/>
    <col min="9" max="9" width="16.28515625" bestFit="1" customWidth="1"/>
    <col min="10" max="10" width="9" customWidth="1"/>
    <col min="13" max="13" width="14.42578125" bestFit="1" customWidth="1"/>
  </cols>
  <sheetData>
    <row r="1" spans="1:13" x14ac:dyDescent="0.25">
      <c r="A1" s="12" t="s">
        <v>80</v>
      </c>
      <c r="B1" s="12" t="s">
        <v>81</v>
      </c>
      <c r="C1" s="12" t="s">
        <v>82</v>
      </c>
      <c r="D1" s="12" t="s">
        <v>83</v>
      </c>
      <c r="E1" s="12" t="s">
        <v>84</v>
      </c>
      <c r="F1" s="12" t="s">
        <v>85</v>
      </c>
      <c r="H1" s="12" t="s">
        <v>63</v>
      </c>
      <c r="I1" s="12" t="s">
        <v>64</v>
      </c>
      <c r="J1" s="12" t="s">
        <v>65</v>
      </c>
      <c r="K1" s="19"/>
      <c r="L1" s="19"/>
      <c r="M1" s="20"/>
    </row>
    <row r="2" spans="1:13" x14ac:dyDescent="0.25">
      <c r="A2" s="2" t="s">
        <v>86</v>
      </c>
      <c r="B2" s="2">
        <v>10</v>
      </c>
      <c r="C2" s="2">
        <v>4</v>
      </c>
      <c r="D2" s="2">
        <v>1</v>
      </c>
      <c r="E2" s="2">
        <v>1</v>
      </c>
      <c r="F2" s="2">
        <f>AVERAGE(B2:E2)</f>
        <v>4</v>
      </c>
      <c r="H2" s="3" t="s">
        <v>92</v>
      </c>
      <c r="I2" s="3" t="s">
        <v>68</v>
      </c>
      <c r="J2" s="3">
        <v>45</v>
      </c>
      <c r="K2" s="21"/>
      <c r="L2" s="2" t="s">
        <v>93</v>
      </c>
      <c r="M2" s="2" t="s">
        <v>94</v>
      </c>
    </row>
    <row r="3" spans="1:13" x14ac:dyDescent="0.25">
      <c r="A3" s="2" t="s">
        <v>87</v>
      </c>
      <c r="B3" s="2">
        <v>12</v>
      </c>
      <c r="C3" s="2">
        <v>3</v>
      </c>
      <c r="D3" s="2">
        <v>0</v>
      </c>
      <c r="E3" s="2">
        <v>1</v>
      </c>
      <c r="F3" s="2">
        <f t="shared" ref="F3:F7" si="0">AVERAGE(B3:E3)</f>
        <v>4</v>
      </c>
      <c r="H3" s="3" t="s">
        <v>95</v>
      </c>
      <c r="I3" s="3" t="s">
        <v>68</v>
      </c>
      <c r="J3" s="3">
        <v>60</v>
      </c>
      <c r="K3" s="21"/>
      <c r="L3" s="2" t="s">
        <v>68</v>
      </c>
      <c r="M3" s="18">
        <f>AVERAGEIF($I$2:$I$10,L3,$J$2:$J$10)</f>
        <v>61.666666666666664</v>
      </c>
    </row>
    <row r="4" spans="1:13" x14ac:dyDescent="0.25">
      <c r="A4" s="2" t="s">
        <v>88</v>
      </c>
      <c r="B4" s="2">
        <v>15</v>
      </c>
      <c r="C4" s="2">
        <v>1</v>
      </c>
      <c r="D4" s="2">
        <v>3</v>
      </c>
      <c r="E4" s="2">
        <v>1</v>
      </c>
      <c r="F4" s="2">
        <f t="shared" si="0"/>
        <v>5</v>
      </c>
      <c r="H4" s="3" t="s">
        <v>96</v>
      </c>
      <c r="I4" s="3" t="s">
        <v>68</v>
      </c>
      <c r="J4" s="3">
        <v>80</v>
      </c>
      <c r="K4" s="21"/>
      <c r="L4" s="2" t="s">
        <v>72</v>
      </c>
      <c r="M4" s="18">
        <f t="shared" ref="M4" si="1">AVERAGEIF($I$2:$I$10,L4,$J$2:$J$10)</f>
        <v>81.666666666666671</v>
      </c>
    </row>
    <row r="5" spans="1:13" x14ac:dyDescent="0.25">
      <c r="A5" s="2" t="s">
        <v>89</v>
      </c>
      <c r="B5" s="2">
        <v>4</v>
      </c>
      <c r="C5" s="2">
        <v>2</v>
      </c>
      <c r="D5" s="2">
        <v>6</v>
      </c>
      <c r="E5" s="2">
        <v>0</v>
      </c>
      <c r="F5" s="2">
        <f t="shared" si="0"/>
        <v>3</v>
      </c>
      <c r="H5" s="3" t="s">
        <v>97</v>
      </c>
      <c r="I5" s="3" t="s">
        <v>72</v>
      </c>
      <c r="J5" s="3">
        <v>65</v>
      </c>
      <c r="K5" s="21"/>
      <c r="L5" s="2" t="s">
        <v>76</v>
      </c>
      <c r="M5" s="18">
        <f>AVERAGEIF($I$2:$I$10,L5,$J$2:$J$10)</f>
        <v>59.666666666666664</v>
      </c>
    </row>
    <row r="6" spans="1:13" x14ac:dyDescent="0.25">
      <c r="A6" s="2" t="s">
        <v>90</v>
      </c>
      <c r="B6" s="2">
        <v>10</v>
      </c>
      <c r="C6" s="2">
        <v>4</v>
      </c>
      <c r="D6" s="2">
        <v>1</v>
      </c>
      <c r="E6" s="2">
        <v>1</v>
      </c>
      <c r="F6" s="2">
        <f t="shared" si="0"/>
        <v>4</v>
      </c>
      <c r="H6" s="3" t="s">
        <v>98</v>
      </c>
      <c r="I6" s="3" t="s">
        <v>72</v>
      </c>
      <c r="J6" s="3">
        <v>80</v>
      </c>
      <c r="K6" s="21"/>
      <c r="L6" s="21"/>
      <c r="M6" s="22"/>
    </row>
    <row r="7" spans="1:13" x14ac:dyDescent="0.25">
      <c r="A7" s="2" t="s">
        <v>91</v>
      </c>
      <c r="B7" s="2">
        <v>9</v>
      </c>
      <c r="C7" s="2">
        <v>2</v>
      </c>
      <c r="D7" s="2">
        <v>1</v>
      </c>
      <c r="E7" s="2">
        <v>0</v>
      </c>
      <c r="F7" s="2">
        <f t="shared" si="0"/>
        <v>3</v>
      </c>
      <c r="H7" s="3" t="s">
        <v>99</v>
      </c>
      <c r="I7" s="3" t="s">
        <v>72</v>
      </c>
      <c r="J7" s="3">
        <v>100</v>
      </c>
      <c r="K7" s="21"/>
      <c r="L7" s="21"/>
      <c r="M7" s="22"/>
    </row>
    <row r="8" spans="1:13" x14ac:dyDescent="0.25">
      <c r="A8" t="s">
        <v>79</v>
      </c>
      <c r="H8" s="3" t="s">
        <v>100</v>
      </c>
      <c r="I8" s="3" t="s">
        <v>76</v>
      </c>
      <c r="J8" s="3">
        <v>43</v>
      </c>
      <c r="K8" s="21"/>
      <c r="L8" s="21"/>
      <c r="M8" s="22"/>
    </row>
    <row r="9" spans="1:13" x14ac:dyDescent="0.25">
      <c r="H9" s="3" t="s">
        <v>101</v>
      </c>
      <c r="I9" s="3" t="s">
        <v>76</v>
      </c>
      <c r="J9" s="3">
        <v>58</v>
      </c>
      <c r="K9" s="21"/>
      <c r="L9" s="21"/>
      <c r="M9" s="22"/>
    </row>
    <row r="10" spans="1:13" x14ac:dyDescent="0.25">
      <c r="H10" s="3" t="s">
        <v>102</v>
      </c>
      <c r="I10" s="3" t="s">
        <v>76</v>
      </c>
      <c r="J10" s="3">
        <v>78</v>
      </c>
      <c r="K10" s="23"/>
      <c r="L10" s="23"/>
      <c r="M10" s="24"/>
    </row>
    <row r="11" spans="1:13" x14ac:dyDescent="0.25">
      <c r="H11" t="s">
        <v>79</v>
      </c>
    </row>
    <row r="15" spans="1:13" x14ac:dyDescent="0.25">
      <c r="B15" s="14" t="s">
        <v>63</v>
      </c>
      <c r="C15" s="14" t="s">
        <v>64</v>
      </c>
      <c r="D15" s="14" t="s">
        <v>103</v>
      </c>
      <c r="E15" s="14" t="s">
        <v>104</v>
      </c>
    </row>
    <row r="16" spans="1:13" x14ac:dyDescent="0.25">
      <c r="B16" s="2" t="s">
        <v>92</v>
      </c>
      <c r="C16" s="2" t="s">
        <v>68</v>
      </c>
      <c r="D16" s="2">
        <v>49</v>
      </c>
      <c r="E16" s="2">
        <v>1</v>
      </c>
      <c r="G16" s="14" t="s">
        <v>93</v>
      </c>
      <c r="H16" s="14" t="s">
        <v>105</v>
      </c>
      <c r="I16" s="14" t="s">
        <v>106</v>
      </c>
    </row>
    <row r="17" spans="2:9" x14ac:dyDescent="0.25">
      <c r="B17" s="2" t="s">
        <v>95</v>
      </c>
      <c r="C17" s="2" t="s">
        <v>68</v>
      </c>
      <c r="D17" s="2">
        <v>63</v>
      </c>
      <c r="E17" s="2">
        <v>1</v>
      </c>
      <c r="G17" s="2" t="s">
        <v>68</v>
      </c>
      <c r="H17" s="2">
        <v>1</v>
      </c>
      <c r="I17" s="18">
        <f>AVERAGEIFS($D$16:$D$27,$C$16:$C$27,G17,$E$16:$E$27,H17)</f>
        <v>65</v>
      </c>
    </row>
    <row r="18" spans="2:9" x14ac:dyDescent="0.25">
      <c r="B18" s="2" t="s">
        <v>96</v>
      </c>
      <c r="C18" s="2" t="s">
        <v>68</v>
      </c>
      <c r="D18" s="2">
        <v>83</v>
      </c>
      <c r="E18" s="2">
        <v>1</v>
      </c>
      <c r="G18" s="2" t="s">
        <v>72</v>
      </c>
      <c r="H18" s="2">
        <v>1</v>
      </c>
      <c r="I18" s="18">
        <f t="shared" ref="I18:I20" si="2">AVERAGEIFS($D$16:$D$27,$C$16:$C$27,G18,$E$16:$E$27,H18)</f>
        <v>59.666666666666664</v>
      </c>
    </row>
    <row r="19" spans="2:9" x14ac:dyDescent="0.25">
      <c r="B19" s="2" t="s">
        <v>97</v>
      </c>
      <c r="C19" s="2" t="s">
        <v>72</v>
      </c>
      <c r="D19" s="2">
        <v>43</v>
      </c>
      <c r="E19" s="2">
        <v>1</v>
      </c>
      <c r="G19" s="2" t="s">
        <v>68</v>
      </c>
      <c r="H19" s="2">
        <v>2</v>
      </c>
      <c r="I19" s="18">
        <f t="shared" si="2"/>
        <v>81.666666666666671</v>
      </c>
    </row>
    <row r="20" spans="2:9" x14ac:dyDescent="0.25">
      <c r="B20" s="2" t="s">
        <v>98</v>
      </c>
      <c r="C20" s="2" t="s">
        <v>72</v>
      </c>
      <c r="D20" s="2">
        <v>58</v>
      </c>
      <c r="E20" s="2">
        <v>1</v>
      </c>
      <c r="G20" s="2" t="s">
        <v>72</v>
      </c>
      <c r="H20" s="2">
        <v>2</v>
      </c>
      <c r="I20" s="18">
        <f t="shared" si="2"/>
        <v>59.666666666666664</v>
      </c>
    </row>
    <row r="21" spans="2:9" x14ac:dyDescent="0.25">
      <c r="B21" s="2" t="s">
        <v>99</v>
      </c>
      <c r="C21" s="2" t="s">
        <v>72</v>
      </c>
      <c r="D21" s="2">
        <v>78</v>
      </c>
      <c r="E21" s="2">
        <v>1</v>
      </c>
    </row>
    <row r="22" spans="2:9" x14ac:dyDescent="0.25">
      <c r="B22" s="2" t="s">
        <v>107</v>
      </c>
      <c r="C22" s="2" t="s">
        <v>68</v>
      </c>
      <c r="D22" s="2">
        <v>65</v>
      </c>
      <c r="E22" s="2">
        <v>2</v>
      </c>
    </row>
    <row r="23" spans="2:9" x14ac:dyDescent="0.25">
      <c r="B23" s="2" t="s">
        <v>108</v>
      </c>
      <c r="C23" s="2" t="s">
        <v>68</v>
      </c>
      <c r="D23" s="2">
        <v>80</v>
      </c>
      <c r="E23" s="2">
        <v>2</v>
      </c>
    </row>
    <row r="24" spans="2:9" x14ac:dyDescent="0.25">
      <c r="B24" s="2" t="s">
        <v>109</v>
      </c>
      <c r="C24" s="2" t="s">
        <v>68</v>
      </c>
      <c r="D24" s="2">
        <v>100</v>
      </c>
      <c r="E24" s="2">
        <v>2</v>
      </c>
    </row>
    <row r="25" spans="2:9" x14ac:dyDescent="0.25">
      <c r="B25" s="2" t="s">
        <v>110</v>
      </c>
      <c r="C25" s="2" t="s">
        <v>72</v>
      </c>
      <c r="D25" s="2">
        <v>43</v>
      </c>
      <c r="E25" s="2">
        <v>2</v>
      </c>
    </row>
    <row r="26" spans="2:9" x14ac:dyDescent="0.25">
      <c r="B26" s="2" t="s">
        <v>111</v>
      </c>
      <c r="C26" s="2" t="s">
        <v>72</v>
      </c>
      <c r="D26" s="2">
        <v>58</v>
      </c>
      <c r="E26" s="2">
        <v>2</v>
      </c>
    </row>
    <row r="27" spans="2:9" x14ac:dyDescent="0.25">
      <c r="B27" s="2" t="s">
        <v>112</v>
      </c>
      <c r="C27" s="2" t="s">
        <v>72</v>
      </c>
      <c r="D27" s="2">
        <v>78</v>
      </c>
      <c r="E27" s="2">
        <v>2</v>
      </c>
    </row>
    <row r="28" spans="2:9" x14ac:dyDescent="0.25">
      <c r="B28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"/>
  <sheetViews>
    <sheetView workbookViewId="0">
      <selection activeCell="F13" sqref="F13"/>
    </sheetView>
  </sheetViews>
  <sheetFormatPr defaultRowHeight="15" x14ac:dyDescent="0.25"/>
  <cols>
    <col min="1" max="1" width="13.7109375" bestFit="1" customWidth="1"/>
    <col min="2" max="2" width="10.42578125" customWidth="1"/>
    <col min="3" max="3" width="10" bestFit="1" customWidth="1"/>
    <col min="6" max="6" width="25.28515625" bestFit="1" customWidth="1"/>
  </cols>
  <sheetData>
    <row r="1" spans="1:6" x14ac:dyDescent="0.25">
      <c r="A1" s="14" t="s">
        <v>63</v>
      </c>
      <c r="B1" s="14" t="s">
        <v>64</v>
      </c>
      <c r="C1" s="14" t="s">
        <v>113</v>
      </c>
      <c r="D1" s="19"/>
      <c r="E1" s="19"/>
      <c r="F1" s="25" t="s">
        <v>141</v>
      </c>
    </row>
    <row r="2" spans="1:6" x14ac:dyDescent="0.25">
      <c r="A2" s="2" t="s">
        <v>114</v>
      </c>
      <c r="B2" s="2" t="s">
        <v>115</v>
      </c>
      <c r="C2" s="2">
        <v>305</v>
      </c>
      <c r="D2" s="21"/>
      <c r="E2" s="21"/>
      <c r="F2" s="22" t="str">
        <f>CONCATENATE(A2,"  ",B2," ",C2)</f>
        <v xml:space="preserve">    Mankey  Fighting 305</v>
      </c>
    </row>
    <row r="3" spans="1:6" x14ac:dyDescent="0.25">
      <c r="A3" s="2" t="s">
        <v>116</v>
      </c>
      <c r="B3" s="2" t="s">
        <v>76</v>
      </c>
      <c r="C3" s="2">
        <v>510</v>
      </c>
      <c r="D3" s="21"/>
      <c r="E3" s="21"/>
      <c r="F3" s="22" t="str">
        <f t="shared" ref="F3:F21" si="0">CONCATENATE(A3,"  ",B3," ",C3)</f>
        <v xml:space="preserve">    Poliwrath  Water 510</v>
      </c>
    </row>
    <row r="4" spans="1:6" x14ac:dyDescent="0.25">
      <c r="A4" s="2" t="s">
        <v>117</v>
      </c>
      <c r="B4" s="2" t="s">
        <v>68</v>
      </c>
      <c r="C4" s="2">
        <v>490</v>
      </c>
      <c r="D4" s="21"/>
      <c r="E4" s="21"/>
      <c r="F4" s="22" t="str">
        <f t="shared" si="0"/>
        <v xml:space="preserve">    Victreebel  Grass 490</v>
      </c>
    </row>
    <row r="5" spans="1:6" x14ac:dyDescent="0.25">
      <c r="A5" s="2" t="s">
        <v>118</v>
      </c>
      <c r="B5" s="2" t="s">
        <v>76</v>
      </c>
      <c r="C5" s="2">
        <v>335</v>
      </c>
      <c r="D5" s="21"/>
      <c r="E5" s="21"/>
      <c r="F5" s="22" t="str">
        <f t="shared" si="0"/>
        <v xml:space="preserve">    Tentacool  Water 335</v>
      </c>
    </row>
    <row r="6" spans="1:6" x14ac:dyDescent="0.25">
      <c r="A6" s="2" t="s">
        <v>119</v>
      </c>
      <c r="B6" s="2" t="s">
        <v>120</v>
      </c>
      <c r="C6" s="2">
        <v>465</v>
      </c>
      <c r="D6" s="21"/>
      <c r="E6" s="21"/>
      <c r="F6" s="22" t="str">
        <f t="shared" si="0"/>
        <v xml:space="preserve">    Magneton  Electric 465</v>
      </c>
    </row>
    <row r="7" spans="1:6" x14ac:dyDescent="0.25">
      <c r="A7" s="2" t="s">
        <v>121</v>
      </c>
      <c r="B7" s="2" t="s">
        <v>76</v>
      </c>
      <c r="C7" s="2">
        <v>475</v>
      </c>
      <c r="D7" s="21"/>
      <c r="E7" s="21"/>
      <c r="F7" s="22" t="str">
        <f t="shared" si="0"/>
        <v xml:space="preserve">    Dewgong  Water 475</v>
      </c>
    </row>
    <row r="8" spans="1:6" x14ac:dyDescent="0.25">
      <c r="A8" s="2" t="s">
        <v>122</v>
      </c>
      <c r="B8" s="2" t="s">
        <v>76</v>
      </c>
      <c r="C8" s="2">
        <v>525</v>
      </c>
      <c r="D8" s="21"/>
      <c r="E8" s="21"/>
      <c r="F8" s="22" t="str">
        <f t="shared" si="0"/>
        <v xml:space="preserve">    Cloyster  Water 525</v>
      </c>
    </row>
    <row r="9" spans="1:6" x14ac:dyDescent="0.25">
      <c r="A9" s="2" t="s">
        <v>123</v>
      </c>
      <c r="B9" s="2" t="s">
        <v>124</v>
      </c>
      <c r="C9" s="2">
        <v>385</v>
      </c>
      <c r="D9" s="21"/>
      <c r="E9" s="21"/>
      <c r="F9" s="22" t="str">
        <f t="shared" si="0"/>
        <v xml:space="preserve">    Onix  Rock 385</v>
      </c>
    </row>
    <row r="10" spans="1:6" x14ac:dyDescent="0.25">
      <c r="A10" s="2" t="s">
        <v>125</v>
      </c>
      <c r="B10" s="2" t="s">
        <v>126</v>
      </c>
      <c r="C10" s="2">
        <v>420</v>
      </c>
      <c r="D10" s="21"/>
      <c r="E10" s="21"/>
      <c r="F10" s="22" t="str">
        <f t="shared" si="0"/>
        <v xml:space="preserve">    Dragonair  Dragon 420</v>
      </c>
    </row>
    <row r="11" spans="1:6" x14ac:dyDescent="0.25">
      <c r="A11" s="2" t="s">
        <v>127</v>
      </c>
      <c r="B11" s="2" t="s">
        <v>128</v>
      </c>
      <c r="C11" s="2">
        <v>349</v>
      </c>
      <c r="D11" s="21"/>
      <c r="E11" s="21"/>
      <c r="F11" s="22" t="str">
        <f t="shared" si="0"/>
        <v xml:space="preserve">    Pidgeotto  Normal 349</v>
      </c>
    </row>
    <row r="12" spans="1:6" x14ac:dyDescent="0.25">
      <c r="A12" s="2" t="s">
        <v>129</v>
      </c>
      <c r="B12" s="2" t="s">
        <v>128</v>
      </c>
      <c r="C12" s="2">
        <v>253</v>
      </c>
      <c r="D12" s="21"/>
      <c r="E12" s="21"/>
      <c r="F12" s="22" t="str">
        <f>CONCATENATE(A12,"  ",B12," ",C12)</f>
        <v xml:space="preserve">    Rattata  Normal 253</v>
      </c>
    </row>
    <row r="13" spans="1:6" x14ac:dyDescent="0.25">
      <c r="A13" s="2" t="s">
        <v>130</v>
      </c>
      <c r="B13" s="2" t="s">
        <v>131</v>
      </c>
      <c r="C13" s="2">
        <v>395</v>
      </c>
      <c r="D13" s="21"/>
      <c r="E13" s="21"/>
      <c r="F13" s="22" t="str">
        <f t="shared" si="0"/>
        <v xml:space="preserve">    Beedrill  Bug 395</v>
      </c>
    </row>
    <row r="14" spans="1:6" x14ac:dyDescent="0.25">
      <c r="A14" s="2" t="s">
        <v>132</v>
      </c>
      <c r="B14" s="2" t="s">
        <v>128</v>
      </c>
      <c r="C14" s="2">
        <v>310</v>
      </c>
      <c r="D14" s="21"/>
      <c r="E14" s="21"/>
      <c r="F14" s="22" t="str">
        <f t="shared" si="0"/>
        <v xml:space="preserve">    Doduo  Normal 310</v>
      </c>
    </row>
    <row r="15" spans="1:6" x14ac:dyDescent="0.25">
      <c r="A15" s="2" t="s">
        <v>133</v>
      </c>
      <c r="B15" s="2" t="s">
        <v>76</v>
      </c>
      <c r="C15" s="2">
        <v>475</v>
      </c>
      <c r="D15" s="21"/>
      <c r="E15" s="21"/>
      <c r="F15" s="22" t="str">
        <f t="shared" si="0"/>
        <v xml:space="preserve">    Kingler  Water 475</v>
      </c>
    </row>
    <row r="16" spans="1:6" x14ac:dyDescent="0.25">
      <c r="A16" s="2" t="s">
        <v>134</v>
      </c>
      <c r="B16" s="2" t="s">
        <v>135</v>
      </c>
      <c r="C16" s="2">
        <v>505</v>
      </c>
      <c r="D16" s="21"/>
      <c r="E16" s="21"/>
      <c r="F16" s="22" t="str">
        <f t="shared" si="0"/>
        <v xml:space="preserve">    Nidoqueen  Poison 505</v>
      </c>
    </row>
    <row r="17" spans="1:6" x14ac:dyDescent="0.25">
      <c r="A17" s="2" t="s">
        <v>136</v>
      </c>
      <c r="B17" s="2" t="s">
        <v>115</v>
      </c>
      <c r="C17" s="2">
        <v>455</v>
      </c>
      <c r="D17" s="21"/>
      <c r="E17" s="21"/>
      <c r="F17" s="22" t="str">
        <f t="shared" si="0"/>
        <v xml:space="preserve">    Hitmonchan  Fighting 455</v>
      </c>
    </row>
    <row r="18" spans="1:6" x14ac:dyDescent="0.25">
      <c r="A18" s="2" t="s">
        <v>98</v>
      </c>
      <c r="B18" s="2" t="s">
        <v>72</v>
      </c>
      <c r="C18" s="2">
        <v>405</v>
      </c>
      <c r="D18" s="21"/>
      <c r="E18" s="21"/>
      <c r="F18" s="22" t="str">
        <f t="shared" si="0"/>
        <v xml:space="preserve">    Charmeleon  Fire 405</v>
      </c>
    </row>
    <row r="19" spans="1:6" x14ac:dyDescent="0.25">
      <c r="A19" s="2" t="s">
        <v>137</v>
      </c>
      <c r="B19" s="2" t="s">
        <v>135</v>
      </c>
      <c r="C19" s="2">
        <v>438</v>
      </c>
      <c r="D19" s="21"/>
      <c r="E19" s="21"/>
      <c r="F19" s="22" t="str">
        <f t="shared" si="0"/>
        <v xml:space="preserve">    Arbok  Poison 438</v>
      </c>
    </row>
    <row r="20" spans="1:6" x14ac:dyDescent="0.25">
      <c r="A20" s="2" t="s">
        <v>138</v>
      </c>
      <c r="B20" s="2" t="s">
        <v>139</v>
      </c>
      <c r="C20" s="2">
        <v>310</v>
      </c>
      <c r="D20" s="21"/>
      <c r="E20" s="21"/>
      <c r="F20" s="22" t="str">
        <f t="shared" si="0"/>
        <v xml:space="preserve">    Gastly  Ghost 310</v>
      </c>
    </row>
    <row r="21" spans="1:6" x14ac:dyDescent="0.25">
      <c r="A21" s="2" t="s">
        <v>140</v>
      </c>
      <c r="B21" s="2" t="s">
        <v>76</v>
      </c>
      <c r="C21" s="2">
        <v>200</v>
      </c>
      <c r="D21" s="23"/>
      <c r="E21" s="23"/>
      <c r="F21" s="24" t="str">
        <f t="shared" si="0"/>
        <v xml:space="preserve">    Magikarp  Water 200</v>
      </c>
    </row>
    <row r="22" spans="1:6" x14ac:dyDescent="0.25">
      <c r="A22" t="s">
        <v>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IF</vt:lpstr>
      <vt:lpstr>SUM,SUB,AVERAGE,MAX,MIN</vt:lpstr>
      <vt:lpstr>Dated If</vt:lpstr>
      <vt:lpstr>AND,IF(AND)</vt:lpstr>
      <vt:lpstr>AVERAGE</vt:lpstr>
      <vt:lpstr>CONCAT</vt:lpstr>
      <vt:lpstr>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2025-05-15T07:24:10Z</dcterms:created>
  <dcterms:modified xsi:type="dcterms:W3CDTF">2025-07-16T11:27:34Z</dcterms:modified>
</cp:coreProperties>
</file>