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ummary" sheetId="1" state="visible" r:id="rId3"/>
    <sheet name="Receipt" sheetId="2" state="visible" r:id="rId4"/>
    <sheet name="Notes" sheetId="3" state="visible" r:id="rId5"/>
    <sheet name="Reimbursement Request" sheetId="4" state="visible" r:id="rId6"/>
    <sheet name="Fee Structure" sheetId="5" state="visible" r:id="rId7"/>
  </sheets>
  <definedNames>
    <definedName function="false" hidden="false" localSheetId="4" name="_xlnm.Print_Area" vbProcedure="false">'Fee Structure'!$A$34:$G$89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<sst xmlns="http://schemas.openxmlformats.org/spreadsheetml/2006/main" count="98" uniqueCount="89">
  <si>
    <t xml:space="preserve">The Treasurer wishes to acknowledge and thank those who brought hidden donations e.g refreshments or loaned Zoom meeting hardware</t>
  </si>
  <si>
    <t xml:space="preserve">Daily account</t>
  </si>
  <si>
    <t xml:space="preserve">TM Cheque</t>
  </si>
  <si>
    <t xml:space="preserve">Savings</t>
  </si>
  <si>
    <t xml:space="preserve">TM Save</t>
  </si>
  <si>
    <t xml:space="preserve">Treasurer</t>
  </si>
  <si>
    <t xml:space="preserve">NAME</t>
  </si>
  <si>
    <t xml:space="preserve">Club Name</t>
  </si>
  <si>
    <t xml:space="preserve">CLUB</t>
  </si>
  <si>
    <t xml:space="preserve">Club Number</t>
  </si>
  <si>
    <t xml:space="preserve">####</t>
  </si>
  <si>
    <t xml:space="preserve">Reporting Date</t>
  </si>
  <si>
    <t xml:space="preserve">Bank | Balance | Total</t>
  </si>
  <si>
    <t xml:space="preserve">TI Timeline</t>
  </si>
  <si>
    <t xml:space="preserve">30th of June (06) – 1st of July (07)</t>
  </si>
  <si>
    <t xml:space="preserve">TI year</t>
  </si>
  <si>
    <t xml:space="preserve">2025 – 2026</t>
  </si>
  <si>
    <t xml:space="preserve">Membership subscription</t>
  </si>
  <si>
    <t xml:space="preserve">Semi Annual</t>
  </si>
  <si>
    <t xml:space="preserve">Dues Amount</t>
  </si>
  <si>
    <t xml:space="preserve">Previous EOY</t>
  </si>
  <si>
    <t xml:space="preserve">Budget</t>
  </si>
  <si>
    <t xml:space="preserve">ToDate</t>
  </si>
  <si>
    <t xml:space="preserve">Projected EOY</t>
  </si>
  <si>
    <t xml:space="preserve">Surplus / Deficit (calculated)</t>
  </si>
  <si>
    <t xml:space="preserve">Income (calculated)</t>
  </si>
  <si>
    <t xml:space="preserve">Expenses (calculated)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</si>
  <si>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</si>
  <si>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</si>
  <si>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</si>
  <si>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</si>
  <si>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</si>
  <si>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</si>
  <si>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</si>
  <si>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</si>
  <si>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</si>
  <si>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</si>
  <si>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</si>
  <si>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</si>
  <si>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Opening Balance Daily</t>
  </si>
  <si>
    <t xml:space="preserve">Total</t>
  </si>
  <si>
    <t xml:space="preserve">Member refund</t>
  </si>
  <si>
    <t xml:space="preserve">Reimbursements</t>
  </si>
  <si>
    <t xml:space="preserve">RoomHire</t>
  </si>
  <si>
    <t xml:space="preserve">Club dues</t>
  </si>
  <si>
    <t xml:space="preserve">Closing Balance</t>
  </si>
  <si>
    <t xml:space="preserve">member</t>
  </si>
  <si>
    <t xml:space="preserve">Processed Date</t>
  </si>
  <si>
    <t xml:space="preserve">Description</t>
  </si>
  <si>
    <t xml:space="preserve">Amount pre credit</t>
  </si>
  <si>
    <t xml:space="preserve">Amount post credit</t>
  </si>
  <si>
    <t xml:space="preserve">TI Dues</t>
  </si>
  <si>
    <t xml:space="preserve">ExchangeFees</t>
  </si>
  <si>
    <t xml:space="preserve">Credit</t>
  </si>
  <si>
    <t xml:space="preserve">Club</t>
  </si>
  <si>
    <t xml:space="preserve">Dated</t>
  </si>
  <si>
    <t xml:space="preserve">Member name</t>
  </si>
  <si>
    <t xml:space="preserve">Amount</t>
  </si>
  <si>
    <t xml:space="preserve">Date received</t>
  </si>
  <si>
    <t xml:space="preserve">TI Year: 30 June – 1 July</t>
  </si>
  <si>
    <t xml:space="preserve">Due to TMI</t>
  </si>
  <si>
    <t xml:space="preserve">Remind member</t>
  </si>
  <si>
    <t xml:space="preserve">1 Oct - 30 March</t>
  </si>
  <si>
    <t xml:space="preserve">Early Sep</t>
  </si>
  <si>
    <t xml:space="preserve">1 April - 30 Sept</t>
  </si>
  <si>
    <t xml:space="preserve">Early Mar</t>
  </si>
  <si>
    <t xml:space="preserve">Note: Reimbursements must be approved at a committee meeting.</t>
  </si>
  <si>
    <t xml:space="preserve">Description of expense</t>
  </si>
  <si>
    <t xml:space="preserve">Approved by</t>
  </si>
  <si>
    <t xml:space="preserve">Seconded by</t>
  </si>
  <si>
    <t xml:space="preserve">At exec meeting dated</t>
  </si>
  <si>
    <t xml:space="preserve">Line item(s)</t>
  </si>
  <si>
    <t xml:space="preserve">6 monthly</t>
  </si>
  <si>
    <t xml:space="preserve">per month</t>
  </si>
  <si>
    <t xml:space="preserve">Joining fee</t>
  </si>
  <si>
    <t xml:space="preserve">Dual member</t>
  </si>
  <si>
    <t xml:space="preserve">Starting period, the 1st of:</t>
  </si>
  <si>
    <t xml:space="preserve"># of Months</t>
  </si>
  <si>
    <t xml:space="preserve">Membership dues</t>
  </si>
  <si>
    <t xml:space="preserve">Total | New TM</t>
  </si>
  <si>
    <t xml:space="preserve">Total | Dual member</t>
  </si>
  <si>
    <t xml:space="preserve">Months left in Fee period</t>
  </si>
  <si>
    <t xml:space="preserve">January / July</t>
  </si>
  <si>
    <t xml:space="preserve">February / August</t>
  </si>
  <si>
    <t xml:space="preserve">March / September</t>
  </si>
  <si>
    <t xml:space="preserve">April / October</t>
  </si>
  <si>
    <t xml:space="preserve">May / November</t>
  </si>
  <si>
    <t xml:space="preserve">June / December</t>
  </si>
  <si>
    <t xml:space="preserve">Dual members pay NZ$ 20 rather than the new member fee.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</si>
</sst>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yyyy\-mm\-dd"/>
    <numFmt numFmtId="166" formatCode="[$$-409]#,##0.00;[RED]\-[$$-409]#,##0.00"/>
    <numFmt numFmtId="167" formatCode="#,##0.00_);[RED]\(#,##0.00\)"/>
    <numFmt numFmtId="168" formatCode="[$$-1409]#,##0.00;[RED]\-[$$-1409]#,##0.00"/>
    <numFmt numFmtId="169" formatCode="[$-1409]General"/>
    <numFmt numFmtId="170" formatCode="dd/mm"/>
    <numFmt numFmtId="171" formatCode="&quot; $&quot;#,##0.00\ ;&quot;-$&quot;#,##0.00\ ;&quot; $-&quot;#\ ;@"/>
    <numFmt numFmtId="172" formatCode="_-\$* #,##0.00_-;&quot;-$&quot;* #,##0.00_-;_-\$* \-??_-;_-@_-"/>
    <numFmt numFmtId="173" formatCode="_-* #,##0.00_-;\-* #,##0.00_-;_-* \-??_-;_-@_-"/>
    <numFmt numFmtId="174" formatCode="_-* #,##0.000_-;\-* #,##0.000_-;_-* \-??_-;_-@_-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SourceCodeVF"/>
      <family val="0"/>
      <charset val="1"/>
    </font>
    <font>
      <b val="true"/>
      <sz val="12"/>
      <name val="SourceCodeVF"/>
      <family val="0"/>
      <charset val="1"/>
    </font>
    <font>
      <sz val="10"/>
      <name val="SourceCodeVF"/>
      <family val="0"/>
      <charset val="1"/>
    </font>
    <font>
      <sz val="11"/>
      <name val="Calibri"/>
      <family val="2"/>
      <charset val="1"/>
    </font>
    <font>
      <sz val="12"/>
      <name val="Arial"/>
      <family val="2"/>
      <charset val="1"/>
    </font>
    <font>
      <sz val="12"/>
      <color rgb="FFFF8000"/>
      <name val="Consolas"/>
      <family val="3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onsolas"/>
      <family val="3"/>
      <charset val="1"/>
    </font>
    <font>
      <sz val="12"/>
      <name val="Consolas"/>
      <family val="3"/>
      <charset val="1"/>
    </font>
    <font>
      <i val="true"/>
      <sz val="12"/>
      <name val="SourceCodeVF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1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2" fontId="1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9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7" fontId="5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9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12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9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0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1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4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8" activeCellId="0" sqref="C8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1" width="41.3"/>
    <col collapsed="false" customWidth="true" hidden="false" outlineLevel="0" max="2" min="2" style="1" width="22.76"/>
    <col collapsed="false" customWidth="true" hidden="false" outlineLevel="0" max="3" min="3" style="1" width="18.16"/>
    <col collapsed="false" customWidth="true" hidden="false" outlineLevel="0" max="4" min="4" style="1" width="17.45"/>
    <col collapsed="false" customWidth="true" hidden="false" outlineLevel="0" max="5" min="5" style="1" width="14.47"/>
    <col collapsed="false" customWidth="true" hidden="false" outlineLevel="0" max="6" min="6" style="1" width="17.99"/>
    <col collapsed="false" customWidth="true" hidden="false" outlineLevel="0" max="7" min="7" style="1" width="15.2"/>
    <col collapsed="false" customWidth="true" hidden="false" outlineLevel="0" max="8" min="8" style="1" width="13.91"/>
    <col collapsed="false" customWidth="true" hidden="false" outlineLevel="0" max="9" min="9" style="1" width="15.95"/>
    <col collapsed="false" customWidth="true" hidden="false" outlineLevel="0" max="10" min="10" style="1" width="16.12"/>
    <col collapsed="false" customWidth="true" hidden="false" outlineLevel="0" max="11" min="11" style="1" width="14.65"/>
    <col collapsed="false" customWidth="true" hidden="false" outlineLevel="0" max="12" min="12" style="1" width="21.56"/>
    <col collapsed="false" customWidth="true" hidden="false" outlineLevel="0" max="13" min="13" style="1" width="14.47"/>
    <col collapsed="false" customWidth="true" hidden="false" outlineLevel="0" max="14" min="14" style="1" width="14.84"/>
    <col collapsed="false" customWidth="true" hidden="false" outlineLevel="0" max="15" min="15" style="1" width="13.72"/>
    <col collapsed="false" customWidth="false" hidden="false" outlineLevel="0" max="16384" min="16" style="1" width="11.53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  <c r="B3" s="1" t="s">
        <v>2</v>
      </c>
      <c r="C3" s="2" t="s">
        <v>3</v>
      </c>
      <c r="D3" s="1" t="s">
        <v>4</v>
      </c>
    </row>
    <row r="4" customFormat="false" ht="15" hidden="false" customHeight="false" outlineLevel="0" collapsed="false">
      <c r="A4" s="3"/>
      <c r="B4" s="3"/>
    </row>
    <row r="5" customFormat="false" ht="15" hidden="false" customHeight="false" outlineLevel="0" collapsed="false">
      <c r="A5" s="4" t="s">
        <v>5</v>
      </c>
      <c r="B5" s="5" t="s">
        <v>6</v>
      </c>
    </row>
    <row r="6" customFormat="false" ht="15" hidden="false" customHeight="false" outlineLevel="0" collapsed="false">
      <c r="A6" s="1" t="s">
        <v>7</v>
      </c>
      <c r="B6" s="1" t="s">
        <v>8</v>
      </c>
    </row>
    <row r="7" customFormat="false" ht="15" hidden="false" customHeight="false" outlineLevel="0" collapsed="false">
      <c r="A7" s="1" t="s">
        <v>9</v>
      </c>
      <c r="B7" s="1" t="s">
        <v>10</v>
      </c>
    </row>
    <row r="8" customFormat="false" ht="15" hidden="false" customHeight="false" outlineLevel="0" collapsed="false">
      <c r="A8" s="1" t="s">
        <v>11</v>
      </c>
      <c r="B8" s="6" t="n">
        <v>45833</v>
      </c>
    </row>
    <row r="9" customFormat="false" ht="15" hidden="false" customHeight="false" outlineLevel="0" collapsed="false">
      <c r="B9" s="6"/>
    </row>
    <row r="10" customFormat="false" ht="15" hidden="false" customHeight="false" outlineLevel="0" collapsed="false">
      <c r="A10" s="1" t="s">
        <v>12</v>
      </c>
      <c r="B10" s="7" t="n">
        <f aca="false">SUM(B11:B12)</f>
        <v>20</v>
      </c>
    </row>
    <row r="11" customFormat="false" ht="15" hidden="false" customHeight="false" outlineLevel="0" collapsed="false">
      <c r="A11" s="1" t="str">
        <f aca="false">_xlfn.CONCAT("Bank | Balance | ", B3)</f>
        <v>Bank | Balance | TM Cheque</v>
      </c>
      <c r="B11" s="7" t="n">
        <v>10</v>
      </c>
    </row>
    <row r="12" customFormat="false" ht="15" hidden="false" customHeight="false" outlineLevel="0" collapsed="false">
      <c r="A12" s="1" t="str">
        <f aca="false">_xlfn.CONCAT("Bank | Balance | ", D3)</f>
        <v>Bank | Balance | TM Save</v>
      </c>
      <c r="B12" s="7" t="n">
        <v>10</v>
      </c>
    </row>
    <row r="14" customFormat="false" ht="15" hidden="false" customHeight="false" outlineLevel="0" collapsed="false">
      <c r="A14" s="1" t="s">
        <v>13</v>
      </c>
      <c r="B14" s="1" t="s">
        <v>14</v>
      </c>
    </row>
    <row r="15" customFormat="false" ht="15" hidden="false" customHeight="false" outlineLevel="0" collapsed="false">
      <c r="A15" s="1" t="s">
        <v>15</v>
      </c>
      <c r="B15" s="1" t="s">
        <v>16</v>
      </c>
    </row>
    <row r="17" customFormat="false" ht="15" hidden="false" customHeight="false" outlineLevel="0" collapsed="false">
      <c r="A17" s="1" t="s">
        <v>17</v>
      </c>
      <c r="B17" s="1" t="s">
        <v>18</v>
      </c>
    </row>
    <row r="18" customFormat="false" ht="15" hidden="false" customHeight="false" outlineLevel="0" collapsed="false">
      <c r="A18" s="1" t="s">
        <v>19</v>
      </c>
      <c r="B18" s="7" t="n">
        <v>95</v>
      </c>
    </row>
    <row r="20" customFormat="false" ht="15" hidden="false" customHeight="false" outlineLevel="0" collapsed="false">
      <c r="B20" s="1" t="s">
        <v>20</v>
      </c>
      <c r="C20" s="1" t="s">
        <v>21</v>
      </c>
      <c r="D20" s="1" t="s">
        <v>22</v>
      </c>
      <c r="E20" s="1" t="s">
        <v>23</v>
      </c>
    </row>
    <row r="21" customFormat="false" ht="15" hidden="false" customHeight="false" outlineLevel="0" collapsed="false">
      <c r="A21" s="1" t="str">
        <f aca="false">A10</f>
        <v>Bank | Balance | Total</v>
      </c>
      <c r="B21" s="8" t="n">
        <f aca="false">A27</f>
        <v>0</v>
      </c>
      <c r="C21" s="1" t="n">
        <v>10</v>
      </c>
      <c r="D21" s="7" t="n">
        <f aca="false">B10</f>
        <v>20</v>
      </c>
      <c r="E21" s="7" t="e">
        <f aca="false">D21-E22</f>
        <v>#VALUE!</v>
      </c>
    </row>
    <row r="22" customFormat="false" ht="15" hidden="false" customHeight="false" outlineLevel="0" collapsed="false">
      <c r="A22" s="1" t="s">
        <v>24</v>
      </c>
      <c r="B22" s="1" t="n">
        <v>0</v>
      </c>
      <c r="C22" s="1" t="n">
        <f aca="false">C23-C24</f>
        <v>0</v>
      </c>
      <c r="D22" s="7" t="n">
        <f aca="false">D23+D24</f>
        <v>0</v>
      </c>
      <c r="E22" s="7" t="e">
        <f aca="false">E21+C39</f>
        <v>#VALUE!</v>
      </c>
    </row>
    <row r="23" customFormat="false" ht="15" hidden="false" customHeight="false" outlineLevel="0" collapsed="false">
      <c r="A23" s="1" t="s">
        <v>25</v>
      </c>
      <c r="B23" s="1" t="n">
        <v>0</v>
      </c>
      <c r="C23" s="1" t="n">
        <v>0</v>
      </c>
      <c r="D23" s="7" t="n">
        <f aca="false">E32 + F32 + K32</f>
        <v>0</v>
      </c>
      <c r="E23" s="7" t="n">
        <f aca="false">O32</f>
        <v>0</v>
      </c>
    </row>
    <row r="24" customFormat="false" ht="17.15" hidden="false" customHeight="false" outlineLevel="0" collapsed="false">
      <c r="A24" s="1" t="s">
        <v>26</v>
      </c>
      <c r="B24" s="1" t="n">
        <v>0</v>
      </c>
      <c r="C24" s="1" t="n">
        <v>0</v>
      </c>
      <c r="D24" s="9" t="n">
        <f aca="false">L30</f>
        <v>0</v>
      </c>
      <c r="E24" s="7" t="n">
        <f aca="false">D24+C40</f>
        <v>0</v>
      </c>
    </row>
    <row r="25" customFormat="false" ht="15" hidden="false" customHeight="false" outlineLevel="0" collapsed="false">
      <c r="D25" s="9"/>
    </row>
    <row r="26" customFormat="false" ht="15" hidden="false" customHeight="false" outlineLevel="0" collapsed="false">
      <c r="B26" s="10" t="s">
        <v>27</v>
      </c>
      <c r="C26" s="10" t="s">
        <v>28</v>
      </c>
      <c r="D26" s="10" t="s">
        <v>29</v>
      </c>
      <c r="E26" s="10" t="s">
        <v>30</v>
      </c>
      <c r="F26" s="10" t="s">
        <v>31</v>
      </c>
      <c r="G26" s="10" t="s">
        <v>32</v>
      </c>
      <c r="H26" s="10" t="s">
        <v>33</v>
      </c>
      <c r="I26" s="10" t="s">
        <v>34</v>
      </c>
      <c r="J26" s="10" t="s">
        <v>35</v>
      </c>
      <c r="K26" s="10" t="s">
        <v>36</v>
      </c>
      <c r="L26" s="10" t="s">
        <v>37</v>
      </c>
      <c r="M26" s="10" t="s">
        <v>38</v>
      </c>
      <c r="N26" s="10" t="s">
        <v>27</v>
      </c>
    </row>
    <row r="27" customFormat="false" ht="15" hidden="false" customHeight="false" outlineLevel="0" collapsed="false">
      <c r="B27" s="11" t="n">
        <v>45838</v>
      </c>
      <c r="C27" s="11" t="n">
        <f aca="false">B27 + 30</f>
        <v>45868</v>
      </c>
      <c r="D27" s="11" t="n">
        <f aca="false">C27 + 31</f>
        <v>45899</v>
      </c>
      <c r="E27" s="11" t="n">
        <f aca="false">D27 + 30</f>
        <v>45929</v>
      </c>
      <c r="F27" s="11" t="n">
        <f aca="false">E27 + 30</f>
        <v>45959</v>
      </c>
      <c r="G27" s="11" t="n">
        <f aca="false">F27 + 31</f>
        <v>45990</v>
      </c>
      <c r="H27" s="11" t="n">
        <f aca="false">G27 + 30</f>
        <v>46020</v>
      </c>
      <c r="I27" s="11" t="n">
        <f aca="false">H27 + 30</f>
        <v>46050</v>
      </c>
      <c r="J27" s="11" t="n">
        <f aca="false">I27 + 30</f>
        <v>46080</v>
      </c>
      <c r="K27" s="11" t="n">
        <f aca="false">J27 + 30</f>
        <v>46110</v>
      </c>
      <c r="L27" s="11" t="n">
        <f aca="false">K27 + 30</f>
        <v>46140</v>
      </c>
      <c r="M27" s="11" t="n">
        <f aca="false">L27 + 30</f>
        <v>46170</v>
      </c>
      <c r="N27" s="11" t="n">
        <f aca="false">M27 + 30</f>
        <v>46200</v>
      </c>
    </row>
    <row r="28" customFormat="false" ht="15" hidden="false" customHeight="false" outlineLevel="0" collapsed="false">
      <c r="A28" s="2" t="s">
        <v>39</v>
      </c>
      <c r="B28" s="7" t="n">
        <v>0</v>
      </c>
      <c r="C28" s="7" t="n">
        <f aca="false">B33</f>
        <v>0</v>
      </c>
      <c r="D28" s="7" t="n">
        <f aca="false">C33</f>
        <v>0</v>
      </c>
      <c r="E28" s="7" t="n">
        <f aca="false">D33</f>
        <v>0</v>
      </c>
      <c r="F28" s="7" t="n">
        <f aca="false">E33</f>
        <v>0</v>
      </c>
      <c r="G28" s="7" t="n">
        <f aca="false">F33</f>
        <v>0</v>
      </c>
      <c r="H28" s="7" t="e">
        <f aca="false">G33</f>
        <v>#VALUE!</v>
      </c>
      <c r="I28" s="7" t="e">
        <f aca="false">H33</f>
        <v>#VALUE!</v>
      </c>
      <c r="J28" s="7" t="e">
        <f aca="false">I33</f>
        <v>#VALUE!</v>
      </c>
      <c r="K28" s="7" t="e">
        <f aca="false">J33</f>
        <v>#VALUE!</v>
      </c>
      <c r="L28" s="7" t="e">
        <f aca="false">K33</f>
        <v>#VALUE!</v>
      </c>
      <c r="M28" s="7" t="n">
        <f aca="false">L33</f>
        <v>0</v>
      </c>
      <c r="N28" s="7" t="n">
        <f aca="false">L33</f>
        <v>0</v>
      </c>
      <c r="O28" s="2" t="s">
        <v>40</v>
      </c>
    </row>
    <row r="29" customFormat="false" ht="15" hidden="false" customHeight="false" outlineLevel="0" collapsed="false">
      <c r="A29" s="2" t="s">
        <v>41</v>
      </c>
      <c r="B29" s="7" t="n">
        <v>0</v>
      </c>
      <c r="C29" s="7" t="str">
        <f aca="false">A38</f>
        <v>Description</v>
      </c>
      <c r="D29" s="7" t="str">
        <f aca="false">A41</f>
        <v>TI Dues</v>
      </c>
      <c r="E29" s="7" t="str">
        <f aca="false">A42</f>
        <v>ExchangeFees</v>
      </c>
      <c r="F29" s="7" t="str">
        <f aca="false">A43</f>
        <v>RoomHire</v>
      </c>
      <c r="G29" s="7" t="str">
        <f aca="false">A43</f>
        <v>RoomHire</v>
      </c>
      <c r="H29" s="7" t="n">
        <f aca="false">I35</f>
        <v>0</v>
      </c>
      <c r="I29" s="7" t="n">
        <f aca="false">J35</f>
        <v>0</v>
      </c>
      <c r="J29" s="7" t="n">
        <f aca="false">K35</f>
        <v>0</v>
      </c>
      <c r="K29" s="7" t="n">
        <f aca="false">L35</f>
        <v>0</v>
      </c>
      <c r="L29" s="7" t="n">
        <f aca="false">M35</f>
        <v>0</v>
      </c>
      <c r="M29" s="7" t="n">
        <v>0</v>
      </c>
      <c r="N29" s="7" t="n">
        <v>0</v>
      </c>
      <c r="O29" s="7" t="n">
        <f aca="false">SUM(B29:N29)</f>
        <v>0</v>
      </c>
    </row>
    <row r="30" customFormat="false" ht="15" hidden="false" customHeight="false" outlineLevel="0" collapsed="false">
      <c r="A30" s="2" t="s">
        <v>42</v>
      </c>
      <c r="B30" s="7" t="n">
        <v>0</v>
      </c>
      <c r="C30" s="7" t="n">
        <v>0</v>
      </c>
      <c r="D30" s="7" t="n">
        <v>0</v>
      </c>
      <c r="E30" s="7" t="n">
        <v>0</v>
      </c>
      <c r="F30" s="7" t="n">
        <v>0</v>
      </c>
      <c r="G30" s="7" t="n">
        <v>0</v>
      </c>
      <c r="H30" s="7" t="n">
        <v>0</v>
      </c>
      <c r="I30" s="7" t="n">
        <v>0</v>
      </c>
      <c r="J30" s="7" t="n">
        <v>0</v>
      </c>
      <c r="K30" s="7" t="n">
        <v>0</v>
      </c>
      <c r="L30" s="7" t="n">
        <v>0</v>
      </c>
      <c r="M30" s="7" t="n">
        <v>0</v>
      </c>
      <c r="N30" s="7" t="n">
        <v>0</v>
      </c>
      <c r="O30" s="7" t="n">
        <f aca="false">SUM(B30:N30)</f>
        <v>0</v>
      </c>
    </row>
    <row r="31" customFormat="false" ht="15" hidden="false" customHeight="false" outlineLevel="0" collapsed="false">
      <c r="A31" s="2" t="s">
        <v>43</v>
      </c>
      <c r="B31" s="7" t="n">
        <v>0</v>
      </c>
      <c r="C31" s="7" t="n">
        <v>0</v>
      </c>
      <c r="D31" s="7" t="n">
        <v>0</v>
      </c>
      <c r="E31" s="7" t="n">
        <v>0</v>
      </c>
      <c r="F31" s="7" t="n">
        <v>0</v>
      </c>
      <c r="G31" s="7" t="n">
        <v>0</v>
      </c>
      <c r="H31" s="7" t="n">
        <v>0</v>
      </c>
      <c r="I31" s="7" t="n">
        <v>0</v>
      </c>
      <c r="J31" s="7" t="n">
        <v>0</v>
      </c>
      <c r="K31" s="7" t="n">
        <v>0</v>
      </c>
      <c r="L31" s="7" t="n">
        <v>0</v>
      </c>
      <c r="M31" s="7" t="n">
        <v>0</v>
      </c>
      <c r="N31" s="7" t="n">
        <v>0</v>
      </c>
      <c r="O31" s="7" t="n">
        <v>0</v>
      </c>
    </row>
    <row r="32" customFormat="false" ht="15" hidden="false" customHeight="false" outlineLevel="0" collapsed="false">
      <c r="A32" s="2" t="s">
        <v>44</v>
      </c>
      <c r="B32" s="7" t="n">
        <v>0</v>
      </c>
      <c r="C32" s="7" t="n">
        <f aca="false">B38</f>
        <v>0</v>
      </c>
      <c r="D32" s="7" t="n">
        <f aca="false">B41</f>
        <v>0</v>
      </c>
      <c r="E32" s="7" t="n">
        <v>0</v>
      </c>
      <c r="F32" s="7" t="n">
        <v>0</v>
      </c>
      <c r="G32" s="7" t="n">
        <f aca="false">B43</f>
        <v>0</v>
      </c>
      <c r="H32" s="7" t="n">
        <f aca="false">I37</f>
        <v>0</v>
      </c>
      <c r="I32" s="7" t="n">
        <f aca="false">J37</f>
        <v>0</v>
      </c>
      <c r="J32" s="7" t="n">
        <f aca="false">K37</f>
        <v>0</v>
      </c>
      <c r="K32" s="7" t="n">
        <v>0</v>
      </c>
      <c r="L32" s="7" t="n">
        <f aca="false">M37</f>
        <v>0</v>
      </c>
      <c r="M32" s="7" t="n">
        <v>0</v>
      </c>
      <c r="N32" s="7" t="n">
        <v>0</v>
      </c>
      <c r="O32" s="7" t="n">
        <f aca="false">SUM(B32:N32)</f>
        <v>0</v>
      </c>
    </row>
    <row r="33" customFormat="false" ht="15" hidden="false" customHeight="false" outlineLevel="0" collapsed="false">
      <c r="A33" s="12" t="s">
        <v>45</v>
      </c>
      <c r="B33" s="13" t="n">
        <v>0</v>
      </c>
      <c r="C33" s="13" t="n">
        <f aca="false">SUM(C28:C32)</f>
        <v>0</v>
      </c>
      <c r="D33" s="13" t="n">
        <f aca="false">SUM(D28:D32)</f>
        <v>0</v>
      </c>
      <c r="E33" s="13" t="n">
        <f aca="false">SUM(E28:E32)</f>
        <v>0</v>
      </c>
      <c r="F33" s="13" t="n">
        <v>0</v>
      </c>
      <c r="G33" s="13" t="e">
        <f aca="false">G28+G29+G30+G32</f>
        <v>#VALUE!</v>
      </c>
      <c r="H33" s="13" t="e">
        <f aca="false">H28+H29+H30+H32</f>
        <v>#VALUE!</v>
      </c>
      <c r="I33" s="13" t="e">
        <f aca="false">I28+I29+I30+I32</f>
        <v>#VALUE!</v>
      </c>
      <c r="J33" s="13" t="e">
        <f aca="false">J28+J29+J30+J32</f>
        <v>#VALUE!</v>
      </c>
      <c r="K33" s="13" t="e">
        <f aca="false">K28+K29+K30+K32</f>
        <v>#VALUE!</v>
      </c>
      <c r="L33" s="13" t="n">
        <v>0</v>
      </c>
      <c r="M33" s="13" t="n">
        <f aca="false">M28+M29+M30+M32</f>
        <v>0</v>
      </c>
      <c r="N33" s="13" t="n">
        <f aca="false">N28+N29+N30+N32</f>
        <v>0</v>
      </c>
    </row>
    <row r="34" customFormat="false" ht="15" hidden="false" customHeight="false" outlineLevel="0" collapsed="false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customFormat="false" ht="15" hidden="false" customHeight="false" outlineLevel="0" collapsed="false">
      <c r="A35" s="16" t="s">
        <v>42</v>
      </c>
      <c r="B35" s="16"/>
      <c r="C35" s="16"/>
      <c r="D35" s="3"/>
      <c r="E35" s="3"/>
      <c r="F35" s="3"/>
      <c r="G35" s="3"/>
      <c r="H35" s="3"/>
      <c r="I35" s="8"/>
      <c r="J35" s="8"/>
      <c r="K35" s="8"/>
      <c r="L35" s="8"/>
      <c r="M35" s="8"/>
      <c r="N35" s="8"/>
    </row>
    <row r="36" customFormat="false" ht="15" hidden="false" customHeight="false" outlineLevel="0" collapsed="false">
      <c r="A36" s="14" t="s">
        <v>46</v>
      </c>
      <c r="B36" s="17"/>
      <c r="C36" s="18"/>
      <c r="D36" s="3"/>
      <c r="E36" s="3"/>
      <c r="F36" s="3"/>
      <c r="G36" s="3"/>
      <c r="H36" s="3"/>
      <c r="I36" s="8"/>
      <c r="J36" s="8"/>
      <c r="K36" s="8"/>
      <c r="L36" s="8"/>
      <c r="M36" s="8"/>
      <c r="N36" s="8"/>
    </row>
    <row r="37" customFormat="false" ht="15" hidden="false" customHeight="false" outlineLevel="0" collapsed="false">
      <c r="A37" s="2" t="s">
        <v>47</v>
      </c>
      <c r="B37" s="6"/>
      <c r="C37" s="3"/>
      <c r="D37" s="3"/>
      <c r="E37" s="3"/>
      <c r="F37" s="3"/>
      <c r="G37" s="3"/>
      <c r="H37" s="3"/>
      <c r="I37" s="8"/>
      <c r="J37" s="8"/>
      <c r="K37" s="8"/>
      <c r="L37" s="8"/>
      <c r="M37" s="8"/>
      <c r="N37" s="8"/>
    </row>
    <row r="38" customFormat="false" ht="15" hidden="false" customHeight="false" outlineLevel="0" collapsed="false">
      <c r="A38" s="19" t="s">
        <v>48</v>
      </c>
      <c r="B38" s="20"/>
      <c r="C38" s="8"/>
      <c r="D38" s="3"/>
      <c r="E38" s="3"/>
      <c r="F38" s="3"/>
      <c r="G38" s="3"/>
      <c r="H38" s="3"/>
      <c r="I38" s="8"/>
      <c r="J38" s="8"/>
      <c r="K38" s="8"/>
      <c r="L38" s="8"/>
      <c r="M38" s="8"/>
      <c r="N38" s="8"/>
    </row>
    <row r="39" customFormat="false" ht="15" hidden="false" customHeight="false" outlineLevel="0" collapsed="false">
      <c r="A39" s="2" t="s">
        <v>49</v>
      </c>
      <c r="B39" s="7"/>
      <c r="C39" s="7"/>
    </row>
    <row r="40" customFormat="false" ht="15" hidden="false" customHeight="false" outlineLevel="0" collapsed="false">
      <c r="A40" s="2" t="s">
        <v>50</v>
      </c>
      <c r="B40" s="7"/>
      <c r="C40" s="7"/>
    </row>
    <row r="41" customFormat="false" ht="15" hidden="false" customHeight="false" outlineLevel="0" collapsed="false">
      <c r="A41" s="19" t="s">
        <v>51</v>
      </c>
      <c r="B41" s="7"/>
      <c r="C41" s="7"/>
    </row>
    <row r="42" customFormat="false" ht="15" hidden="false" customHeight="false" outlineLevel="0" collapsed="false">
      <c r="A42" s="2" t="s">
        <v>52</v>
      </c>
      <c r="B42" s="7"/>
      <c r="C42" s="7"/>
    </row>
    <row r="43" customFormat="false" ht="15" hidden="false" customHeight="false" outlineLevel="0" collapsed="false">
      <c r="A43" s="19" t="s">
        <v>43</v>
      </c>
      <c r="B43" s="7"/>
      <c r="C43" s="7"/>
    </row>
    <row r="44" customFormat="false" ht="15" hidden="false" customHeight="false" outlineLevel="0" collapsed="false">
      <c r="A44" s="2" t="s">
        <v>53</v>
      </c>
      <c r="C44" s="7"/>
    </row>
  </sheetData>
  <mergeCells count="1">
    <mergeCell ref="A35:C3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" activeCellId="0" sqref="B1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4" width="26.05"/>
    <col collapsed="false" customWidth="true" hidden="false" outlineLevel="0" max="2" min="2" style="4" width="16.83"/>
    <col collapsed="false" customWidth="false" hidden="false" outlineLevel="0" max="16384" min="3" style="4" width="11.53"/>
  </cols>
  <sheetData>
    <row r="1" customFormat="false" ht="15" hidden="false" customHeight="false" outlineLevel="0" collapsed="false">
      <c r="A1" s="4" t="s">
        <v>54</v>
      </c>
      <c r="B1" s="4" t="str">
        <f aca="false">_xlfn.CONCAT(Summary!B6, ", ", Summary!B7)</f>
        <v>CLUB, ####</v>
      </c>
    </row>
    <row r="2" customFormat="false" ht="15" hidden="false" customHeight="false" outlineLevel="0" collapsed="false">
      <c r="A2" s="4" t="s">
        <v>5</v>
      </c>
      <c r="B2" s="5" t="str">
        <f aca="false">Summary!B5</f>
        <v>NAME</v>
      </c>
    </row>
    <row r="3" customFormat="false" ht="15" hidden="false" customHeight="false" outlineLevel="0" collapsed="false">
      <c r="A3" s="4" t="s">
        <v>55</v>
      </c>
      <c r="B3" s="21"/>
    </row>
    <row r="4" customFormat="false" ht="15" hidden="false" customHeight="false" outlineLevel="0" collapsed="false">
      <c r="A4" s="4" t="s">
        <v>56</v>
      </c>
      <c r="B4" s="5"/>
    </row>
    <row r="5" customFormat="false" ht="15" hidden="false" customHeight="false" outlineLevel="0" collapsed="false"/>
    <row r="6" customFormat="false" ht="15" hidden="false" customHeight="false" outlineLevel="0" collapsed="false">
      <c r="A6" s="4" t="s">
        <v>17</v>
      </c>
      <c r="B6" s="22" t="str">
        <f aca="false">Summary!B17</f>
        <v>Semi Annual</v>
      </c>
    </row>
    <row r="7" customFormat="false" ht="15" hidden="false" customHeight="false" outlineLevel="0" collapsed="false">
      <c r="A7" s="4" t="s">
        <v>57</v>
      </c>
      <c r="B7" s="22" t="n">
        <f aca="false">Summary!B18</f>
        <v>95</v>
      </c>
    </row>
    <row r="8" customFormat="false" ht="15" hidden="false" customHeight="false" outlineLevel="0" collapsed="false">
      <c r="A8" s="23" t="s">
        <v>58</v>
      </c>
      <c r="B8" s="2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" activeCellId="0" sqref="C3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24" width="34.92"/>
    <col collapsed="false" customWidth="true" hidden="false" outlineLevel="0" max="2" min="2" style="24" width="13.91"/>
    <col collapsed="false" customWidth="true" hidden="false" outlineLevel="0" max="3" min="3" style="24" width="17.39"/>
    <col collapsed="false" customWidth="false" hidden="false" outlineLevel="0" max="16384" min="4" style="24" width="11.53"/>
  </cols>
  <sheetData>
    <row r="1" customFormat="false" ht="15" hidden="false" customHeight="false" outlineLevel="0" collapsed="false">
      <c r="A1" s="25" t="s">
        <v>59</v>
      </c>
      <c r="B1" s="26" t="s">
        <v>60</v>
      </c>
      <c r="C1" s="27" t="s">
        <v>61</v>
      </c>
      <c r="D1" s="28"/>
      <c r="E1" s="29"/>
      <c r="F1" s="30"/>
    </row>
    <row r="2" customFormat="false" ht="15" hidden="false" customHeight="false" outlineLevel="0" collapsed="false">
      <c r="A2" s="26" t="s">
        <v>62</v>
      </c>
      <c r="B2" s="31" t="n">
        <v>44834</v>
      </c>
      <c r="C2" s="27" t="s">
        <v>63</v>
      </c>
      <c r="D2" s="28"/>
      <c r="E2" s="29"/>
      <c r="F2" s="29"/>
    </row>
    <row r="3" customFormat="false" ht="15" hidden="false" customHeight="false" outlineLevel="0" collapsed="false">
      <c r="A3" s="26" t="s">
        <v>64</v>
      </c>
      <c r="B3" s="31" t="n">
        <v>44651</v>
      </c>
      <c r="C3" s="27" t="s">
        <v>65</v>
      </c>
      <c r="D3" s="28"/>
      <c r="E3" s="29"/>
      <c r="F3" s="29"/>
    </row>
    <row r="4" customFormat="false" ht="15" hidden="false" customHeight="false" outlineLevel="0" collapsed="false">
      <c r="A4" s="32"/>
      <c r="B4" s="29"/>
      <c r="C4" s="29"/>
      <c r="D4" s="28"/>
      <c r="E4" s="28"/>
      <c r="F4" s="3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3" activeCellId="0" sqref="B3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1" width="28.26"/>
    <col collapsed="false" customWidth="true" hidden="false" outlineLevel="0" max="2" min="2" style="1" width="13.83"/>
    <col collapsed="false" customWidth="false" hidden="false" outlineLevel="0" max="16384" min="3" style="1" width="11.53"/>
  </cols>
  <sheetData>
    <row r="1" customFormat="false" ht="15" hidden="false" customHeight="false" outlineLevel="0" collapsed="false">
      <c r="A1" s="34" t="s">
        <v>66</v>
      </c>
      <c r="B1" s="34"/>
      <c r="C1" s="34"/>
      <c r="D1" s="34"/>
      <c r="E1" s="34"/>
      <c r="F1" s="34"/>
    </row>
    <row r="2" customFormat="false" ht="15" hidden="false" customHeight="false" outlineLevel="0" collapsed="false"/>
    <row r="3" customFormat="false" ht="15" hidden="false" customHeight="false" outlineLevel="0" collapsed="false">
      <c r="A3" s="1" t="s">
        <v>54</v>
      </c>
      <c r="B3" s="1" t="str">
        <f aca="false">_xlfn.CONCAT(Summary!B6, ", ", Summary!B7)</f>
        <v>CLUB, ####</v>
      </c>
    </row>
    <row r="4" customFormat="false" ht="15" hidden="false" customHeight="false" outlineLevel="0" collapsed="false">
      <c r="A4" s="1" t="s">
        <v>5</v>
      </c>
      <c r="B4" s="1" t="str">
        <f aca="false">Summary!B5</f>
        <v>NAME</v>
      </c>
    </row>
    <row r="5" customFormat="false" ht="15" hidden="false" customHeight="false" outlineLevel="0" collapsed="false">
      <c r="A5" s="1" t="s">
        <v>55</v>
      </c>
      <c r="B5" s="6"/>
    </row>
    <row r="6" customFormat="false" ht="15" hidden="false" customHeight="false" outlineLevel="0" collapsed="false"/>
    <row r="7" customFormat="false" ht="16.55" hidden="false" customHeight="true" outlineLevel="0" collapsed="false">
      <c r="A7" s="35" t="s">
        <v>57</v>
      </c>
      <c r="B7" s="7"/>
    </row>
    <row r="8" customFormat="false" ht="17.15" hidden="false" customHeight="false" outlineLevel="0" collapsed="false">
      <c r="A8" s="35" t="s">
        <v>67</v>
      </c>
    </row>
    <row r="9" customFormat="false" ht="15" hidden="false" customHeight="false" outlineLevel="0" collapsed="false">
      <c r="A9" s="35"/>
    </row>
    <row r="10" customFormat="false" ht="15" hidden="false" customHeight="false" outlineLevel="0" collapsed="false">
      <c r="A10" s="1" t="s">
        <v>68</v>
      </c>
    </row>
    <row r="11" customFormat="false" ht="15" hidden="false" customHeight="false" outlineLevel="0" collapsed="false">
      <c r="A11" s="1" t="s">
        <v>69</v>
      </c>
    </row>
    <row r="12" customFormat="false" ht="15" hidden="false" customHeight="false" outlineLevel="0" collapsed="false">
      <c r="A12" s="1" t="s">
        <v>70</v>
      </c>
      <c r="B12" s="6"/>
    </row>
    <row r="14" customFormat="false" ht="15" hidden="false" customHeight="false" outlineLevel="0" collapsed="false">
      <c r="A14" s="1" t="s">
        <v>71</v>
      </c>
    </row>
    <row r="15" customFormat="false" ht="15" hidden="false" customHeight="false" outlineLevel="0" collapsed="false">
      <c r="A15" s="1" t="str">
        <f aca="false">Summary!A41</f>
        <v>TI Dues</v>
      </c>
      <c r="B15" s="7"/>
    </row>
    <row r="16" customFormat="false" ht="15" hidden="false" customHeight="false" outlineLevel="0" collapsed="false">
      <c r="A16" s="1" t="str">
        <f aca="false">Summary!A42</f>
        <v>ExchangeFees</v>
      </c>
      <c r="B16" s="7"/>
    </row>
    <row r="17" customFormat="false" ht="15" hidden="false" customHeight="false" outlineLevel="0" collapsed="false">
      <c r="A17" s="1" t="str">
        <f aca="false">Summary!A43</f>
        <v>RoomHire</v>
      </c>
      <c r="B17" s="7"/>
    </row>
    <row r="18" customFormat="false" ht="15" hidden="false" customHeight="false" outlineLevel="0" collapsed="false">
      <c r="A18" s="1" t="str">
        <f aca="false">Summary!A44</f>
        <v>Credit</v>
      </c>
      <c r="B18" s="7"/>
    </row>
  </sheetData>
  <mergeCells count="1">
    <mergeCell ref="A1:F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3" activeCellId="0" sqref="A13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23" width="63.28"/>
    <col collapsed="false" customWidth="true" hidden="false" outlineLevel="0" max="2" min="2" style="23" width="18.49"/>
    <col collapsed="false" customWidth="true" hidden="false" outlineLevel="0" max="3" min="3" style="23" width="14.88"/>
    <col collapsed="false" customWidth="true" hidden="false" outlineLevel="0" max="4" min="4" style="23" width="20.03"/>
    <col collapsed="false" customWidth="true" hidden="false" outlineLevel="0" max="5" min="5" style="36" width="21.98"/>
    <col collapsed="false" customWidth="true" hidden="false" outlineLevel="0" max="6" min="6" style="23" width="17.24"/>
    <col collapsed="false" customWidth="true" hidden="false" outlineLevel="0" max="7" min="7" style="23" width="9.63"/>
    <col collapsed="false" customWidth="false" hidden="false" outlineLevel="0" max="9" min="8" style="4" width="8.68"/>
    <col collapsed="false" customWidth="true" hidden="false" outlineLevel="0" max="10" min="10" style="23" width="12.65"/>
    <col collapsed="false" customWidth="false" hidden="false" outlineLevel="0" max="16384" min="11" style="4" width="8.68"/>
  </cols>
  <sheetData>
    <row r="1" s="4" customFormat="true" ht="15" hidden="false" customHeight="false" outlineLevel="0" collapsed="false">
      <c r="A1" s="37"/>
      <c r="B1" s="5" t="s">
        <v>72</v>
      </c>
      <c r="C1" s="38" t="s">
        <v>73</v>
      </c>
      <c r="D1" s="39" t="s">
        <v>74</v>
      </c>
      <c r="E1" s="4" t="s">
        <v>75</v>
      </c>
      <c r="G1" s="40"/>
      <c r="H1" s="40"/>
      <c r="I1" s="41"/>
      <c r="J1" s="42"/>
      <c r="K1" s="42"/>
      <c r="L1" s="42"/>
      <c r="M1" s="42"/>
      <c r="N1" s="42"/>
    </row>
    <row r="2" s="4" customFormat="true" ht="15" hidden="false" customHeight="false" outlineLevel="0" collapsed="false">
      <c r="A2" s="5"/>
      <c r="B2" s="43" t="n">
        <f aca="false">Summary!B18</f>
        <v>95</v>
      </c>
      <c r="C2" s="44" t="n">
        <f aca="false">B2 / 6</f>
        <v>15.8333333333333</v>
      </c>
      <c r="D2" s="45" t="n">
        <v>20</v>
      </c>
      <c r="E2" s="45" t="n">
        <v>20</v>
      </c>
      <c r="G2" s="40"/>
      <c r="H2" s="40"/>
      <c r="I2" s="41"/>
      <c r="J2" s="42"/>
      <c r="K2" s="42"/>
      <c r="L2" s="42"/>
      <c r="M2" s="42"/>
      <c r="N2" s="42"/>
    </row>
    <row r="3" customFormat="false" ht="15" hidden="false" customHeight="false" outlineLevel="0" collapsed="false">
      <c r="A3" s="46" t="str">
        <f aca="false">_xlfn.CONCAT(Summary!B6, ", ", Summary!B7, , " | ", Summary!B17, " fees for ", Summary!B15)</f>
        <v>CLUB, #### | Semi Annual fees for 2025 – 2026</v>
      </c>
      <c r="B3" s="46"/>
      <c r="C3" s="46"/>
      <c r="D3" s="46"/>
      <c r="E3" s="46"/>
      <c r="F3" s="46"/>
      <c r="H3" s="42"/>
    </row>
    <row r="4" customFormat="false" ht="32.8" hidden="false" customHeight="false" outlineLevel="0" collapsed="false">
      <c r="A4" s="46" t="s">
        <v>76</v>
      </c>
      <c r="B4" s="46" t="s">
        <v>77</v>
      </c>
      <c r="C4" s="47" t="s">
        <v>78</v>
      </c>
      <c r="D4" s="48" t="s">
        <v>79</v>
      </c>
      <c r="E4" s="46" t="s">
        <v>80</v>
      </c>
      <c r="F4" s="46" t="s">
        <v>81</v>
      </c>
      <c r="H4" s="49"/>
    </row>
    <row r="5" customFormat="false" ht="15" hidden="false" customHeight="false" outlineLevel="0" collapsed="false">
      <c r="A5" s="46" t="s">
        <v>82</v>
      </c>
      <c r="B5" s="46" t="n">
        <v>3</v>
      </c>
      <c r="C5" s="50" t="n">
        <f aca="false">C2 * B5</f>
        <v>47.5</v>
      </c>
      <c r="D5" s="51" t="n">
        <f aca="false">C5 + D2</f>
        <v>67.5</v>
      </c>
      <c r="E5" s="51" t="n">
        <f aca="false">C5+E2</f>
        <v>67.5</v>
      </c>
      <c r="F5" s="46" t="n">
        <v>3</v>
      </c>
      <c r="H5" s="52"/>
    </row>
    <row r="6" customFormat="false" ht="15" hidden="false" customHeight="false" outlineLevel="0" collapsed="false">
      <c r="A6" s="46" t="s">
        <v>83</v>
      </c>
      <c r="B6" s="46" t="n">
        <v>8</v>
      </c>
      <c r="C6" s="50" t="n">
        <f aca="false">C2 * B6</f>
        <v>126.666666666667</v>
      </c>
      <c r="D6" s="51" t="n">
        <f aca="false">C6 + D2</f>
        <v>146.666666666667</v>
      </c>
      <c r="E6" s="51" t="n">
        <f aca="false">C6+E2</f>
        <v>146.666666666667</v>
      </c>
      <c r="F6" s="46" t="n">
        <v>2</v>
      </c>
      <c r="H6" s="52"/>
    </row>
    <row r="7" customFormat="false" ht="15" hidden="false" customHeight="false" outlineLevel="0" collapsed="false">
      <c r="A7" s="46" t="s">
        <v>84</v>
      </c>
      <c r="B7" s="46" t="n">
        <v>7</v>
      </c>
      <c r="C7" s="50" t="n">
        <f aca="false">C2 * B7</f>
        <v>110.833333333333</v>
      </c>
      <c r="D7" s="51" t="n">
        <f aca="false">C7 + D2</f>
        <v>130.833333333333</v>
      </c>
      <c r="E7" s="51" t="n">
        <f aca="false">C7+E2</f>
        <v>130.833333333333</v>
      </c>
      <c r="F7" s="46" t="n">
        <v>1</v>
      </c>
      <c r="H7" s="52"/>
    </row>
    <row r="8" customFormat="false" ht="15" hidden="false" customHeight="false" outlineLevel="0" collapsed="false">
      <c r="A8" s="46" t="s">
        <v>85</v>
      </c>
      <c r="B8" s="46" t="n">
        <v>6</v>
      </c>
      <c r="C8" s="50" t="n">
        <f aca="false">C2 * B8</f>
        <v>95</v>
      </c>
      <c r="D8" s="51" t="n">
        <f aca="false">C8 + D2</f>
        <v>115</v>
      </c>
      <c r="E8" s="51" t="n">
        <f aca="false">C8+E2</f>
        <v>115</v>
      </c>
      <c r="F8" s="46" t="n">
        <v>6</v>
      </c>
      <c r="H8" s="52"/>
    </row>
    <row r="9" customFormat="false" ht="15" hidden="false" customHeight="false" outlineLevel="0" collapsed="false">
      <c r="A9" s="46" t="s">
        <v>86</v>
      </c>
      <c r="B9" s="46" t="n">
        <v>5</v>
      </c>
      <c r="C9" s="50" t="n">
        <f aca="false">C2 * B9</f>
        <v>79.1666666666667</v>
      </c>
      <c r="D9" s="51" t="n">
        <f aca="false">C9 + D2</f>
        <v>99.1666666666667</v>
      </c>
      <c r="E9" s="51" t="n">
        <f aca="false">C9+E2</f>
        <v>99.1666666666667</v>
      </c>
      <c r="F9" s="46" t="n">
        <v>5</v>
      </c>
      <c r="H9" s="52"/>
    </row>
    <row r="10" customFormat="false" ht="15" hidden="false" customHeight="false" outlineLevel="0" collapsed="false">
      <c r="A10" s="46" t="s">
        <v>87</v>
      </c>
      <c r="B10" s="46" t="n">
        <v>4</v>
      </c>
      <c r="C10" s="50" t="n">
        <f aca="false">C2 * B10</f>
        <v>63.3333333333333</v>
      </c>
      <c r="D10" s="51" t="n">
        <f aca="false">C10 + D2</f>
        <v>83.3333333333333</v>
      </c>
      <c r="E10" s="51" t="n">
        <f aca="false">C10+E2</f>
        <v>83.3333333333333</v>
      </c>
      <c r="F10" s="46" t="n">
        <v>4</v>
      </c>
      <c r="H10" s="52"/>
    </row>
    <row r="11" customFormat="false" ht="13.8" hidden="false" customHeight="true" outlineLevel="0" collapsed="false">
      <c r="A11" s="53" t="s">
        <v>88</v>
      </c>
      <c r="B11" s="53"/>
      <c r="C11" s="53"/>
      <c r="D11" s="53"/>
      <c r="E11" s="53"/>
      <c r="F11" s="5"/>
    </row>
    <row r="12" customFormat="false" ht="15" hidden="false" customHeight="false" outlineLevel="0" collapsed="false">
      <c r="B12" s="54"/>
      <c r="E12" s="23"/>
    </row>
    <row r="13" customFormat="false" ht="15" hidden="false" customHeight="false" outlineLevel="0" collapsed="false">
      <c r="E13" s="23"/>
    </row>
    <row r="14" customFormat="false" ht="15" hidden="false" customHeight="false" outlineLevel="0" collapsed="false">
      <c r="E14" s="23"/>
    </row>
    <row r="15" customFormat="false" ht="15" hidden="false" customHeight="false" outlineLevel="0" collapsed="false">
      <c r="C15" s="55"/>
      <c r="D15" s="55"/>
      <c r="E15" s="56"/>
      <c r="F15" s="57"/>
      <c r="G15" s="52"/>
    </row>
    <row r="21" customFormat="false" ht="15" hidden="false" customHeight="false" outlineLevel="0" collapsed="false">
      <c r="P21" s="42"/>
    </row>
    <row r="23" customFormat="false" ht="15" hidden="false" customHeight="false" outlineLevel="0" collapsed="false">
      <c r="P23" s="58"/>
    </row>
    <row r="24" customFormat="false" ht="15" hidden="false" customHeight="false" outlineLevel="0" collapsed="false">
      <c r="P24" s="58"/>
    </row>
    <row r="25" customFormat="false" ht="15" hidden="false" customHeight="false" outlineLevel="0" collapsed="false">
      <c r="P25" s="58"/>
    </row>
    <row r="26" customFormat="false" ht="15" hidden="false" customHeight="false" outlineLevel="0" collapsed="false">
      <c r="P26" s="58"/>
    </row>
    <row r="27" customFormat="false" ht="15" hidden="false" customHeight="false" outlineLevel="0" collapsed="false">
      <c r="P27" s="58"/>
    </row>
    <row r="28" customFormat="false" ht="15" hidden="false" customHeight="false" outlineLevel="0" collapsed="false">
      <c r="P28" s="58"/>
    </row>
    <row r="29" customFormat="false" ht="15" hidden="false" customHeight="false" outlineLevel="0" collapsed="false">
      <c r="A29" s="55"/>
      <c r="C29" s="55"/>
      <c r="D29" s="55"/>
    </row>
    <row r="30" customFormat="false" ht="15" hidden="false" customHeight="false" outlineLevel="0" collapsed="false">
      <c r="A30" s="55"/>
      <c r="C30" s="55"/>
      <c r="D30" s="55"/>
    </row>
    <row r="31" customFormat="false" ht="15" hidden="false" customHeight="false" outlineLevel="0" collapsed="false">
      <c r="A31" s="55"/>
      <c r="C31" s="55"/>
      <c r="D31" s="55"/>
    </row>
    <row r="32" customFormat="false" ht="15" hidden="false" customHeight="false" outlineLevel="0" collapsed="false">
      <c r="A32" s="55"/>
      <c r="C32" s="55"/>
      <c r="D32" s="55"/>
    </row>
    <row r="33" customFormat="false" ht="15" hidden="false" customHeight="false" outlineLevel="0" collapsed="false">
      <c r="A33" s="55"/>
      <c r="C33" s="55"/>
      <c r="D33" s="55"/>
    </row>
    <row r="34" customFormat="false" ht="15" hidden="false" customHeight="false" outlineLevel="0" collapsed="false">
      <c r="A34" s="55"/>
      <c r="C34" s="55"/>
      <c r="D34" s="55"/>
    </row>
    <row r="35" customFormat="false" ht="15" hidden="false" customHeight="false" outlineLevel="0" collapsed="false">
      <c r="F35" s="55"/>
    </row>
    <row r="36" customFormat="false" ht="15" hidden="false" customHeight="false" outlineLevel="0" collapsed="false">
      <c r="A36" s="59"/>
      <c r="C36" s="59"/>
      <c r="D36" s="59"/>
      <c r="E36" s="60"/>
    </row>
    <row r="37" customFormat="false" ht="15" hidden="false" customHeight="false" outlineLevel="0" collapsed="false">
      <c r="A37" s="59"/>
      <c r="C37" s="59"/>
      <c r="D37" s="59"/>
      <c r="E37" s="60"/>
      <c r="I37" s="61"/>
      <c r="J37" s="61"/>
      <c r="K37" s="61"/>
      <c r="L37" s="61"/>
    </row>
    <row r="38" customFormat="false" ht="15" hidden="false" customHeight="false" outlineLevel="0" collapsed="false">
      <c r="A38" s="62"/>
      <c r="C38" s="59"/>
      <c r="D38" s="59"/>
    </row>
    <row r="40" customFormat="false" ht="15" hidden="true" customHeight="false" outlineLevel="0" collapsed="false">
      <c r="C40" s="55"/>
      <c r="D40" s="55"/>
    </row>
    <row r="41" customFormat="false" ht="15" hidden="true" customHeight="false" outlineLevel="0" collapsed="false">
      <c r="A41" s="49"/>
      <c r="B41" s="42"/>
      <c r="C41" s="42"/>
      <c r="D41" s="42"/>
      <c r="E41" s="63"/>
    </row>
    <row r="42" customFormat="false" ht="15" hidden="true" customHeight="false" outlineLevel="0" collapsed="false">
      <c r="A42" s="49"/>
      <c r="B42" s="49"/>
      <c r="C42" s="42"/>
      <c r="D42" s="42"/>
      <c r="E42" s="63"/>
    </row>
    <row r="43" customFormat="false" ht="15" hidden="true" customHeight="false" outlineLevel="0" collapsed="false">
      <c r="B43" s="57"/>
      <c r="C43" s="55"/>
      <c r="D43" s="55"/>
    </row>
    <row r="44" customFormat="false" ht="15" hidden="true" customHeight="false" outlineLevel="0" collapsed="false">
      <c r="B44" s="57"/>
      <c r="C44" s="55"/>
      <c r="D44" s="55"/>
    </row>
    <row r="45" customFormat="false" ht="15" hidden="true" customHeight="false" outlineLevel="0" collapsed="false">
      <c r="B45" s="57"/>
      <c r="C45" s="55"/>
      <c r="D45" s="55"/>
    </row>
    <row r="46" customFormat="false" ht="15" hidden="true" customHeight="false" outlineLevel="0" collapsed="false">
      <c r="B46" s="57"/>
      <c r="C46" s="55"/>
      <c r="D46" s="55"/>
    </row>
    <row r="47" customFormat="false" ht="15" hidden="true" customHeight="false" outlineLevel="0" collapsed="false">
      <c r="B47" s="57"/>
      <c r="C47" s="55"/>
      <c r="D47" s="55"/>
    </row>
    <row r="48" customFormat="false" ht="15" hidden="true" customHeight="false" outlineLevel="0" collapsed="false">
      <c r="B48" s="57"/>
      <c r="C48" s="55"/>
      <c r="D48" s="55"/>
    </row>
    <row r="49" customFormat="false" ht="15" hidden="true" customHeight="false" outlineLevel="0" collapsed="false"/>
    <row r="50" customFormat="false" ht="15" hidden="true" customHeight="false" outlineLevel="0" collapsed="false"/>
    <row r="51" customFormat="false" ht="15" hidden="true" customHeight="false" outlineLevel="0" collapsed="false"/>
    <row r="52" customFormat="false" ht="15" hidden="true" customHeight="false" outlineLevel="0" collapsed="false">
      <c r="A52" s="49"/>
      <c r="C52" s="55"/>
      <c r="D52" s="55"/>
    </row>
    <row r="53" customFormat="false" ht="15" hidden="true" customHeight="false" outlineLevel="0" collapsed="false">
      <c r="C53" s="55"/>
      <c r="D53" s="55"/>
    </row>
    <row r="54" customFormat="false" ht="15" hidden="true" customHeight="false" outlineLevel="0" collapsed="false">
      <c r="A54" s="49"/>
      <c r="B54" s="42"/>
    </row>
    <row r="55" customFormat="false" ht="15" hidden="true" customHeight="false" outlineLevel="0" collapsed="false">
      <c r="A55" s="49"/>
      <c r="B55" s="49"/>
    </row>
    <row r="56" customFormat="false" ht="15" hidden="true" customHeight="false" outlineLevel="0" collapsed="false">
      <c r="B56" s="57"/>
      <c r="C56" s="58"/>
      <c r="D56" s="58"/>
    </row>
    <row r="57" customFormat="false" ht="15" hidden="true" customHeight="false" outlineLevel="0" collapsed="false">
      <c r="B57" s="57"/>
      <c r="C57" s="58"/>
      <c r="D57" s="58"/>
    </row>
    <row r="58" customFormat="false" ht="15" hidden="true" customHeight="false" outlineLevel="0" collapsed="false">
      <c r="B58" s="57"/>
      <c r="C58" s="58"/>
      <c r="D58" s="58"/>
    </row>
    <row r="59" customFormat="false" ht="15" hidden="true" customHeight="false" outlineLevel="0" collapsed="false">
      <c r="B59" s="57"/>
      <c r="C59" s="58"/>
      <c r="D59" s="58"/>
    </row>
    <row r="60" customFormat="false" ht="15" hidden="true" customHeight="false" outlineLevel="0" collapsed="false">
      <c r="B60" s="57"/>
      <c r="C60" s="58"/>
      <c r="D60" s="58"/>
    </row>
    <row r="61" customFormat="false" ht="15" hidden="true" customHeight="false" outlineLevel="0" collapsed="false">
      <c r="B61" s="57"/>
      <c r="C61" s="58"/>
      <c r="D61" s="58"/>
    </row>
    <row r="62" customFormat="false" ht="15" hidden="true" customHeight="false" outlineLevel="0" collapsed="false"/>
    <row r="63" customFormat="false" ht="15" hidden="false" customHeight="false" outlineLevel="0" collapsed="false">
      <c r="K63" s="61"/>
    </row>
    <row r="64" customFormat="false" ht="15" hidden="false" customHeight="false" outlineLevel="0" collapsed="false">
      <c r="A64" s="49"/>
      <c r="C64" s="55"/>
      <c r="D64" s="55"/>
    </row>
    <row r="65" customFormat="false" ht="15" hidden="false" customHeight="false" outlineLevel="0" collapsed="false">
      <c r="C65" s="55"/>
      <c r="D65" s="55"/>
      <c r="G65" s="64"/>
    </row>
    <row r="66" customFormat="false" ht="15" hidden="false" customHeight="false" outlineLevel="0" collapsed="false">
      <c r="A66" s="49"/>
      <c r="B66" s="42"/>
      <c r="C66" s="42"/>
      <c r="D66" s="42"/>
      <c r="E66" s="63"/>
      <c r="F66" s="42"/>
      <c r="G66" s="42"/>
    </row>
    <row r="67" customFormat="false" ht="15" hidden="false" customHeight="false" outlineLevel="0" collapsed="false">
      <c r="A67" s="49"/>
      <c r="B67" s="42"/>
      <c r="C67" s="42"/>
      <c r="D67" s="42"/>
      <c r="G67" s="49"/>
    </row>
    <row r="68" customFormat="false" ht="15" hidden="false" customHeight="false" outlineLevel="0" collapsed="false">
      <c r="B68" s="55"/>
      <c r="C68" s="55"/>
      <c r="D68" s="55"/>
      <c r="E68" s="56"/>
      <c r="F68" s="57"/>
      <c r="G68" s="52"/>
    </row>
    <row r="69" customFormat="false" ht="15" hidden="false" customHeight="false" outlineLevel="0" collapsed="false">
      <c r="B69" s="55"/>
      <c r="C69" s="55"/>
      <c r="D69" s="55"/>
      <c r="E69" s="56"/>
      <c r="F69" s="57"/>
      <c r="G69" s="52"/>
    </row>
    <row r="70" customFormat="false" ht="15" hidden="false" customHeight="false" outlineLevel="0" collapsed="false">
      <c r="B70" s="55"/>
      <c r="C70" s="55"/>
      <c r="D70" s="55"/>
      <c r="E70" s="56"/>
      <c r="F70" s="57"/>
      <c r="G70" s="52"/>
    </row>
    <row r="71" customFormat="false" ht="15" hidden="false" customHeight="false" outlineLevel="0" collapsed="false">
      <c r="B71" s="55"/>
      <c r="C71" s="55"/>
      <c r="D71" s="55"/>
      <c r="E71" s="56"/>
      <c r="F71" s="57"/>
      <c r="G71" s="52"/>
    </row>
    <row r="72" customFormat="false" ht="15" hidden="false" customHeight="false" outlineLevel="0" collapsed="false">
      <c r="B72" s="55"/>
      <c r="C72" s="55"/>
      <c r="D72" s="55"/>
      <c r="E72" s="56"/>
      <c r="F72" s="57"/>
      <c r="G72" s="52"/>
    </row>
    <row r="73" customFormat="false" ht="15" hidden="false" customHeight="false" outlineLevel="0" collapsed="false">
      <c r="B73" s="55"/>
      <c r="C73" s="55"/>
      <c r="D73" s="55"/>
      <c r="E73" s="56"/>
      <c r="F73" s="57"/>
      <c r="G73" s="52"/>
    </row>
    <row r="75" customFormat="false" ht="15" hidden="false" customHeight="false" outlineLevel="0" collapsed="false">
      <c r="A75" s="49"/>
      <c r="C75" s="55"/>
      <c r="D75" s="55"/>
    </row>
    <row r="76" customFormat="false" ht="15" hidden="false" customHeight="false" outlineLevel="0" collapsed="false">
      <c r="C76" s="55"/>
      <c r="D76" s="55"/>
      <c r="G76" s="64"/>
    </row>
    <row r="77" customFormat="false" ht="15" hidden="false" customHeight="false" outlineLevel="0" collapsed="false">
      <c r="A77" s="49"/>
      <c r="B77" s="42"/>
      <c r="C77" s="42"/>
      <c r="D77" s="42"/>
      <c r="E77" s="63"/>
      <c r="F77" s="42"/>
      <c r="G77" s="42"/>
    </row>
    <row r="78" customFormat="false" ht="15" hidden="false" customHeight="false" outlineLevel="0" collapsed="false">
      <c r="A78" s="49"/>
      <c r="B78" s="42"/>
      <c r="C78" s="42"/>
      <c r="D78" s="42"/>
      <c r="G78" s="49"/>
    </row>
    <row r="79" customFormat="false" ht="15" hidden="false" customHeight="false" outlineLevel="0" collapsed="false">
      <c r="B79" s="55"/>
      <c r="C79" s="55"/>
      <c r="D79" s="55"/>
      <c r="E79" s="56"/>
      <c r="F79" s="57"/>
      <c r="G79" s="52"/>
    </row>
    <row r="80" customFormat="false" ht="15" hidden="false" customHeight="false" outlineLevel="0" collapsed="false">
      <c r="B80" s="55"/>
      <c r="C80" s="55"/>
      <c r="D80" s="55"/>
      <c r="E80" s="56"/>
      <c r="F80" s="57"/>
      <c r="G80" s="52"/>
    </row>
    <row r="81" customFormat="false" ht="15" hidden="false" customHeight="false" outlineLevel="0" collapsed="false">
      <c r="B81" s="55"/>
      <c r="C81" s="55"/>
      <c r="D81" s="55"/>
      <c r="E81" s="56"/>
      <c r="F81" s="57"/>
      <c r="G81" s="52"/>
    </row>
    <row r="82" customFormat="false" ht="15" hidden="false" customHeight="false" outlineLevel="0" collapsed="false">
      <c r="B82" s="55"/>
      <c r="C82" s="55"/>
      <c r="D82" s="55"/>
      <c r="E82" s="56"/>
      <c r="F82" s="57"/>
      <c r="G82" s="52"/>
    </row>
    <row r="83" customFormat="false" ht="15" hidden="false" customHeight="false" outlineLevel="0" collapsed="false">
      <c r="B83" s="55"/>
      <c r="C83" s="55"/>
      <c r="D83" s="55"/>
      <c r="E83" s="56"/>
      <c r="F83" s="57"/>
      <c r="G83" s="52"/>
    </row>
    <row r="84" customFormat="false" ht="15" hidden="false" customHeight="false" outlineLevel="0" collapsed="false">
      <c r="B84" s="55"/>
      <c r="C84" s="55"/>
      <c r="D84" s="55"/>
      <c r="E84" s="56"/>
      <c r="F84" s="57"/>
      <c r="G84" s="52"/>
    </row>
    <row r="85" customFormat="false" ht="15" hidden="false" customHeight="false" outlineLevel="0" collapsed="false">
      <c r="B85" s="55"/>
      <c r="C85" s="55"/>
      <c r="D85" s="55"/>
      <c r="E85" s="56"/>
      <c r="F85" s="57"/>
      <c r="G85" s="52"/>
    </row>
    <row r="97" customFormat="false" ht="15" hidden="false" customHeight="false" outlineLevel="0" collapsed="false">
      <c r="A97" s="49"/>
      <c r="C97" s="55"/>
      <c r="D97" s="55"/>
    </row>
    <row r="98" customFormat="false" ht="15" hidden="false" customHeight="false" outlineLevel="0" collapsed="false">
      <c r="B98" s="40"/>
      <c r="C98" s="40"/>
      <c r="D98" s="40"/>
      <c r="F98" s="55"/>
    </row>
    <row r="99" customFormat="false" ht="15" hidden="false" customHeight="false" outlineLevel="0" collapsed="false">
      <c r="B99" s="55"/>
      <c r="C99" s="55"/>
      <c r="D99" s="55"/>
      <c r="F99" s="55"/>
    </row>
    <row r="100" customFormat="false" ht="15" hidden="false" customHeight="false" outlineLevel="0" collapsed="false">
      <c r="B100" s="59"/>
      <c r="C100" s="59"/>
      <c r="D100" s="59"/>
      <c r="F100" s="59"/>
      <c r="G100" s="64"/>
    </row>
    <row r="101" customFormat="false" ht="15" hidden="false" customHeight="false" outlineLevel="0" collapsed="false">
      <c r="B101" s="59"/>
      <c r="C101" s="59"/>
      <c r="D101" s="59"/>
      <c r="F101" s="59"/>
      <c r="G101" s="64"/>
      <c r="I101" s="61"/>
    </row>
    <row r="102" customFormat="false" ht="15" hidden="false" customHeight="false" outlineLevel="0" collapsed="false">
      <c r="B102" s="65"/>
      <c r="C102" s="65"/>
      <c r="D102" s="65"/>
      <c r="F102" s="59"/>
    </row>
    <row r="103" customFormat="false" ht="15" hidden="false" customHeight="false" outlineLevel="0" collapsed="false">
      <c r="B103" s="65"/>
      <c r="C103" s="65"/>
      <c r="D103" s="65"/>
      <c r="F103" s="59"/>
    </row>
    <row r="105" customFormat="false" ht="15" hidden="false" customHeight="false" outlineLevel="0" collapsed="false">
      <c r="M105" s="57"/>
      <c r="N105" s="57"/>
      <c r="O105" s="58"/>
    </row>
    <row r="106" customFormat="false" ht="15" hidden="false" customHeight="false" outlineLevel="0" collapsed="false">
      <c r="M106" s="57"/>
      <c r="N106" s="57"/>
    </row>
    <row r="107" customFormat="false" ht="15" hidden="false" customHeight="false" outlineLevel="0" collapsed="false">
      <c r="M107" s="58"/>
    </row>
  </sheetData>
  <mergeCells count="3">
    <mergeCell ref="A3:E3"/>
    <mergeCell ref="A11:E11"/>
    <mergeCell ref="B98:C9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/>
  <dc:language>en-NZ</dc:language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