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
    </mc:Choice>
  </mc:AlternateContent>
  <xr:revisionPtr revIDLastSave="0" documentId="13_ncr:1_{6689DAC8-AC83-4A9D-8AC9-19CBCFF0002A}" xr6:coauthVersionLast="47" xr6:coauthVersionMax="47" xr10:uidLastSave="{00000000-0000-0000-0000-000000000000}"/>
  <workbookProtection workbookAlgorithmName="SHA-512" workbookHashValue="/YgXVSaLjoHhOtUdz0x3oO6GY8YTBe6/vkrOpCHxX4lCL42SmCjt30clbiDnsGnKdxPyPq3NoynMIwC+2SiZOg==" workbookSaltValue="lzw/JE71Z4MnCbC1lGP+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18" i="94"/>
  <c r="N126" i="94"/>
  <c r="N134" i="94"/>
  <c r="N142" i="94"/>
  <c r="N110" i="94"/>
  <c r="N150" i="94"/>
  <c r="O96" i="94"/>
  <c r="O82" i="94"/>
  <c r="O54" i="94"/>
  <c r="O68" i="94"/>
  <c r="O12" i="94"/>
  <c r="O26" i="94"/>
  <c r="O40" i="94"/>
  <c r="G26" i="74"/>
  <c r="U398" i="99" a="1"/>
  <c r="D398" i="99" a="1"/>
  <c r="U400" i="99" a="1"/>
  <c r="C400" i="99" a="1"/>
  <c r="U402" i="99" a="1"/>
  <c r="U399" i="99" a="1"/>
  <c r="C401" i="99" a="1"/>
  <c r="U401" i="99" a="1"/>
  <c r="C398" i="99" a="1"/>
  <c r="V398" i="99" a="1"/>
  <c r="C402" i="99" a="1"/>
  <c r="C399" i="99" a="1"/>
  <c r="U402" i="99" l="1"/>
  <c r="U401" i="99"/>
  <c r="U400" i="99"/>
  <c r="U399" i="99"/>
  <c r="U398" i="99"/>
  <c r="C402" i="99"/>
  <c r="C401" i="99"/>
  <c r="C400" i="99"/>
  <c r="C399" i="99"/>
  <c r="C398" i="99"/>
  <c r="V398" i="99"/>
  <c r="D398" i="99"/>
  <c r="I155" i="94"/>
  <c r="F174"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X37" i="99" a="1"/>
  <c r="AA35" i="99" a="1"/>
  <c r="AC35" i="99" l="1"/>
  <c r="X37" i="99"/>
  <c r="AA35" i="99"/>
  <c r="BY221" i="99" a="1"/>
  <c r="AQ221" i="99" a="1"/>
  <c r="G221" i="99" a="1"/>
  <c r="Y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W199" i="99" a="1"/>
  <c r="AD269" i="99" a="1"/>
  <c r="V401" i="99" a="1"/>
  <c r="Z35" i="99" a="1"/>
  <c r="Y116" i="99" a="1"/>
  <c r="J303" i="99" a="1"/>
  <c r="N60" i="99" a="1"/>
  <c r="V120" i="99" a="1"/>
  <c r="F199" i="99" a="1"/>
  <c r="X224" i="99" a="1"/>
  <c r="D94" i="99" a="1"/>
  <c r="J320" i="99" a="1"/>
  <c r="AC221" i="99" a="1"/>
  <c r="D123" i="99" a="1"/>
  <c r="L286" i="99" a="1"/>
  <c r="V194" i="99" a="1"/>
  <c r="E120" i="99" a="1"/>
  <c r="G37" i="99" a="1"/>
  <c r="F198" i="99" a="1"/>
  <c r="CC221" i="99" a="1"/>
  <c r="D380" i="99" a="1"/>
  <c r="I244" i="99" a="1"/>
  <c r="BW224" i="99" a="1"/>
  <c r="I396" i="99" a="1"/>
  <c r="AF89" i="99" a="1"/>
  <c r="W69" i="99" a="1"/>
  <c r="G339" i="99" a="1"/>
  <c r="C322" i="99" a="1"/>
  <c r="C335" i="99" a="1"/>
  <c r="BF224" i="99" a="1"/>
  <c r="V68" i="99" a="1"/>
  <c r="G165" i="99" a="1"/>
  <c r="E195" i="99" a="1"/>
  <c r="F120" i="99" a="1"/>
  <c r="Z114" i="99" a="1"/>
  <c r="F122" i="99" a="1"/>
  <c r="F196" i="99" a="1"/>
  <c r="V66" i="99" a="1"/>
  <c r="D199" i="99" a="1"/>
  <c r="AA13" i="99" a="1"/>
  <c r="C271" i="99" a="1"/>
  <c r="K244" i="99" a="1"/>
  <c r="N320" i="99" a="1"/>
  <c r="F194" i="99" a="1"/>
  <c r="K286" i="99" a="1"/>
  <c r="AF219" i="99" a="1"/>
  <c r="W40" i="99" a="1"/>
  <c r="Q165" i="99" a="1"/>
  <c r="M60" i="99" a="1"/>
  <c r="Y60" i="99" a="1"/>
  <c r="X67" i="99" a="1"/>
  <c r="AG269" i="99" a="1"/>
  <c r="P7" i="99" a="1"/>
  <c r="E69" i="99" a="1"/>
  <c r="Y13" i="99" a="1"/>
  <c r="Z221" i="99" a="1"/>
  <c r="B614" i="92"/>
  <c r="G335" i="99" a="1"/>
  <c r="AA114" i="99" a="1"/>
  <c r="I339" i="99" a="1"/>
  <c r="V169" i="99" a="1"/>
  <c r="J269" i="99" a="1"/>
  <c r="D322" i="99" a="1"/>
  <c r="BV223" i="99" a="1"/>
  <c r="AE60" i="99" a="1"/>
  <c r="W93" i="99" a="1"/>
  <c r="K219" i="99" a="1"/>
  <c r="G219" i="99" a="1"/>
  <c r="BE224" i="99" a="1"/>
  <c r="J35" i="99" a="1"/>
  <c r="F69" i="99" a="1"/>
  <c r="Y91" i="99" a="1"/>
  <c r="D37" i="99" a="1"/>
  <c r="V271" i="99" a="1"/>
  <c r="I165" i="99" a="1"/>
  <c r="N89" i="99" a="1"/>
  <c r="D69" i="99" a="1"/>
  <c r="AB396" i="99" a="1"/>
  <c r="F40" i="99" a="1"/>
  <c r="W192" i="99" a="1"/>
  <c r="G190" i="99" a="1"/>
  <c r="C381" i="99" a="1"/>
  <c r="H60" i="99" a="1"/>
  <c r="BZ219" i="99" a="1"/>
  <c r="V67" i="99" a="1"/>
  <c r="V199" i="99" a="1"/>
  <c r="BW221" i="99" a="1"/>
  <c r="BE221" i="99" a="1"/>
  <c r="C380" i="99" a="1"/>
  <c r="F417" i="99" a="1"/>
  <c r="V65" i="99" a="1"/>
  <c r="N7" i="99" a="1"/>
  <c r="H89" i="99" a="1"/>
  <c r="W169" i="99" a="1"/>
  <c r="AF35" i="99" a="1"/>
  <c r="P303" i="99" a="1"/>
  <c r="W379" i="99" a="1"/>
  <c r="C614" i="92"/>
  <c r="E335" i="99" a="1"/>
  <c r="E170" i="99" a="1"/>
  <c r="X198" i="99" a="1"/>
  <c r="CE219" i="99" a="1"/>
  <c r="N219" i="99" a="1"/>
  <c r="I303" i="99" a="1"/>
  <c r="F39" i="99" a="1"/>
  <c r="P4" i="99" a="1"/>
  <c r="E221" i="99" a="1"/>
  <c r="B611" i="92"/>
  <c r="V167" i="99" a="1"/>
  <c r="X66" i="99" a="1"/>
  <c r="J89" i="99" a="1"/>
  <c r="M244" i="99" a="1"/>
  <c r="F37" i="99" a="1"/>
  <c r="AU219" i="99" a="1"/>
  <c r="AF190" i="99" a="1"/>
  <c r="G192" i="99" a="1"/>
  <c r="N9" i="99" a="1"/>
  <c r="J62" i="99" a="1"/>
  <c r="AV219" i="99" a="1"/>
  <c r="Z358" i="99" a="1"/>
  <c r="V360" i="99" a="1"/>
  <c r="BG224" i="99" a="1"/>
  <c r="Q60" i="99" a="1"/>
  <c r="J114" i="99" a="1"/>
  <c r="J358" i="99" a="1"/>
  <c r="X122" i="99" a="1"/>
  <c r="V94" i="99" a="1"/>
  <c r="F93" i="99" a="1"/>
  <c r="E68" i="99" a="1"/>
  <c r="P143" i="99" a="1"/>
  <c r="D377" i="99" a="1"/>
  <c r="L303" i="99" a="1"/>
  <c r="B613" i="92"/>
  <c r="BE223" i="99" a="1"/>
  <c r="AI114" i="99" a="1"/>
  <c r="E377" i="99" a="1"/>
  <c r="X94" i="99" a="1"/>
  <c r="C610" i="92"/>
  <c r="F169" i="99" a="1"/>
  <c r="V400" i="99" a="1"/>
  <c r="F167" i="99" a="1"/>
  <c r="AN224" i="99" a="1"/>
  <c r="AB190" i="99" a="1"/>
  <c r="AU221" i="99" a="1"/>
  <c r="AD114" i="99" a="1"/>
  <c r="AD89" i="99" a="1"/>
  <c r="U381" i="99" a="1"/>
  <c r="G167" i="99" a="1"/>
  <c r="I89" i="99" a="1"/>
  <c r="D223" i="99" a="1"/>
  <c r="B610" i="92"/>
  <c r="J375" i="99" a="1"/>
  <c r="D381" i="99" a="1"/>
  <c r="G358" i="99" a="1"/>
  <c r="D402" i="99" a="1"/>
  <c r="D399" i="99" a="1"/>
  <c r="AC89" i="99" a="1"/>
  <c r="AF60" i="99" a="1"/>
  <c r="Y35" i="99" a="1"/>
  <c r="AI165" i="99" a="1"/>
  <c r="L219" i="99" a="1"/>
  <c r="B612" i="92"/>
  <c r="E66" i="99" a="1"/>
  <c r="E116" i="99"/>
  <c r="Y37" i="99" a="1"/>
  <c r="E380" i="99" a="1"/>
  <c r="AX219" i="99" a="1"/>
  <c r="K303" i="99" a="1"/>
  <c r="E341" i="99" a="1"/>
  <c r="V381" i="99" a="1"/>
  <c r="AE358" i="99" a="1"/>
  <c r="AA219" i="99" a="1"/>
  <c r="V37" i="99" a="1"/>
  <c r="H190" i="99" a="1"/>
  <c r="F223" i="99" a="1"/>
  <c r="F246" i="99" a="1"/>
  <c r="AE89" i="99" a="1"/>
  <c r="V378" i="99" a="1"/>
  <c r="E65" i="99" a="1"/>
  <c r="AA60" i="99" a="1"/>
  <c r="K190" i="99" a="1"/>
  <c r="W221" i="99" a="1"/>
  <c r="M89" i="99" a="1"/>
  <c r="J165" i="99" a="1"/>
  <c r="AN223" i="99" a="1"/>
  <c r="AC114" i="99" a="1"/>
  <c r="I35" i="99" a="1"/>
  <c r="C611" i="92"/>
  <c r="H339" i="99" a="1"/>
  <c r="V39" i="99" a="1"/>
  <c r="C616" i="92"/>
  <c r="M396" i="99" a="1"/>
  <c r="M219" i="99" a="1"/>
  <c r="H219" i="99" a="1"/>
  <c r="AC375" i="99" a="1"/>
  <c r="L244" i="99" a="1"/>
  <c r="G286" i="99" a="1"/>
  <c r="D224" i="99" a="1"/>
  <c r="W67" i="99" a="1"/>
  <c r="V40" i="99" a="1"/>
  <c r="Z219" i="99" a="1"/>
  <c r="V15" i="99" a="1"/>
  <c r="AD13" i="99" a="1"/>
  <c r="AA190" i="99" a="1"/>
  <c r="X65" i="99" a="1"/>
  <c r="M165" i="99" a="1"/>
  <c r="J396" i="99" a="1"/>
  <c r="Y190" i="99" a="1"/>
  <c r="X194" i="99" a="1"/>
  <c r="H13" i="99" a="1"/>
  <c r="E67" i="99" a="1"/>
  <c r="G320" i="99" a="1"/>
  <c r="I320" i="99" a="1"/>
  <c r="F249" i="99" a="1"/>
  <c r="C288" i="99" a="1"/>
  <c r="V379" i="99" a="1"/>
  <c r="D167" i="99" a="1"/>
  <c r="BG223" i="99" a="1"/>
  <c r="D170" i="99" a="1"/>
  <c r="D67" i="99" a="1"/>
  <c r="H165" i="99" a="1"/>
  <c r="W119" i="99" a="1"/>
  <c r="W65" i="99" a="1"/>
  <c r="E271" i="99" a="1"/>
  <c r="E118" i="99"/>
  <c r="AI219" i="99" a="1"/>
  <c r="N6" i="99" a="1"/>
  <c r="Z396" i="99" a="1"/>
  <c r="W167" i="99" a="1"/>
  <c r="AO223" i="99" a="1"/>
  <c r="Z89" i="99" a="1"/>
  <c r="W195" i="99" a="1"/>
  <c r="G244" i="99" a="1"/>
  <c r="BV221" i="99" a="1"/>
  <c r="F62" i="99" a="1"/>
  <c r="X123" i="99" a="1"/>
  <c r="H375" i="99" a="1"/>
  <c r="L89" i="99" a="1"/>
  <c r="AA143" i="99" a="1"/>
  <c r="D39" i="99" a="1"/>
  <c r="M114" i="99" a="1"/>
  <c r="Z375" i="99" a="1"/>
  <c r="V197" i="99" a="1"/>
  <c r="V380" i="99" a="1"/>
  <c r="X62" i="99" a="1"/>
  <c r="E249" i="99" a="1"/>
  <c r="V121" i="99" a="1"/>
  <c r="G143" i="99" a="1"/>
  <c r="P6" i="99" a="1"/>
  <c r="E248" i="99" a="1"/>
  <c r="X192" i="99"/>
  <c r="X170" i="99" a="1"/>
  <c r="AI190" i="99" a="1"/>
  <c r="J244" i="99" a="1"/>
  <c r="E223" i="99" a="1"/>
  <c r="BY219" i="99" a="1"/>
  <c r="E167" i="99" a="1"/>
  <c r="D40" i="99" a="1"/>
  <c r="I190" i="99" a="1"/>
  <c r="D354" i="99" a="1"/>
  <c r="X221" i="99" a="1"/>
  <c r="AB35" i="99" a="1"/>
  <c r="C612" i="92"/>
  <c r="E40" i="99" a="1"/>
  <c r="D65" i="99" a="1"/>
  <c r="X39" i="99" a="1"/>
  <c r="AC60" i="99" a="1"/>
  <c r="Y165" i="99" a="1"/>
  <c r="X167" i="99" a="1"/>
  <c r="AW219" i="99" a="1"/>
  <c r="AC396" i="99" a="1"/>
  <c r="V145" i="99" a="1"/>
  <c r="AD190" i="99" a="1"/>
  <c r="W68" i="99" a="1"/>
  <c r="H320" i="99" a="1"/>
  <c r="P5" i="99" a="1"/>
  <c r="W380" i="99" a="1"/>
  <c r="H221" i="99" a="1"/>
  <c r="F68" i="99" a="1"/>
  <c r="U377" i="99" a="1"/>
  <c r="H269" i="99" a="1"/>
  <c r="W197" i="99" a="1"/>
  <c r="E196" i="99" a="1"/>
  <c r="V195" i="99" a="1"/>
  <c r="E379" i="99" a="1"/>
  <c r="H335" i="99" a="1"/>
  <c r="V118" i="99" a="1"/>
  <c r="V223" i="99" a="1"/>
  <c r="BJ219" i="99" a="1"/>
  <c r="C377" i="99" a="1"/>
  <c r="AE143" i="99" a="1"/>
  <c r="Q219" i="99" a="1"/>
  <c r="Y62" i="99"/>
  <c r="X119" i="99" a="1"/>
  <c r="AH143" i="99" a="1"/>
  <c r="G91" i="99" a="1"/>
  <c r="CA219" i="99" a="1"/>
  <c r="D118" i="99" a="1"/>
  <c r="W377" i="99" a="1"/>
  <c r="D335" i="99" a="1"/>
  <c r="F66" i="99" a="1"/>
  <c r="D401" i="99" a="1"/>
  <c r="K320" i="99" a="1"/>
  <c r="G116" i="99" a="1"/>
  <c r="K165" i="99" a="1"/>
  <c r="E123" i="99" a="1"/>
  <c r="W122" i="99" a="1"/>
  <c r="W66" i="99" a="1"/>
  <c r="AH13" i="99" a="1"/>
  <c r="D341" i="99" a="1"/>
  <c r="BI219" i="99" a="1"/>
  <c r="D116" i="99" a="1"/>
  <c r="M35" i="99" a="1"/>
  <c r="V377" i="99" a="1"/>
  <c r="W198" i="99" a="1"/>
  <c r="AO224" i="99" a="1"/>
  <c r="N165" i="99" a="1"/>
  <c r="E169" i="99" a="1"/>
  <c r="AR221" i="99" a="1"/>
  <c r="D271" i="99" a="1"/>
  <c r="Q35" i="99" a="1"/>
  <c r="X169" i="99" a="1"/>
  <c r="I219" i="99" a="1"/>
  <c r="E93" i="99" a="1"/>
  <c r="F94" i="99" a="1"/>
  <c r="D221" i="99" a="1"/>
  <c r="J190" i="99" a="1"/>
  <c r="Z165" i="99" a="1"/>
  <c r="F197" i="99" a="1"/>
  <c r="Y396" i="99" a="1"/>
  <c r="BG221" i="99" a="1"/>
  <c r="N35" i="99" a="1"/>
  <c r="AB269" i="99" a="1"/>
  <c r="V119" i="99" a="1"/>
  <c r="K13" i="99" a="1"/>
  <c r="CD219" i="99" a="1"/>
  <c r="AA269" i="99" a="1"/>
  <c r="Y269" i="99" a="1"/>
  <c r="L60" i="99" a="1"/>
  <c r="BM219" i="99" a="1"/>
  <c r="BX221" i="99" a="1"/>
  <c r="M375" i="99" a="1"/>
  <c r="W62" i="99" a="1"/>
  <c r="AE375" i="99" a="1"/>
  <c r="H35" i="99" a="1"/>
  <c r="H396" i="99" a="1"/>
  <c r="BL221" i="99" a="1"/>
  <c r="Y219" i="99" a="1"/>
  <c r="AA396" i="99" a="1"/>
  <c r="Z13" i="99" a="1"/>
  <c r="O286" i="99" a="1"/>
  <c r="D121" i="99" a="1"/>
  <c r="F224" i="99" a="1"/>
  <c r="G89" i="99" a="1"/>
  <c r="E199" i="99" a="1"/>
  <c r="AA375" i="99" a="1"/>
  <c r="V402" i="99" a="1"/>
  <c r="V93" i="99" a="1"/>
  <c r="CC219" i="99" a="1"/>
  <c r="Y192" i="99" a="1"/>
  <c r="F67" i="99" a="1"/>
  <c r="AP221" i="99" a="1"/>
  <c r="AE114" i="99" a="1"/>
  <c r="B615" i="92"/>
  <c r="M358" i="99" a="1"/>
  <c r="D360" i="99" a="1"/>
  <c r="X195" i="99" a="1"/>
  <c r="E192" i="99" a="1"/>
  <c r="D192" i="99" a="1"/>
  <c r="D68" i="99" a="1"/>
  <c r="V91" i="99" a="1"/>
  <c r="W360" i="99" a="1"/>
  <c r="D378" i="99" a="1"/>
  <c r="K143" i="99" a="1"/>
  <c r="AD165" i="99" a="1"/>
  <c r="D288" i="99" a="1"/>
  <c r="Y114" i="99" a="1"/>
  <c r="AI60" i="99" a="1"/>
  <c r="AB219" i="99" a="1"/>
  <c r="E224" i="99" a="1"/>
  <c r="C354" i="99" a="1"/>
  <c r="X197" i="99" a="1"/>
  <c r="AC143" i="99" a="1"/>
  <c r="AC269" i="99" a="1"/>
  <c r="AE190" i="99" a="1"/>
  <c r="AB13" i="99" a="1"/>
  <c r="BF223" i="99" a="1"/>
  <c r="W271" i="99" a="1"/>
  <c r="N190" i="99" a="1"/>
  <c r="AQ219" i="99" a="1"/>
  <c r="F195" i="99" a="1"/>
  <c r="V224" i="99" a="1"/>
  <c r="D119" i="99" a="1"/>
  <c r="W378" i="99" a="1"/>
  <c r="Y358" i="99" a="1"/>
  <c r="K221" i="99" a="1"/>
  <c r="I358" i="99" a="1"/>
  <c r="G13" i="99" a="1"/>
  <c r="AE219" i="99" a="1"/>
  <c r="H354" i="99" a="1"/>
  <c r="H303" i="99" a="1"/>
  <c r="E354" i="99" a="1"/>
  <c r="G375" i="99" a="1"/>
  <c r="K396" i="99" a="1"/>
  <c r="F121" i="99" a="1"/>
  <c r="BF221" i="99" a="1"/>
  <c r="Y143" i="99" a="1"/>
  <c r="AB114" i="99" a="1"/>
  <c r="E378" i="99" a="1"/>
  <c r="C613" i="92"/>
  <c r="U378" i="99" a="1"/>
  <c r="L114" i="99" a="1"/>
  <c r="BX224" i="99" a="1"/>
  <c r="W196" i="99" a="1"/>
  <c r="BN219" i="99" a="1"/>
  <c r="E91" i="99" a="1"/>
  <c r="E288" i="99" a="1"/>
  <c r="K60" i="99" a="1"/>
  <c r="E197" i="99" a="1"/>
  <c r="E39" i="99" a="1"/>
  <c r="M190" i="99" a="1"/>
  <c r="W116" i="99"/>
  <c r="AD396" i="99" a="1"/>
  <c r="V170" i="99" a="1"/>
  <c r="BO219" i="99" a="1"/>
  <c r="Q89" i="99" a="1"/>
  <c r="X69" i="99" a="1"/>
  <c r="W91" i="99" a="1"/>
  <c r="BI221" i="99" a="1"/>
  <c r="BH219" i="99" a="1"/>
  <c r="W170" i="99" a="1"/>
  <c r="BZ221" i="99" a="1"/>
  <c r="AF375" i="99" a="1"/>
  <c r="C615" i="92"/>
  <c r="AD143" i="99" a="1"/>
  <c r="M13" i="99" a="1"/>
  <c r="D122" i="99" a="1"/>
  <c r="C360" i="99" a="1"/>
  <c r="AN221" i="99" a="1"/>
  <c r="K339" i="99" a="1"/>
  <c r="I13" i="99" a="1"/>
  <c r="W194" i="99"/>
  <c r="U271" i="99" a="1"/>
  <c r="F118" i="99" a="1"/>
  <c r="D120" i="99" a="1"/>
  <c r="J339" i="99" a="1"/>
  <c r="I143" i="99" a="1"/>
  <c r="W223" i="99" a="1"/>
  <c r="AE35" i="99" a="1"/>
  <c r="CF219" i="99" a="1"/>
  <c r="D249" i="99" a="1"/>
  <c r="X68" i="99" a="1"/>
  <c r="J143" i="99" a="1"/>
  <c r="AB358" i="99" a="1"/>
  <c r="H358" i="99" a="1"/>
  <c r="V116" i="99" a="1"/>
  <c r="E62" i="99" a="1"/>
  <c r="D169" i="99" a="1"/>
  <c r="F192" i="99"/>
  <c r="K269" i="99" a="1"/>
  <c r="X120" i="99" a="1"/>
  <c r="BL219" i="99" a="1"/>
  <c r="AE13" i="99" a="1"/>
  <c r="V198" i="99" a="1"/>
  <c r="N375" i="99" a="1"/>
  <c r="I269" i="99" a="1"/>
  <c r="E119" i="99" a="1"/>
  <c r="W120" i="99" a="1"/>
  <c r="X64" i="99" a="1"/>
  <c r="V69" i="99" a="1"/>
  <c r="L143" i="99" a="1"/>
  <c r="AB37" i="99" a="1"/>
  <c r="AB375" i="99" a="1"/>
  <c r="E360" i="99" a="1"/>
  <c r="E194" i="99"/>
  <c r="AA165" i="99" a="1"/>
  <c r="AP224" i="99" a="1"/>
  <c r="F170" i="99" a="1"/>
  <c r="W39" i="99" a="1"/>
  <c r="Z269" i="99" a="1"/>
  <c r="D91" i="99" a="1"/>
  <c r="V196" i="99" a="1"/>
  <c r="G354" i="99" a="1"/>
  <c r="I375" i="99" a="1"/>
  <c r="E64" i="99"/>
  <c r="K35" i="99" a="1"/>
  <c r="H286" i="99" a="1"/>
  <c r="Y167" i="99" a="1"/>
  <c r="N339" i="99" a="1"/>
  <c r="D379" i="99" a="1"/>
  <c r="F335" i="99" a="1"/>
  <c r="BW223" i="99" a="1"/>
  <c r="W37" i="99" a="1"/>
  <c r="V221" i="99" a="1"/>
  <c r="G303" i="99" a="1"/>
  <c r="B616" i="92"/>
  <c r="X196" i="99" a="1"/>
  <c r="Z143" i="99" a="1"/>
  <c r="V64" i="99" a="1"/>
  <c r="D64" i="99" a="1"/>
  <c r="J417" i="99" a="1"/>
  <c r="K89" i="99" a="1"/>
  <c r="AD375" i="99" a="1"/>
  <c r="G396" i="99" a="1"/>
  <c r="Z190" i="99" a="1"/>
  <c r="AD35" i="99" a="1"/>
  <c r="AI35" i="99" a="1"/>
  <c r="L190" i="99" a="1"/>
  <c r="AB143" i="99" a="1"/>
  <c r="X223" i="99" a="1"/>
  <c r="F354" i="99" a="1"/>
  <c r="AR219" i="99" a="1"/>
  <c r="F119" i="99" a="1"/>
  <c r="F248" i="99" a="1"/>
  <c r="F221" i="99" a="1"/>
  <c r="L269" i="99" a="1"/>
  <c r="AS219" i="99" a="1"/>
  <c r="D195" i="99" a="1"/>
  <c r="V399" i="99" a="1"/>
  <c r="D305" i="99" a="1"/>
  <c r="D197" i="99" a="1"/>
  <c r="G269" i="99" a="1"/>
  <c r="Z60" i="99" a="1"/>
  <c r="Q190" i="99" a="1"/>
  <c r="Q244" i="99" a="1"/>
  <c r="AB165" i="99" a="1"/>
  <c r="O269" i="99" a="1"/>
  <c r="L13" i="99" a="1"/>
  <c r="D246" i="99" a="1"/>
  <c r="BK219" i="99" a="1"/>
  <c r="AA358" i="99" a="1"/>
  <c r="AB62" i="99" a="1"/>
  <c r="AP223" i="99" a="1"/>
  <c r="E381" i="99" a="1"/>
  <c r="E246" i="99" a="1"/>
  <c r="CI219" i="99" a="1"/>
  <c r="N114" i="99" a="1"/>
  <c r="L375" i="99" a="1"/>
  <c r="N8" i="99" a="1"/>
  <c r="K375" i="99" a="1"/>
  <c r="V122" i="99" a="1"/>
  <c r="AC13" i="99" a="1"/>
  <c r="G62" i="99"/>
  <c r="K114" i="99" a="1"/>
  <c r="D145" i="99" a="1"/>
  <c r="L396" i="99" a="1"/>
  <c r="C341" i="99" a="1"/>
  <c r="I60" i="99" a="1"/>
  <c r="BV224" i="99" a="1"/>
  <c r="M143" i="99" a="1"/>
  <c r="D15" i="99" a="1"/>
  <c r="J13" i="99" a="1"/>
  <c r="W118" i="99"/>
  <c r="W123" i="99" a="1"/>
  <c r="C378" i="99" a="1"/>
  <c r="G35" i="99" a="1"/>
  <c r="G417" i="99" a="1"/>
  <c r="W94" i="99" a="1"/>
  <c r="V192" i="99" a="1"/>
  <c r="W64" i="99"/>
  <c r="J60" i="99" a="1"/>
  <c r="U379" i="99" a="1"/>
  <c r="H244" i="99" a="1"/>
  <c r="G60" i="99" a="1"/>
  <c r="D248" i="99" a="1"/>
  <c r="V62" i="99" a="1"/>
  <c r="J219" i="99" a="1"/>
  <c r="N5" i="99" a="1"/>
  <c r="X121" i="99" a="1"/>
  <c r="F123" i="99" a="1"/>
  <c r="BR219" i="99" a="1"/>
  <c r="AD60" i="99" a="1"/>
  <c r="E122" i="99" a="1"/>
  <c r="BA219" i="99" a="1"/>
  <c r="AB60" i="99" a="1"/>
  <c r="H114" i="99" a="1"/>
  <c r="AF165" i="99" a="1"/>
  <c r="X40" i="99" a="1"/>
  <c r="X199" i="99" a="1"/>
  <c r="W224" i="99" a="1"/>
  <c r="E417" i="99" a="1"/>
  <c r="AC219" i="99" a="1"/>
  <c r="D400" i="99" a="1"/>
  <c r="D198" i="99" a="1"/>
  <c r="H143" i="99" a="1"/>
  <c r="E121" i="99" a="1"/>
  <c r="D62" i="99" a="1"/>
  <c r="U380" i="99" a="1"/>
  <c r="E198" i="99" a="1"/>
  <c r="X93" i="99" a="1"/>
  <c r="U360" i="99" a="1"/>
  <c r="Y375" i="99" a="1"/>
  <c r="F65" i="99" a="1"/>
  <c r="E37" i="99" a="1"/>
  <c r="AT219" i="99" a="1"/>
  <c r="J37" i="99" a="1"/>
  <c r="Q114" i="99" a="1"/>
  <c r="AA89" i="99" a="1"/>
  <c r="AE165" i="99" a="1"/>
  <c r="G246" i="99" a="1"/>
  <c r="AE396" i="99" a="1"/>
  <c r="AD219" i="99" a="1"/>
  <c r="Y89" i="99" a="1"/>
  <c r="AO221" i="99" a="1"/>
  <c r="W121" i="99" a="1"/>
  <c r="D66" i="99" a="1"/>
  <c r="CB219" i="99" a="1"/>
  <c r="N244" i="99" a="1"/>
  <c r="C379" i="99" a="1"/>
  <c r="M303" i="99" a="1"/>
  <c r="W381" i="99" a="1"/>
  <c r="E94" i="99" a="1"/>
  <c r="I286" i="99" a="1"/>
  <c r="AB89" i="99" a="1"/>
  <c r="X118" i="99" a="1"/>
  <c r="F64" i="99" a="1"/>
  <c r="D93" i="99" a="1"/>
  <c r="AC165" i="99" a="1"/>
  <c r="D194" i="99" a="1"/>
  <c r="N4" i="99" a="1"/>
  <c r="D196" i="99" a="1"/>
  <c r="L35" i="99" a="1"/>
  <c r="AC190" i="99" a="1"/>
  <c r="U91" i="99" a="1"/>
  <c r="BX223" i="99" a="1"/>
  <c r="P13" i="99" a="1"/>
  <c r="C91" i="99" a="1"/>
  <c r="L165" i="99" a="1"/>
  <c r="AF114" i="99" a="1"/>
  <c r="E322" i="99" a="1"/>
  <c r="V123" i="99" a="1"/>
  <c r="AI89" i="99" a="1"/>
  <c r="J286" i="99" a="1"/>
  <c r="I114"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K358" i="99" a="1"/>
  <c r="E396" i="99" a="1"/>
  <c r="E375" i="99" a="1"/>
  <c r="AZ219" i="99" a="1"/>
  <c r="M339" i="99" a="1"/>
  <c r="L339" i="99" a="1"/>
  <c r="AH219" i="99" a="1"/>
  <c r="W375" i="99" a="1"/>
  <c r="O303" i="99" a="1"/>
  <c r="M286" i="99" a="1"/>
  <c r="X375" i="99" a="1"/>
  <c r="O244" i="99" a="1"/>
  <c r="L358" i="99" a="1"/>
  <c r="L320" i="99" a="1"/>
  <c r="BQ219" i="99" a="1"/>
  <c r="F375" i="99" a="1"/>
  <c r="AF269" i="99" a="1"/>
  <c r="X396" i="99" a="1"/>
  <c r="CG219" i="99" a="1"/>
  <c r="AE269" i="99" a="1"/>
  <c r="AY219" i="99" a="1"/>
  <c r="F396" i="99" a="1"/>
  <c r="W396" i="99" a="1"/>
  <c r="CH219" i="99" a="1"/>
  <c r="N286" i="99" a="1"/>
  <c r="M269" i="99" a="1"/>
  <c r="AC358" i="99" a="1"/>
  <c r="AG219" i="99" a="1"/>
  <c r="M320" i="99" a="1"/>
  <c r="BP219" i="99" a="1"/>
  <c r="AD358" i="99" a="1"/>
  <c r="N269" i="99" a="1"/>
  <c r="P244" i="99" a="1"/>
  <c r="N303"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90" i="99" a="1"/>
  <c r="AG143" i="99" a="1"/>
  <c r="O165" i="99" a="1"/>
  <c r="AF143" i="99" a="1"/>
  <c r="O219" i="99" a="1"/>
  <c r="AG165" i="99" a="1"/>
  <c r="O190" i="99" a="1"/>
  <c r="P219" i="99" a="1"/>
  <c r="P165" i="99" a="1"/>
  <c r="AG190" i="99" a="1"/>
  <c r="AH165" i="99" a="1"/>
  <c r="AH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304" i="92"/>
  <c r="C240" i="92"/>
  <c r="B291" i="92"/>
  <c r="B311" i="92"/>
  <c r="B237" i="92"/>
  <c r="B301" i="92"/>
  <c r="C36" i="92"/>
  <c r="C320" i="92"/>
  <c r="C294" i="92"/>
  <c r="C207" i="92"/>
  <c r="B623" i="92"/>
  <c r="C410" i="92"/>
  <c r="B443" i="92"/>
  <c r="C327" i="92"/>
  <c r="B248" i="92"/>
  <c r="C551" i="92"/>
  <c r="C533" i="92"/>
  <c r="C58" i="92"/>
  <c r="C633" i="92"/>
  <c r="C91" i="92"/>
  <c r="B202" i="92"/>
  <c r="B51" i="92"/>
  <c r="O143" i="99" a="1"/>
  <c r="C463" i="92"/>
  <c r="B501" i="92"/>
  <c r="C409" i="92"/>
  <c r="B217" i="92"/>
  <c r="B456" i="92"/>
  <c r="C264" i="92"/>
  <c r="C124" i="92"/>
  <c r="C520" i="92"/>
  <c r="B330" i="92"/>
  <c r="C29" i="92"/>
  <c r="C446" i="92"/>
  <c r="C232" i="92"/>
  <c r="B542" i="92"/>
  <c r="C400" i="92"/>
  <c r="B125" i="92"/>
  <c r="C603" i="92"/>
  <c r="O89" i="99" a="1"/>
  <c r="C47" i="92"/>
  <c r="C242" i="92"/>
  <c r="B22" i="92"/>
  <c r="B367" i="92"/>
  <c r="B522" i="92"/>
  <c r="P114" i="99" a="1"/>
  <c r="AG13" i="99" a="1"/>
  <c r="B481" i="92"/>
  <c r="N143" i="99" a="1"/>
  <c r="C280" i="92"/>
  <c r="C7" i="92"/>
  <c r="C222" i="92"/>
  <c r="C168" i="92"/>
  <c r="C239" i="92"/>
  <c r="AH60" i="99" a="1"/>
  <c r="O35" i="99" a="1"/>
  <c r="C212" i="92"/>
  <c r="C117" i="92"/>
  <c r="B351" i="92"/>
  <c r="C606" i="92"/>
  <c r="B578" i="92"/>
  <c r="C125" i="92"/>
  <c r="C487" i="92"/>
  <c r="C206" i="92"/>
  <c r="B579" i="92"/>
  <c r="C489" i="92"/>
  <c r="C310" i="92"/>
  <c r="B285" i="92"/>
  <c r="B363" i="92"/>
  <c r="C94" i="92"/>
  <c r="C144" i="92"/>
  <c r="B138" i="92"/>
  <c r="B551" i="92"/>
  <c r="B235" i="92"/>
  <c r="C370" i="92"/>
  <c r="B366" i="92"/>
  <c r="C588" i="92"/>
  <c r="C66" i="92"/>
  <c r="C359" i="92"/>
  <c r="B557" i="92"/>
  <c r="B133" i="92"/>
  <c r="C587" i="92"/>
  <c r="C140" i="92"/>
  <c r="B576" i="92"/>
  <c r="B478" i="92"/>
  <c r="C325" i="92"/>
  <c r="C60" i="92"/>
  <c r="B348" i="92"/>
  <c r="B246" i="92"/>
  <c r="C403" i="92"/>
  <c r="B54" i="92"/>
  <c r="C251" i="92"/>
  <c r="C182" i="92"/>
  <c r="C177" i="92"/>
  <c r="C201" i="92"/>
  <c r="C120" i="92"/>
  <c r="C288" i="92"/>
  <c r="C559" i="92"/>
  <c r="B484" i="92"/>
  <c r="C626" i="92"/>
  <c r="B553" i="92"/>
  <c r="C496" i="92"/>
  <c r="C323" i="92"/>
  <c r="C279" i="92"/>
  <c r="C605" i="92"/>
  <c r="B635" i="92"/>
  <c r="B462" i="92"/>
  <c r="C435" i="92"/>
  <c r="C247" i="92"/>
  <c r="B29" i="92"/>
  <c r="C274" i="92"/>
  <c r="O13" i="99" a="1"/>
  <c r="C396" i="92"/>
  <c r="B606" i="92"/>
  <c r="B450" i="92"/>
  <c r="C490" i="92"/>
  <c r="C52" i="92"/>
  <c r="B344" i="92"/>
  <c r="B492" i="92"/>
  <c r="B373" i="92"/>
  <c r="B446" i="92"/>
  <c r="B624" i="92"/>
  <c r="B470" i="92"/>
  <c r="C536" i="92"/>
  <c r="C627" i="92"/>
  <c r="B14" i="92"/>
  <c r="C462" i="92"/>
  <c r="B79" i="92"/>
  <c r="C261" i="92"/>
  <c r="B55" i="92"/>
  <c r="C355" i="92"/>
  <c r="C286" i="92"/>
  <c r="B590" i="92"/>
  <c r="C128" i="92"/>
  <c r="C18" i="92"/>
  <c r="C414" i="92"/>
  <c r="B118" i="92"/>
  <c r="C237" i="92"/>
  <c r="AG114" i="99" a="1"/>
  <c r="B305" i="92"/>
  <c r="C107" i="92"/>
  <c r="B193" i="92"/>
  <c r="C441" i="92"/>
  <c r="B72" i="92"/>
  <c r="B466" i="92"/>
  <c r="B37" i="92"/>
  <c r="C59" i="92"/>
  <c r="C15" i="92"/>
  <c r="B171" i="92"/>
  <c r="B358" i="92"/>
  <c r="C395" i="92"/>
  <c r="B527" i="92"/>
  <c r="B186" i="92"/>
  <c r="C628" i="92"/>
  <c r="H417" i="99" a="1"/>
  <c r="AH35" i="99" a="1"/>
  <c r="B63" i="92"/>
  <c r="C636" i="92"/>
  <c r="B416" i="92"/>
  <c r="B11" i="92"/>
  <c r="B148" i="92"/>
  <c r="AG60" i="99" a="1"/>
  <c r="C423" i="92"/>
  <c r="C503" i="92"/>
  <c r="C332" i="92"/>
  <c r="C537" i="92"/>
  <c r="C211" i="92"/>
  <c r="C188" i="92"/>
  <c r="C244" i="92"/>
  <c r="C531" i="92"/>
  <c r="B80" i="92"/>
  <c r="C272" i="92"/>
  <c r="C542" i="92"/>
  <c r="B91" i="92"/>
  <c r="B115" i="92"/>
  <c r="C417" i="92"/>
  <c r="B111" i="92"/>
  <c r="B341" i="92"/>
  <c r="B184" i="92"/>
  <c r="C154" i="92"/>
  <c r="C472" i="92"/>
  <c r="B493" i="92"/>
  <c r="C328" i="92"/>
  <c r="C425" i="92"/>
  <c r="P60" i="99" a="1"/>
  <c r="AH89" i="99" a="1"/>
  <c r="B346" i="92"/>
  <c r="C632" i="92"/>
  <c r="B20" i="92"/>
  <c r="C28" i="92"/>
  <c r="B52" i="92"/>
  <c r="C571" i="92"/>
  <c r="B546" i="92"/>
  <c r="C394" i="92"/>
  <c r="C322" i="92"/>
  <c r="C173" i="92"/>
  <c r="B441" i="92"/>
  <c r="C504" i="92"/>
  <c r="C314" i="92"/>
  <c r="C348" i="92"/>
  <c r="I417" i="99" a="1"/>
  <c r="B598" i="92"/>
  <c r="B86" i="92"/>
  <c r="C360" i="92"/>
  <c r="B633" i="92"/>
  <c r="B594" i="92"/>
  <c r="B231" i="92"/>
  <c r="C374" i="92"/>
  <c r="C287" i="92"/>
  <c r="B533" i="92"/>
  <c r="C230" i="92"/>
  <c r="B444" i="92"/>
  <c r="B477" i="92"/>
  <c r="C519" i="92"/>
  <c r="B100" i="92"/>
  <c r="B88" i="92"/>
  <c r="C299" i="92"/>
  <c r="B486" i="92"/>
  <c r="B362" i="92"/>
  <c r="B253" i="92"/>
  <c r="B172" i="92"/>
  <c r="C103" i="92"/>
  <c r="C146" i="92"/>
  <c r="C340" i="92"/>
  <c r="C5" i="92"/>
  <c r="C138" i="92"/>
  <c r="C199" i="92"/>
  <c r="C436" i="92"/>
  <c r="C371" i="92"/>
  <c r="C225" i="92"/>
  <c r="B519" i="92"/>
  <c r="C51" i="92"/>
  <c r="C23" i="92"/>
  <c r="C486" i="92"/>
  <c r="C333" i="92"/>
  <c r="B286" i="92"/>
  <c r="C365" i="92"/>
  <c r="B521" i="92"/>
  <c r="C345" i="92"/>
  <c r="B219" i="92"/>
  <c r="C579" i="92"/>
  <c r="B141" i="92"/>
  <c r="C527" i="92"/>
  <c r="C234" i="92"/>
  <c r="B569" i="92"/>
  <c r="B452" i="92"/>
  <c r="C56" i="92"/>
  <c r="C418" i="92"/>
  <c r="C6" i="92"/>
  <c r="B480" i="92"/>
  <c r="C37" i="92"/>
  <c r="B437" i="92"/>
  <c r="B102" i="92"/>
  <c r="B129" i="92"/>
  <c r="B560" i="92"/>
  <c r="C539" i="92"/>
  <c r="C458" i="92"/>
  <c r="C14" i="92"/>
  <c r="B596" i="92"/>
  <c r="C319" i="92"/>
  <c r="B81" i="92"/>
  <c r="C448" i="92"/>
  <c r="C526" i="92"/>
  <c r="B376" i="92"/>
  <c r="C493" i="92"/>
  <c r="B199" i="92"/>
  <c r="B176" i="92"/>
  <c r="C461" i="92"/>
  <c r="B75" i="92"/>
  <c r="C70" i="92"/>
  <c r="C151" i="92"/>
  <c r="C194" i="92"/>
  <c r="C302" i="92"/>
  <c r="B445" i="92"/>
  <c r="C564" i="92"/>
  <c r="C623" i="92"/>
  <c r="C79" i="92"/>
  <c r="B92" i="92"/>
  <c r="C3" i="92"/>
  <c r="B332" i="92"/>
  <c r="C480" i="92"/>
  <c r="C381" i="92"/>
  <c r="B544" i="92"/>
  <c r="B392" i="92"/>
  <c r="B573" i="92"/>
  <c r="B265" i="92"/>
  <c r="B587" i="92"/>
  <c r="C195" i="92"/>
  <c r="B26" i="92"/>
  <c r="C331" i="92"/>
  <c r="C296" i="92"/>
  <c r="B636" i="92"/>
  <c r="C452" i="92"/>
  <c r="B221" i="92"/>
  <c r="C541" i="92"/>
  <c r="B422" i="92"/>
  <c r="B251" i="92"/>
  <c r="C577" i="92"/>
  <c r="C500" i="92"/>
  <c r="C511" i="92"/>
  <c r="B268" i="92"/>
  <c r="C12" i="92"/>
  <c r="C297" i="92"/>
  <c r="B525" i="92"/>
  <c r="B98" i="92"/>
  <c r="C361" i="92"/>
  <c r="C197" i="92"/>
  <c r="C132" i="92"/>
  <c r="C464" i="92"/>
  <c r="B617" i="92"/>
  <c r="C459" i="92"/>
  <c r="B178" i="92"/>
  <c r="B203" i="92"/>
  <c r="B303" i="92"/>
  <c r="B58" i="92"/>
  <c r="B6" i="92"/>
  <c r="C364" i="92"/>
  <c r="B427" i="92"/>
  <c r="C401" i="92"/>
  <c r="AG35" i="99" a="1"/>
  <c r="C598" i="92"/>
  <c r="C216" i="92"/>
  <c r="C50" i="92"/>
  <c r="C208" i="92"/>
  <c r="C22" i="92"/>
  <c r="C368" i="92"/>
  <c r="C408" i="92"/>
  <c r="C316" i="92"/>
  <c r="B315" i="92"/>
  <c r="C191" i="92"/>
  <c r="C488" i="92"/>
  <c r="B564" i="92"/>
  <c r="C198" i="92"/>
  <c r="C634" i="92"/>
  <c r="C53" i="92"/>
  <c r="C32" i="92"/>
  <c r="B241" i="92"/>
  <c r="C243" i="92"/>
  <c r="B409" i="92"/>
  <c r="C449" i="92"/>
  <c r="C89" i="92"/>
  <c r="C74" i="92"/>
  <c r="B320" i="92"/>
  <c r="B99" i="92"/>
  <c r="B212" i="92"/>
  <c r="C271" i="92"/>
  <c r="C482" i="92"/>
  <c r="C439" i="92"/>
  <c r="C4" i="92"/>
  <c r="C344" i="92"/>
  <c r="B147" i="92"/>
  <c r="B201" i="92"/>
  <c r="B410" i="92"/>
  <c r="B382" i="92"/>
  <c r="B506" i="92"/>
  <c r="C93" i="92"/>
  <c r="C99" i="92"/>
  <c r="B192" i="92"/>
  <c r="B473" i="92"/>
  <c r="B359" i="92"/>
  <c r="B577" i="92"/>
  <c r="B272" i="92"/>
  <c r="B143" i="92"/>
  <c r="C492" i="92"/>
  <c r="B190" i="92"/>
  <c r="C105" i="92"/>
  <c r="C495" i="92"/>
  <c r="C102" i="92"/>
  <c r="B189" i="92"/>
  <c r="B314" i="92"/>
  <c r="C145" i="92"/>
  <c r="B447" i="92"/>
  <c r="B136" i="92"/>
  <c r="C185" i="92"/>
  <c r="B66" i="92"/>
  <c r="B339" i="92"/>
  <c r="B605" i="92"/>
  <c r="B83" i="92"/>
  <c r="C481" i="92"/>
  <c r="B491" i="92"/>
  <c r="C24" i="92"/>
  <c r="C273" i="92"/>
  <c r="B325" i="92"/>
  <c r="C560" i="92"/>
  <c r="C75" i="92"/>
  <c r="B534" i="92"/>
  <c r="B117" i="92"/>
  <c r="C112" i="92"/>
  <c r="C104" i="92"/>
  <c r="B364" i="92"/>
  <c r="C330" i="92"/>
  <c r="B438" i="92"/>
  <c r="B414" i="92"/>
  <c r="C25" i="92"/>
  <c r="C121" i="92"/>
  <c r="B140" i="92"/>
  <c r="B310" i="92"/>
  <c r="B497" i="92"/>
  <c r="C625" i="92"/>
  <c r="C552" i="92"/>
  <c r="B295" i="92"/>
  <c r="C98" i="92"/>
  <c r="C523" i="92"/>
  <c r="C339" i="92"/>
  <c r="B406" i="92"/>
  <c r="B149" i="92"/>
  <c r="C555" i="92"/>
  <c r="C575" i="92"/>
  <c r="C309" i="92"/>
  <c r="C35" i="92"/>
  <c r="C49" i="92"/>
  <c r="B157" i="92"/>
  <c r="B540" i="92"/>
  <c r="C169" i="92"/>
  <c r="C337" i="92"/>
  <c r="B233" i="92"/>
  <c r="C601" i="92"/>
  <c r="B504" i="92"/>
  <c r="B350" i="92"/>
  <c r="C581" i="92"/>
  <c r="B207" i="92"/>
  <c r="B316" i="92"/>
  <c r="B150" i="92"/>
  <c r="C434" i="92"/>
  <c r="B30" i="92"/>
  <c r="C621" i="92"/>
  <c r="B68" i="92"/>
  <c r="C55" i="92"/>
  <c r="C516" i="92"/>
  <c r="B220" i="92"/>
  <c r="B360" i="92"/>
  <c r="P35" i="99" a="1"/>
  <c r="C608" i="92"/>
  <c r="B520" i="92"/>
  <c r="B103" i="92"/>
  <c r="B600" i="92"/>
  <c r="C548" i="92"/>
  <c r="C607" i="92"/>
  <c r="B204" i="92"/>
  <c r="C369" i="92"/>
  <c r="B328" i="92"/>
  <c r="B568" i="92"/>
  <c r="C308" i="92"/>
  <c r="B263" i="92"/>
  <c r="C350" i="92"/>
  <c r="B479" i="92"/>
  <c r="B448" i="92"/>
  <c r="C524" i="92"/>
  <c r="B90" i="92"/>
  <c r="B127" i="92"/>
  <c r="B474" i="92"/>
  <c r="C30" i="92"/>
  <c r="C505" i="92"/>
  <c r="B432" i="92"/>
  <c r="B411" i="92"/>
  <c r="C335" i="92"/>
  <c r="B500" i="92"/>
  <c r="B368" i="92"/>
  <c r="C477" i="92"/>
  <c r="B107" i="92"/>
  <c r="C57" i="92"/>
  <c r="C451" i="92"/>
  <c r="B476" i="92"/>
  <c r="C111" i="92"/>
  <c r="C262" i="92"/>
  <c r="B306" i="92"/>
  <c r="C596" i="92"/>
  <c r="C281" i="92"/>
  <c r="B208" i="92"/>
  <c r="C54" i="92"/>
  <c r="C399" i="92"/>
  <c r="B390" i="92"/>
  <c r="B197" i="92"/>
  <c r="B602" i="92"/>
  <c r="B69" i="92"/>
  <c r="C224" i="92"/>
  <c r="C530" i="92"/>
  <c r="C226" i="92"/>
  <c r="B292" i="92"/>
  <c r="C631" i="92"/>
  <c r="B338" i="92"/>
  <c r="C468" i="92"/>
  <c r="C517" i="92"/>
  <c r="B420" i="92"/>
  <c r="C443" i="92"/>
  <c r="B228" i="92"/>
  <c r="C336" i="92"/>
  <c r="B599" i="92"/>
  <c r="B95" i="92"/>
  <c r="C429" i="92"/>
  <c r="B48" i="92"/>
  <c r="C45" i="92"/>
  <c r="B283" i="92"/>
  <c r="C453" i="92"/>
  <c r="C63" i="92"/>
  <c r="C578" i="92"/>
  <c r="C96" i="92"/>
  <c r="B349" i="92"/>
  <c r="B62" i="92"/>
  <c r="B187" i="92"/>
  <c r="C580" i="92"/>
  <c r="C95" i="92"/>
  <c r="C454" i="92"/>
  <c r="C204" i="92"/>
  <c r="B337" i="92"/>
  <c r="C263" i="92"/>
  <c r="B258" i="92"/>
  <c r="C599" i="92"/>
  <c r="C558" i="92"/>
  <c r="C576" i="92"/>
  <c r="B234" i="92"/>
  <c r="B230" i="92"/>
  <c r="C622" i="92"/>
  <c r="B494" i="92"/>
  <c r="C304" i="92"/>
  <c r="B154" i="92"/>
  <c r="C483" i="92"/>
  <c r="B625" i="92"/>
  <c r="C9" i="92"/>
  <c r="C11" i="92"/>
  <c r="C349" i="92"/>
  <c r="C624" i="92"/>
  <c r="C404" i="92"/>
  <c r="C10" i="92"/>
  <c r="B622" i="92"/>
  <c r="B571" i="92"/>
  <c r="B391" i="92"/>
  <c r="C609" i="92"/>
  <c r="C377" i="92"/>
  <c r="B179" i="92"/>
  <c r="B210" i="92"/>
  <c r="B43" i="92"/>
  <c r="C590" i="92"/>
  <c r="B317" i="92"/>
  <c r="C106" i="92"/>
  <c r="C148" i="92"/>
  <c r="B524" i="92"/>
  <c r="C86" i="92"/>
  <c r="B229" i="92"/>
  <c r="B435" i="92"/>
  <c r="B619" i="92"/>
  <c r="B97" i="92"/>
  <c r="B398" i="92"/>
  <c r="B461" i="92"/>
  <c r="B181" i="92"/>
  <c r="C137" i="92"/>
  <c r="C565" i="92"/>
  <c r="C256" i="92"/>
  <c r="C315" i="92"/>
  <c r="B424" i="92"/>
  <c r="C618" i="92"/>
  <c r="B177" i="92"/>
  <c r="C426" i="92"/>
  <c r="B580" i="92"/>
  <c r="B620" i="92"/>
  <c r="C343" i="92"/>
  <c r="C307" i="92"/>
  <c r="B425" i="92"/>
  <c r="C445" i="92"/>
  <c r="C190" i="92"/>
  <c r="C253" i="92"/>
  <c r="B469" i="92"/>
  <c r="C155" i="92"/>
  <c r="B264" i="92"/>
  <c r="C284" i="92"/>
  <c r="C373" i="92"/>
  <c r="C375" i="92"/>
  <c r="C119" i="92"/>
  <c r="C460" i="92"/>
  <c r="B243" i="92"/>
  <c r="B260" i="92"/>
  <c r="B518" i="92"/>
  <c r="C248" i="92"/>
  <c r="B59" i="92"/>
  <c r="B335" i="92"/>
  <c r="B621" i="92"/>
  <c r="B464" i="92"/>
  <c r="C109" i="92"/>
  <c r="C233" i="92"/>
  <c r="B46" i="92"/>
  <c r="B329" i="92"/>
  <c r="C92" i="92"/>
  <c r="C620" i="92"/>
  <c r="B365" i="92"/>
  <c r="B218" i="92"/>
  <c r="B214" i="92"/>
  <c r="C391" i="92"/>
  <c r="C267" i="92"/>
  <c r="B167" i="92"/>
  <c r="C203" i="92"/>
  <c r="B395" i="92"/>
  <c r="C329" i="92"/>
  <c r="P89" i="99" a="1"/>
  <c r="C19" i="92"/>
  <c r="B570" i="92"/>
  <c r="B276" i="92"/>
  <c r="C33" i="92"/>
  <c r="B488" i="92"/>
  <c r="C387" i="92"/>
  <c r="B377" i="92"/>
  <c r="C406" i="92"/>
  <c r="B24" i="92"/>
  <c r="C276" i="92"/>
  <c r="C498" i="92"/>
  <c r="B7" i="92"/>
  <c r="B426" i="92"/>
  <c r="C592" i="92"/>
  <c r="C506" i="92"/>
  <c r="B297" i="92"/>
  <c r="C543" i="92"/>
  <c r="B270" i="92"/>
  <c r="B321" i="92"/>
  <c r="B236" i="92"/>
  <c r="B530" i="92"/>
  <c r="C515" i="92"/>
  <c r="B630" i="92"/>
  <c r="B174" i="92"/>
  <c r="C141" i="92"/>
  <c r="B354" i="92"/>
  <c r="C473" i="92"/>
  <c r="B252" i="92"/>
  <c r="C127" i="92"/>
  <c r="B142" i="92"/>
  <c r="B531" i="92"/>
  <c r="C630" i="92"/>
  <c r="B242" i="92"/>
  <c r="C509" i="92"/>
  <c r="B239" i="92"/>
  <c r="C629" i="92"/>
  <c r="C405" i="92"/>
  <c r="C265" i="92"/>
  <c r="C534" i="92"/>
  <c r="B122" i="92"/>
  <c r="B33" i="92"/>
  <c r="C341" i="92"/>
  <c r="C469" i="92"/>
  <c r="B356" i="92"/>
  <c r="B182" i="92"/>
  <c r="B523" i="92"/>
  <c r="B194" i="92"/>
  <c r="B60" i="92"/>
  <c r="B77" i="92"/>
  <c r="C26" i="92"/>
  <c r="C561" i="92"/>
  <c r="B8" i="92"/>
  <c r="B110" i="92"/>
  <c r="B15" i="92"/>
  <c r="C167" i="92"/>
  <c r="B53" i="92"/>
  <c r="C241" i="92"/>
  <c r="B244" i="92"/>
  <c r="B73" i="92"/>
  <c r="C528" i="92"/>
  <c r="B548" i="92"/>
  <c r="B257" i="92"/>
  <c r="B85" i="92"/>
  <c r="C171" i="92"/>
  <c r="C108" i="92"/>
  <c r="C83" i="92"/>
  <c r="C402" i="92"/>
  <c r="C427" i="92"/>
  <c r="B634" i="92"/>
  <c r="C379" i="92"/>
  <c r="B259" i="92"/>
  <c r="B119" i="92"/>
  <c r="B112" i="92"/>
  <c r="B155" i="92"/>
  <c r="C367" i="92"/>
  <c r="C393" i="92"/>
  <c r="C156" i="92"/>
  <c r="C538" i="92"/>
  <c r="B153" i="92"/>
  <c r="B628" i="92"/>
  <c r="B131" i="92"/>
  <c r="C635" i="92"/>
  <c r="C485" i="92"/>
  <c r="C419" i="92"/>
  <c r="O114" i="99" a="1"/>
  <c r="C259" i="92"/>
  <c r="B637" i="92"/>
  <c r="B333" i="92"/>
  <c r="C363" i="92"/>
  <c r="B121" i="92"/>
  <c r="C407" i="92"/>
  <c r="C142" i="92"/>
  <c r="B453" i="92"/>
  <c r="C532" i="92"/>
  <c r="C413" i="92"/>
  <c r="B156" i="92"/>
  <c r="B555" i="92"/>
  <c r="C420" i="92"/>
  <c r="B558" i="92"/>
  <c r="B123" i="92"/>
  <c r="B389" i="92"/>
  <c r="B562" i="92"/>
  <c r="B61" i="92"/>
  <c r="B226" i="92"/>
  <c r="C219" i="92"/>
  <c r="B71" i="92"/>
  <c r="C416" i="92"/>
  <c r="B308" i="92"/>
  <c r="C522" i="92"/>
  <c r="B334" i="92"/>
  <c r="B475" i="92"/>
  <c r="B458" i="92"/>
  <c r="B211" i="92"/>
  <c r="B173" i="92"/>
  <c r="B120" i="92"/>
  <c r="C478" i="92"/>
  <c r="C313" i="92"/>
  <c r="C334" i="92"/>
  <c r="C268" i="92"/>
  <c r="B319" i="92"/>
  <c r="C525" i="92"/>
  <c r="C180" i="92"/>
  <c r="B449" i="92"/>
  <c r="C130" i="92"/>
  <c r="B124" i="92"/>
  <c r="B490" i="92"/>
  <c r="C514" i="92"/>
  <c r="B503" i="92"/>
  <c r="B289" i="92"/>
  <c r="B418" i="92"/>
  <c r="B273" i="92"/>
  <c r="B144" i="92"/>
  <c r="C113" i="92"/>
  <c r="B274" i="92"/>
  <c r="B457" i="92"/>
  <c r="C275" i="92"/>
  <c r="C362" i="92"/>
  <c r="C353" i="92"/>
  <c r="C508" i="92"/>
  <c r="B293" i="92"/>
  <c r="AF13" i="99" a="1"/>
  <c r="B401" i="92"/>
  <c r="C358" i="92"/>
  <c r="C389" i="92"/>
  <c r="C312" i="92"/>
  <c r="B632" i="92"/>
  <c r="B279" i="92"/>
  <c r="B601" i="92"/>
  <c r="C221" i="92"/>
  <c r="B537" i="92"/>
  <c r="C470" i="92"/>
  <c r="B496" i="92"/>
  <c r="B261" i="92"/>
  <c r="B593" i="92"/>
  <c r="B510" i="92"/>
  <c r="C170" i="92"/>
  <c r="C412" i="92"/>
  <c r="C466" i="92"/>
  <c r="B49" i="92"/>
  <c r="C570" i="92"/>
  <c r="C43" i="92"/>
  <c r="C589" i="92"/>
  <c r="C366" i="92"/>
  <c r="C122" i="92"/>
  <c r="B371" i="92"/>
  <c r="B10" i="92"/>
  <c r="B345" i="92"/>
  <c r="B396" i="92"/>
  <c r="B556" i="92"/>
  <c r="C116" i="92"/>
  <c r="C186" i="92"/>
  <c r="B380" i="92"/>
  <c r="C497" i="92"/>
  <c r="B89" i="92"/>
  <c r="B191" i="92"/>
  <c r="C352" i="92"/>
  <c r="B565" i="92"/>
  <c r="B405" i="92"/>
  <c r="B609" i="92"/>
  <c r="B34" i="92"/>
  <c r="B324" i="92"/>
  <c r="B27" i="92"/>
  <c r="C432" i="92"/>
  <c r="C184" i="92"/>
  <c r="B106" i="92"/>
  <c r="B169" i="92"/>
  <c r="C305" i="92"/>
  <c r="B19" i="92"/>
  <c r="C270" i="92"/>
  <c r="C181" i="92"/>
  <c r="B423" i="92"/>
  <c r="B254" i="92"/>
  <c r="B64" i="92"/>
  <c r="C384" i="92"/>
  <c r="C574" i="92"/>
  <c r="C546" i="92"/>
  <c r="C479" i="92"/>
  <c r="C342" i="92"/>
  <c r="B383" i="92"/>
  <c r="B394" i="92"/>
  <c r="B269" i="92"/>
  <c r="C282" i="92"/>
  <c r="C278" i="92"/>
  <c r="B419" i="92"/>
  <c r="N13" i="99" a="1"/>
  <c r="C134" i="92"/>
  <c r="C390" i="92"/>
  <c r="C126" i="92"/>
  <c r="B114" i="92"/>
  <c r="C311" i="92"/>
  <c r="C110" i="92"/>
  <c r="B454" i="92"/>
  <c r="B347" i="92"/>
  <c r="B370" i="92"/>
  <c r="B372" i="92"/>
  <c r="B185" i="92"/>
  <c r="B32" i="92"/>
  <c r="B539" i="92"/>
  <c r="B485" i="92"/>
  <c r="B597" i="92"/>
  <c r="C594" i="92"/>
  <c r="B563" i="92"/>
  <c r="B415" i="92"/>
  <c r="C326" i="92"/>
  <c r="C474" i="92"/>
  <c r="B215" i="92"/>
  <c r="B508" i="92"/>
  <c r="B326" i="92"/>
  <c r="B421" i="92"/>
  <c r="C547" i="92"/>
  <c r="C591" i="92"/>
  <c r="B517" i="92"/>
  <c r="B240" i="92"/>
  <c r="B23" i="92"/>
  <c r="C68" i="92"/>
  <c r="C97" i="92"/>
  <c r="C218" i="92"/>
  <c r="B572" i="92"/>
  <c r="C398" i="92"/>
  <c r="B281" i="92"/>
  <c r="C512" i="92"/>
  <c r="B238" i="92"/>
  <c r="C214" i="92"/>
  <c r="C192" i="92"/>
  <c r="C383" i="92"/>
  <c r="B198" i="92"/>
  <c r="B145" i="92"/>
  <c r="C295" i="92"/>
  <c r="B296" i="92"/>
  <c r="C252" i="92"/>
  <c r="C257" i="92"/>
  <c r="C269" i="92"/>
  <c r="B512" i="92"/>
  <c r="B498" i="92"/>
  <c r="B331" i="92"/>
  <c r="B428" i="92"/>
  <c r="C637" i="92"/>
  <c r="B626" i="92"/>
  <c r="B532" i="92"/>
  <c r="C123" i="92"/>
  <c r="B146" i="92"/>
  <c r="C157" i="92"/>
  <c r="C545" i="92"/>
  <c r="C229" i="92"/>
  <c r="C220" i="92"/>
  <c r="B56" i="92"/>
  <c r="B408" i="92"/>
  <c r="C149" i="92"/>
  <c r="B288" i="92"/>
  <c r="C215" i="92"/>
  <c r="B128" i="92"/>
  <c r="B535" i="92"/>
  <c r="C411" i="92"/>
  <c r="C283" i="92"/>
  <c r="B313" i="92"/>
  <c r="B541" i="92"/>
  <c r="B413" i="92"/>
  <c r="C78" i="92"/>
  <c r="C428" i="92"/>
  <c r="C521" i="92"/>
  <c r="B139" i="92"/>
  <c r="C77" i="92"/>
  <c r="C392" i="92"/>
  <c r="B105" i="92"/>
  <c r="C455" i="92"/>
  <c r="B455" i="92"/>
  <c r="B180" i="92"/>
  <c r="C193" i="92"/>
  <c r="C76" i="92"/>
  <c r="B471" i="92"/>
  <c r="B629" i="92"/>
  <c r="C430" i="92"/>
  <c r="C499" i="92"/>
  <c r="C202" i="92"/>
  <c r="B250" i="92"/>
  <c r="C595" i="92"/>
  <c r="B336" i="92"/>
  <c r="B467" i="92"/>
  <c r="C380" i="92"/>
  <c r="B507" i="92"/>
  <c r="C258" i="92"/>
  <c r="C356" i="92"/>
  <c r="C317" i="92"/>
  <c r="C554" i="92"/>
  <c r="B282" i="92"/>
  <c r="C484" i="92"/>
  <c r="B12" i="92"/>
  <c r="B28" i="92"/>
  <c r="B355" i="92"/>
  <c r="C544" i="92"/>
  <c r="B93" i="92"/>
  <c r="C507" i="92"/>
  <c r="C450" i="92"/>
  <c r="B224" i="92"/>
  <c r="O60" i="99" a="1"/>
  <c r="B275" i="92"/>
  <c r="B567" i="92"/>
  <c r="C88" i="92"/>
  <c r="C346" i="92"/>
  <c r="C421" i="92"/>
  <c r="B375" i="92"/>
  <c r="B472" i="92"/>
  <c r="B547" i="92"/>
  <c r="B152" i="92"/>
  <c r="C65" i="92"/>
  <c r="B509" i="92"/>
  <c r="C205" i="92"/>
  <c r="C196" i="92"/>
  <c r="B412" i="92"/>
  <c r="B543" i="92"/>
  <c r="C90" i="92"/>
  <c r="C227" i="92"/>
  <c r="C147" i="92"/>
  <c r="B502" i="92"/>
  <c r="B440" i="92"/>
  <c r="B327" i="92"/>
  <c r="B459" i="92"/>
  <c r="B47" i="92"/>
  <c r="C491" i="92"/>
  <c r="B74" i="92"/>
  <c r="C245" i="92"/>
  <c r="B386" i="92"/>
  <c r="B266" i="92"/>
  <c r="C510" i="92"/>
  <c r="B245" i="92"/>
  <c r="B511" i="92"/>
  <c r="B379" i="92"/>
  <c r="B495" i="92"/>
  <c r="C213" i="92"/>
  <c r="B3" i="92"/>
  <c r="C235" i="92"/>
  <c r="B361" i="92"/>
  <c r="C179" i="92"/>
  <c r="C376" i="92"/>
  <c r="C557" i="92"/>
  <c r="C324" i="92"/>
  <c r="C597" i="92"/>
  <c r="B4" i="92"/>
  <c r="C553" i="92"/>
  <c r="C255" i="92"/>
  <c r="B343" i="92"/>
  <c r="B101" i="92"/>
  <c r="C568" i="92"/>
  <c r="C289" i="92"/>
  <c r="C246" i="92"/>
  <c r="C238" i="92"/>
  <c r="C456" i="92"/>
  <c r="B307" i="92"/>
  <c r="B451" i="92"/>
  <c r="C465" i="92"/>
  <c r="B545" i="92"/>
  <c r="B353" i="92"/>
  <c r="B298" i="92"/>
  <c r="C153" i="92"/>
  <c r="C260" i="92"/>
  <c r="B35" i="92"/>
  <c r="B130" i="92"/>
  <c r="B631" i="92"/>
  <c r="B489" i="92"/>
  <c r="B318" i="92"/>
  <c r="B528" i="92"/>
  <c r="C223" i="92"/>
  <c r="B76" i="92"/>
  <c r="B385" i="92"/>
  <c r="B482" i="92"/>
  <c r="B290" i="92"/>
  <c r="B417" i="92"/>
  <c r="B294" i="92"/>
  <c r="C133" i="92"/>
  <c r="B267" i="92"/>
  <c r="B21" i="92"/>
  <c r="B223" i="92"/>
  <c r="C563" i="92"/>
  <c r="C44" i="92"/>
  <c r="C438" i="92"/>
  <c r="C513" i="92"/>
  <c r="C131" i="92"/>
  <c r="B168" i="92"/>
  <c r="B82" i="92"/>
  <c r="C573" i="92"/>
  <c r="B463" i="92"/>
  <c r="B442" i="92"/>
  <c r="B538" i="92"/>
  <c r="C62" i="92"/>
  <c r="C619" i="92"/>
  <c r="B57" i="92"/>
  <c r="B84" i="92"/>
  <c r="C529" i="92"/>
  <c r="B104" i="92"/>
  <c r="C21" i="92"/>
  <c r="B216" i="92"/>
  <c r="C217" i="92"/>
  <c r="B618" i="92"/>
  <c r="B552" i="92"/>
  <c r="B94" i="92"/>
  <c r="C301" i="92"/>
  <c r="B5" i="92"/>
  <c r="B434" i="92"/>
  <c r="C81" i="92"/>
  <c r="B151" i="92"/>
  <c r="C442" i="92"/>
  <c r="C285" i="92"/>
  <c r="C388" i="92"/>
  <c r="C378" i="92"/>
  <c r="B513" i="92"/>
  <c r="C176" i="92"/>
  <c r="B188" i="92"/>
  <c r="C357" i="92"/>
  <c r="C502" i="92"/>
  <c r="C228" i="92"/>
  <c r="C100" i="92"/>
  <c r="B387" i="92"/>
  <c r="B536" i="92"/>
  <c r="C27" i="92"/>
  <c r="B431" i="92"/>
  <c r="B627" i="92"/>
  <c r="C292" i="92"/>
  <c r="B18" i="92"/>
  <c r="C143" i="92"/>
  <c r="B589" i="92"/>
  <c r="C200" i="92"/>
  <c r="B549" i="92"/>
  <c r="C209" i="92"/>
  <c r="AH114" i="99" a="1"/>
  <c r="C501" i="92"/>
  <c r="B487" i="92"/>
  <c r="C300" i="92"/>
  <c r="C183" i="92"/>
  <c r="C318" i="92"/>
  <c r="C231" i="92"/>
  <c r="B357" i="92"/>
  <c r="C61" i="92"/>
  <c r="B526" i="92"/>
  <c r="B468" i="92"/>
  <c r="B113" i="92"/>
  <c r="B195" i="92"/>
  <c r="B247" i="92"/>
  <c r="C115" i="92"/>
  <c r="B200" i="92"/>
  <c r="B134" i="92"/>
  <c r="C382" i="92"/>
  <c r="C114" i="92"/>
  <c r="B591" i="92"/>
  <c r="C540" i="92"/>
  <c r="C550" i="92"/>
  <c r="B566" i="92"/>
  <c r="B109" i="92"/>
  <c r="B378" i="92"/>
  <c r="B44" i="92"/>
  <c r="C175" i="92"/>
  <c r="B36" i="92"/>
  <c r="B499" i="92"/>
  <c r="B227" i="92"/>
  <c r="B407" i="92"/>
  <c r="C567" i="92"/>
  <c r="B399" i="92"/>
  <c r="C187" i="92"/>
  <c r="B384" i="92"/>
  <c r="C593" i="92"/>
  <c r="B403" i="92"/>
  <c r="C617" i="92"/>
  <c r="B232" i="92"/>
  <c r="B588" i="92"/>
  <c r="AG89" i="99" a="1"/>
  <c r="C604" i="92"/>
  <c r="B433" i="92"/>
  <c r="C85" i="92"/>
  <c r="B284" i="92"/>
  <c r="B126" i="92"/>
  <c r="B9" i="92"/>
  <c r="C397" i="92"/>
  <c r="B209" i="92"/>
  <c r="C354" i="92"/>
  <c r="B222" i="92"/>
  <c r="B559" i="92"/>
  <c r="C129" i="92"/>
  <c r="B388" i="92"/>
  <c r="C437" i="92"/>
  <c r="B550" i="92"/>
  <c r="C431" i="92"/>
  <c r="B262" i="92"/>
  <c r="C467" i="92"/>
  <c r="B483" i="92"/>
  <c r="C440" i="92"/>
  <c r="C424" i="92"/>
  <c r="C347" i="92"/>
  <c r="C535" i="92"/>
  <c r="B402" i="92"/>
  <c r="C306" i="92"/>
  <c r="C556" i="92"/>
  <c r="B381" i="92"/>
  <c r="C433" i="92"/>
  <c r="B514" i="92"/>
  <c r="C447" i="92"/>
  <c r="C152" i="92"/>
  <c r="C602" i="92"/>
  <c r="B280" i="92"/>
  <c r="C16" i="92"/>
  <c r="B271" i="92"/>
  <c r="B608" i="92"/>
  <c r="C569" i="92"/>
  <c r="B342" i="92"/>
  <c r="B554" i="92"/>
  <c r="C172" i="92"/>
  <c r="C385" i="92"/>
  <c r="B393" i="92"/>
  <c r="C101" i="92"/>
  <c r="B400" i="92"/>
  <c r="C254" i="92"/>
  <c r="C250" i="92"/>
  <c r="B312" i="92"/>
  <c r="C178" i="92"/>
  <c r="B604" i="92"/>
  <c r="B255" i="92"/>
  <c r="C150" i="92"/>
  <c r="B340" i="92"/>
  <c r="B505" i="92"/>
  <c r="B465" i="92"/>
  <c r="C69" i="92"/>
  <c r="B132" i="92"/>
  <c r="C20" i="92"/>
  <c r="B287" i="92"/>
  <c r="B515" i="92"/>
  <c r="C72" i="92"/>
  <c r="C210" i="92"/>
  <c r="B213" i="92"/>
  <c r="C46" i="92"/>
  <c r="C118" i="92"/>
  <c r="B429" i="92"/>
  <c r="C475" i="92"/>
  <c r="C476" i="92"/>
  <c r="C8" i="92"/>
  <c r="C80" i="92"/>
  <c r="C290" i="92"/>
  <c r="B529" i="92"/>
  <c r="C372" i="92"/>
  <c r="B135" i="92"/>
  <c r="B322" i="92"/>
  <c r="B183" i="92"/>
  <c r="B170" i="92"/>
  <c r="B25" i="92"/>
  <c r="B404" i="92"/>
  <c r="B67" i="92"/>
  <c r="C34" i="92"/>
  <c r="C73" i="92"/>
  <c r="B78" i="92"/>
  <c r="C48" i="92"/>
  <c r="B278" i="92"/>
  <c r="B249" i="92"/>
  <c r="B206" i="92"/>
  <c r="B175" i="92"/>
  <c r="C549" i="92"/>
  <c r="C139" i="92"/>
  <c r="C518" i="92"/>
  <c r="B460" i="92"/>
  <c r="B299" i="92"/>
  <c r="C236" i="92"/>
  <c r="B592" i="92"/>
  <c r="C415" i="92"/>
  <c r="B309" i="92"/>
  <c r="B300" i="92"/>
  <c r="C303" i="92"/>
  <c r="C249" i="92"/>
  <c r="B561" i="92"/>
  <c r="C422" i="92"/>
  <c r="B397" i="92"/>
  <c r="C64" i="92"/>
  <c r="B575" i="92"/>
  <c r="C174" i="92"/>
  <c r="B116" i="92"/>
  <c r="B50" i="92"/>
  <c r="C572" i="92"/>
  <c r="B302" i="92"/>
  <c r="C136" i="92"/>
  <c r="C135" i="92"/>
  <c r="C291" i="92"/>
  <c r="C444" i="92"/>
  <c r="B323" i="92"/>
  <c r="B574" i="92"/>
  <c r="C266" i="92"/>
  <c r="B374" i="92"/>
  <c r="C494" i="92"/>
  <c r="C189" i="92"/>
  <c r="C321" i="92"/>
  <c r="C386" i="92"/>
  <c r="C457" i="92"/>
  <c r="C471" i="92"/>
  <c r="B96" i="92"/>
  <c r="C82" i="92"/>
  <c r="C84" i="92"/>
  <c r="B581" i="92"/>
  <c r="C351" i="92"/>
  <c r="C338" i="92"/>
  <c r="B352" i="92"/>
  <c r="B595" i="92"/>
  <c r="B16" i="92"/>
  <c r="B45" i="92"/>
  <c r="C600" i="92"/>
  <c r="B196" i="92"/>
  <c r="B65" i="92"/>
  <c r="B225" i="92"/>
  <c r="B516" i="92"/>
  <c r="C562" i="92"/>
  <c r="C71" i="92"/>
  <c r="C566" i="92"/>
  <c r="B70" i="92"/>
  <c r="B369" i="92"/>
  <c r="C67" i="92"/>
  <c r="B87" i="92"/>
  <c r="B256" i="92"/>
  <c r="B205" i="92"/>
  <c r="B108" i="92"/>
  <c r="B430" i="92"/>
  <c r="B439" i="92"/>
  <c r="C298" i="92"/>
  <c r="B436" i="92"/>
  <c r="C87" i="92"/>
  <c r="C293" i="92"/>
  <c r="B607" i="92"/>
  <c r="B603" i="92"/>
  <c r="B137" i="92"/>
  <c r="AG89" i="99" l="1"/>
  <c r="AH114" i="99"/>
  <c r="O60" i="99"/>
  <c r="N13" i="99"/>
  <c r="AF13" i="99"/>
  <c r="O114" i="99"/>
  <c r="P89" i="99"/>
  <c r="P35" i="99"/>
  <c r="AG35" i="99"/>
  <c r="I417" i="99"/>
  <c r="AH89" i="99"/>
  <c r="P60" i="99"/>
  <c r="AG60" i="99"/>
  <c r="AH35" i="99"/>
  <c r="H417" i="99"/>
  <c r="AG114" i="99"/>
  <c r="O13" i="99"/>
  <c r="O35" i="99"/>
  <c r="AH60" i="99"/>
  <c r="N143" i="99"/>
  <c r="AG13" i="99"/>
  <c r="P114" i="99"/>
  <c r="O89" i="99"/>
  <c r="O143" i="99"/>
  <c r="B5" i="89"/>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B1128" i="92"/>
  <c r="C971" i="92"/>
  <c r="C797" i="92"/>
  <c r="C708" i="92"/>
  <c r="C764" i="92"/>
  <c r="C756" i="92"/>
  <c r="C787" i="92"/>
  <c r="B1116" i="92"/>
  <c r="C1146" i="92"/>
  <c r="B1190" i="92"/>
  <c r="C638" i="92"/>
  <c r="B960" i="92"/>
  <c r="C717" i="92"/>
  <c r="C962" i="92"/>
  <c r="C1068" i="92"/>
  <c r="C1023" i="92"/>
  <c r="B717" i="92"/>
  <c r="B971" i="92"/>
  <c r="B1030" i="92"/>
  <c r="C1003" i="92"/>
  <c r="B741" i="92"/>
  <c r="B1206" i="92"/>
  <c r="B1164" i="92"/>
  <c r="C770" i="92"/>
  <c r="B647" i="92"/>
  <c r="B1090" i="92"/>
  <c r="B1089" i="92"/>
  <c r="B1214" i="92"/>
  <c r="C1024" i="92"/>
  <c r="C700" i="92"/>
  <c r="C988" i="92"/>
  <c r="C828" i="92"/>
  <c r="C816" i="92"/>
  <c r="C707" i="92"/>
  <c r="B709" i="92"/>
  <c r="C1180" i="92"/>
  <c r="B853" i="92"/>
  <c r="C1194" i="92"/>
  <c r="B689" i="92"/>
  <c r="B1141" i="92"/>
  <c r="C691" i="92"/>
  <c r="B967" i="92"/>
  <c r="B713" i="92"/>
  <c r="C895" i="92"/>
  <c r="C1108" i="92"/>
  <c r="C943" i="92"/>
  <c r="B931" i="92"/>
  <c r="B908" i="92"/>
  <c r="B954" i="92"/>
  <c r="C1056" i="92"/>
  <c r="C1004" i="92"/>
  <c r="C777" i="92"/>
  <c r="B1113" i="92"/>
  <c r="B874" i="92"/>
  <c r="C1170" i="92"/>
  <c r="C1039" i="92"/>
  <c r="C914" i="92"/>
  <c r="C911" i="92"/>
  <c r="B937" i="92"/>
  <c r="B1195" i="92"/>
  <c r="B1108" i="92"/>
  <c r="C789" i="92"/>
  <c r="C751" i="92"/>
  <c r="B1021" i="92"/>
  <c r="C662" i="92"/>
  <c r="B728" i="92"/>
  <c r="C1059" i="92"/>
  <c r="B711" i="92"/>
  <c r="B1097" i="92"/>
  <c r="B802" i="92"/>
  <c r="B1042" i="92"/>
  <c r="B1133" i="92"/>
  <c r="C1013" i="92"/>
  <c r="C1005" i="92"/>
  <c r="C730" i="92"/>
  <c r="B840" i="92"/>
  <c r="C1097" i="92"/>
  <c r="C1164" i="92"/>
  <c r="B715" i="92"/>
  <c r="B912" i="92"/>
  <c r="C942" i="92"/>
  <c r="C1090" i="92"/>
  <c r="B762" i="92"/>
  <c r="C1199" i="92"/>
  <c r="C681" i="92"/>
  <c r="C1070" i="92"/>
  <c r="C851" i="92"/>
  <c r="C1049" i="92"/>
  <c r="C885" i="92"/>
  <c r="C687" i="92"/>
  <c r="B1086" i="92"/>
  <c r="C898" i="92"/>
  <c r="B969" i="92"/>
  <c r="C887" i="92"/>
  <c r="B995" i="92"/>
  <c r="B716" i="92"/>
  <c r="C913" i="92"/>
  <c r="B952" i="92"/>
  <c r="C973" i="92"/>
  <c r="B1072" i="92"/>
  <c r="C1015" i="92"/>
  <c r="B1159" i="92"/>
  <c r="C1106" i="92"/>
  <c r="B722" i="92"/>
  <c r="B1093" i="92"/>
  <c r="C1075" i="92"/>
  <c r="C979" i="92"/>
  <c r="B681" i="92"/>
  <c r="B1043" i="92"/>
  <c r="C1035" i="92"/>
  <c r="B1200" i="92"/>
  <c r="C1184" i="92"/>
  <c r="B1147" i="92"/>
  <c r="B1100" i="92"/>
  <c r="B734" i="92"/>
  <c r="B850" i="92"/>
  <c r="C1096" i="92"/>
  <c r="C1147" i="92"/>
  <c r="C1129" i="92"/>
  <c r="B643" i="92"/>
  <c r="B781" i="92"/>
  <c r="B759" i="92"/>
  <c r="C856" i="92"/>
  <c r="B1082" i="92"/>
  <c r="C1111" i="92"/>
  <c r="C1047" i="92"/>
  <c r="B831" i="92"/>
  <c r="B888" i="92"/>
  <c r="C1109" i="92"/>
  <c r="C995" i="92"/>
  <c r="C803" i="92"/>
  <c r="C1065" i="92"/>
  <c r="C930" i="92"/>
  <c r="C936" i="92"/>
  <c r="B730" i="92"/>
  <c r="B1121" i="92"/>
  <c r="C821" i="92"/>
  <c r="C939" i="92"/>
  <c r="C869" i="92"/>
  <c r="B686" i="92"/>
  <c r="C1012" i="92"/>
  <c r="B1150" i="92"/>
  <c r="C894" i="92"/>
  <c r="C910" i="92"/>
  <c r="C768" i="92"/>
  <c r="C775" i="92"/>
  <c r="C1041" i="92"/>
  <c r="B774" i="92"/>
  <c r="C810" i="92"/>
  <c r="B1091" i="92"/>
  <c r="B1155" i="92"/>
  <c r="B777" i="92"/>
  <c r="B1102" i="92"/>
  <c r="B1142" i="92"/>
  <c r="B796" i="92"/>
  <c r="C653" i="92"/>
  <c r="B829" i="92"/>
  <c r="B862" i="92"/>
  <c r="C975" i="92"/>
  <c r="B889" i="92"/>
  <c r="B1205" i="92"/>
  <c r="C884" i="92"/>
  <c r="C839" i="92"/>
  <c r="B646" i="92"/>
  <c r="B880" i="92"/>
  <c r="B1210" i="92"/>
  <c r="B900" i="92"/>
  <c r="B1037" i="92"/>
  <c r="C1107" i="92"/>
  <c r="B873" i="92"/>
  <c r="C1195" i="92"/>
  <c r="B1198" i="92"/>
  <c r="B683" i="92"/>
  <c r="C877" i="92"/>
  <c r="B814" i="92"/>
  <c r="B887" i="92"/>
  <c r="C758" i="92"/>
  <c r="C1009" i="92"/>
  <c r="C754" i="92"/>
  <c r="C845" i="92"/>
  <c r="C747" i="92"/>
  <c r="B661" i="92"/>
  <c r="C868" i="92"/>
  <c r="C980" i="92"/>
  <c r="C915" i="92"/>
  <c r="C950" i="92"/>
  <c r="C866" i="92"/>
  <c r="C990" i="92"/>
  <c r="B1112" i="92"/>
  <c r="B1184" i="92"/>
  <c r="B1162" i="92"/>
  <c r="B1182" i="92"/>
  <c r="C1050" i="92"/>
  <c r="B1036" i="92"/>
  <c r="B846" i="92"/>
  <c r="B933" i="92"/>
  <c r="B789" i="92"/>
  <c r="C1084" i="92"/>
  <c r="B949" i="92"/>
  <c r="B699" i="92"/>
  <c r="B1039" i="92"/>
  <c r="C673" i="92"/>
  <c r="C732" i="92"/>
  <c r="C702" i="92"/>
  <c r="B1051" i="92"/>
  <c r="C1017" i="92"/>
  <c r="B676" i="92"/>
  <c r="B797" i="92"/>
  <c r="B839" i="92"/>
  <c r="B770" i="92"/>
  <c r="C643" i="92"/>
  <c r="B841" i="92"/>
  <c r="C1031" i="92"/>
  <c r="B965" i="92"/>
  <c r="C663" i="92"/>
  <c r="C1051" i="92"/>
  <c r="B843" i="92"/>
  <c r="C1113" i="92"/>
  <c r="B1088" i="92"/>
  <c r="B1177" i="92"/>
  <c r="B983" i="92"/>
  <c r="B1048" i="92"/>
  <c r="B692" i="92"/>
  <c r="C676" i="92"/>
  <c r="B1212" i="92"/>
  <c r="C755" i="92"/>
  <c r="B857" i="92"/>
  <c r="B1123" i="92"/>
  <c r="B719" i="92"/>
  <c r="C697" i="92"/>
  <c r="B1027" i="92"/>
  <c r="B1032" i="92"/>
  <c r="B1180" i="92"/>
  <c r="B1071" i="92"/>
  <c r="C823" i="92"/>
  <c r="C949" i="92"/>
  <c r="C1128" i="92"/>
  <c r="B1001" i="92"/>
  <c r="B738" i="92"/>
  <c r="C846" i="92"/>
  <c r="B951" i="92"/>
  <c r="C651" i="92"/>
  <c r="C737" i="92"/>
  <c r="B958" i="92"/>
  <c r="C1165" i="92"/>
  <c r="C1094" i="92"/>
  <c r="C795" i="92"/>
  <c r="C904" i="92"/>
  <c r="B1010" i="92"/>
  <c r="B868" i="92"/>
  <c r="B929" i="92"/>
  <c r="B915" i="92"/>
  <c r="B1062" i="92"/>
  <c r="B1143" i="92"/>
  <c r="B921" i="92"/>
  <c r="B922" i="92"/>
  <c r="C1186" i="92"/>
  <c r="C901" i="92"/>
  <c r="B725" i="92"/>
  <c r="B757" i="92"/>
  <c r="C1006" i="92"/>
  <c r="B752" i="92"/>
  <c r="C790" i="92"/>
  <c r="C1205" i="92"/>
  <c r="B1111" i="92"/>
  <c r="C945" i="92"/>
  <c r="B783" i="92"/>
  <c r="C1123" i="92"/>
  <c r="B856" i="92"/>
  <c r="C1055" i="92"/>
  <c r="B902" i="92"/>
  <c r="C957" i="92"/>
  <c r="C752" i="92"/>
  <c r="B821" i="92"/>
  <c r="B934" i="92"/>
  <c r="B1152" i="92"/>
  <c r="B653" i="92"/>
  <c r="C1202" i="92"/>
  <c r="B779" i="92"/>
  <c r="C1162" i="92"/>
  <c r="B1092" i="92"/>
  <c r="C1144" i="92"/>
  <c r="C655" i="92"/>
  <c r="C659" i="92"/>
  <c r="B807" i="92"/>
  <c r="C941" i="92"/>
  <c r="C668" i="92"/>
  <c r="C1045" i="92"/>
  <c r="C1028" i="92"/>
  <c r="B1077" i="92"/>
  <c r="B1058" i="92"/>
  <c r="C819" i="92"/>
  <c r="B1023" i="92"/>
  <c r="B671" i="92"/>
  <c r="B986" i="92"/>
  <c r="B852" i="92"/>
  <c r="B1168" i="92"/>
  <c r="B1055" i="92"/>
  <c r="B1038" i="92"/>
  <c r="C1081" i="92"/>
  <c r="C1145" i="92"/>
  <c r="B758" i="92"/>
  <c r="B897" i="92"/>
  <c r="B994" i="92"/>
  <c r="B1165" i="92"/>
  <c r="C870" i="92"/>
  <c r="B793" i="92"/>
  <c r="B729" i="92"/>
  <c r="B791" i="92"/>
  <c r="B826" i="92"/>
  <c r="C657" i="92"/>
  <c r="C813" i="92"/>
  <c r="C718" i="92"/>
  <c r="C968" i="92"/>
  <c r="C827" i="92"/>
  <c r="B941" i="92"/>
  <c r="C1100" i="92"/>
  <c r="C1212" i="92"/>
  <c r="C832" i="92"/>
  <c r="C837" i="92"/>
  <c r="B942" i="92"/>
  <c r="C959" i="92"/>
  <c r="B1013" i="92"/>
  <c r="C1120" i="92"/>
  <c r="B694" i="92"/>
  <c r="C793" i="92"/>
  <c r="B706" i="92"/>
  <c r="C978" i="92"/>
  <c r="C645" i="92"/>
  <c r="C924" i="92"/>
  <c r="C909" i="92"/>
  <c r="B1040" i="92"/>
  <c r="C858" i="92"/>
  <c r="B1033" i="92"/>
  <c r="B660" i="92"/>
  <c r="B695" i="92"/>
  <c r="B1148" i="92"/>
  <c r="B691" i="92"/>
  <c r="B884" i="92"/>
  <c r="C1137" i="92"/>
  <c r="C1099" i="92"/>
  <c r="B811" i="92"/>
  <c r="C674" i="92"/>
  <c r="C1150" i="92"/>
  <c r="C1124" i="92"/>
  <c r="B847" i="92"/>
  <c r="B714" i="92"/>
  <c r="B700" i="92"/>
  <c r="B659" i="92"/>
  <c r="C1155" i="92"/>
  <c r="B638" i="92"/>
  <c r="B720" i="92"/>
  <c r="B1209" i="92"/>
  <c r="B1196" i="92"/>
  <c r="B1153" i="92"/>
  <c r="B893" i="92"/>
  <c r="B819" i="92"/>
  <c r="B644" i="92"/>
  <c r="B1204" i="92"/>
  <c r="B1026" i="92"/>
  <c r="B742" i="92"/>
  <c r="C1177" i="92"/>
  <c r="B726" i="92"/>
  <c r="C1037" i="92"/>
  <c r="C1010" i="92"/>
  <c r="C786" i="92"/>
  <c r="B1192" i="92"/>
  <c r="C1153" i="92"/>
  <c r="B938" i="92"/>
  <c r="C951" i="92"/>
  <c r="B865" i="92"/>
  <c r="B837" i="92"/>
  <c r="B985" i="92"/>
  <c r="C791" i="92"/>
  <c r="C1197" i="92"/>
  <c r="B767" i="92"/>
  <c r="B678" i="92"/>
  <c r="C834" i="92"/>
  <c r="B982" i="92"/>
  <c r="B780" i="92"/>
  <c r="C985" i="92"/>
  <c r="C1219" i="92"/>
  <c r="C806" i="92"/>
  <c r="B710" i="92"/>
  <c r="B1105" i="92"/>
  <c r="C852" i="92"/>
  <c r="B824" i="92"/>
  <c r="B1019" i="92"/>
  <c r="B886" i="92"/>
  <c r="B827" i="92"/>
  <c r="B1137" i="92"/>
  <c r="C928" i="92"/>
  <c r="C999" i="92"/>
  <c r="C1151" i="92"/>
  <c r="C831" i="92"/>
  <c r="B1199" i="92"/>
  <c r="C1218" i="92"/>
  <c r="B805" i="92"/>
  <c r="C776" i="92"/>
  <c r="B1074" i="92"/>
  <c r="C905" i="92"/>
  <c r="B674" i="92"/>
  <c r="C932" i="92"/>
  <c r="B1185" i="92"/>
  <c r="B979" i="92"/>
  <c r="B927" i="92"/>
  <c r="B746" i="92"/>
  <c r="B745" i="92"/>
  <c r="C812" i="92"/>
  <c r="C801" i="92"/>
  <c r="C826" i="92"/>
  <c r="C882" i="92"/>
  <c r="B707" i="92"/>
  <c r="C1122" i="92"/>
  <c r="B1095" i="92"/>
  <c r="C865" i="92"/>
  <c r="B727" i="92"/>
  <c r="B891" i="92"/>
  <c r="C996" i="92"/>
  <c r="B925" i="92"/>
  <c r="B1211" i="92"/>
  <c r="C948" i="92"/>
  <c r="B879" i="92"/>
  <c r="C897" i="92"/>
  <c r="B858" i="92"/>
  <c r="B1218" i="92"/>
  <c r="C931" i="92"/>
  <c r="B657" i="92"/>
  <c r="C1166" i="92"/>
  <c r="B785" i="92"/>
  <c r="C1173" i="92"/>
  <c r="C859" i="92"/>
  <c r="C1116" i="92"/>
  <c r="B1103" i="92"/>
  <c r="B1188" i="92"/>
  <c r="B904" i="92"/>
  <c r="B665" i="92"/>
  <c r="B1087" i="92"/>
  <c r="C1054" i="92"/>
  <c r="C1112" i="92"/>
  <c r="C966" i="92"/>
  <c r="C1148" i="92"/>
  <c r="B1179" i="92"/>
  <c r="B877" i="92"/>
  <c r="B697" i="92"/>
  <c r="C782" i="92"/>
  <c r="C1114" i="92"/>
  <c r="C742" i="92"/>
  <c r="B786" i="92"/>
  <c r="C678" i="92"/>
  <c r="B1166" i="92"/>
  <c r="C1136" i="92"/>
  <c r="B896" i="92"/>
  <c r="B820" i="92"/>
  <c r="C977" i="92"/>
  <c r="C774" i="92"/>
  <c r="B680" i="92"/>
  <c r="C1063" i="92"/>
  <c r="C1121" i="92"/>
  <c r="C1021" i="92"/>
  <c r="C672" i="92"/>
  <c r="C1034" i="92"/>
  <c r="C1078" i="92"/>
  <c r="B870" i="92"/>
  <c r="B828" i="92"/>
  <c r="B693" i="92"/>
  <c r="C964" i="92"/>
  <c r="C871" i="92"/>
  <c r="C698" i="92"/>
  <c r="C800" i="92"/>
  <c r="C1074" i="92"/>
  <c r="B1215" i="92"/>
  <c r="B909" i="92"/>
  <c r="C667" i="92"/>
  <c r="B905" i="92"/>
  <c r="C772" i="92"/>
  <c r="C876" i="92"/>
  <c r="C967" i="92"/>
  <c r="C1083" i="92"/>
  <c r="C1073" i="92"/>
  <c r="C745" i="92"/>
  <c r="C671" i="92"/>
  <c r="C997" i="92"/>
  <c r="B944" i="92"/>
  <c r="B978" i="92"/>
  <c r="C1011" i="92"/>
  <c r="C785" i="92"/>
  <c r="C759" i="92"/>
  <c r="B950" i="92"/>
  <c r="C874" i="92"/>
  <c r="B990" i="92"/>
  <c r="C1095" i="92"/>
  <c r="B768" i="92"/>
  <c r="B1054" i="92"/>
  <c r="B1070" i="92"/>
  <c r="B1167" i="92"/>
  <c r="C1026" i="92"/>
  <c r="B923" i="92"/>
  <c r="B1140" i="92"/>
  <c r="C917" i="92"/>
  <c r="C665" i="92"/>
  <c r="B1169" i="92"/>
  <c r="C679" i="92"/>
  <c r="B1172" i="92"/>
  <c r="C818" i="92"/>
  <c r="C836" i="92"/>
  <c r="C1152" i="92"/>
  <c r="B894" i="92"/>
  <c r="B953" i="92"/>
  <c r="C969" i="92"/>
  <c r="C929" i="92"/>
  <c r="C757" i="92"/>
  <c r="C954" i="92"/>
  <c r="C660" i="92"/>
  <c r="B1016" i="92"/>
  <c r="B1120" i="92"/>
  <c r="B970" i="92"/>
  <c r="B804" i="92"/>
  <c r="C771" i="92"/>
  <c r="B645" i="92"/>
  <c r="B755" i="92"/>
  <c r="C716" i="92"/>
  <c r="B963" i="92"/>
  <c r="C956" i="92"/>
  <c r="B977" i="92"/>
  <c r="B996" i="92"/>
  <c r="B916" i="92"/>
  <c r="B911" i="92"/>
  <c r="C781" i="92"/>
  <c r="C880" i="92"/>
  <c r="B861" i="92"/>
  <c r="C1188" i="92"/>
  <c r="C704" i="92"/>
  <c r="B1029" i="92"/>
  <c r="C1105" i="92"/>
  <c r="C1089" i="92"/>
  <c r="B1003" i="92"/>
  <c r="B806" i="92"/>
  <c r="C1030" i="92"/>
  <c r="B641" i="92"/>
  <c r="C1079" i="92"/>
  <c r="B1099" i="92"/>
  <c r="C1203" i="92"/>
  <c r="C682" i="92"/>
  <c r="B662" i="92"/>
  <c r="B724" i="92"/>
  <c r="C1196" i="92"/>
  <c r="C779" i="92"/>
  <c r="C925" i="92"/>
  <c r="C879" i="92"/>
  <c r="C734" i="92"/>
  <c r="B1114" i="92"/>
  <c r="B1012" i="92"/>
  <c r="C972" i="92"/>
  <c r="C835" i="92"/>
  <c r="C729" i="92"/>
  <c r="B1079" i="92"/>
  <c r="B642" i="92"/>
  <c r="C744" i="92"/>
  <c r="B1145" i="92"/>
  <c r="C919" i="92"/>
  <c r="B750" i="92"/>
  <c r="C1008" i="92"/>
  <c r="B1061" i="92"/>
  <c r="C1171" i="92"/>
  <c r="C883" i="92"/>
  <c r="C1138" i="92"/>
  <c r="C817" i="92"/>
  <c r="C838" i="92"/>
  <c r="B1125" i="92"/>
  <c r="B670" i="92"/>
  <c r="B946" i="92"/>
  <c r="C1014" i="92"/>
  <c r="B1157" i="92"/>
  <c r="C1102" i="92"/>
  <c r="C1002" i="92"/>
  <c r="C815" i="92"/>
  <c r="C1169" i="92"/>
  <c r="C740" i="92"/>
  <c r="C927" i="92"/>
  <c r="B1065" i="92"/>
  <c r="B687" i="92"/>
  <c r="B798" i="92"/>
  <c r="C656" i="92"/>
  <c r="C677" i="92"/>
  <c r="B936" i="92"/>
  <c r="B735" i="92"/>
  <c r="C695" i="92"/>
  <c r="C857" i="92"/>
  <c r="C1104" i="92"/>
  <c r="B651" i="92"/>
  <c r="B756" i="92"/>
  <c r="B1156" i="92"/>
  <c r="C664" i="92"/>
  <c r="C854" i="92"/>
  <c r="B753" i="92"/>
  <c r="C760" i="92"/>
  <c r="C878" i="92"/>
  <c r="C912" i="92"/>
  <c r="C1033" i="92"/>
  <c r="C640" i="92"/>
  <c r="C820" i="92"/>
  <c r="B1106" i="92"/>
  <c r="C1207" i="92"/>
  <c r="B822" i="92"/>
  <c r="B844" i="92"/>
  <c r="C1211" i="92"/>
  <c r="C658" i="92"/>
  <c r="B948" i="92"/>
  <c r="C1092" i="92"/>
  <c r="C1189" i="92"/>
  <c r="B771" i="92"/>
  <c r="B668" i="92"/>
  <c r="C1110" i="92"/>
  <c r="C944" i="92"/>
  <c r="B810" i="92"/>
  <c r="C986" i="92"/>
  <c r="B1146" i="92"/>
  <c r="C709" i="92"/>
  <c r="C989" i="92"/>
  <c r="C1046" i="92"/>
  <c r="B1002" i="92"/>
  <c r="C1179" i="92"/>
  <c r="C1132" i="92"/>
  <c r="C896" i="92"/>
  <c r="C889" i="92"/>
  <c r="C1022" i="92"/>
  <c r="C888" i="92"/>
  <c r="B764" i="92"/>
  <c r="B1028" i="92"/>
  <c r="B1011" i="92"/>
  <c r="B1135" i="92"/>
  <c r="C940" i="92"/>
  <c r="C805" i="92"/>
  <c r="B736" i="92"/>
  <c r="C696" i="92"/>
  <c r="B1007" i="92"/>
  <c r="C804" i="92"/>
  <c r="C1215" i="92"/>
  <c r="B784" i="92"/>
  <c r="B966" i="92"/>
  <c r="C749" i="92"/>
  <c r="B924" i="92"/>
  <c r="B1094" i="92"/>
  <c r="B1068" i="92"/>
  <c r="C1161" i="92"/>
  <c r="C1127" i="92"/>
  <c r="C762" i="92"/>
  <c r="C1067" i="92"/>
  <c r="B1110" i="92"/>
  <c r="B679" i="92"/>
  <c r="C1125" i="92"/>
  <c r="B794" i="92"/>
  <c r="C1093" i="92"/>
  <c r="C675" i="92"/>
  <c r="B1049" i="92"/>
  <c r="B981" i="92"/>
  <c r="B1136" i="92"/>
  <c r="C1140" i="92"/>
  <c r="C808" i="92"/>
  <c r="B1009" i="92"/>
  <c r="B1139" i="92"/>
  <c r="C1182" i="92"/>
  <c r="B984" i="92"/>
  <c r="C683" i="92"/>
  <c r="B1018" i="92"/>
  <c r="C1117" i="92"/>
  <c r="B940" i="92"/>
  <c r="B871" i="92"/>
  <c r="C916" i="92"/>
  <c r="C1027" i="92"/>
  <c r="C970" i="92"/>
  <c r="C933" i="92"/>
  <c r="C794" i="92"/>
  <c r="B800" i="92"/>
  <c r="B1060" i="92"/>
  <c r="B835" i="92"/>
  <c r="C937" i="92"/>
  <c r="C1210" i="92"/>
  <c r="B869" i="92"/>
  <c r="B701" i="92"/>
  <c r="B1208" i="92"/>
  <c r="C938" i="92"/>
  <c r="C639" i="92"/>
  <c r="C963" i="92"/>
  <c r="B761" i="92"/>
  <c r="C761" i="92"/>
  <c r="B666" i="92"/>
  <c r="C778" i="92"/>
  <c r="B754" i="92"/>
  <c r="B1181" i="92"/>
  <c r="C844" i="92"/>
  <c r="C712" i="92"/>
  <c r="C981" i="92"/>
  <c r="B751" i="92"/>
  <c r="C1072" i="92"/>
  <c r="B854" i="92"/>
  <c r="C946" i="92"/>
  <c r="C641" i="92"/>
  <c r="C974" i="92"/>
  <c r="B945" i="92"/>
  <c r="B803" i="92"/>
  <c r="C743" i="92"/>
  <c r="C694" i="92"/>
  <c r="C705" i="92"/>
  <c r="C1141" i="92"/>
  <c r="C841" i="92"/>
  <c r="B1085" i="92"/>
  <c r="C809" i="92"/>
  <c r="B974" i="92"/>
  <c r="C864" i="92"/>
  <c r="B1078" i="92"/>
  <c r="C847" i="92"/>
  <c r="B1193" i="92"/>
  <c r="B913" i="92"/>
  <c r="B882" i="92"/>
  <c r="C1176" i="92"/>
  <c r="C1060" i="92"/>
  <c r="C811" i="92"/>
  <c r="B1194" i="92"/>
  <c r="C731" i="92"/>
  <c r="C693" i="92"/>
  <c r="B688" i="92"/>
  <c r="C1085" i="92"/>
  <c r="C1042" i="92"/>
  <c r="B825" i="92"/>
  <c r="B1144" i="92"/>
  <c r="C850" i="92"/>
  <c r="B1109" i="92"/>
  <c r="C875" i="92"/>
  <c r="B1122" i="92"/>
  <c r="C792" i="92"/>
  <c r="C1052" i="92"/>
  <c r="B1084" i="92"/>
  <c r="B1004" i="92"/>
  <c r="C998" i="92"/>
  <c r="B1022" i="92"/>
  <c r="B1151" i="92"/>
  <c r="C1115" i="92"/>
  <c r="B910" i="92"/>
  <c r="C701" i="92"/>
  <c r="B682" i="92"/>
  <c r="C723" i="92"/>
  <c r="C799" i="92"/>
  <c r="C1201" i="92"/>
  <c r="B872" i="92"/>
  <c r="B1025" i="92"/>
  <c r="B698" i="92"/>
  <c r="C713" i="92"/>
  <c r="B991" i="92"/>
  <c r="B658" i="92"/>
  <c r="C748" i="92"/>
  <c r="C1192" i="92"/>
  <c r="B959" i="92"/>
  <c r="C783" i="92"/>
  <c r="B1056" i="92"/>
  <c r="B919" i="92"/>
  <c r="C829" i="92"/>
  <c r="B1158" i="92"/>
  <c r="C654" i="92"/>
  <c r="B1052" i="92"/>
  <c r="B972" i="92"/>
  <c r="C907" i="92"/>
  <c r="B1171" i="92"/>
  <c r="C830" i="92"/>
  <c r="B1080" i="92"/>
  <c r="B818" i="92"/>
  <c r="B816" i="92"/>
  <c r="C920" i="92"/>
  <c r="C1019" i="92"/>
  <c r="B866" i="92"/>
  <c r="C1066" i="92"/>
  <c r="C862" i="92"/>
  <c r="B1175" i="92"/>
  <c r="B1178" i="92"/>
  <c r="B832" i="92"/>
  <c r="B955" i="92"/>
  <c r="B1067" i="92"/>
  <c r="C814" i="92"/>
  <c r="C1217" i="92"/>
  <c r="C689" i="92"/>
  <c r="B1219" i="92"/>
  <c r="C994" i="92"/>
  <c r="C822" i="92"/>
  <c r="C1134" i="92"/>
  <c r="C706" i="92"/>
  <c r="C1175" i="92"/>
  <c r="C1103" i="92"/>
  <c r="C1032" i="92"/>
  <c r="C1088" i="92"/>
  <c r="C918" i="92"/>
  <c r="B1076" i="92"/>
  <c r="B1046" i="92"/>
  <c r="C965" i="92"/>
  <c r="B1216" i="92"/>
  <c r="C1053" i="92"/>
  <c r="B731" i="92"/>
  <c r="B640" i="92"/>
  <c r="B690" i="92"/>
  <c r="B1107" i="92"/>
  <c r="B790" i="92"/>
  <c r="B743" i="92"/>
  <c r="C736" i="92"/>
  <c r="B1101" i="92"/>
  <c r="C1071" i="92"/>
  <c r="B778" i="92"/>
  <c r="B685" i="92"/>
  <c r="B748" i="92"/>
  <c r="C1156" i="92"/>
  <c r="C1206" i="92"/>
  <c r="C763" i="92"/>
  <c r="B895" i="92"/>
  <c r="C849" i="92"/>
  <c r="B792" i="92"/>
  <c r="C903" i="92"/>
  <c r="C934" i="92"/>
  <c r="C767" i="92"/>
  <c r="C1157" i="92"/>
  <c r="B1083" i="92"/>
  <c r="C881" i="92"/>
  <c r="C1213" i="92"/>
  <c r="B834" i="92"/>
  <c r="C1018" i="92"/>
  <c r="B749" i="92"/>
  <c r="B703" i="92"/>
  <c r="B1050" i="92"/>
  <c r="C1159" i="92"/>
  <c r="C867" i="92"/>
  <c r="C648" i="92"/>
  <c r="B907" i="92"/>
  <c r="C796" i="92"/>
  <c r="B845" i="92"/>
  <c r="B917" i="92"/>
  <c r="B885" i="92"/>
  <c r="C711" i="92"/>
  <c r="C955" i="92"/>
  <c r="B1024" i="92"/>
  <c r="B1075" i="92"/>
  <c r="C1064" i="92"/>
  <c r="B1174" i="92"/>
  <c r="B935" i="92"/>
  <c r="C926" i="92"/>
  <c r="C1119" i="92"/>
  <c r="B939" i="92"/>
  <c r="C1126" i="92"/>
  <c r="C719" i="92"/>
  <c r="B962" i="92"/>
  <c r="C715" i="92"/>
  <c r="C976" i="92"/>
  <c r="B998" i="92"/>
  <c r="C727" i="92"/>
  <c r="B652" i="92"/>
  <c r="C840" i="92"/>
  <c r="C1135" i="92"/>
  <c r="C780" i="92"/>
  <c r="C666" i="92"/>
  <c r="B992" i="92"/>
  <c r="C739" i="92"/>
  <c r="B769" i="92"/>
  <c r="B672" i="92"/>
  <c r="C960" i="92"/>
  <c r="B656" i="92"/>
  <c r="C746" i="92"/>
  <c r="C802" i="92"/>
  <c r="B947" i="92"/>
  <c r="C1038" i="92"/>
  <c r="B1063" i="92"/>
  <c r="B654" i="92"/>
  <c r="C824" i="92"/>
  <c r="B1073" i="92"/>
  <c r="C1020" i="92"/>
  <c r="B920" i="92"/>
  <c r="B812" i="92"/>
  <c r="B993" i="92"/>
  <c r="B1045" i="92"/>
  <c r="B892" i="92"/>
  <c r="B1130" i="92"/>
  <c r="B763" i="92"/>
  <c r="B961" i="92"/>
  <c r="C1139" i="92"/>
  <c r="B655" i="92"/>
  <c r="B838" i="92"/>
  <c r="B1201" i="92"/>
  <c r="C1029" i="92"/>
  <c r="B799" i="92"/>
  <c r="C647" i="92"/>
  <c r="C735" i="92"/>
  <c r="B765" i="92"/>
  <c r="B667" i="92"/>
  <c r="B809" i="92"/>
  <c r="B987" i="92"/>
  <c r="C722" i="92"/>
  <c r="C855" i="92"/>
  <c r="C1044" i="92"/>
  <c r="B833" i="92"/>
  <c r="B787" i="92"/>
  <c r="B836" i="92"/>
  <c r="B677" i="92"/>
  <c r="B964" i="92"/>
  <c r="B1191" i="92"/>
  <c r="B663" i="92"/>
  <c r="C906" i="92"/>
  <c r="C1174" i="92"/>
  <c r="C1168" i="92"/>
  <c r="C784" i="92"/>
  <c r="B712" i="92"/>
  <c r="C833" i="92"/>
  <c r="B1154" i="92"/>
  <c r="C1178" i="92"/>
  <c r="B881" i="92"/>
  <c r="C753" i="92"/>
  <c r="B830" i="92"/>
  <c r="B673" i="92"/>
  <c r="B842" i="92"/>
  <c r="B848" i="92"/>
  <c r="B1129" i="92"/>
  <c r="C908" i="92"/>
  <c r="B702" i="92"/>
  <c r="B1006" i="92"/>
  <c r="C1087" i="92"/>
  <c r="C1191" i="92"/>
  <c r="B1138" i="92"/>
  <c r="C728" i="92"/>
  <c r="B1203" i="92"/>
  <c r="C1058" i="92"/>
  <c r="B849" i="92"/>
  <c r="C686" i="92"/>
  <c r="B855" i="92"/>
  <c r="B851" i="92"/>
  <c r="C720" i="92"/>
  <c r="C714" i="92"/>
  <c r="B772" i="92"/>
  <c r="C685" i="92"/>
  <c r="C684" i="92"/>
  <c r="C992" i="92"/>
  <c r="C1160" i="92"/>
  <c r="C1025" i="92"/>
  <c r="B1197" i="92"/>
  <c r="B1035" i="92"/>
  <c r="B1149" i="92"/>
  <c r="B648" i="92"/>
  <c r="C646" i="92"/>
  <c r="B1117" i="92"/>
  <c r="C692" i="92"/>
  <c r="B737" i="92"/>
  <c r="C765" i="92"/>
  <c r="B1014" i="92"/>
  <c r="B1127" i="92"/>
  <c r="B733" i="92"/>
  <c r="C1082" i="92"/>
  <c r="B1118" i="92"/>
  <c r="C1154" i="92"/>
  <c r="C661" i="92"/>
  <c r="C872" i="92"/>
  <c r="C1057" i="92"/>
  <c r="B863" i="92"/>
  <c r="B943" i="92"/>
  <c r="C773" i="92"/>
  <c r="C899" i="92"/>
  <c r="B815" i="92"/>
  <c r="C1118" i="92"/>
  <c r="C1098" i="92"/>
  <c r="C860" i="92"/>
  <c r="B760" i="92"/>
  <c r="C807" i="92"/>
  <c r="B1104" i="92"/>
  <c r="C1077" i="92"/>
  <c r="C1142" i="92"/>
  <c r="B801" i="92"/>
  <c r="C750" i="92"/>
  <c r="B1081" i="92"/>
  <c r="B1096" i="92"/>
  <c r="B723" i="92"/>
  <c r="B864" i="92"/>
  <c r="C1036" i="92"/>
  <c r="B1126" i="92"/>
  <c r="B1186" i="92"/>
  <c r="B747" i="92"/>
  <c r="B1131" i="92"/>
  <c r="B782" i="92"/>
  <c r="C652" i="92"/>
  <c r="C1101" i="92"/>
  <c r="B1160" i="92"/>
  <c r="C1214" i="92"/>
  <c r="B973" i="92"/>
  <c r="B1187" i="92"/>
  <c r="B1047" i="92"/>
  <c r="C650" i="92"/>
  <c r="C1172" i="92"/>
  <c r="C843" i="92"/>
  <c r="B766" i="92"/>
  <c r="B705" i="92"/>
  <c r="C738" i="92"/>
  <c r="C1185" i="92"/>
  <c r="C699" i="92"/>
  <c r="B1044" i="92"/>
  <c r="C690" i="92"/>
  <c r="B1017" i="92"/>
  <c r="B859" i="92"/>
  <c r="B878" i="92"/>
  <c r="C961" i="92"/>
  <c r="C861" i="92"/>
  <c r="C642" i="92"/>
  <c r="C788" i="92"/>
  <c r="C1001" i="92"/>
  <c r="B1163" i="92"/>
  <c r="B906" i="92"/>
  <c r="C1040" i="92"/>
  <c r="C982" i="92"/>
  <c r="B684" i="92"/>
  <c r="B669" i="92"/>
  <c r="C710" i="92"/>
  <c r="C893" i="92"/>
  <c r="B775" i="92"/>
  <c r="C1000" i="92"/>
  <c r="C688" i="92"/>
  <c r="C669" i="92"/>
  <c r="C1007" i="92"/>
  <c r="B817" i="92"/>
  <c r="B1098" i="92"/>
  <c r="C1163" i="92"/>
  <c r="B1005" i="92"/>
  <c r="C1143" i="92"/>
  <c r="C900" i="92"/>
  <c r="B708" i="92"/>
  <c r="B704" i="92"/>
  <c r="B773" i="92"/>
  <c r="B696" i="92"/>
  <c r="C947" i="92"/>
  <c r="B1189" i="92"/>
  <c r="C766" i="92"/>
  <c r="C1076" i="92"/>
  <c r="B1008" i="92"/>
  <c r="C923" i="92"/>
  <c r="B1207" i="92"/>
  <c r="C1158" i="92"/>
  <c r="B989" i="92"/>
  <c r="C1167" i="92"/>
  <c r="B1041" i="92"/>
  <c r="C987" i="92"/>
  <c r="B788" i="92"/>
  <c r="C993" i="92"/>
  <c r="C1181" i="92"/>
  <c r="B808" i="92"/>
  <c r="B1119" i="92"/>
  <c r="B1066" i="92"/>
  <c r="C952" i="92"/>
  <c r="B1213" i="92"/>
  <c r="C842" i="92"/>
  <c r="B1176" i="92"/>
  <c r="B876" i="92"/>
  <c r="B776" i="92"/>
  <c r="C733" i="92"/>
  <c r="C1131" i="92"/>
  <c r="C649" i="92"/>
  <c r="C921" i="92"/>
  <c r="B899" i="92"/>
  <c r="B1161" i="92"/>
  <c r="C1183" i="92"/>
  <c r="B914" i="92"/>
  <c r="C769" i="92"/>
  <c r="B898" i="92"/>
  <c r="C798" i="92"/>
  <c r="B1134" i="92"/>
  <c r="B1031" i="92"/>
  <c r="B1053" i="92"/>
  <c r="B1170" i="92"/>
  <c r="C703" i="92"/>
  <c r="B823" i="92"/>
  <c r="C1133" i="92"/>
  <c r="B930" i="92"/>
  <c r="B664" i="92"/>
  <c r="C890" i="92"/>
  <c r="C935" i="92"/>
  <c r="C1016" i="92"/>
  <c r="C741" i="92"/>
  <c r="C1149" i="92"/>
  <c r="B1020" i="92"/>
  <c r="C848" i="92"/>
  <c r="B875" i="92"/>
  <c r="B732" i="92"/>
  <c r="B956" i="92"/>
  <c r="C863" i="92"/>
  <c r="C680" i="92"/>
  <c r="C1198" i="92"/>
  <c r="B740" i="92"/>
  <c r="C984" i="92"/>
  <c r="C726" i="92"/>
  <c r="C1200" i="92"/>
  <c r="C825" i="92"/>
  <c r="B957" i="92"/>
  <c r="B999" i="92"/>
  <c r="B928" i="92"/>
  <c r="B795" i="92"/>
  <c r="C902" i="92"/>
  <c r="B649" i="92"/>
  <c r="C1209" i="92"/>
  <c r="B980" i="92"/>
  <c r="B1183" i="92"/>
  <c r="B890" i="92"/>
  <c r="B976" i="92"/>
  <c r="B739" i="92"/>
  <c r="B968" i="92"/>
  <c r="C922" i="92"/>
  <c r="C891" i="92"/>
  <c r="B1132" i="92"/>
  <c r="C1048" i="92"/>
  <c r="B867" i="92"/>
  <c r="B721" i="92"/>
  <c r="C953" i="92"/>
  <c r="B926" i="92"/>
  <c r="B932" i="92"/>
  <c r="C1091" i="92"/>
  <c r="C1061" i="92"/>
  <c r="B975" i="92"/>
  <c r="B675" i="92"/>
  <c r="C1204" i="92"/>
  <c r="B1059" i="92"/>
  <c r="C1130" i="92"/>
  <c r="B1217" i="92"/>
  <c r="C644" i="92"/>
  <c r="B1173" i="92"/>
  <c r="C1080" i="92"/>
  <c r="C1208" i="92"/>
  <c r="C886" i="92"/>
  <c r="B744" i="92"/>
  <c r="B1124" i="92"/>
  <c r="B639" i="92"/>
  <c r="C991" i="92"/>
  <c r="B1015" i="92"/>
  <c r="C1069" i="92"/>
  <c r="B988" i="92"/>
  <c r="B1057" i="92"/>
  <c r="B1115" i="92"/>
  <c r="B1034" i="92"/>
  <c r="B997" i="92"/>
  <c r="C1187" i="92"/>
  <c r="C892" i="92"/>
  <c r="C873" i="92"/>
  <c r="C1043" i="92"/>
  <c r="C1193" i="92"/>
  <c r="C670" i="92"/>
  <c r="B650" i="92"/>
  <c r="B903" i="92"/>
  <c r="B1064" i="92"/>
  <c r="C1086" i="92"/>
  <c r="B860" i="92"/>
  <c r="C1216" i="92"/>
  <c r="B813" i="92"/>
  <c r="C1190" i="92"/>
  <c r="C721" i="92"/>
  <c r="C983" i="92"/>
  <c r="C724" i="92"/>
  <c r="B918" i="92"/>
  <c r="B901" i="92"/>
  <c r="C1062" i="92"/>
  <c r="B1069" i="92"/>
  <c r="C853" i="92"/>
  <c r="B883" i="92"/>
  <c r="B1202" i="92"/>
  <c r="C725" i="92"/>
  <c r="B718" i="92"/>
  <c r="B1000" i="92"/>
  <c r="C958" i="9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<sst xmlns="http://schemas.openxmlformats.org/spreadsheetml/2006/main" count="18714" uniqueCount="1912">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</sst>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56" t="s">
        <v>1155</v>
      </c>
      <c r="B42" s="1457"/>
      <c r="C42" s="1457"/>
      <c r="D42" s="1457"/>
      <c r="E42" s="1458"/>
    </row>
    <row r="43" spans="1:5" s="692" customFormat="1" x14ac:dyDescent="0.25">
      <c r="A43" s="1465"/>
      <c r="B43" s="1466"/>
      <c r="C43" s="1466"/>
      <c r="D43" s="1466"/>
      <c r="E43" s="1467"/>
    </row>
    <row r="44" spans="1:5" s="692" customFormat="1" ht="15.75" thickBot="1" x14ac:dyDescent="0.3">
      <c r="A44" s="1468"/>
      <c r="B44" s="1469"/>
      <c r="C44" s="1469"/>
      <c r="D44" s="1469"/>
      <c r="E44" s="1470"/>
    </row>
    <row r="45" spans="1:5" s="692" customFormat="1" ht="15.75" thickBot="1" x14ac:dyDescent="0.3">
      <c r="A45" s="697"/>
    </row>
    <row r="46" spans="1:5" s="692" customFormat="1" ht="15.75" thickBot="1" x14ac:dyDescent="0.3">
      <c r="A46" s="1456" t="s">
        <v>1144</v>
      </c>
      <c r="B46" s="1457"/>
      <c r="C46" s="1457"/>
      <c r="D46" s="1457"/>
      <c r="E46" s="1458"/>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59"/>
      <c r="B53" s="1460"/>
      <c r="C53" s="1460"/>
      <c r="D53" s="1460"/>
      <c r="E53" s="1461"/>
    </row>
    <row r="54" spans="1:5" s="692" customFormat="1" ht="15.75" thickBot="1" x14ac:dyDescent="0.3">
      <c r="A54" s="1462"/>
      <c r="B54" s="1463"/>
      <c r="C54" s="1463"/>
      <c r="D54" s="1463"/>
      <c r="E54" s="1464"/>
    </row>
    <row r="55" spans="1:5" ht="15.75" thickBot="1" x14ac:dyDescent="0.3">
      <c r="A55" s="697"/>
      <c r="B55" s="692"/>
      <c r="C55" s="692"/>
      <c r="D55" s="692"/>
      <c r="E55" s="692"/>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1" t="s">
        <v>1156</v>
      </c>
      <c r="B74" s="1472"/>
      <c r="C74" s="1472"/>
      <c r="D74" s="1472"/>
      <c r="E74" s="1473"/>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41" t="s">
        <v>765</v>
      </c>
      <c r="B78" s="1442"/>
      <c r="C78" s="1442"/>
      <c r="D78" s="1442"/>
      <c r="E78" s="1443"/>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1" t="s">
        <v>767</v>
      </c>
      <c r="B83" s="1442"/>
      <c r="C83" s="1442"/>
      <c r="D83" s="1442"/>
      <c r="E83" s="1443"/>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4" t="s">
        <v>1139</v>
      </c>
      <c r="D3" s="1475"/>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60"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G18" sqref="G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4" t="s">
        <v>876</v>
      </c>
      <c r="G2" s="1494"/>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5">
        <f>SUM($I$6:$I$15)</f>
        <v>0</v>
      </c>
      <c r="J17" s="1497" t="s">
        <v>1307</v>
      </c>
      <c r="K17" s="1499">
        <f>SUM($K$6:$K$15)</f>
        <v>0</v>
      </c>
      <c r="L17" s="1497" t="s">
        <v>1308</v>
      </c>
      <c r="M17" s="652"/>
      <c r="N17" s="652"/>
      <c r="O17" s="652"/>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6"/>
      <c r="J18" s="1498"/>
      <c r="K18" s="1500"/>
      <c r="L18" s="1498"/>
      <c r="M18" s="652"/>
      <c r="N18" s="652"/>
      <c r="O18" s="652"/>
      <c r="P18" s="1496"/>
      <c r="Q18" s="1492"/>
      <c r="R18" s="1493"/>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zUpZPOb0o05FsyiW2Vg4Cfz4U9whm+UAg8wJNV5dYctb4Gsv4JIIy7oAqSZtkSnT1DlaAwtdj4mLRb/uNVYw==" saltValue="ZV9HW/DJ4yAzcZ8EXtUk3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59" priority="34">
      <formula>$AP6="Existing"</formula>
    </cfRule>
    <cfRule type="expression" dxfId="858" priority="58">
      <formula>AND($K6&lt;&gt;"Enter Spend&gt;&gt;&gt;",$U6&lt;&gt;"Prospect")</formula>
    </cfRule>
  </conditionalFormatting>
  <conditionalFormatting sqref="S6:S15">
    <cfRule type="expression" dxfId="857" priority="52">
      <formula>$W6="Zip Code Not Serviced"</formula>
    </cfRule>
  </conditionalFormatting>
  <conditionalFormatting sqref="L3:N3">
    <cfRule type="expression" dxfId="856" priority="48">
      <formula>$AN$4&gt;0</formula>
    </cfRule>
  </conditionalFormatting>
  <conditionalFormatting sqref="T6">
    <cfRule type="expression" dxfId="855" priority="42">
      <formula>AND($F$6&lt;&gt;"",$G$6&lt;&gt;"",$U$6&lt;&gt;"Prospect")</formula>
    </cfRule>
    <cfRule type="expression" dxfId="854" priority="43">
      <formula>AND($F$6&lt;&gt;"",$G$6&lt;&gt;"",$U$6="Prospect",$T$6="")</formula>
    </cfRule>
  </conditionalFormatting>
  <conditionalFormatting sqref="T6:V15">
    <cfRule type="expression" dxfId="853" priority="44">
      <formula>$F6=""</formula>
    </cfRule>
    <cfRule type="notContainsBlanks" dxfId="852" priority="45">
      <formula>LEN(TRIM(T6))&gt;0</formula>
    </cfRule>
  </conditionalFormatting>
  <conditionalFormatting sqref="T6:V15">
    <cfRule type="expression" dxfId="851" priority="1">
      <formula>$AN6="FLAG"</formula>
    </cfRule>
  </conditionalFormatting>
  <conditionalFormatting sqref="U6:U15">
    <cfRule type="expression" dxfId="850" priority="39">
      <formula>$W6="Zip Code Not Serviced"</formula>
    </cfRule>
  </conditionalFormatting>
  <conditionalFormatting sqref="P6:S15">
    <cfRule type="expression" dxfId="849" priority="59">
      <formula>$F6=""</formula>
    </cfRule>
    <cfRule type="notContainsBlanks" dxfId="848" priority="60">
      <formula>LEN(TRIM(P6))&gt;0</formula>
    </cfRule>
  </conditionalFormatting>
  <conditionalFormatting sqref="K6:K15 M6:N15 P6:S15">
    <cfRule type="expression" dxfId="847" priority="46">
      <formula>$AN6="FLAG"</formula>
    </cfRule>
  </conditionalFormatting>
  <conditionalFormatting sqref="U14">
    <cfRule type="expression" dxfId="846" priority="33">
      <formula>$AP14="Prospect"</formula>
    </cfRule>
  </conditionalFormatting>
  <conditionalFormatting sqref="U13">
    <cfRule type="expression" dxfId="845" priority="32">
      <formula>$AP13="Prospect"</formula>
    </cfRule>
  </conditionalFormatting>
  <conditionalFormatting sqref="U15">
    <cfRule type="expression" dxfId="844" priority="31">
      <formula>$AP15="Prospect"</formula>
    </cfRule>
  </conditionalFormatting>
  <conditionalFormatting sqref="U12">
    <cfRule type="expression" dxfId="843" priority="30">
      <formula>$AP12="Prospect"</formula>
    </cfRule>
  </conditionalFormatting>
  <conditionalFormatting sqref="U11">
    <cfRule type="expression" dxfId="842" priority="29">
      <formula>$AP11="Prospect"</formula>
    </cfRule>
  </conditionalFormatting>
  <conditionalFormatting sqref="U10">
    <cfRule type="expression" dxfId="841" priority="28">
      <formula>$AP10="Prospect"</formula>
    </cfRule>
  </conditionalFormatting>
  <conditionalFormatting sqref="U9">
    <cfRule type="expression" dxfId="840" priority="27">
      <formula>$AP9="Prospect"</formula>
    </cfRule>
  </conditionalFormatting>
  <conditionalFormatting sqref="U8">
    <cfRule type="expression" dxfId="839" priority="26">
      <formula>$AP8="Prospect"</formula>
    </cfRule>
  </conditionalFormatting>
  <conditionalFormatting sqref="U7">
    <cfRule type="expression" dxfId="838" priority="25">
      <formula>$AP7="Prospect"</formula>
    </cfRule>
  </conditionalFormatting>
  <conditionalFormatting sqref="U6">
    <cfRule type="expression" dxfId="837" priority="24">
      <formula>$AP6="Prospect"</formula>
    </cfRule>
  </conditionalFormatting>
  <conditionalFormatting sqref="L6:L15">
    <cfRule type="expression" dxfId="836" priority="23">
      <formula>Q6&lt;&gt;""</formula>
    </cfRule>
  </conditionalFormatting>
  <conditionalFormatting sqref="L6:L15">
    <cfRule type="expression" dxfId="835" priority="22">
      <formula>$AN6="FLAG"</formula>
    </cfRule>
  </conditionalFormatting>
  <conditionalFormatting sqref="O6:O15">
    <cfRule type="expression" dxfId="834" priority="21">
      <formula>T6&lt;&gt;""</formula>
    </cfRule>
  </conditionalFormatting>
  <conditionalFormatting sqref="O6:O15">
    <cfRule type="expression" dxfId="833" priority="20">
      <formula>$AN6="FLAG"</formula>
    </cfRule>
  </conditionalFormatting>
  <conditionalFormatting sqref="G6:H15">
    <cfRule type="notContainsBlanks" dxfId="832" priority="35">
      <formula>LEN(TRIM(G6))&gt;0</formula>
    </cfRule>
    <cfRule type="expression" dxfId="831" priority="36">
      <formula>$F6&lt;&gt;""</formula>
    </cfRule>
  </conditionalFormatting>
  <conditionalFormatting sqref="T7">
    <cfRule type="expression" dxfId="830" priority="18">
      <formula>AND($F$7&lt;&gt;"",$G$7&lt;&gt;"",$U$7&lt;&gt;"Prospect")</formula>
    </cfRule>
    <cfRule type="expression" dxfId="829" priority="19">
      <formula>AND($F$7&lt;&gt;"",$G$7&lt;&gt;"",$U$7="Prospect",$T$7="")</formula>
    </cfRule>
  </conditionalFormatting>
  <conditionalFormatting sqref="T8">
    <cfRule type="expression" dxfId="828" priority="16">
      <formula>AND($F$8&lt;&gt;"",$G$8&lt;&gt;"",$U$8&lt;&gt;"Prospect")</formula>
    </cfRule>
    <cfRule type="expression" dxfId="827" priority="17">
      <formula>AND($F$8&lt;&gt;"",$G$8&lt;&gt;"",$U$8="Prospect",$T$8="")</formula>
    </cfRule>
  </conditionalFormatting>
  <conditionalFormatting sqref="T9">
    <cfRule type="expression" dxfId="826" priority="14">
      <formula>AND($F$9&lt;&gt;"",$G$9&lt;&gt;"",$U$9&lt;&gt;"Prospect")</formula>
    </cfRule>
    <cfRule type="expression" dxfId="825" priority="15">
      <formula>AND($F$9&lt;&gt;"",$G$9&lt;&gt;"",$U$9="Prospect",$T$9="")</formula>
    </cfRule>
  </conditionalFormatting>
  <conditionalFormatting sqref="T10">
    <cfRule type="expression" dxfId="824" priority="12">
      <formula>AND($F$10&lt;&gt;"",$G$10&lt;&gt;"",$U$10&lt;&gt;"Prospect")</formula>
    </cfRule>
    <cfRule type="expression" dxfId="823" priority="13">
      <formula>AND($F$10&lt;&gt;"",$G$10&lt;&gt;"",$U$10="Prospect",$T$10="")</formula>
    </cfRule>
  </conditionalFormatting>
  <conditionalFormatting sqref="T11">
    <cfRule type="expression" dxfId="822" priority="10">
      <formula>AND($F$11&lt;&gt;"",$G$11&lt;&gt;"",$U$11&lt;&gt;"Prospect")</formula>
    </cfRule>
    <cfRule type="expression" dxfId="821" priority="11">
      <formula>AND($F$11&lt;&gt;"",$G$11&lt;&gt;"",$U$11="Prospect",$T$11="")</formula>
    </cfRule>
  </conditionalFormatting>
  <conditionalFormatting sqref="T12">
    <cfRule type="expression" dxfId="820" priority="8">
      <formula>AND($F$12&lt;&gt;"",$G$12&lt;&gt;"",$U$12&lt;&gt;"Prospect")</formula>
    </cfRule>
    <cfRule type="expression" dxfId="819" priority="9">
      <formula>AND($F$12&lt;&gt;"",$G$12&lt;&gt;"",$U$12="Prospect",$T$12="")</formula>
    </cfRule>
  </conditionalFormatting>
  <conditionalFormatting sqref="T13">
    <cfRule type="expression" dxfId="818" priority="6">
      <formula>AND($F$13&lt;&gt;"",$G$13&lt;&gt;"",$U$13&lt;&gt;"Prospect")</formula>
    </cfRule>
    <cfRule type="expression" dxfId="817" priority="7">
      <formula>AND($F$13&lt;&gt;"",$G$13&lt;&gt;"",$U$13="Prospect",$T$13="")</formula>
    </cfRule>
  </conditionalFormatting>
  <conditionalFormatting sqref="T14">
    <cfRule type="expression" dxfId="816" priority="4">
      <formula>AND($F$14&lt;&gt;"",$G$14&lt;&gt;"",$U$14&lt;&gt;"Prospect")</formula>
    </cfRule>
    <cfRule type="expression" dxfId="815" priority="5">
      <formula>AND($F$14&lt;&gt;"",$G$14&lt;&gt;"",$U$14="Prospect",$T$14="")</formula>
    </cfRule>
  </conditionalFormatting>
  <conditionalFormatting sqref="T15">
    <cfRule type="expression" dxfId="814" priority="2">
      <formula>AND($F$15&lt;&gt;"",$G$15&lt;&gt;"",$U$15&lt;&gt;"Prospect")</formula>
    </cfRule>
    <cfRule type="expression" dxfId="813" priority="3">
      <formula>AND($F$15&lt;&gt;"",$G$15&lt;&gt;"",$U$15="Prospect",$T$15="")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07" t="s">
        <v>206</v>
      </c>
      <c r="I7" s="1508"/>
      <c r="J7" s="1508"/>
      <c r="K7" s="1509"/>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2" priority="40">
      <formula>$E10="EXCLUDE"</formula>
    </cfRule>
  </conditionalFormatting>
  <conditionalFormatting sqref="O8:O9">
    <cfRule type="expression" dxfId="811" priority="42">
      <formula>$E$3="CIA"</formula>
    </cfRule>
  </conditionalFormatting>
  <conditionalFormatting sqref="Q8:Q9">
    <cfRule type="expression" dxfId="810" priority="41">
      <formula>$E$3="CIA"</formula>
    </cfRule>
  </conditionalFormatting>
  <conditionalFormatting sqref="K9:K30">
    <cfRule type="expression" dxfId="809" priority="31">
      <formula>$E$3="CIA"</formula>
    </cfRule>
  </conditionalFormatting>
  <conditionalFormatting sqref="L10:L30">
    <cfRule type="expression" dxfId="808" priority="32">
      <formula>$AF10="ABOVE"</formula>
    </cfRule>
  </conditionalFormatting>
  <conditionalFormatting sqref="I35">
    <cfRule type="expression" dxfId="807" priority="102">
      <formula>$K$36&gt;0</formula>
    </cfRule>
    <cfRule type="expression" dxfId="806" priority="103">
      <formula>$I$35&lt;$I$33</formula>
    </cfRule>
    <cfRule type="expression" dxfId="805" priority="104">
      <formula>$I$35&gt;$I$33</formula>
    </cfRule>
  </conditionalFormatting>
  <conditionalFormatting sqref="D10:D30">
    <cfRule type="expression" dxfId="804" priority="43">
      <formula>$E$3="CIA"</formula>
    </cfRule>
  </conditionalFormatting>
  <conditionalFormatting sqref="K10:K30">
    <cfRule type="expression" dxfId="803" priority="30">
      <formula>$D10&lt;&gt;"%"</formula>
    </cfRule>
  </conditionalFormatting>
  <conditionalFormatting sqref="K27">
    <cfRule type="expression" dxfId="802" priority="28">
      <formula>$K$27&lt;0</formula>
    </cfRule>
  </conditionalFormatting>
  <conditionalFormatting sqref="O10:Q30">
    <cfRule type="expression" dxfId="801" priority="26">
      <formula>$D10&lt;&gt;"%"</formula>
    </cfRule>
  </conditionalFormatting>
  <conditionalFormatting sqref="O10:O30">
    <cfRule type="expression" dxfId="800" priority="25">
      <formula>$E$3="CIA"</formula>
    </cfRule>
  </conditionalFormatting>
  <conditionalFormatting sqref="Q10:Q30">
    <cfRule type="expression" dxfId="799" priority="24">
      <formula>$E$3="CIA"</formula>
    </cfRule>
  </conditionalFormatting>
  <conditionalFormatting sqref="S10:S30">
    <cfRule type="expression" dxfId="798" priority="22">
      <formula>$E$3="CIA"</formula>
    </cfRule>
  </conditionalFormatting>
  <conditionalFormatting sqref="U10:U30">
    <cfRule type="expression" dxfId="7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0</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0</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19">
        <f>Welcome!$D$8</f>
        <v>0</v>
      </c>
      <c r="I3" s="1520"/>
      <c r="J3" s="878"/>
      <c r="K3" s="977" t="s">
        <v>110</v>
      </c>
      <c r="L3" s="1521" t="str">
        <f>IFERROR(VLOOKUP($L$4,'Market Geography'!$D:$G,4,FALSE),"Select Market")</f>
        <v>Select Market</v>
      </c>
      <c r="M3" s="1522"/>
      <c r="N3" s="645"/>
      <c r="O3" s="645"/>
      <c r="P3" s="645"/>
      <c r="Q3" s="179"/>
      <c r="R3" s="1044">
        <v>0</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23" t="str">
        <f>Welcome!$D$12</f>
        <v>Select Term</v>
      </c>
      <c r="I4" s="1524"/>
      <c r="J4" s="181"/>
      <c r="K4" s="978" t="s">
        <v>846</v>
      </c>
      <c r="L4" s="1525">
        <f>Welcome!$D$4</f>
        <v>0</v>
      </c>
      <c r="M4" s="1526"/>
      <c r="N4" s="645"/>
      <c r="O4" s="645"/>
      <c r="P4" s="645"/>
      <c r="Q4" s="179"/>
      <c r="R4" s="1044">
        <v>0</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27">
        <f>'PIM Model'!$G$31</f>
        <v>0</v>
      </c>
      <c r="I5" s="1528"/>
      <c r="J5" s="878"/>
      <c r="K5" s="978" t="s">
        <v>107</v>
      </c>
      <c r="L5" s="1525" t="str">
        <f>'Multi-Customer'!$S$49</f>
        <v>Enter Customer(s)</v>
      </c>
      <c r="M5" s="1526"/>
      <c r="N5" s="645"/>
      <c r="O5" s="645"/>
      <c r="P5" s="645"/>
      <c r="Q5" s="179"/>
      <c r="R5" s="1044">
        <v>0</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32">
        <f>'Variable Costs (Back)'!$K$26</f>
        <v>0</v>
      </c>
      <c r="I6" s="1533"/>
      <c r="J6" s="878"/>
      <c r="K6" s="978" t="s">
        <v>1182</v>
      </c>
      <c r="L6" s="1525" t="str">
        <f>'Multi-Customer'!$AH$40</f>
        <v>MULTIPLE TYPES</v>
      </c>
      <c r="M6" s="1526"/>
      <c r="N6" s="645"/>
      <c r="O6" s="645"/>
      <c r="P6" s="645"/>
      <c r="Q6" s="179"/>
      <c r="R6" s="1044">
        <v>0</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34">
        <f>IFERROR('PIM Ranges'!$AU$3,0)</f>
        <v>0</v>
      </c>
      <c r="I7" s="1535"/>
      <c r="J7" s="878"/>
      <c r="K7" s="979" t="s">
        <v>1175</v>
      </c>
      <c r="L7" s="1536" t="s">
        <v>206</v>
      </c>
      <c r="M7" s="1537"/>
      <c r="N7" s="885"/>
      <c r="O7" s="885"/>
      <c r="P7" s="885"/>
      <c r="Q7" s="179"/>
      <c r="R7" s="1044">
        <v>0</v>
      </c>
      <c r="S7" s="180"/>
      <c r="T7" s="177"/>
      <c r="U7" s="177" t="s">
        <v>1711</v>
      </c>
      <c r="V7" s="177">
        <v>82</v>
      </c>
      <c r="W7" s="177"/>
      <c r="X7" s="177"/>
      <c r="Y7" s="177"/>
      <c r="Z7" s="177"/>
      <c r="AA7" s="177"/>
      <c r="AB7" s="177"/>
      <c r="AC7" s="177"/>
      <c r="AD7" s="177"/>
      <c r="AE7" s="177"/>
    </row>
    <row r="8" spans="1:31" s="879" customFormat="1" ht="18" customHeight="1" thickBot="1" x14ac:dyDescent="0.3">
      <c r="D8" s="1529"/>
      <c r="E8" s="1530"/>
      <c r="F8" s="136"/>
      <c r="I8" s="177"/>
      <c r="J8" s="177"/>
      <c r="K8" s="177"/>
      <c r="L8" s="177"/>
      <c r="M8" s="177"/>
      <c r="N8" s="177"/>
      <c r="O8" s="177"/>
      <c r="P8" s="177"/>
      <c r="Q8" s="182"/>
      <c r="R8" s="1044">
        <v>0</v>
      </c>
      <c r="S8" s="180"/>
      <c r="T8" s="177"/>
      <c r="U8" s="177" t="s">
        <v>1712</v>
      </c>
      <c r="V8" s="177">
        <v>96</v>
      </c>
      <c r="W8" s="177"/>
      <c r="X8" s="177"/>
      <c r="Y8" s="177"/>
      <c r="Z8" s="177"/>
      <c r="AA8" s="177"/>
      <c r="AB8" s="177"/>
      <c r="AC8" s="177"/>
      <c r="AD8" s="177"/>
      <c r="AE8" s="177"/>
    </row>
    <row r="9" spans="1:31" s="879" customFormat="1" ht="16.5" customHeight="1" x14ac:dyDescent="0.25">
      <c r="D9" s="1529"/>
      <c r="E9" s="1530"/>
      <c r="F9" s="136"/>
      <c r="G9" s="980" t="s">
        <v>855</v>
      </c>
      <c r="H9" s="1538">
        <f>IFERROR('PIM Model'!$G$31,0)</f>
        <v>0</v>
      </c>
      <c r="I9" s="1539"/>
      <c r="L9" s="177"/>
      <c r="M9" s="177"/>
      <c r="N9" s="177"/>
      <c r="O9" s="177"/>
      <c r="P9" s="177"/>
      <c r="Q9" s="182"/>
      <c r="R9" s="1044">
        <v>0</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3">
        <f>IFERROR('PIM Model'!$G$32,0)</f>
        <v>0</v>
      </c>
      <c r="I10" s="1544"/>
      <c r="L10" s="177"/>
      <c r="M10" s="177"/>
      <c r="N10" s="177"/>
      <c r="O10" s="177"/>
      <c r="P10" s="177"/>
      <c r="Q10" s="182"/>
      <c r="R10" s="1044">
        <v>0</v>
      </c>
      <c r="S10" s="1541" t="s">
        <v>1542</v>
      </c>
      <c r="T10" s="1541"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1"/>
      <c r="T11" s="1541"/>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0" t="s">
        <v>857</v>
      </c>
      <c r="E12" s="1540"/>
      <c r="F12" s="185"/>
      <c r="G12" s="1545"/>
      <c r="H12" s="1546"/>
      <c r="I12" s="186"/>
      <c r="J12" s="1542"/>
      <c r="K12" s="1542"/>
      <c r="L12" s="184"/>
      <c r="M12" s="184"/>
      <c r="N12" s="184"/>
      <c r="O12" s="1811" t="str">
        <f>IF(COUNTIF($K$19:$K$23,"&gt;.03")&gt;0,"***Warning:You have entered an Rate % of Sales above the recommended 3%***","")</f>
        <v/>
      </c>
      <c r="P12" s="1812"/>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813"/>
      <c r="P13" s="1814"/>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813"/>
      <c r="P14" s="1814"/>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813"/>
      <c r="P15" s="1814"/>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813"/>
      <c r="P16" s="1814"/>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531" t="str">
        <f>IF($K$24&gt;0,"**Warning: You have entered an incentive payout above the recommended 5%**","")</f>
        <v/>
      </c>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531"/>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531"/>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0" t="s">
        <v>857</v>
      </c>
      <c r="E26" s="1540"/>
      <c r="F26" s="185"/>
      <c r="G26" s="1545"/>
      <c r="H26" s="1546"/>
      <c r="I26" s="186"/>
      <c r="J26" s="1542"/>
      <c r="K26" s="1542"/>
      <c r="L26" s="184"/>
      <c r="M26" s="184"/>
      <c r="N26" s="184"/>
      <c r="O26" s="1811" t="str">
        <f>IF(COUNTIF($K$33:$K$37,"&gt;.03")&gt;0,"***Warning:You have entered an Rate % of Sales above the recommended 3%***","")</f>
        <v/>
      </c>
      <c r="P26" s="1812"/>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813"/>
      <c r="P27" s="1814"/>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813"/>
      <c r="P28" s="1814"/>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813"/>
      <c r="P29" s="1814"/>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813"/>
      <c r="P30" s="1814"/>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0" t="s">
        <v>857</v>
      </c>
      <c r="E40" s="1540"/>
      <c r="F40" s="185"/>
      <c r="G40" s="1545"/>
      <c r="H40" s="1546"/>
      <c r="I40" s="186"/>
      <c r="J40" s="1542"/>
      <c r="K40" s="1542"/>
      <c r="L40" s="184"/>
      <c r="M40" s="184"/>
      <c r="N40" s="184"/>
      <c r="O40" s="1811" t="str">
        <f>IF(COUNTIF($K$47:$K$51,"&gt;.03")&gt;0,"***Warning:You have entered an Rate % of Sales above the recommended 3%***","")</f>
        <v/>
      </c>
      <c r="P40" s="1812"/>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813"/>
      <c r="P41" s="1814"/>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813"/>
      <c r="P42" s="1814"/>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813"/>
      <c r="P43" s="1814"/>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813"/>
      <c r="P44" s="1814"/>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18" t="s">
        <v>522</v>
      </c>
      <c r="E54" s="1518"/>
      <c r="F54" s="213"/>
      <c r="G54" s="214"/>
      <c r="H54" s="880"/>
      <c r="I54" s="215"/>
      <c r="J54" s="184"/>
      <c r="K54" s="216"/>
      <c r="L54" s="184"/>
      <c r="M54" s="217"/>
      <c r="N54" s="217"/>
      <c r="O54" s="1815" t="str">
        <f>IF(COUNTIF($K$61:$K$65,"&gt;.03")&gt;0,"***Warning:You have entered an Rate % of Sales above the recommended 3%***","")</f>
        <v/>
      </c>
      <c r="P54" s="1816"/>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817"/>
      <c r="P55" s="1818"/>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817"/>
      <c r="P56" s="1818"/>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817"/>
      <c r="P57" s="1818"/>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817"/>
      <c r="P58" s="1818"/>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547" t="str">
        <f>IF(K66&gt;0,"**Warning: You have entered an incentive payout above the recommended 5%**","")</f>
        <v/>
      </c>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547"/>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547"/>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f>COUNTIF($K$61:$K$65,"&gt;.05")</f>
        <v>0</v>
      </c>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18" t="s">
        <v>522</v>
      </c>
      <c r="E68" s="1518"/>
      <c r="F68" s="213"/>
      <c r="G68" s="214"/>
      <c r="H68" s="880"/>
      <c r="I68" s="215"/>
      <c r="J68" s="184"/>
      <c r="K68" s="216"/>
      <c r="L68" s="184"/>
      <c r="M68" s="217"/>
      <c r="N68" s="217"/>
      <c r="O68" s="1815" t="str">
        <f>IF(COUNTIF($K$75:$K$79,"&gt;.03")&gt;0,"***Warning:You have entered an Rate % of Sales above the recommended 3%***","")</f>
        <v/>
      </c>
      <c r="P68" s="1816"/>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817"/>
      <c r="P69" s="1818"/>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817"/>
      <c r="P70" s="1818"/>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817"/>
      <c r="P71" s="1818"/>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817"/>
      <c r="P72" s="1818"/>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18" t="s">
        <v>528</v>
      </c>
      <c r="E82" s="1518"/>
      <c r="F82" s="213"/>
      <c r="G82" s="225"/>
      <c r="H82" s="880"/>
      <c r="I82" s="215"/>
      <c r="J82" s="226"/>
      <c r="K82" s="216"/>
      <c r="L82" s="226"/>
      <c r="M82" s="217"/>
      <c r="N82" s="217"/>
      <c r="O82" s="1815" t="str">
        <f>IF(COUNTIF($K$89:$K$93,"&gt;.03")&gt;0,"***Warning:You have entered an Rate % of Sales above the recommended 3%***","")</f>
        <v/>
      </c>
      <c r="P82" s="1816"/>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817"/>
      <c r="P83" s="1818"/>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817"/>
      <c r="P84" s="1818"/>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817"/>
      <c r="P85" s="1818"/>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817"/>
      <c r="P86" s="1818"/>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f>COUNTIF($K$89:$K$93,"&gt;.05")</f>
        <v>0</v>
      </c>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18" t="s">
        <v>528</v>
      </c>
      <c r="E96" s="1518"/>
      <c r="F96" s="213"/>
      <c r="G96" s="225"/>
      <c r="H96" s="880"/>
      <c r="I96" s="215"/>
      <c r="J96" s="226"/>
      <c r="K96" s="216"/>
      <c r="L96" s="226"/>
      <c r="M96" s="217"/>
      <c r="N96" s="217"/>
      <c r="O96" s="1815" t="str">
        <f>IF(COUNTIF($K$103:$K$107,"&gt;.03")&gt;0,"***Warning:You have entered an Rate % of Sales above the recommended 3%***","")</f>
        <v/>
      </c>
      <c r="P96" s="1816"/>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817"/>
      <c r="P97" s="1818"/>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817"/>
      <c r="P98" s="1818"/>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817"/>
      <c r="P99" s="1818"/>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817"/>
      <c r="P100" s="1818"/>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18" t="s">
        <v>1113</v>
      </c>
      <c r="E110" s="1518"/>
      <c r="F110" s="213"/>
      <c r="G110" s="235"/>
      <c r="H110" s="183"/>
      <c r="I110" s="236"/>
      <c r="J110" s="216"/>
      <c r="K110" s="217"/>
      <c r="L110" s="183"/>
      <c r="M110" s="217"/>
      <c r="N110" s="1815" t="str">
        <f>IF(COUNTIF($K$115,"&gt;.02")&gt;0,"***Warning:You have entered an Rate % of Sales above the recommended amount.Rate % of Sales should be between 0% and 2%***","")</f>
        <v/>
      </c>
      <c r="O110" s="1815"/>
      <c r="P110" s="1816"/>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817"/>
      <c r="O111" s="1817"/>
      <c r="P111" s="1818"/>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817"/>
      <c r="O112" s="1817"/>
      <c r="P112" s="1818"/>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817"/>
      <c r="O113" s="1817"/>
      <c r="P113" s="1818"/>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18" t="s">
        <v>1113</v>
      </c>
      <c r="E118" s="1518"/>
      <c r="F118" s="213"/>
      <c r="G118" s="235"/>
      <c r="H118" s="183"/>
      <c r="I118" s="236"/>
      <c r="J118" s="216"/>
      <c r="K118" s="217"/>
      <c r="L118" s="183"/>
      <c r="M118" s="217"/>
      <c r="N118" s="1815" t="str">
        <f>IF(COUNTIF($K$123,"&gt;.02")&gt;0,"***Warning:You have entered an Rate % of Sales above the recommended amount.Rate % of Sales should be between 0% and 2%***","")</f>
        <v/>
      </c>
      <c r="O118" s="1815"/>
      <c r="P118" s="1816"/>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817"/>
      <c r="O119" s="1817"/>
      <c r="P119" s="1818"/>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817"/>
      <c r="O120" s="1817"/>
      <c r="P120" s="1818"/>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817"/>
      <c r="O121" s="1817"/>
      <c r="P121" s="1818"/>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18" t="s">
        <v>1113</v>
      </c>
      <c r="E126" s="1518"/>
      <c r="F126" s="213"/>
      <c r="G126" s="235"/>
      <c r="H126" s="183"/>
      <c r="I126" s="236"/>
      <c r="J126" s="216"/>
      <c r="K126" s="217"/>
      <c r="L126" s="183"/>
      <c r="M126" s="217"/>
      <c r="N126" s="1815" t="str">
        <f>IF(COUNTIF($K$131,"&gt;.02")&gt;0,"***Warning:You have entered an Rate % of Sales above the recommended amount.Rate % of Sales should be between 0% and 2%***","")</f>
        <v/>
      </c>
      <c r="O126" s="1815"/>
      <c r="P126" s="1816"/>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817"/>
      <c r="O127" s="1817"/>
      <c r="P127" s="1818"/>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817"/>
      <c r="O128" s="1817"/>
      <c r="P128" s="1818"/>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817"/>
      <c r="O129" s="1817"/>
      <c r="P129" s="1818"/>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18" t="s">
        <v>1113</v>
      </c>
      <c r="E134" s="1518"/>
      <c r="F134" s="213"/>
      <c r="G134" s="235"/>
      <c r="H134" s="183"/>
      <c r="I134" s="236"/>
      <c r="J134" s="216"/>
      <c r="K134" s="217"/>
      <c r="L134" s="183"/>
      <c r="M134" s="217"/>
      <c r="N134" s="1815" t="str">
        <f>IF(COUNTIF($K$139,"&gt;.02")&gt;0,"***Warning:You have entered an Rate % of Sales above the recommended amount.Rate % of Sales should be between 0% and 2%***","")</f>
        <v/>
      </c>
      <c r="O134" s="1815"/>
      <c r="P134" s="1816"/>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817"/>
      <c r="O135" s="1817"/>
      <c r="P135" s="1818"/>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817"/>
      <c r="O136" s="1817"/>
      <c r="P136" s="1818"/>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817"/>
      <c r="O137" s="1817"/>
      <c r="P137" s="1818"/>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18" t="s">
        <v>1113</v>
      </c>
      <c r="E142" s="1518"/>
      <c r="F142" s="213"/>
      <c r="G142" s="235"/>
      <c r="H142" s="183"/>
      <c r="I142" s="236"/>
      <c r="J142" s="216"/>
      <c r="K142" s="217"/>
      <c r="L142" s="183"/>
      <c r="M142" s="217"/>
      <c r="N142" s="1815" t="str">
        <f>IF(COUNTIF($K$147,"&gt;.02")&gt;0,"***Warning:You have entered an Rate % of Sales above the recommended amount.Rate % of Sales should be between 0% and 2%***","")</f>
        <v/>
      </c>
      <c r="O142" s="1815"/>
      <c r="P142" s="1816"/>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817"/>
      <c r="O143" s="1817"/>
      <c r="P143" s="1818"/>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817"/>
      <c r="O144" s="1817"/>
      <c r="P144" s="1818"/>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817"/>
      <c r="O145" s="1817"/>
      <c r="P145" s="1818"/>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18" t="s">
        <v>720</v>
      </c>
      <c r="E150" s="1518"/>
      <c r="F150" s="184"/>
      <c r="G150" s="235"/>
      <c r="H150" s="183"/>
      <c r="I150" s="236"/>
      <c r="J150" s="216"/>
      <c r="K150" s="217"/>
      <c r="L150" s="183"/>
      <c r="M150" s="217"/>
      <c r="N150" s="1815" t="str">
        <f>IF(COUNTIF($K$155,"&gt;.03")&gt;0,"***Warning:You have entered an Rate % of Sales above the recommended 3%***","")</f>
        <v/>
      </c>
      <c r="O150" s="1815"/>
      <c r="P150" s="1816"/>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817"/>
      <c r="O151" s="1817"/>
      <c r="P151" s="1818"/>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817"/>
      <c r="O152" s="1817"/>
      <c r="P152" s="1818"/>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817"/>
      <c r="O153" s="1817"/>
      <c r="P153" s="1818"/>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18" t="s">
        <v>1103</v>
      </c>
      <c r="E158" s="1518"/>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18" t="s">
        <v>1103</v>
      </c>
      <c r="E166" s="1518"/>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18" t="s">
        <v>1007</v>
      </c>
      <c r="E174" s="1518"/>
      <c r="F174" s="1557" t="str">
        <f>IF(E175="Yes","Credit Card Payment on the Welcome Sheet must be ""YES""  to proceed with this incentive!","")</f>
        <v/>
      </c>
      <c r="G174" s="1557"/>
      <c r="H174" s="1557"/>
      <c r="I174" s="1557"/>
      <c r="J174" s="184"/>
      <c r="K174" s="184"/>
      <c r="L174" s="184"/>
      <c r="M174" s="184"/>
      <c r="N174" s="184"/>
      <c r="O174" s="184"/>
      <c r="P174" s="633"/>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45"/>
      <c r="P175" s="634"/>
      <c r="Q175" s="251"/>
    </row>
    <row r="176" spans="2:19" s="176" customFormat="1" ht="18" customHeight="1" thickBot="1" x14ac:dyDescent="0.3">
      <c r="B176" s="243"/>
      <c r="C176" s="145"/>
      <c r="D176" s="887" t="s">
        <v>1403</v>
      </c>
      <c r="E176" s="1349" t="s">
        <v>1404</v>
      </c>
      <c r="F176" s="196"/>
      <c r="G176" s="1055"/>
      <c r="H176" s="574"/>
      <c r="I176" s="1055"/>
      <c r="J176" s="145"/>
      <c r="K176" s="1055"/>
      <c r="L176" s="145"/>
      <c r="M176" s="1066"/>
      <c r="N176" s="145"/>
      <c r="O176" s="145"/>
      <c r="P176" s="634"/>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18" t="s">
        <v>1495</v>
      </c>
      <c r="E182" s="1518"/>
      <c r="F182" s="213"/>
      <c r="G182" s="235"/>
      <c r="H182" s="183"/>
      <c r="I182" s="236"/>
      <c r="J182" s="216"/>
      <c r="K182" s="217"/>
      <c r="L182" s="183"/>
      <c r="M182" s="217"/>
      <c r="N182" s="15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3"/>
      <c r="P182" s="1554"/>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55"/>
      <c r="O183" s="1555"/>
      <c r="P183" s="1556"/>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55"/>
      <c r="O184" s="1555"/>
      <c r="P184" s="1556"/>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55"/>
      <c r="O185" s="1555"/>
      <c r="P185" s="1556"/>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59" t="s">
        <v>1498</v>
      </c>
      <c r="E189" s="1560"/>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1" t="s">
        <v>1499</v>
      </c>
      <c r="E190" s="1562"/>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18" t="s">
        <v>1140</v>
      </c>
      <c r="E193" s="1518"/>
      <c r="F193" s="213"/>
      <c r="G193" s="235"/>
      <c r="H193" s="183"/>
      <c r="I193" s="236"/>
      <c r="J193" s="216"/>
      <c r="K193" s="217"/>
      <c r="L193" s="183"/>
      <c r="M193" s="217"/>
      <c r="N193" s="15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3"/>
      <c r="P193" s="1554"/>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55"/>
      <c r="O194" s="1555"/>
      <c r="P194" s="1556"/>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55"/>
      <c r="O195" s="1555"/>
      <c r="P195" s="1556"/>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55"/>
      <c r="O196" s="1555"/>
      <c r="P196" s="1556"/>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0"/>
      <c r="K197" s="194" t="s">
        <v>730</v>
      </c>
      <c r="L197" s="1550"/>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1"/>
      <c r="K198" s="989"/>
      <c r="L198" s="1552"/>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18" t="s">
        <v>1140</v>
      </c>
      <c r="E205" s="1518"/>
      <c r="F205" s="213"/>
      <c r="G205" s="235"/>
      <c r="H205" s="183"/>
      <c r="I205" s="236"/>
      <c r="J205" s="216"/>
      <c r="K205" s="217"/>
      <c r="L205" s="183"/>
      <c r="M205" s="217"/>
      <c r="N205" s="15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3"/>
      <c r="P205" s="1554"/>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55"/>
      <c r="O206" s="1555"/>
      <c r="P206" s="1556"/>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55"/>
      <c r="O207" s="1555"/>
      <c r="P207" s="1556"/>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55"/>
      <c r="O208" s="1555"/>
      <c r="P208" s="1556"/>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0"/>
      <c r="K209" s="194" t="s">
        <v>730</v>
      </c>
      <c r="L209" s="1550"/>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1"/>
      <c r="K210" s="989"/>
      <c r="L210" s="1552"/>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58" t="s">
        <v>1505</v>
      </c>
      <c r="E217" s="1558"/>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48"/>
      <c r="D231" s="1548"/>
      <c r="I231" s="585"/>
      <c r="L231" s="879"/>
      <c r="M231" s="1549"/>
      <c r="N231" s="1549"/>
      <c r="O231" s="1549"/>
      <c r="P231" s="1549"/>
      <c r="R231" s="878"/>
    </row>
  </sheetData>
  <sheetProtection algorithmName="SHA-512" hashValue="mv//hgh0IP0QEx97UeGcWUg4EkcurpFMmkGt9v905p6tulCYW0xziHJ4fViy4v9CpQfUnJH8nDPiRMlIyKRogQ==" saltValue="sh+G0a7otWT2PMb/qWiL2A==" spinCount="100000" sheet="1" objects="1" scenarios="1"/>
  <mergeCells count="69">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O12:P1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254" priority="415">
      <formula>$M$230&gt;0</formula>
    </cfRule>
    <cfRule type="cellIs" dxfId="253" priority="418" operator="lessThan">
      <formula>$P$229</formula>
    </cfRule>
    <cfRule type="cellIs" dxfId="252" priority="419" operator="greaterThan">
      <formula>$P$229</formula>
    </cfRule>
  </conditionalFormatting>
  <conditionalFormatting sqref="I14">
    <cfRule type="expression" dxfId="251" priority="417">
      <formula>$E$14&lt;&gt;"Please Select"</formula>
    </cfRule>
  </conditionalFormatting>
  <conditionalFormatting sqref="G61 K61">
    <cfRule type="expression" dxfId="250" priority="416">
      <formula>OR($E56="DS Tiered Average Invoice Dollar Qualifier",$E56="DS Threshold Average Invoice Dollar Qualifier")</formula>
    </cfRule>
  </conditionalFormatting>
  <conditionalFormatting sqref="G14">
    <cfRule type="expression" dxfId="249" priority="413">
      <formula>$E$14&lt;&gt;"Please Select"</formula>
    </cfRule>
  </conditionalFormatting>
  <conditionalFormatting sqref="G17">
    <cfRule type="expression" dxfId="248" priority="406">
      <formula>$E$15="YES"</formula>
    </cfRule>
  </conditionalFormatting>
  <conditionalFormatting sqref="G31">
    <cfRule type="expression" dxfId="247" priority="405">
      <formula>$E$15="YES"</formula>
    </cfRule>
  </conditionalFormatting>
  <conditionalFormatting sqref="G45">
    <cfRule type="expression" dxfId="246" priority="403">
      <formula>$E$15="YES"</formula>
    </cfRule>
  </conditionalFormatting>
  <conditionalFormatting sqref="M14">
    <cfRule type="expression" dxfId="245" priority="394">
      <formula>$K$14&lt;&gt;"Corporate Office"</formula>
    </cfRule>
    <cfRule type="expression" dxfId="244" priority="395">
      <formula>AND($K$14="Corporate Office",$I$14="Check")</formula>
    </cfRule>
    <cfRule type="expression" dxfId="243" priority="396">
      <formula>AND($I$14="Credit Memo",$K$14="Corporate Office")</formula>
    </cfRule>
  </conditionalFormatting>
  <conditionalFormatting sqref="M28">
    <cfRule type="expression" dxfId="242" priority="391">
      <formula>$K$28&lt;&gt;"Corporate Office"</formula>
    </cfRule>
    <cfRule type="expression" dxfId="241" priority="392">
      <formula>AND($K$28="Corporate Office",$I$28="Check")</formula>
    </cfRule>
    <cfRule type="expression" dxfId="240" priority="393">
      <formula>AND($I$28="Credit Memo",$K$28="Corporate Office")</formula>
    </cfRule>
  </conditionalFormatting>
  <conditionalFormatting sqref="M42">
    <cfRule type="expression" dxfId="239" priority="388">
      <formula>$K$42&lt;&gt;"Corporate Office"</formula>
    </cfRule>
    <cfRule type="expression" dxfId="238" priority="389">
      <formula>AND($K$42="Corporate Office",$I$42="Check")</formula>
    </cfRule>
    <cfRule type="expression" dxfId="237" priority="390">
      <formula>AND($I$42="Credit Memo",$K$42="Corporate Office")</formula>
    </cfRule>
  </conditionalFormatting>
  <conditionalFormatting sqref="K14">
    <cfRule type="expression" dxfId="236" priority="382">
      <formula>AND($E14&lt;&gt;"Please Select",$I14&lt;&gt;"Check")</formula>
    </cfRule>
  </conditionalFormatting>
  <conditionalFormatting sqref="I56">
    <cfRule type="expression" dxfId="235" priority="381">
      <formula>$E$56&lt;&gt;"Please Select"</formula>
    </cfRule>
  </conditionalFormatting>
  <conditionalFormatting sqref="G56">
    <cfRule type="expression" dxfId="234" priority="379">
      <formula>$E$56&lt;&gt;"Please Select"</formula>
    </cfRule>
  </conditionalFormatting>
  <conditionalFormatting sqref="I28">
    <cfRule type="expression" dxfId="233" priority="378">
      <formula>$E$28&lt;&gt;"Please Select"</formula>
    </cfRule>
  </conditionalFormatting>
  <conditionalFormatting sqref="G28">
    <cfRule type="expression" dxfId="232" priority="377">
      <formula>$E$28&lt;&gt;"Please Select"</formula>
    </cfRule>
  </conditionalFormatting>
  <conditionalFormatting sqref="I42">
    <cfRule type="expression" dxfId="231" priority="375">
      <formula>$E$42&lt;&gt;"Please Select"</formula>
    </cfRule>
  </conditionalFormatting>
  <conditionalFormatting sqref="G42">
    <cfRule type="expression" dxfId="230" priority="374">
      <formula>$E$42&lt;&gt;"Please Select"</formula>
    </cfRule>
  </conditionalFormatting>
  <conditionalFormatting sqref="I70">
    <cfRule type="expression" dxfId="229" priority="372">
      <formula>$E$70&lt;&gt;"Please Select"</formula>
    </cfRule>
  </conditionalFormatting>
  <conditionalFormatting sqref="M56">
    <cfRule type="expression" dxfId="228" priority="362">
      <formula>$K$56&lt;&gt;"Corporate Office"</formula>
    </cfRule>
    <cfRule type="expression" dxfId="227" priority="363">
      <formula>AND($K$56="Corporate Office",$I$56="Check")</formula>
    </cfRule>
    <cfRule type="expression" dxfId="226" priority="364">
      <formula>AND($I$56="Credit Memo",$K$56="Corporate Office")</formula>
    </cfRule>
  </conditionalFormatting>
  <conditionalFormatting sqref="M70">
    <cfRule type="expression" dxfId="225" priority="359">
      <formula>$K$70&lt;&gt;"Corporate Office"</formula>
    </cfRule>
    <cfRule type="expression" dxfId="224" priority="360">
      <formula>AND($K$70="Corporate Office",$I$70="Check")</formula>
    </cfRule>
    <cfRule type="expression" dxfId="223" priority="361">
      <formula>AND($I$70="Credit Memo",$K$70="Corporate Office")</formula>
    </cfRule>
  </conditionalFormatting>
  <conditionalFormatting sqref="I84">
    <cfRule type="expression" dxfId="222" priority="358">
      <formula>$E$84&lt;&gt;"Please Select"</formula>
    </cfRule>
  </conditionalFormatting>
  <conditionalFormatting sqref="G84">
    <cfRule type="expression" dxfId="221" priority="356">
      <formula>$E$84&lt;&gt;"Please Select"</formula>
    </cfRule>
  </conditionalFormatting>
  <conditionalFormatting sqref="M84">
    <cfRule type="expression" dxfId="220" priority="353">
      <formula>$K$84&lt;&gt;"Corporate Office"</formula>
    </cfRule>
    <cfRule type="expression" dxfId="219" priority="354">
      <formula>AND($K$84="Corporate Office",$I$84="Check")</formula>
    </cfRule>
    <cfRule type="expression" dxfId="218" priority="355">
      <formula>AND($I$84="Credit Memo",$K$84="Corporate Office")</formula>
    </cfRule>
  </conditionalFormatting>
  <conditionalFormatting sqref="I98">
    <cfRule type="expression" dxfId="217" priority="352">
      <formula>$E$98&lt;&gt;"Please Select"</formula>
    </cfRule>
  </conditionalFormatting>
  <conditionalFormatting sqref="G98">
    <cfRule type="expression" dxfId="216" priority="350">
      <formula>$E$98&lt;&gt;"Please Select"</formula>
    </cfRule>
  </conditionalFormatting>
  <conditionalFormatting sqref="M98">
    <cfRule type="expression" dxfId="215" priority="347">
      <formula>$K$98&lt;&gt;"Corporate Office"</formula>
    </cfRule>
    <cfRule type="expression" dxfId="214" priority="348">
      <formula>AND($K$98="Corporate Office",$I$98="Check")</formula>
    </cfRule>
    <cfRule type="expression" dxfId="213" priority="349">
      <formula>AND($I$98="Credit Memo",$K$98="Corporate Office")</formula>
    </cfRule>
  </conditionalFormatting>
  <conditionalFormatting sqref="G33">
    <cfRule type="expression" dxfId="212" priority="342">
      <formula>OR($E28="Volume Incentive Threshold",$E28="Volume Incentive Tiered")</formula>
    </cfRule>
  </conditionalFormatting>
  <conditionalFormatting sqref="G34">
    <cfRule type="expression" dxfId="211" priority="341">
      <formula>$E28="Volume Incentive Tiered"</formula>
    </cfRule>
  </conditionalFormatting>
  <conditionalFormatting sqref="G47">
    <cfRule type="expression" dxfId="210" priority="340">
      <formula>OR($E42="Volume Incentive Threshold",$E42="Volume Incentive Tiered")</formula>
    </cfRule>
  </conditionalFormatting>
  <conditionalFormatting sqref="G48">
    <cfRule type="expression" dxfId="209" priority="339">
      <formula>$E42="Volume Incentive Tiered"</formula>
    </cfRule>
  </conditionalFormatting>
  <conditionalFormatting sqref="G19">
    <cfRule type="expression" dxfId="208" priority="338">
      <formula>OR($E14="Volume Incentive Threshold",$E14="Volume Incentive Tiered")</formula>
    </cfRule>
  </conditionalFormatting>
  <conditionalFormatting sqref="G20 K20">
    <cfRule type="expression" dxfId="207" priority="337">
      <formula>$E14="Volume Incentive Tiered"</formula>
    </cfRule>
  </conditionalFormatting>
  <conditionalFormatting sqref="G62 K62">
    <cfRule type="expression" dxfId="206" priority="336">
      <formula>$E56="DS Tiered Average Invoice Dollar Qualifier"</formula>
    </cfRule>
  </conditionalFormatting>
  <conditionalFormatting sqref="G89">
    <cfRule type="expression" dxfId="205" priority="333">
      <formula>OR($E$84="EB Threshold Percent Qualifier",$E$84="EB Tiered Percent Qualifier")</formula>
    </cfRule>
  </conditionalFormatting>
  <conditionalFormatting sqref="K90">
    <cfRule type="expression" dxfId="204" priority="332">
      <formula>$E84="EB Tiered Percent Qualifier"</formula>
    </cfRule>
  </conditionalFormatting>
  <conditionalFormatting sqref="G103">
    <cfRule type="expression" dxfId="203" priority="331">
      <formula>OR($E$98="EB Threshold Percent Qualifier",$E$98="EB Tiered Percent Qualifier")</formula>
    </cfRule>
  </conditionalFormatting>
  <conditionalFormatting sqref="I112">
    <cfRule type="expression" dxfId="202" priority="327">
      <formula>$E$112&lt;&gt;"Please Select"</formula>
    </cfRule>
  </conditionalFormatting>
  <conditionalFormatting sqref="G112">
    <cfRule type="expression" dxfId="201" priority="325">
      <formula>$E$112&lt;&gt;"Please Select"</formula>
    </cfRule>
  </conditionalFormatting>
  <conditionalFormatting sqref="M112">
    <cfRule type="expression" dxfId="200" priority="322">
      <formula>$K$112&lt;&gt;"Corporate Office"</formula>
    </cfRule>
    <cfRule type="expression" dxfId="199" priority="323">
      <formula>AND($K$112="Corporate Office",$I$112="Check")</formula>
    </cfRule>
    <cfRule type="expression" dxfId="198" priority="324">
      <formula>AND($I$112="Credit Memo",$K$112="Corporate Office")</formula>
    </cfRule>
  </conditionalFormatting>
  <conditionalFormatting sqref="G115">
    <cfRule type="expression" dxfId="197" priority="320">
      <formula>$E$112="Growth Incentive Single Rate"</formula>
    </cfRule>
  </conditionalFormatting>
  <conditionalFormatting sqref="K115">
    <cfRule type="expression" dxfId="196" priority="319">
      <formula>$E$112&lt;&gt;"Please Select"</formula>
    </cfRule>
  </conditionalFormatting>
  <conditionalFormatting sqref="I152">
    <cfRule type="expression" dxfId="195" priority="318">
      <formula>$E$152&lt;&gt;"Please Select"</formula>
    </cfRule>
  </conditionalFormatting>
  <conditionalFormatting sqref="G152">
    <cfRule type="expression" dxfId="194" priority="316">
      <formula>$E$152&lt;&gt;"Please Select"</formula>
    </cfRule>
  </conditionalFormatting>
  <conditionalFormatting sqref="M152">
    <cfRule type="expression" dxfId="193" priority="313">
      <formula>$K$152&lt;&gt;"Corporate Office"</formula>
    </cfRule>
    <cfRule type="expression" dxfId="192" priority="314">
      <formula>AND($K$152="Corporate Office",$I$152="Check")</formula>
    </cfRule>
    <cfRule type="expression" dxfId="191" priority="315">
      <formula>AND($I$152="Credit Memo",$K$152="Corporate Office")</formula>
    </cfRule>
  </conditionalFormatting>
  <conditionalFormatting sqref="G155">
    <cfRule type="expression" dxfId="190" priority="312">
      <formula>$E$152="E-Commerce Incentive Threshold"</formula>
    </cfRule>
  </conditionalFormatting>
  <conditionalFormatting sqref="I160">
    <cfRule type="expression" dxfId="189" priority="309">
      <formula>$E$160&lt;&gt;"Please Select"</formula>
    </cfRule>
  </conditionalFormatting>
  <conditionalFormatting sqref="M160">
    <cfRule type="expression" dxfId="188" priority="306">
      <formula>$K$160&lt;&gt;"Corporate Office"</formula>
    </cfRule>
    <cfRule type="expression" dxfId="187" priority="307">
      <formula>AND($K$160="Corporate Office",$I$160="Check")</formula>
    </cfRule>
    <cfRule type="expression" dxfId="186" priority="308">
      <formula>AND($I$160="Credit Memo",$K$160="Corporate Office")</formula>
    </cfRule>
  </conditionalFormatting>
  <conditionalFormatting sqref="G163">
    <cfRule type="expression" dxfId="185" priority="304">
      <formula>$E$160&lt;&gt;"Please Select"</formula>
    </cfRule>
  </conditionalFormatting>
  <conditionalFormatting sqref="I168">
    <cfRule type="expression" dxfId="184" priority="302">
      <formula>$E$168&lt;&gt;"Please Select"</formula>
    </cfRule>
  </conditionalFormatting>
  <conditionalFormatting sqref="M168">
    <cfRule type="expression" dxfId="183" priority="299">
      <formula>$K$168&lt;&gt;"Corporate Office"</formula>
    </cfRule>
    <cfRule type="expression" dxfId="182" priority="300">
      <formula>AND($K$168="Corporate Office",$I$168="Check")</formula>
    </cfRule>
    <cfRule type="expression" dxfId="181" priority="301">
      <formula>AND($I$168="Credit Memo",$K$168="Corporate Office")</formula>
    </cfRule>
  </conditionalFormatting>
  <conditionalFormatting sqref="G171">
    <cfRule type="expression" dxfId="180" priority="298">
      <formula>$E$168&lt;&gt;"Please Select"</formula>
    </cfRule>
  </conditionalFormatting>
  <conditionalFormatting sqref="I176">
    <cfRule type="expression" dxfId="179" priority="296">
      <formula>$E$176&lt;&gt;"Please Select"</formula>
    </cfRule>
  </conditionalFormatting>
  <conditionalFormatting sqref="G176">
    <cfRule type="expression" dxfId="178" priority="294">
      <formula>$E$176&lt;&gt;"Please Select"</formula>
    </cfRule>
  </conditionalFormatting>
  <conditionalFormatting sqref="M176">
    <cfRule type="expression" dxfId="177" priority="291">
      <formula>$K$176&lt;&gt;"Corporate Office"</formula>
    </cfRule>
    <cfRule type="expression" dxfId="176" priority="292">
      <formula>AND($K$176="Corporate Office",$I$176="Check")</formula>
    </cfRule>
    <cfRule type="expression" dxfId="175" priority="293">
      <formula>AND($I$176="Credit Memo",$K$176="Corporate Office")</formula>
    </cfRule>
  </conditionalFormatting>
  <conditionalFormatting sqref="K155">
    <cfRule type="expression" dxfId="174" priority="288">
      <formula>$E$152&lt;&gt;"Please Select"</formula>
    </cfRule>
  </conditionalFormatting>
  <conditionalFormatting sqref="K179">
    <cfRule type="expression" dxfId="173" priority="287">
      <formula>$E$176&lt;&gt;"Please Select"</formula>
    </cfRule>
  </conditionalFormatting>
  <conditionalFormatting sqref="I184">
    <cfRule type="expression" dxfId="172" priority="281">
      <formula>$E184&lt;&gt;"Please Select"</formula>
    </cfRule>
  </conditionalFormatting>
  <conditionalFormatting sqref="M184">
    <cfRule type="expression" dxfId="171" priority="278">
      <formula>$K184&lt;&gt;"Corporate Office"</formula>
    </cfRule>
    <cfRule type="expression" dxfId="170" priority="279">
      <formula>AND($K184="Corporate Office",$I184="Check")</formula>
    </cfRule>
    <cfRule type="expression" dxfId="169" priority="280">
      <formula>AND($I184="Credit Memo",$K184="Corporate Office")</formula>
    </cfRule>
  </conditionalFormatting>
  <conditionalFormatting sqref="G190">
    <cfRule type="expression" dxfId="168" priority="276">
      <formula>$E184&lt;&gt;"Please Select"</formula>
    </cfRule>
  </conditionalFormatting>
  <conditionalFormatting sqref="I190">
    <cfRule type="expression" dxfId="167" priority="272">
      <formula>COUNT(SEARCH("ICM", $G190))=1</formula>
    </cfRule>
    <cfRule type="expression" dxfId="166" priority="275">
      <formula>$E184&lt;&gt;"Please Select"</formula>
    </cfRule>
  </conditionalFormatting>
  <conditionalFormatting sqref="K187">
    <cfRule type="expression" dxfId="165" priority="271">
      <formula>$E184 = "Prepaid Rollover"</formula>
    </cfRule>
  </conditionalFormatting>
  <conditionalFormatting sqref="M190">
    <cfRule type="expression" dxfId="164" priority="269">
      <formula>$E184&lt;&gt;"Please Select"</formula>
    </cfRule>
  </conditionalFormatting>
  <conditionalFormatting sqref="M187">
    <cfRule type="expression" dxfId="163" priority="268">
      <formula>$E184&lt;&gt;"Please Select"</formula>
    </cfRule>
  </conditionalFormatting>
  <conditionalFormatting sqref="K190">
    <cfRule type="expression" dxfId="162" priority="267">
      <formula>$E184&lt;&gt;"Please Select"</formula>
    </cfRule>
  </conditionalFormatting>
  <conditionalFormatting sqref="N182:P185">
    <cfRule type="expression" dxfId="161" priority="265">
      <formula>AND($G$187&lt;100000,$G187&gt;=10000)</formula>
    </cfRule>
    <cfRule type="expression" dxfId="160" priority="266">
      <formula>$G187&gt;=100000</formula>
    </cfRule>
  </conditionalFormatting>
  <conditionalFormatting sqref="O190">
    <cfRule type="expression" dxfId="159" priority="264">
      <formula>$E184&lt;&gt;"Please Select"</formula>
    </cfRule>
  </conditionalFormatting>
  <conditionalFormatting sqref="G195">
    <cfRule type="expression" dxfId="158" priority="245">
      <formula>$E195="Prepay Multi Yr Under"</formula>
    </cfRule>
  </conditionalFormatting>
  <conditionalFormatting sqref="G207">
    <cfRule type="expression" dxfId="157" priority="244">
      <formula>$E207="Prepay Multi Yr Under"</formula>
    </cfRule>
  </conditionalFormatting>
  <conditionalFormatting sqref="I195">
    <cfRule type="expression" dxfId="156" priority="243">
      <formula>$E195&lt;&gt;"Please Select"</formula>
    </cfRule>
  </conditionalFormatting>
  <conditionalFormatting sqref="I207">
    <cfRule type="expression" dxfId="155" priority="242">
      <formula>$E207&lt;&gt;"Please Select"</formula>
    </cfRule>
  </conditionalFormatting>
  <conditionalFormatting sqref="M195">
    <cfRule type="expression" dxfId="154" priority="239">
      <formula>$K195&lt;&gt;"Corporate Office"</formula>
    </cfRule>
    <cfRule type="expression" dxfId="153" priority="240">
      <formula>AND($K195="Corporate Office",$I195="Check")</formula>
    </cfRule>
    <cfRule type="expression" dxfId="152" priority="241">
      <formula>AND($I195="Credit Memo",$K195="Corporate Office")</formula>
    </cfRule>
  </conditionalFormatting>
  <conditionalFormatting sqref="M207">
    <cfRule type="expression" dxfId="151" priority="236">
      <formula>$K207&lt;&gt;"Corporate Office"</formula>
    </cfRule>
    <cfRule type="expression" dxfId="150" priority="237">
      <formula>AND($K207="Corporate Office",$I207="Check")</formula>
    </cfRule>
    <cfRule type="expression" dxfId="149" priority="238">
      <formula>AND($I207="Credit Memo",$K207="Corporate Office")</formula>
    </cfRule>
  </conditionalFormatting>
  <conditionalFormatting sqref="N193:P196">
    <cfRule type="expression" dxfId="148" priority="234">
      <formula>AND($G$198&lt;100000,$G198&gt;=10000)</formula>
    </cfRule>
    <cfRule type="expression" dxfId="147" priority="235">
      <formula>$G198&gt;=100000</formula>
    </cfRule>
  </conditionalFormatting>
  <conditionalFormatting sqref="N205:P208">
    <cfRule type="expression" dxfId="146" priority="232">
      <formula>AND($G$210&lt;=100000,$G210&gt;=10000)</formula>
    </cfRule>
    <cfRule type="expression" dxfId="145" priority="233">
      <formula>$G210&gt;=100000</formula>
    </cfRule>
  </conditionalFormatting>
  <conditionalFormatting sqref="I219">
    <cfRule type="expression" dxfId="144" priority="204">
      <formula>$E219&lt;&gt;"Please Select"</formula>
    </cfRule>
  </conditionalFormatting>
  <conditionalFormatting sqref="E219">
    <cfRule type="expression" dxfId="143" priority="203">
      <formula>$E$218="Yes"</formula>
    </cfRule>
  </conditionalFormatting>
  <conditionalFormatting sqref="K222">
    <cfRule type="expression" dxfId="142" priority="201">
      <formula>$E$219&lt;&gt;"Please Select"</formula>
    </cfRule>
  </conditionalFormatting>
  <conditionalFormatting sqref="K21:K23 G21:G23">
    <cfRule type="expression" dxfId="141" priority="180">
      <formula>$E$14="Volume Incentive Tiered"</formula>
    </cfRule>
  </conditionalFormatting>
  <conditionalFormatting sqref="K63:K65">
    <cfRule type="expression" dxfId="140" priority="169">
      <formula>$E$56="DS Tiered Average Invoice Dollar Qualifier"</formula>
    </cfRule>
  </conditionalFormatting>
  <conditionalFormatting sqref="K91:K93">
    <cfRule type="expression" dxfId="139" priority="168">
      <formula>$E$84="EB Tiered Percent Qualifier"</formula>
    </cfRule>
  </conditionalFormatting>
  <conditionalFormatting sqref="K34">
    <cfRule type="expression" dxfId="138" priority="165">
      <formula>$E28="Volume Incentive Tiered"</formula>
    </cfRule>
  </conditionalFormatting>
  <conditionalFormatting sqref="K35:K37">
    <cfRule type="expression" dxfId="137" priority="164">
      <formula>$E$28="Volume Incentive Tiered"</formula>
    </cfRule>
  </conditionalFormatting>
  <conditionalFormatting sqref="K48">
    <cfRule type="expression" dxfId="136" priority="162">
      <formula>$E42="Volume Incentive Tiered"</formula>
    </cfRule>
  </conditionalFormatting>
  <conditionalFormatting sqref="K49:K51">
    <cfRule type="expression" dxfId="135" priority="161">
      <formula>$E$42="Volume Incentive Tiered"</formula>
    </cfRule>
  </conditionalFormatting>
  <conditionalFormatting sqref="K75">
    <cfRule type="expression" dxfId="134" priority="160">
      <formula>OR($E70="DS Tiered Average Invoice Dollar Qualifier",$E70="DS Threshold Average Invoice Dollar Qualifier")</formula>
    </cfRule>
  </conditionalFormatting>
  <conditionalFormatting sqref="K76">
    <cfRule type="expression" dxfId="133" priority="159">
      <formula>$E70="DS Tiered Average Invoice Dollar Qualifier"</formula>
    </cfRule>
  </conditionalFormatting>
  <conditionalFormatting sqref="K77:K79">
    <cfRule type="expression" dxfId="132" priority="158">
      <formula>$E$70="DS Tiered Average Invoice Dollar Qualifier"</formula>
    </cfRule>
  </conditionalFormatting>
  <conditionalFormatting sqref="K104">
    <cfRule type="expression" dxfId="131" priority="156">
      <formula>$E98="EB Tiered Percent Qualifier"</formula>
    </cfRule>
  </conditionalFormatting>
  <conditionalFormatting sqref="K105:K107">
    <cfRule type="expression" dxfId="130" priority="155">
      <formula>$E$98="EB Tiered Percent Qualifier"</formula>
    </cfRule>
  </conditionalFormatting>
  <conditionalFormatting sqref="T12:T14">
    <cfRule type="cellIs" dxfId="129" priority="154" operator="equal">
      <formula>"Yes"</formula>
    </cfRule>
  </conditionalFormatting>
  <conditionalFormatting sqref="K19">
    <cfRule type="expression" dxfId="128" priority="151">
      <formula>$E$14&lt;&gt;"Please Select"</formula>
    </cfRule>
  </conditionalFormatting>
  <conditionalFormatting sqref="K33">
    <cfRule type="expression" dxfId="127" priority="150">
      <formula>$E$28&lt;&gt;"Please Select"</formula>
    </cfRule>
  </conditionalFormatting>
  <conditionalFormatting sqref="K47">
    <cfRule type="expression" dxfId="126" priority="149">
      <formula>$E$42&lt;&gt;"Please Select"</formula>
    </cfRule>
  </conditionalFormatting>
  <conditionalFormatting sqref="K89">
    <cfRule type="expression" dxfId="125" priority="148">
      <formula>$E$84&lt;&gt;"Please Select"</formula>
    </cfRule>
  </conditionalFormatting>
  <conditionalFormatting sqref="K103">
    <cfRule type="expression" dxfId="124" priority="147">
      <formula>$E$98&lt;&gt;"Please Select"</formula>
    </cfRule>
  </conditionalFormatting>
  <conditionalFormatting sqref="K28">
    <cfRule type="expression" dxfId="123" priority="140">
      <formula>AND($E28&lt;&gt;"Please Select",$I28&lt;&gt;"Check")</formula>
    </cfRule>
  </conditionalFormatting>
  <conditionalFormatting sqref="K42">
    <cfRule type="expression" dxfId="122" priority="139">
      <formula>AND($E42&lt;&gt;"Please Select",$I42&lt;&gt;"Check")</formula>
    </cfRule>
  </conditionalFormatting>
  <conditionalFormatting sqref="K56">
    <cfRule type="expression" dxfId="121" priority="138">
      <formula>AND($E56&lt;&gt;"Please Select",$I56&lt;&gt;"Check")</formula>
    </cfRule>
  </conditionalFormatting>
  <conditionalFormatting sqref="K70">
    <cfRule type="expression" dxfId="120" priority="137">
      <formula>AND($E70&lt;&gt;"Please Select",$I70&lt;&gt;"Check")</formula>
    </cfRule>
  </conditionalFormatting>
  <conditionalFormatting sqref="K84">
    <cfRule type="expression" dxfId="119" priority="136">
      <formula>AND($E84&lt;&gt;"Please Select",$I84&lt;&gt;"Check")</formula>
    </cfRule>
  </conditionalFormatting>
  <conditionalFormatting sqref="K98">
    <cfRule type="expression" dxfId="118" priority="135">
      <formula>AND($E98&lt;&gt;"Please Select",$I98&lt;&gt;"Check")</formula>
    </cfRule>
  </conditionalFormatting>
  <conditionalFormatting sqref="K112">
    <cfRule type="expression" dxfId="117" priority="134">
      <formula>AND($E112&lt;&gt;"Please Select",$I112&lt;&gt;"Check")</formula>
    </cfRule>
  </conditionalFormatting>
  <conditionalFormatting sqref="K152">
    <cfRule type="expression" dxfId="116" priority="133">
      <formula>AND($E152&lt;&gt;"Please Select",$I152&lt;&gt;"Check")</formula>
    </cfRule>
  </conditionalFormatting>
  <conditionalFormatting sqref="K176">
    <cfRule type="expression" dxfId="115" priority="130">
      <formula>AND($E176&lt;&gt;"Please Select",$I176&lt;&gt;"Check")</formula>
    </cfRule>
  </conditionalFormatting>
  <conditionalFormatting sqref="G35:G37">
    <cfRule type="expression" dxfId="114" priority="122">
      <formula>$E$28="Volume Incentive Tiered"</formula>
    </cfRule>
  </conditionalFormatting>
  <conditionalFormatting sqref="I187">
    <cfRule type="expression" dxfId="113" priority="109">
      <formula>$E$184&lt;&gt;"Please Select"</formula>
    </cfRule>
  </conditionalFormatting>
  <conditionalFormatting sqref="G198">
    <cfRule type="expression" dxfId="112" priority="107">
      <formula>$E$195="Prepaid Single Payment"</formula>
    </cfRule>
  </conditionalFormatting>
  <conditionalFormatting sqref="G210">
    <cfRule type="expression" dxfId="111" priority="106">
      <formula>$E$207="Prepaid Single Payment"</formula>
    </cfRule>
  </conditionalFormatting>
  <conditionalFormatting sqref="G105:G107">
    <cfRule type="expression" dxfId="110" priority="105">
      <formula>$E$98="EB Tiered Percent Qualifier"</formula>
    </cfRule>
  </conditionalFormatting>
  <conditionalFormatting sqref="G91:G93">
    <cfRule type="expression" dxfId="109" priority="104">
      <formula>$E$84="EB Tiered Percent Qualifier"</formula>
    </cfRule>
  </conditionalFormatting>
  <conditionalFormatting sqref="G90">
    <cfRule type="expression" dxfId="108" priority="103">
      <formula>$E$84="EB Tiered Percent Qualifier"</formula>
    </cfRule>
  </conditionalFormatting>
  <conditionalFormatting sqref="G104">
    <cfRule type="expression" dxfId="107" priority="102">
      <formula>$E$98="EB Tiered Percent Qualifier"</formula>
    </cfRule>
  </conditionalFormatting>
  <conditionalFormatting sqref="I89:I93">
    <cfRule type="cellIs" dxfId="106" priority="101" operator="equal">
      <formula>0</formula>
    </cfRule>
  </conditionalFormatting>
  <conditionalFormatting sqref="I103:I107">
    <cfRule type="cellIs" dxfId="105" priority="100" operator="equal">
      <formula>0</formula>
    </cfRule>
  </conditionalFormatting>
  <conditionalFormatting sqref="M198">
    <cfRule type="expression" dxfId="104" priority="99">
      <formula>$E$195&lt;&gt;"Prepay Multi Yr Under"</formula>
    </cfRule>
  </conditionalFormatting>
  <conditionalFormatting sqref="M199">
    <cfRule type="expression" dxfId="103" priority="98">
      <formula>$E$195&lt;&gt;"Prepay Multi Yr Under"</formula>
    </cfRule>
  </conditionalFormatting>
  <conditionalFormatting sqref="M200">
    <cfRule type="expression" dxfId="102" priority="97">
      <formula>$E$195&lt;&gt;"Prepay Multi Yr Under"</formula>
    </cfRule>
  </conditionalFormatting>
  <conditionalFormatting sqref="M201">
    <cfRule type="expression" dxfId="101" priority="96">
      <formula>$E$195&lt;&gt;"Prepay Multi Yr Under"</formula>
    </cfRule>
  </conditionalFormatting>
  <conditionalFormatting sqref="M202">
    <cfRule type="expression" dxfId="100" priority="95">
      <formula>$E$195&lt;&gt;"Prepay Multi Yr Under"</formula>
    </cfRule>
  </conditionalFormatting>
  <conditionalFormatting sqref="M210">
    <cfRule type="expression" dxfId="99" priority="94">
      <formula>$E$207&lt;&gt;"Prepay Multi Yr Under"</formula>
    </cfRule>
  </conditionalFormatting>
  <conditionalFormatting sqref="M211">
    <cfRule type="expression" dxfId="98" priority="93">
      <formula>$E$207&lt;&gt;"Prepay Multi Yr Under"</formula>
    </cfRule>
  </conditionalFormatting>
  <conditionalFormatting sqref="M212">
    <cfRule type="expression" dxfId="97" priority="92">
      <formula>$E$207&lt;&gt;"Prepay Multi Yr Under"</formula>
    </cfRule>
  </conditionalFormatting>
  <conditionalFormatting sqref="M213">
    <cfRule type="expression" dxfId="96" priority="91">
      <formula>$E$207&lt;&gt;"Prepay Multi Yr Under"</formula>
    </cfRule>
  </conditionalFormatting>
  <conditionalFormatting sqref="M214">
    <cfRule type="expression" dxfId="95" priority="90">
      <formula>$E$207&lt;&gt;"Prepay Multi Yr Under"</formula>
    </cfRule>
  </conditionalFormatting>
  <conditionalFormatting sqref="K198:K202">
    <cfRule type="expression" dxfId="94" priority="89">
      <formula>$E$195="Prepaid Single Payment"</formula>
    </cfRule>
  </conditionalFormatting>
  <conditionalFormatting sqref="K210:K214">
    <cfRule type="expression" dxfId="93" priority="88">
      <formula>$E$207="Prepaid Single Payment"</formula>
    </cfRule>
  </conditionalFormatting>
  <conditionalFormatting sqref="I120">
    <cfRule type="expression" dxfId="92" priority="85">
      <formula>$E$120&lt;&gt;"Please Select"</formula>
    </cfRule>
  </conditionalFormatting>
  <conditionalFormatting sqref="G120">
    <cfRule type="expression" dxfId="91" priority="84">
      <formula>$E$120&lt;&gt;"Please Select"</formula>
    </cfRule>
  </conditionalFormatting>
  <conditionalFormatting sqref="M120">
    <cfRule type="expression" dxfId="90" priority="81">
      <formula>$K$120&lt;&gt;"Corporate Office"</formula>
    </cfRule>
    <cfRule type="expression" dxfId="89" priority="82">
      <formula>AND($K$120="Corporate Office",$I$120="Check")</formula>
    </cfRule>
    <cfRule type="expression" dxfId="88" priority="83">
      <formula>AND($I$120="Credit Memo",$K$120="Corporate Office")</formula>
    </cfRule>
  </conditionalFormatting>
  <conditionalFormatting sqref="G123">
    <cfRule type="expression" dxfId="87" priority="79">
      <formula>$E$120="Growth Incentive Single Rate"</formula>
    </cfRule>
  </conditionalFormatting>
  <conditionalFormatting sqref="K123">
    <cfRule type="expression" dxfId="86" priority="78">
      <formula>$E$120&lt;&gt;"Please Select"</formula>
    </cfRule>
  </conditionalFormatting>
  <conditionalFormatting sqref="K120">
    <cfRule type="expression" dxfId="85" priority="77">
      <formula>AND($E120&lt;&gt;"Please Select",$I120&lt;&gt;"Check")</formula>
    </cfRule>
  </conditionalFormatting>
  <conditionalFormatting sqref="I128">
    <cfRule type="expression" dxfId="84" priority="76">
      <formula>$E$128&lt;&gt;"Please Select"</formula>
    </cfRule>
  </conditionalFormatting>
  <conditionalFormatting sqref="G128">
    <cfRule type="expression" dxfId="83" priority="75">
      <formula>$E$128&lt;&gt;"Please Select"</formula>
    </cfRule>
  </conditionalFormatting>
  <conditionalFormatting sqref="M128">
    <cfRule type="expression" dxfId="82" priority="72">
      <formula>$K$128&lt;&gt;"Corporate Office"</formula>
    </cfRule>
    <cfRule type="expression" dxfId="81" priority="73">
      <formula>AND($K$128="Corporate Office",$I$128="Check")</formula>
    </cfRule>
    <cfRule type="expression" dxfId="80" priority="74">
      <formula>AND($I$128="Credit Memo",$K$128="Corporate Office")</formula>
    </cfRule>
  </conditionalFormatting>
  <conditionalFormatting sqref="G131">
    <cfRule type="expression" dxfId="79" priority="70">
      <formula>$E$128="Growth Incentive Single Rate"</formula>
    </cfRule>
  </conditionalFormatting>
  <conditionalFormatting sqref="K131">
    <cfRule type="expression" dxfId="78" priority="69">
      <formula>$E$128&lt;&gt;"Please Select"</formula>
    </cfRule>
  </conditionalFormatting>
  <conditionalFormatting sqref="K128">
    <cfRule type="expression" dxfId="77" priority="68">
      <formula>AND($E128&lt;&gt;"Please Select",$I128&lt;&gt;"Check")</formula>
    </cfRule>
  </conditionalFormatting>
  <conditionalFormatting sqref="I144">
    <cfRule type="expression" dxfId="76" priority="67">
      <formula>$E$144&lt;&gt;"Please Select"</formula>
    </cfRule>
  </conditionalFormatting>
  <conditionalFormatting sqref="G144">
    <cfRule type="expression" dxfId="75" priority="66">
      <formula>$E$144&lt;&gt;"Please Select"</formula>
    </cfRule>
  </conditionalFormatting>
  <conditionalFormatting sqref="M144">
    <cfRule type="expression" dxfId="74" priority="63">
      <formula>$K$144&lt;&gt;"Corporate Office"</formula>
    </cfRule>
    <cfRule type="expression" dxfId="73" priority="64">
      <formula>AND($K$144="Corporate Office",$I$144="Check")</formula>
    </cfRule>
    <cfRule type="expression" dxfId="72" priority="65">
      <formula>AND($I$144="Credit Memo",$K$144="Corporate Office")</formula>
    </cfRule>
  </conditionalFormatting>
  <conditionalFormatting sqref="G147">
    <cfRule type="expression" dxfId="71" priority="61">
      <formula>$E$144="Growth Incentive Single Rate"</formula>
    </cfRule>
  </conditionalFormatting>
  <conditionalFormatting sqref="K147">
    <cfRule type="expression" dxfId="70" priority="60">
      <formula>$E$144&lt;&gt;"Please Select"</formula>
    </cfRule>
  </conditionalFormatting>
  <conditionalFormatting sqref="K144">
    <cfRule type="expression" dxfId="69" priority="59">
      <formula>AND($E144&lt;&gt;"Please Select",$I144&lt;&gt;"Check")</formula>
    </cfRule>
  </conditionalFormatting>
  <conditionalFormatting sqref="I136">
    <cfRule type="expression" dxfId="68" priority="58">
      <formula>$E$136&lt;&gt;"Please Select"</formula>
    </cfRule>
  </conditionalFormatting>
  <conditionalFormatting sqref="G136">
    <cfRule type="expression" dxfId="67" priority="57">
      <formula>$E$136&lt;&gt;"Please Select"</formula>
    </cfRule>
  </conditionalFormatting>
  <conditionalFormatting sqref="M136">
    <cfRule type="expression" dxfId="66" priority="54">
      <formula>$K$136&lt;&gt;"Corporate Office"</formula>
    </cfRule>
    <cfRule type="expression" dxfId="65" priority="55">
      <formula>AND($K$136="Corporate Office",$I$136="Check")</formula>
    </cfRule>
    <cfRule type="expression" dxfId="64" priority="56">
      <formula>AND($I$136="Credit Memo",$K$136="Corporate Office")</formula>
    </cfRule>
  </conditionalFormatting>
  <conditionalFormatting sqref="G139">
    <cfRule type="expression" dxfId="63" priority="52">
      <formula>$E$136="Growth Incentive Single Rate"</formula>
    </cfRule>
  </conditionalFormatting>
  <conditionalFormatting sqref="K139">
    <cfRule type="expression" dxfId="62" priority="51">
      <formula>$E$136&lt;&gt;"Please Select"</formula>
    </cfRule>
  </conditionalFormatting>
  <conditionalFormatting sqref="K136">
    <cfRule type="expression" dxfId="61" priority="50">
      <formula>AND($E136&lt;&gt;"Please Select",$I136&lt;&gt;"Check")</formula>
    </cfRule>
  </conditionalFormatting>
  <conditionalFormatting sqref="K223">
    <cfRule type="cellIs" dxfId="60" priority="47" operator="equal">
      <formula>"Rate cannot be greater than the Prepaid Rate % of Sales"</formula>
    </cfRule>
    <cfRule type="cellIs" dxfId="59" priority="49" operator="equal">
      <formula>"Recommended NCI is 1%"</formula>
    </cfRule>
  </conditionalFormatting>
  <conditionalFormatting sqref="O225">
    <cfRule type="containsBlanks" dxfId="58" priority="46">
      <formula>LEN(TRIM(O225))=0</formula>
    </cfRule>
  </conditionalFormatting>
  <conditionalFormatting sqref="G49:G51">
    <cfRule type="expression" dxfId="57" priority="45">
      <formula>$E$42="Volume Incentive Tiered"</formula>
    </cfRule>
  </conditionalFormatting>
  <conditionalFormatting sqref="G70">
    <cfRule type="expression" dxfId="56" priority="44">
      <formula>$E$70&lt;&gt;"Please Select"</formula>
    </cfRule>
  </conditionalFormatting>
  <conditionalFormatting sqref="G75">
    <cfRule type="expression" dxfId="55" priority="43">
      <formula>OR($E70="DS Tiered Average Invoice Dollar Qualifier",$E70="DS Threshold Average Invoice Dollar Qualifier")</formula>
    </cfRule>
  </conditionalFormatting>
  <conditionalFormatting sqref="G76">
    <cfRule type="expression" dxfId="54" priority="42">
      <formula>$E70="DS Tiered Average Invoice Dollar Qualifier"</formula>
    </cfRule>
  </conditionalFormatting>
  <conditionalFormatting sqref="G63:G65">
    <cfRule type="expression" dxfId="53" priority="41">
      <formula>$E$56="DS Tiered Average Invoice Dollar Qualifier"</formula>
    </cfRule>
  </conditionalFormatting>
  <conditionalFormatting sqref="G77:G79">
    <cfRule type="expression" dxfId="52" priority="40">
      <formula>$E$70="DS Tiered Average Invoice Dollar Qualifier"</formula>
    </cfRule>
  </conditionalFormatting>
  <conditionalFormatting sqref="E14">
    <cfRule type="expression" dxfId="51" priority="38">
      <formula>$E$13="No"</formula>
    </cfRule>
    <cfRule type="expression" dxfId="50" priority="39">
      <formula>$E$13="Yes"</formula>
    </cfRule>
  </conditionalFormatting>
  <conditionalFormatting sqref="E28">
    <cfRule type="expression" dxfId="49" priority="36">
      <formula>$E$27="No"</formula>
    </cfRule>
    <cfRule type="expression" dxfId="48" priority="37">
      <formula>$E$27="Yes"</formula>
    </cfRule>
  </conditionalFormatting>
  <conditionalFormatting sqref="E42">
    <cfRule type="expression" dxfId="47" priority="34">
      <formula>$E$41="No"</formula>
    </cfRule>
    <cfRule type="expression" dxfId="46" priority="35">
      <formula>$E$41="Yes"</formula>
    </cfRule>
  </conditionalFormatting>
  <conditionalFormatting sqref="E56">
    <cfRule type="expression" dxfId="45" priority="32">
      <formula>$E$55="Yes"</formula>
    </cfRule>
    <cfRule type="expression" dxfId="44" priority="33">
      <formula>$E$55="No"</formula>
    </cfRule>
  </conditionalFormatting>
  <conditionalFormatting sqref="E70">
    <cfRule type="expression" dxfId="43" priority="30">
      <formula>$E$69="Yes"</formula>
    </cfRule>
    <cfRule type="expression" dxfId="42" priority="31">
      <formula>$E$69="No"</formula>
    </cfRule>
  </conditionalFormatting>
  <conditionalFormatting sqref="E98">
    <cfRule type="expression" dxfId="41" priority="28">
      <formula>$E$97="Yes"</formula>
    </cfRule>
    <cfRule type="expression" dxfId="40" priority="29">
      <formula>$E$97="No"</formula>
    </cfRule>
  </conditionalFormatting>
  <conditionalFormatting sqref="E84">
    <cfRule type="expression" dxfId="39" priority="26">
      <formula>$E$83="Yes"</formula>
    </cfRule>
    <cfRule type="expression" dxfId="38" priority="27">
      <formula>$E$83="No"</formula>
    </cfRule>
  </conditionalFormatting>
  <conditionalFormatting sqref="E112">
    <cfRule type="expression" dxfId="37" priority="25">
      <formula>$E$111="Yes"</formula>
    </cfRule>
  </conditionalFormatting>
  <conditionalFormatting sqref="E152">
    <cfRule type="expression" dxfId="36" priority="24">
      <formula>$E$151="Yes"</formula>
    </cfRule>
  </conditionalFormatting>
  <conditionalFormatting sqref="E160">
    <cfRule type="expression" dxfId="35" priority="23">
      <formula>$E$159="Yes"</formula>
    </cfRule>
  </conditionalFormatting>
  <conditionalFormatting sqref="E168">
    <cfRule type="expression" dxfId="34" priority="22">
      <formula>$E$167="Yes"</formula>
    </cfRule>
  </conditionalFormatting>
  <conditionalFormatting sqref="E176">
    <cfRule type="expression" dxfId="33" priority="21">
      <formula>$E$175="Yes"</formula>
    </cfRule>
  </conditionalFormatting>
  <conditionalFormatting sqref="E184">
    <cfRule type="expression" dxfId="32" priority="20">
      <formula>$E$183="Yes"</formula>
    </cfRule>
  </conditionalFormatting>
  <conditionalFormatting sqref="E195">
    <cfRule type="expression" dxfId="31" priority="19">
      <formula>$E$194="Yes"</formula>
    </cfRule>
  </conditionalFormatting>
  <conditionalFormatting sqref="E207">
    <cfRule type="expression" dxfId="30" priority="18">
      <formula>$E$206="Yes"</formula>
    </cfRule>
  </conditionalFormatting>
  <conditionalFormatting sqref="E120">
    <cfRule type="expression" dxfId="29" priority="17">
      <formula>$E$119="Yes"</formula>
    </cfRule>
  </conditionalFormatting>
  <conditionalFormatting sqref="E128">
    <cfRule type="expression" dxfId="28" priority="16">
      <formula>$E$127="Yes"</formula>
    </cfRule>
  </conditionalFormatting>
  <conditionalFormatting sqref="E144">
    <cfRule type="expression" dxfId="27" priority="15">
      <formula>$E$143="Yes"</formula>
    </cfRule>
  </conditionalFormatting>
  <conditionalFormatting sqref="E136">
    <cfRule type="expression" dxfId="26" priority="14">
      <formula>$E$135="Yes"</formula>
    </cfRule>
  </conditionalFormatting>
  <conditionalFormatting sqref="O12:P16">
    <cfRule type="notContainsBlanks" dxfId="12" priority="13">
      <formula>LEN(TRIM(O12))&gt;0</formula>
    </cfRule>
  </conditionalFormatting>
  <conditionalFormatting sqref="O26:P30">
    <cfRule type="notContainsBlanks" dxfId="11" priority="12">
      <formula>LEN(TRIM(O26))&gt;0</formula>
    </cfRule>
  </conditionalFormatting>
  <conditionalFormatting sqref="O40:P44">
    <cfRule type="notContainsBlanks" dxfId="10" priority="11">
      <formula>LEN(TRIM(O40))&gt;0</formula>
    </cfRule>
  </conditionalFormatting>
  <conditionalFormatting sqref="O54:P58">
    <cfRule type="notContainsBlanks" dxfId="9" priority="10">
      <formula>LEN(TRIM(O54))&gt;0</formula>
    </cfRule>
  </conditionalFormatting>
  <conditionalFormatting sqref="O68:P72">
    <cfRule type="notContainsBlanks" dxfId="8" priority="9">
      <formula>LEN(TRIM(O68))&gt;0</formula>
    </cfRule>
  </conditionalFormatting>
  <conditionalFormatting sqref="O82:P86">
    <cfRule type="notContainsBlanks" dxfId="7" priority="8">
      <formula>LEN(TRIM(O82))&gt;0</formula>
    </cfRule>
  </conditionalFormatting>
  <conditionalFormatting sqref="O96:P100">
    <cfRule type="notContainsBlanks" dxfId="6" priority="7">
      <formula>LEN(TRIM(O96))&gt;0</formula>
    </cfRule>
  </conditionalFormatting>
  <conditionalFormatting sqref="N110:P113">
    <cfRule type="notContainsBlanks" dxfId="5" priority="6">
      <formula>LEN(TRIM(N110))&gt;0</formula>
    </cfRule>
  </conditionalFormatting>
  <conditionalFormatting sqref="N118:P121">
    <cfRule type="notContainsBlanks" dxfId="4" priority="5">
      <formula>LEN(TRIM(N118))&gt;0</formula>
    </cfRule>
  </conditionalFormatting>
  <conditionalFormatting sqref="N126:P129">
    <cfRule type="notContainsBlanks" dxfId="3" priority="4">
      <formula>LEN(TRIM(N126))&gt;0</formula>
    </cfRule>
  </conditionalFormatting>
  <conditionalFormatting sqref="N134:P137">
    <cfRule type="notContainsBlanks" dxfId="2" priority="3">
      <formula>LEN(TRIM(N134))&gt;0</formula>
    </cfRule>
  </conditionalFormatting>
  <conditionalFormatting sqref="N142:P145">
    <cfRule type="notContainsBlanks" dxfId="1" priority="2">
      <formula>LEN(TRIM(N142))&gt;0</formula>
    </cfRule>
  </conditionalFormatting>
  <conditionalFormatting sqref="N150:P153">
    <cfRule type="notContainsBlanks" dxfId="0" priority="1">
      <formula>LEN(TRIM(N150))&gt;0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6"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5" id="{CC77D9D5-08D0-497D-857C-05FC5404FFA2}">
            <xm:f>Welcome!$D$8&lt;&gt;"MDA"</xm:f>
            <x14:dxf>
              <fill>
                <patternFill>
                  <bgColor rgb="FFFFFF00"/>
                </patternFill>
              </fill>
            </x14:dxf>
          </x14:cfRule>
          <x14:cfRule type="expression" priority="28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1"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8"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5"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2"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1"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6"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5"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4"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3"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2"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63" t="s">
        <v>210</v>
      </c>
      <c r="D2" s="1563"/>
      <c r="E2" s="1563"/>
      <c r="F2" s="438"/>
      <c r="G2" s="172"/>
      <c r="H2" s="172"/>
      <c r="I2" s="172"/>
      <c r="J2" s="172"/>
      <c r="K2" s="172"/>
      <c r="L2" s="175"/>
    </row>
    <row r="3" spans="2:23" x14ac:dyDescent="0.25">
      <c r="B3" s="178"/>
      <c r="C3" s="1572" t="s">
        <v>1166</v>
      </c>
      <c r="D3" s="1573"/>
      <c r="E3" s="323">
        <f>Welcome!$D$8</f>
        <v>0</v>
      </c>
      <c r="F3" s="326"/>
      <c r="G3" s="410" t="s">
        <v>110</v>
      </c>
      <c r="H3" s="1568" t="str">
        <f>IFERROR(VLOOKUP($H$4,'Market Geography'!$D:$G,4,FALSE),"Select Market")</f>
        <v>Select Market</v>
      </c>
      <c r="I3" s="1568"/>
      <c r="J3" s="1568"/>
      <c r="K3" s="1569"/>
      <c r="L3" s="179"/>
    </row>
    <row r="4" spans="2:23" x14ac:dyDescent="0.25">
      <c r="B4" s="178"/>
      <c r="C4" s="1574" t="s">
        <v>1167</v>
      </c>
      <c r="D4" s="1575"/>
      <c r="E4" s="292" t="str">
        <f>Welcome!$D$12</f>
        <v>Select Term</v>
      </c>
      <c r="F4" s="439"/>
      <c r="G4" s="411" t="s">
        <v>846</v>
      </c>
      <c r="H4" s="1570">
        <f>Welcome!$D$4</f>
        <v>0</v>
      </c>
      <c r="I4" s="1570"/>
      <c r="J4" s="1570"/>
      <c r="K4" s="1571"/>
      <c r="L4" s="179"/>
    </row>
    <row r="5" spans="2:23" x14ac:dyDescent="0.25">
      <c r="B5" s="178"/>
      <c r="C5" s="1574" t="s">
        <v>1172</v>
      </c>
      <c r="D5" s="1575"/>
      <c r="E5" s="143">
        <f>'PIM Model'!$G$31</f>
        <v>0</v>
      </c>
      <c r="F5" s="440"/>
      <c r="G5" s="411" t="s">
        <v>107</v>
      </c>
      <c r="H5" s="1570" t="str">
        <f>'Multi-Customer'!$S$49</f>
        <v>Enter Customer(s)</v>
      </c>
      <c r="I5" s="1570"/>
      <c r="J5" s="1570"/>
      <c r="K5" s="1571"/>
      <c r="L5" s="179"/>
    </row>
    <row r="6" spans="2:23" x14ac:dyDescent="0.25">
      <c r="B6" s="178"/>
      <c r="C6" s="1574" t="s">
        <v>1173</v>
      </c>
      <c r="D6" s="1575"/>
      <c r="E6" s="144">
        <f>'PIM Model'!$E$6</f>
        <v>0</v>
      </c>
      <c r="F6" s="326"/>
      <c r="G6" s="411" t="s">
        <v>1182</v>
      </c>
      <c r="H6" s="1570" t="str">
        <f>IF('Multi-Customer'!$AH$40 = "MULTIPLE MENU TYPES","MULTIPLE TYPES",'Multi-Customer'!$AH$40)</f>
        <v>MULTIPLE TYPES</v>
      </c>
      <c r="I6" s="1570"/>
      <c r="J6" s="1570"/>
      <c r="K6" s="1571"/>
      <c r="L6" s="179"/>
      <c r="R6" s="441"/>
    </row>
    <row r="7" spans="2:23" ht="15.75" thickBot="1" x14ac:dyDescent="0.3">
      <c r="B7" s="178"/>
      <c r="C7" s="1579" t="s">
        <v>1174</v>
      </c>
      <c r="D7" s="1580"/>
      <c r="E7" s="324">
        <f>IFERROR('PIM Ranges'!$AU$3,0)</f>
        <v>0</v>
      </c>
      <c r="F7" s="177"/>
      <c r="G7" s="412" t="s">
        <v>1175</v>
      </c>
      <c r="H7" s="1577" t="s">
        <v>206</v>
      </c>
      <c r="I7" s="1577"/>
      <c r="J7" s="1577"/>
      <c r="K7" s="1578"/>
      <c r="L7" s="179"/>
      <c r="P7" s="177"/>
      <c r="Q7" s="153"/>
      <c r="R7" s="442"/>
      <c r="S7" s="134"/>
      <c r="T7" s="153"/>
      <c r="U7" s="177"/>
      <c r="V7" s="153"/>
      <c r="W7" s="177"/>
    </row>
    <row r="8" spans="2:23" ht="13.9" customHeight="1" x14ac:dyDescent="0.25">
      <c r="B8" s="178"/>
      <c r="D8" s="136"/>
      <c r="E8" s="1517"/>
      <c r="F8" s="1517"/>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66" t="s">
        <v>849</v>
      </c>
      <c r="J10" s="1566"/>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64" t="str">
        <f>IFERROR($E11/$E$5,"")</f>
        <v/>
      </c>
      <c r="J11" s="1564"/>
      <c r="K11" s="244"/>
      <c r="L11" s="179"/>
      <c r="R11" s="441"/>
    </row>
    <row r="12" spans="2:23" ht="36" customHeight="1" x14ac:dyDescent="0.25">
      <c r="B12" s="178"/>
      <c r="C12" s="243"/>
      <c r="D12" s="1581" t="s">
        <v>680</v>
      </c>
      <c r="E12" s="1581"/>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64" t="str">
        <f>IFERROR(E13/E5,"")</f>
        <v/>
      </c>
      <c r="J13" s="1564"/>
      <c r="K13" s="244"/>
      <c r="L13" s="179"/>
    </row>
    <row r="14" spans="2:23" s="664" customFormat="1" ht="36.6" customHeight="1" x14ac:dyDescent="0.25">
      <c r="B14" s="178"/>
      <c r="C14" s="243"/>
      <c r="D14" s="1581" t="s">
        <v>1106</v>
      </c>
      <c r="E14" s="1581"/>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64" t="str">
        <f>IFERROR($E15/$E$5,"")</f>
        <v/>
      </c>
      <c r="J15" s="1564"/>
      <c r="K15" s="244"/>
      <c r="L15" s="179"/>
    </row>
    <row r="16" spans="2:23" ht="26.45" customHeight="1" x14ac:dyDescent="0.25">
      <c r="B16" s="178"/>
      <c r="C16" s="243"/>
      <c r="D16" s="1576" t="s">
        <v>682</v>
      </c>
      <c r="E16" s="1576"/>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64" t="str">
        <f>IFERROR($E17/$E$5,"")</f>
        <v/>
      </c>
      <c r="J17" s="1564"/>
      <c r="K17" s="244"/>
      <c r="L17" s="179"/>
    </row>
    <row r="18" spans="2:12" ht="25.9" customHeight="1" x14ac:dyDescent="0.25">
      <c r="B18" s="178"/>
      <c r="C18" s="243"/>
      <c r="D18" s="1576" t="s">
        <v>681</v>
      </c>
      <c r="E18" s="1582"/>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65" t="str">
        <f>IFERROR($E19/$E$5,"")</f>
        <v/>
      </c>
      <c r="J19" s="1565"/>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64" t="str">
        <f>IFERROR($E23/$E$5,"")</f>
        <v/>
      </c>
      <c r="J23" s="1564"/>
      <c r="K23" s="244"/>
      <c r="L23" s="179"/>
    </row>
    <row r="24" spans="2:12" ht="16.149999999999999" customHeight="1" x14ac:dyDescent="0.25">
      <c r="B24" s="178"/>
      <c r="C24" s="243"/>
      <c r="D24" s="1567" t="s">
        <v>886</v>
      </c>
      <c r="E24" s="1567"/>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66" t="s">
        <v>849</v>
      </c>
      <c r="J28" s="1566"/>
      <c r="K28" s="244"/>
      <c r="L28" s="179"/>
    </row>
    <row r="29" spans="2:12" ht="25.15" customHeight="1" x14ac:dyDescent="0.25">
      <c r="B29" s="178"/>
      <c r="C29" s="243"/>
      <c r="D29" s="462" t="s">
        <v>221</v>
      </c>
      <c r="E29" s="463">
        <f>IFERROR('EB_CM (Back)'!$F$47,0)</f>
        <v>0</v>
      </c>
      <c r="F29" s="188"/>
      <c r="G29" s="450">
        <f>IFERROR(E29/'PIM Model'!$H$31,0)</f>
        <v>0</v>
      </c>
      <c r="H29" s="188"/>
      <c r="I29" s="1564" t="str">
        <f>IFERROR($E29/$E$5,"")</f>
        <v/>
      </c>
      <c r="J29" s="1564"/>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64" t="str">
        <f>IFERROR($E30/$E$5,"")</f>
        <v/>
      </c>
      <c r="J30" s="1564"/>
      <c r="K30" s="244"/>
      <c r="L30" s="179"/>
    </row>
    <row r="31" spans="2:12" ht="27.6" customHeight="1" x14ac:dyDescent="0.25">
      <c r="B31" s="178"/>
      <c r="C31" s="468"/>
      <c r="D31" s="1576" t="s">
        <v>229</v>
      </c>
      <c r="E31" s="1576"/>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76"/>
      <c r="E37" s="1576"/>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72" t="s">
        <v>1166</v>
      </c>
      <c r="D4" s="1573"/>
      <c r="E4" s="578">
        <f>Welcome!$D$8</f>
        <v>0</v>
      </c>
      <c r="F4" s="139"/>
      <c r="G4" s="410" t="s">
        <v>110</v>
      </c>
      <c r="H4" s="1504" t="str">
        <f>IFERROR(VLOOKUP($H$5,'Market Geography'!$D:$G,4,FALSE),"Select Market")</f>
        <v>Select Market</v>
      </c>
      <c r="I4" s="1505"/>
      <c r="J4" s="1506"/>
      <c r="K4" s="775"/>
      <c r="L4" s="775"/>
      <c r="M4" s="775"/>
      <c r="N4" s="775"/>
      <c r="O4" s="775"/>
      <c r="P4" s="683"/>
      <c r="Q4" s="685"/>
      <c r="R4" s="653"/>
      <c r="S4" s="474"/>
    </row>
    <row r="5" spans="1:31" x14ac:dyDescent="0.25">
      <c r="B5" s="178"/>
      <c r="C5" s="1574" t="s">
        <v>1167</v>
      </c>
      <c r="D5" s="1575"/>
      <c r="E5" s="292" t="str">
        <f>Welcome!$D$12</f>
        <v>Select Term</v>
      </c>
      <c r="F5" s="139"/>
      <c r="G5" s="411" t="s">
        <v>846</v>
      </c>
      <c r="H5" s="1501">
        <f>Welcome!$D$4</f>
        <v>0</v>
      </c>
      <c r="I5" s="1502"/>
      <c r="J5" s="1503"/>
      <c r="K5" s="775"/>
      <c r="L5" s="775"/>
      <c r="M5" s="775"/>
      <c r="N5" s="775"/>
      <c r="O5" s="775"/>
      <c r="P5" s="683"/>
      <c r="Q5" s="685"/>
      <c r="R5" s="653"/>
      <c r="S5" s="474"/>
    </row>
    <row r="6" spans="1:31" x14ac:dyDescent="0.25">
      <c r="B6" s="178"/>
      <c r="C6" s="1574" t="s">
        <v>1172</v>
      </c>
      <c r="D6" s="1575"/>
      <c r="E6" s="293">
        <f>IFERROR('PIM Model'!$G$31,0)</f>
        <v>0</v>
      </c>
      <c r="F6" s="325"/>
      <c r="G6" s="411" t="s">
        <v>107</v>
      </c>
      <c r="H6" s="1501" t="str">
        <f>'Multi-Customer'!$S$49</f>
        <v>Enter Customer(s)</v>
      </c>
      <c r="I6" s="1502"/>
      <c r="J6" s="1503"/>
      <c r="K6" s="775"/>
      <c r="L6" s="775"/>
      <c r="M6" s="775"/>
      <c r="N6" s="775"/>
      <c r="O6" s="775"/>
      <c r="P6" s="683"/>
      <c r="Q6" s="685"/>
      <c r="R6" s="653"/>
      <c r="S6" s="474"/>
    </row>
    <row r="7" spans="1:31" x14ac:dyDescent="0.25">
      <c r="B7" s="178"/>
      <c r="C7" s="1574" t="s">
        <v>1173</v>
      </c>
      <c r="D7" s="1575"/>
      <c r="E7" s="475">
        <f>IFERROR('Variable Costs (Back)'!$K$26,0)</f>
        <v>0</v>
      </c>
      <c r="F7" s="177"/>
      <c r="G7" s="411" t="s">
        <v>1182</v>
      </c>
      <c r="H7" s="1501" t="str">
        <f>'Multi-Customer'!$AH$40</f>
        <v>MULTIPLE TYPES</v>
      </c>
      <c r="I7" s="1502"/>
      <c r="J7" s="1503"/>
      <c r="K7" s="775"/>
      <c r="L7" s="775"/>
      <c r="M7" s="775"/>
      <c r="N7" s="775"/>
      <c r="O7" s="775"/>
      <c r="P7" s="683"/>
      <c r="Q7" s="685"/>
      <c r="R7" s="653"/>
      <c r="S7" s="474"/>
    </row>
    <row r="8" spans="1:31" ht="15.75" thickBot="1" x14ac:dyDescent="0.3">
      <c r="B8" s="178"/>
      <c r="C8" s="1579" t="s">
        <v>1174</v>
      </c>
      <c r="D8" s="1580"/>
      <c r="E8" s="324">
        <f>IFERROR('PIM Ranges'!$AU$3,0)</f>
        <v>0</v>
      </c>
      <c r="F8" s="326"/>
      <c r="G8" s="412" t="s">
        <v>1175</v>
      </c>
      <c r="H8" s="1583" t="s">
        <v>206</v>
      </c>
      <c r="I8" s="1584"/>
      <c r="J8" s="1585"/>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0" t="s">
        <v>1138</v>
      </c>
      <c r="R21" s="1591"/>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89" t="s">
        <v>229</v>
      </c>
      <c r="E33" s="1589"/>
      <c r="F33" s="1589"/>
      <c r="G33" s="1589"/>
      <c r="H33" s="493"/>
      <c r="I33" s="1588" t="str">
        <f>IF($J$34=0,IF($N$34=0,"","Customer EB % Missing"),IF($N$34=0,"Customer Drops/Wk Missing","Customer EB % &amp; Drops/Wk Missing"))</f>
        <v/>
      </c>
      <c r="J33" s="1588"/>
      <c r="K33" s="1588"/>
      <c r="L33" s="1588"/>
      <c r="M33" s="1588"/>
      <c r="N33" s="1588"/>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86" t="s">
        <v>1138</v>
      </c>
      <c r="R38" s="1586"/>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87"/>
      <c r="C42" s="1587"/>
      <c r="D42" s="1587"/>
      <c r="N42" s="1549"/>
      <c r="O42" s="1549"/>
      <c r="P42" s="1549"/>
      <c r="Q42" s="1549"/>
      <c r="R42" s="1549"/>
      <c r="S42" s="1549"/>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795" priority="75" operator="containsText" text="Below Average">
      <formula>NOT(ISERROR(SEARCH("Below Average",I26)))</formula>
    </cfRule>
  </conditionalFormatting>
  <conditionalFormatting sqref="N12">
    <cfRule type="expression" dxfId="794" priority="50">
      <formula>$Q$12="yes"</formula>
    </cfRule>
    <cfRule type="containsText" dxfId="793" priority="66" operator="containsText" text="Spend">
      <formula>NOT(ISERROR(SEARCH("Spend",N12)))</formula>
    </cfRule>
    <cfRule type="containsText" dxfId="792" priority="70" operator="containsText" text="Approve">
      <formula>NOT(ISERROR(SEARCH("Approve",N12)))</formula>
    </cfRule>
  </conditionalFormatting>
  <conditionalFormatting sqref="N13:N16">
    <cfRule type="containsText" dxfId="791" priority="65" operator="containsText" text="Reject">
      <formula>NOT(ISERROR(SEARCH("Reject",N13)))</formula>
    </cfRule>
    <cfRule type="containsText" dxfId="790" priority="69" operator="containsText" text="Approve">
      <formula>NOT(ISERROR(SEARCH("Approve",N13)))</formula>
    </cfRule>
  </conditionalFormatting>
  <conditionalFormatting sqref="E16">
    <cfRule type="cellIs" dxfId="789" priority="62" operator="notEqual">
      <formula>0</formula>
    </cfRule>
  </conditionalFormatting>
  <conditionalFormatting sqref="Q38:R39">
    <cfRule type="expression" dxfId="788" priority="1">
      <formula>H39&lt;0</formula>
    </cfRule>
  </conditionalFormatting>
  <conditionalFormatting sqref="N13">
    <cfRule type="expression" dxfId="787" priority="47">
      <formula>$Q$13="Yes"</formula>
    </cfRule>
  </conditionalFormatting>
  <conditionalFormatting sqref="Q11:R11">
    <cfRule type="expression" dxfId="786" priority="41">
      <formula>OR($N$13="Reject",$N$13="")</formula>
    </cfRule>
    <cfRule type="expression" dxfId="785" priority="44">
      <formula>$N$12="Spend"</formula>
    </cfRule>
  </conditionalFormatting>
  <conditionalFormatting sqref="Q12:R12">
    <cfRule type="expression" dxfId="784" priority="43">
      <formula>$N$12="spend"</formula>
    </cfRule>
  </conditionalFormatting>
  <conditionalFormatting sqref="Q13:R13">
    <cfRule type="expression" dxfId="783" priority="42">
      <formula>OR($N$13="Reject",$N$13="")</formula>
    </cfRule>
  </conditionalFormatting>
  <conditionalFormatting sqref="R23">
    <cfRule type="containsText" dxfId="782" priority="36" operator="containsText" text="Caution">
      <formula>NOT(ISERROR(SEARCH("Caution",R23)))</formula>
    </cfRule>
  </conditionalFormatting>
  <conditionalFormatting sqref="N23">
    <cfRule type="expression" dxfId="781" priority="25" stopIfTrue="1">
      <formula>$Q$23="Yes"</formula>
    </cfRule>
    <cfRule type="containsText" dxfId="780" priority="28" operator="containsText" text="Reject">
      <formula>NOT(ISERROR(SEARCH("Reject",N23)))</formula>
    </cfRule>
    <cfRule type="containsText" dxfId="779" priority="29" operator="containsText" text="Caution">
      <formula>NOT(ISERROR(SEARCH("Caution",N23)))</formula>
    </cfRule>
    <cfRule type="expression" dxfId="778" priority="30">
      <formula>$N$23="Approve"</formula>
    </cfRule>
  </conditionalFormatting>
  <conditionalFormatting sqref="Q21:R22">
    <cfRule type="expression" dxfId="777" priority="11">
      <formula>$U$1=""</formula>
    </cfRule>
    <cfRule type="expression" dxfId="776" priority="12">
      <formula>$U$1="Caution"</formula>
    </cfRule>
    <cfRule type="expression" dxfId="775" priority="13">
      <formula>$U$1="Reject"</formula>
    </cfRule>
    <cfRule type="expression" dxfId="774" priority="14">
      <formula>AND($Q$23&lt;&gt;"Yes",$U$1="Approve")</formula>
    </cfRule>
    <cfRule type="expression" dxfId="773" priority="15">
      <formula>AND($Q$23="Yes",$U$1="Approve")</formula>
    </cfRule>
  </conditionalFormatting>
  <conditionalFormatting sqref="Q23:R23">
    <cfRule type="expression" dxfId="772" priority="6">
      <formula>$U$1=""</formula>
    </cfRule>
    <cfRule type="expression" dxfId="771" priority="7">
      <formula>$U$1="Caution"</formula>
    </cfRule>
    <cfRule type="expression" dxfId="770" priority="8">
      <formula>$U$1="Reject"</formula>
    </cfRule>
    <cfRule type="expression" dxfId="769" priority="9">
      <formula>AND($Q$23&lt;&gt;"Yes",$U$1="Approve")</formula>
    </cfRule>
    <cfRule type="expression" dxfId="768" priority="10">
      <formula>AND($Q$23="Yes",$U$1="Approve")</formula>
    </cfRule>
  </conditionalFormatting>
  <conditionalFormatting sqref="N39">
    <cfRule type="expression" dxfId="767" priority="2">
      <formula>$H$34&gt;0</formula>
    </cfRule>
    <cfRule type="containsText" dxfId="766" priority="3" operator="containsText" text="Reject">
      <formula>NOT(ISERROR(SEARCH("Reject",N39)))</formula>
    </cfRule>
    <cfRule type="expression" dxfId="765" priority="4">
      <formula>$Q$39="Yes"</formula>
    </cfRule>
    <cfRule type="expression" dxfId="764" priority="5">
      <formula>N39="Approve"</formula>
    </cfRule>
  </conditionalFormatting>
  <conditionalFormatting sqref="Q39:R39">
    <cfRule type="expression" dxfId="763"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598" t="s">
        <v>647</v>
      </c>
      <c r="D2" s="1599"/>
      <c r="E2" s="1599"/>
      <c r="F2" s="1599"/>
      <c r="G2" s="1599"/>
      <c r="H2" s="1599"/>
      <c r="I2" s="1599"/>
      <c r="J2" s="1599"/>
      <c r="K2" s="1599"/>
      <c r="L2" s="1599"/>
      <c r="M2" s="1599"/>
      <c r="N2" s="1599"/>
      <c r="O2" s="1599"/>
      <c r="P2" s="1600"/>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1"/>
      <c r="G4" s="1601"/>
      <c r="P4" s="546"/>
      <c r="T4" s="1" t="s">
        <v>482</v>
      </c>
    </row>
    <row r="5" spans="3:23" x14ac:dyDescent="0.25">
      <c r="C5" s="137"/>
      <c r="E5" s="333"/>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04" t="str">
        <f>IF(F14="","",F14+(364*IF(OR(Welcome!D12="Select Term",Welcome!D12=""),0,Welcome!D12))+6)</f>
        <v/>
      </c>
      <c r="G17" s="1604"/>
      <c r="O17" s="789"/>
      <c r="P17" s="138"/>
    </row>
    <row r="18" spans="1:17" ht="13.5" customHeight="1" x14ac:dyDescent="0.25">
      <c r="C18" s="137"/>
      <c r="P18" s="138"/>
    </row>
    <row r="19" spans="1:17" s="668" customFormat="1" ht="14.25" customHeight="1" x14ac:dyDescent="0.25">
      <c r="C19" s="137"/>
      <c r="E19" s="136" t="s">
        <v>1189</v>
      </c>
      <c r="F19" s="1596">
        <f>Welcome!D8</f>
        <v>0</v>
      </c>
      <c r="G19" s="1597"/>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5mL8f+WMtpRHKLon1Cs3cQUpWA2C9P6cZCe/oSQpxvC6IcKwYrCsEQGMrteffjjuMoIYEGqpda4ffbV++e5Kcg==" saltValue="CvpTWzKR6kejvWmGcClB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757" priority="15">
      <formula>$A23&gt;$W$2</formula>
    </cfRule>
  </conditionalFormatting>
  <conditionalFormatting sqref="F23:O32">
    <cfRule type="expression" dxfId="756" priority="11">
      <formula>$D23=$W$2</formula>
    </cfRule>
  </conditionalFormatting>
  <conditionalFormatting sqref="E21:O21 F22:L22">
    <cfRule type="expression" dxfId="755" priority="12">
      <formula>$W$2=0</formula>
    </cfRule>
  </conditionalFormatting>
  <conditionalFormatting sqref="F14:G14">
    <cfRule type="expression" dxfId="754" priority="8">
      <formula>$F$14&lt;NOW()</formula>
    </cfRule>
    <cfRule type="expression" dxfId="753" priority="9">
      <formula>$Q$14&lt;&gt;7</formula>
    </cfRule>
  </conditionalFormatting>
  <conditionalFormatting sqref="E22">
    <cfRule type="expression" dxfId="752" priority="7">
      <formula>$W$2=0</formula>
    </cfRule>
  </conditionalFormatting>
  <conditionalFormatting sqref="M22">
    <cfRule type="expression" dxfId="751" priority="6">
      <formula>$W$2=0</formula>
    </cfRule>
  </conditionalFormatting>
  <conditionalFormatting sqref="N22:O22">
    <cfRule type="expression" dxfId="750" priority="5">
      <formula>$W$2=0</formula>
    </cfRule>
  </conditionalFormatting>
  <conditionalFormatting sqref="M23:M32">
    <cfRule type="expression" dxfId="749" priority="4">
      <formula>$A23&gt;$W$2</formula>
    </cfRule>
  </conditionalFormatting>
  <conditionalFormatting sqref="M23:M32">
    <cfRule type="expression" dxfId="748" priority="3">
      <formula>$D23=$W$2</formula>
    </cfRule>
  </conditionalFormatting>
  <conditionalFormatting sqref="F23:J32 M23:O32">
    <cfRule type="containsBlanks" dxfId="747" priority="16" stopIfTrue="1">
      <formula>LEN(TRIM(F23))=0</formula>
    </cfRule>
    <cfRule type="notContainsBlanks" dxfId="746" priority="17">
      <formula>LEN(TRIM(F23))&gt;0</formula>
    </cfRule>
  </conditionalFormatting>
  <conditionalFormatting sqref="E23:E32">
    <cfRule type="expression" dxfId="745" priority="2">
      <formula>$A23&gt;$W$2</formula>
    </cfRule>
  </conditionalFormatting>
  <conditionalFormatting sqref="E23:E32">
    <cfRule type="expression" dxfId="744"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06" t="s">
        <v>1209</v>
      </c>
      <c r="C2" s="1609"/>
      <c r="D2" s="1609"/>
      <c r="E2" s="1609"/>
      <c r="F2" s="1609"/>
      <c r="G2" s="1609"/>
      <c r="H2" s="1609"/>
      <c r="I2" s="1609"/>
      <c r="J2" s="1610"/>
      <c r="K2" s="759"/>
      <c r="L2" s="759"/>
      <c r="M2" s="1605" t="s">
        <v>1210</v>
      </c>
      <c r="N2" s="1605"/>
      <c r="O2" s="1605"/>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06" t="s">
        <v>1223</v>
      </c>
      <c r="C7" s="1607"/>
      <c r="D7" s="1607"/>
      <c r="E7" s="1607"/>
      <c r="F7" s="1607"/>
      <c r="G7" s="1607"/>
      <c r="H7" s="1607"/>
      <c r="I7" s="1608"/>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1" t="s">
        <v>1250</v>
      </c>
      <c r="C15" s="1612"/>
      <c r="D15" s="1612"/>
      <c r="E15" s="1612"/>
      <c r="F15" s="1612"/>
      <c r="G15" s="1612"/>
      <c r="H15" s="1612"/>
      <c r="I15" s="1613"/>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743" priority="2" operator="equal">
      <formula>"No"</formula>
    </cfRule>
  </conditionalFormatting>
  <conditionalFormatting sqref="E13">
    <cfRule type="cellIs" dxfId="74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14" t="s">
        <v>1278</v>
      </c>
      <c r="C2" s="1615"/>
      <c r="D2" s="1615"/>
      <c r="E2" s="1615"/>
      <c r="F2" s="1615"/>
      <c r="G2" s="1615"/>
      <c r="H2" s="1615"/>
      <c r="I2" s="1615"/>
      <c r="J2" s="1615"/>
      <c r="K2" s="1615"/>
      <c r="L2" s="1615"/>
      <c r="M2" s="1615"/>
      <c r="N2" s="161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17" t="s">
        <v>1293</v>
      </c>
      <c r="C8" s="1615"/>
      <c r="D8" s="1615"/>
      <c r="E8" s="1615"/>
      <c r="F8" s="1615"/>
      <c r="G8" s="1615"/>
      <c r="H8" s="1615"/>
      <c r="I8" s="1615"/>
      <c r="J8" s="1615"/>
      <c r="K8" s="1615"/>
      <c r="L8" s="1615"/>
      <c r="M8" s="1615"/>
      <c r="N8" s="161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17" t="s">
        <v>1305</v>
      </c>
      <c r="C32" s="1618"/>
      <c r="D32" s="1618"/>
      <c r="E32" s="1618"/>
      <c r="F32" s="1618"/>
      <c r="G32" s="1618"/>
      <c r="H32" s="1618"/>
      <c r="I32" s="1618"/>
      <c r="J32" s="1618"/>
      <c r="K32" s="1618"/>
      <c r="L32" s="1618"/>
      <c r="M32" s="1618"/>
      <c r="N32" s="1619"/>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741" priority="14">
      <formula>$E11="EXCLUDE"</formula>
    </cfRule>
  </conditionalFormatting>
  <conditionalFormatting sqref="N24:N26">
    <cfRule type="expression" dxfId="740" priority="15">
      <formula>$E25="EXCLUDE"</formula>
    </cfRule>
  </conditionalFormatting>
  <conditionalFormatting sqref="N11 N14:N15 N23">
    <cfRule type="expression" dxfId="739" priority="16">
      <formula>$E12="EXCLUDE"</formula>
    </cfRule>
  </conditionalFormatting>
  <conditionalFormatting sqref="N12">
    <cfRule type="expression" dxfId="738" priority="17">
      <formula>$E14="EXCLUDE"</formula>
    </cfRule>
  </conditionalFormatting>
  <conditionalFormatting sqref="N13 N21">
    <cfRule type="expression" dxfId="737" priority="18">
      <formula>$E20="EXCLUDE"</formula>
    </cfRule>
  </conditionalFormatting>
  <conditionalFormatting sqref="N27:N28 N18">
    <cfRule type="expression" dxfId="736" priority="19">
      <formula>$E21="EXCLUDE"</formula>
    </cfRule>
  </conditionalFormatting>
  <conditionalFormatting sqref="N30">
    <cfRule type="expression" dxfId="735" priority="20">
      <formula>$E23="EXCLUDE"</formula>
    </cfRule>
  </conditionalFormatting>
  <conditionalFormatting sqref="N17 N29 N19 N22">
    <cfRule type="expression" dxfId="734" priority="21">
      <formula>$E17="EXCLUDE"</formula>
    </cfRule>
  </conditionalFormatting>
  <conditionalFormatting sqref="N20">
    <cfRule type="expression" dxfId="733" priority="22">
      <formula>$E18="EXCLUDE"</formula>
    </cfRule>
  </conditionalFormatting>
  <conditionalFormatting sqref="N50">
    <cfRule type="expression" dxfId="732" priority="5">
      <formula>$E45="EXCLUDE"</formula>
    </cfRule>
  </conditionalFormatting>
  <conditionalFormatting sqref="N58:N60">
    <cfRule type="expression" dxfId="731" priority="6">
      <formula>$E59="EXCLUDE"</formula>
    </cfRule>
  </conditionalFormatting>
  <conditionalFormatting sqref="N48:N49 N57">
    <cfRule type="expression" dxfId="730" priority="7">
      <formula>$E49="EXCLUDE"</formula>
    </cfRule>
  </conditionalFormatting>
  <conditionalFormatting sqref="N46">
    <cfRule type="expression" dxfId="729" priority="8">
      <formula>$E48="EXCLUDE"</formula>
    </cfRule>
  </conditionalFormatting>
  <conditionalFormatting sqref="N47 N55">
    <cfRule type="expression" dxfId="728" priority="9">
      <formula>$E54="EXCLUDE"</formula>
    </cfRule>
  </conditionalFormatting>
  <conditionalFormatting sqref="N61:N62 N52">
    <cfRule type="expression" dxfId="727" priority="10">
      <formula>$E55="EXCLUDE"</formula>
    </cfRule>
  </conditionalFormatting>
  <conditionalFormatting sqref="N64">
    <cfRule type="expression" dxfId="726" priority="11">
      <formula>$E57="EXCLUDE"</formula>
    </cfRule>
  </conditionalFormatting>
  <conditionalFormatting sqref="N51 N63 N53 N56">
    <cfRule type="expression" dxfId="725" priority="12">
      <formula>$E51="EXCLUDE"</formula>
    </cfRule>
  </conditionalFormatting>
  <conditionalFormatting sqref="N54">
    <cfRule type="expression" dxfId="724" priority="13">
      <formula>$E52="EXCLUDE"</formula>
    </cfRule>
  </conditionalFormatting>
  <conditionalFormatting sqref="N36:N45">
    <cfRule type="expression" dxfId="72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35"/>
      <c r="K1" s="1635"/>
      <c r="L1" s="1635"/>
      <c r="M1" s="1635"/>
      <c r="N1" s="1635"/>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23" t="s">
        <v>1506</v>
      </c>
      <c r="C3" s="1633"/>
      <c r="D3" s="1633"/>
      <c r="E3" s="1633"/>
      <c r="F3" s="1633"/>
      <c r="G3" s="1633"/>
      <c r="H3" s="1633"/>
      <c r="I3" s="1633"/>
      <c r="J3" s="1633"/>
      <c r="K3" s="1633"/>
      <c r="L3" s="1633"/>
      <c r="M3" s="1633"/>
      <c r="N3" s="1633"/>
      <c r="O3" s="1633"/>
      <c r="P3" s="1633"/>
      <c r="Q3" s="1633"/>
      <c r="R3" s="1633"/>
      <c r="S3" s="1633"/>
      <c r="T3" s="1633"/>
      <c r="U3" s="1634"/>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24" t="s">
        <v>1507</v>
      </c>
      <c r="E5" s="1625"/>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26">
        <v>1201</v>
      </c>
      <c r="E7" s="1627"/>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28" t="str">
        <f>AA3</f>
        <v/>
      </c>
      <c r="E9" s="1629"/>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28" t="str">
        <f>AB3</f>
        <v/>
      </c>
      <c r="E11" s="1629"/>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15" t="s">
        <v>649</v>
      </c>
      <c r="E13" s="1616"/>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26" t="s">
        <v>1519</v>
      </c>
      <c r="E15" s="1627"/>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24" t="s">
        <v>1507</v>
      </c>
      <c r="E19" s="1625"/>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26">
        <v>1202</v>
      </c>
      <c r="E21" s="1627"/>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28" t="str">
        <f>AA4</f>
        <v/>
      </c>
      <c r="E23" s="1629"/>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28" t="str">
        <f>AB4</f>
        <v/>
      </c>
      <c r="E25" s="1629"/>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15" t="s">
        <v>649</v>
      </c>
      <c r="E27" s="1616"/>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26" t="s">
        <v>1519</v>
      </c>
      <c r="E29" s="1627"/>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24" t="s">
        <v>1522</v>
      </c>
      <c r="E33" s="1625"/>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26">
        <v>1401</v>
      </c>
      <c r="E35" s="1627"/>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28" t="str">
        <f>AA5</f>
        <v/>
      </c>
      <c r="E37" s="1629"/>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28" t="str">
        <f>AB5</f>
        <v/>
      </c>
      <c r="E39" s="1629"/>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15" t="s">
        <v>649</v>
      </c>
      <c r="E41" s="1616"/>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26" t="s">
        <v>1519</v>
      </c>
      <c r="E43" s="1627"/>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24" t="s">
        <v>1522</v>
      </c>
      <c r="E47" s="1625"/>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26">
        <v>1402</v>
      </c>
      <c r="E49" s="1627"/>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28" t="str">
        <f>AA6</f>
        <v/>
      </c>
      <c r="E51" s="1629"/>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28" t="str">
        <f>AB6</f>
        <v/>
      </c>
      <c r="E53" s="1629"/>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15" t="s">
        <v>649</v>
      </c>
      <c r="E55" s="1616"/>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26" t="s">
        <v>1519</v>
      </c>
      <c r="E57" s="1627"/>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24" t="s">
        <v>1535</v>
      </c>
      <c r="E61" s="1625"/>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26">
        <v>1501</v>
      </c>
      <c r="E63" s="1627"/>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28" t="str">
        <f>AA7</f>
        <v/>
      </c>
      <c r="E65" s="1629"/>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28" t="str">
        <f>AB7</f>
        <v/>
      </c>
      <c r="E67" s="1629"/>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15" t="s">
        <v>649</v>
      </c>
      <c r="E71" s="1616"/>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26" t="s">
        <v>1519</v>
      </c>
      <c r="E73" s="1627"/>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24" t="s">
        <v>1535</v>
      </c>
      <c r="E77" s="1625"/>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26">
        <v>1502</v>
      </c>
      <c r="E79" s="1627"/>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28" t="str">
        <f>AA8</f>
        <v/>
      </c>
      <c r="E81" s="1629"/>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28" t="str">
        <f>AB8</f>
        <v/>
      </c>
      <c r="E83" s="1629"/>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15" t="s">
        <v>649</v>
      </c>
      <c r="E87" s="1616"/>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26" t="s">
        <v>1519</v>
      </c>
      <c r="E89" s="1627"/>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24" t="s">
        <v>1544</v>
      </c>
      <c r="E93" s="1625"/>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26">
        <v>5501</v>
      </c>
      <c r="E95" s="1627"/>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28" t="str">
        <f>AA9</f>
        <v/>
      </c>
      <c r="E97" s="1629"/>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28" t="str">
        <f>AB9</f>
        <v/>
      </c>
      <c r="E99" s="1629"/>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15" t="s">
        <v>649</v>
      </c>
      <c r="E101" s="1616"/>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26" t="s">
        <v>1547</v>
      </c>
      <c r="E103" s="1608"/>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24" t="s">
        <v>1544</v>
      </c>
      <c r="E107" s="1625"/>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26">
        <v>5502</v>
      </c>
      <c r="E109" s="1627"/>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28" t="str">
        <f>AA10</f>
        <v/>
      </c>
      <c r="E111" s="1629"/>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28" t="str">
        <f>AB10</f>
        <v/>
      </c>
      <c r="E113" s="1629"/>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15" t="s">
        <v>649</v>
      </c>
      <c r="E115" s="1616"/>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26" t="s">
        <v>1547</v>
      </c>
      <c r="E117" s="1608"/>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24" t="s">
        <v>1545</v>
      </c>
      <c r="E121" s="1625"/>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26">
        <v>2801</v>
      </c>
      <c r="E123" s="1627"/>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28" t="str">
        <f>AA11</f>
        <v/>
      </c>
      <c r="E125" s="1629"/>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28" t="str">
        <f>AB11</f>
        <v/>
      </c>
      <c r="E127" s="1629"/>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15" t="s">
        <v>649</v>
      </c>
      <c r="E131" s="1616"/>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26" t="s">
        <v>1547</v>
      </c>
      <c r="E133" s="1608"/>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24" t="s">
        <v>1545</v>
      </c>
      <c r="E137" s="1625"/>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26">
        <v>2802</v>
      </c>
      <c r="E139" s="1627"/>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28" t="str">
        <f>AA12</f>
        <v/>
      </c>
      <c r="E141" s="1629"/>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28" t="str">
        <f>AB12</f>
        <v/>
      </c>
      <c r="E143" s="1629"/>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15" t="s">
        <v>649</v>
      </c>
      <c r="E147" s="1616"/>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26" t="s">
        <v>1547</v>
      </c>
      <c r="E149" s="1608"/>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24" t="s">
        <v>1552</v>
      </c>
      <c r="E153" s="1625"/>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26">
        <v>3401</v>
      </c>
      <c r="E155" s="1627"/>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28" t="str">
        <f>AA13</f>
        <v/>
      </c>
      <c r="E157" s="1629"/>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28" t="str">
        <f>AB13</f>
        <v/>
      </c>
      <c r="E159" s="1629"/>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15" t="s">
        <v>649</v>
      </c>
      <c r="E161" s="1616"/>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26" t="s">
        <v>1553</v>
      </c>
      <c r="E163" s="1608"/>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24" t="s">
        <v>1552</v>
      </c>
      <c r="E167" s="1625"/>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26">
        <v>3402</v>
      </c>
      <c r="E169" s="1627"/>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28" t="str">
        <f>AA14</f>
        <v/>
      </c>
      <c r="E171" s="1629"/>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28" t="str">
        <f>AB14</f>
        <v/>
      </c>
      <c r="E173" s="1629"/>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15" t="s">
        <v>649</v>
      </c>
      <c r="E175" s="1616"/>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26" t="s">
        <v>1553</v>
      </c>
      <c r="E177" s="1608"/>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24" t="s">
        <v>1556</v>
      </c>
      <c r="E181" s="1625"/>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26">
        <v>3501</v>
      </c>
      <c r="E183" s="1627"/>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28" t="str">
        <f>AA15</f>
        <v/>
      </c>
      <c r="E185" s="1629"/>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28" t="str">
        <f>AB15</f>
        <v/>
      </c>
      <c r="E187" s="1629"/>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15" t="s">
        <v>649</v>
      </c>
      <c r="E189" s="1616"/>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26" t="s">
        <v>1553</v>
      </c>
      <c r="E191" s="1608"/>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24" t="s">
        <v>1556</v>
      </c>
      <c r="E195" s="1625"/>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26">
        <v>3502</v>
      </c>
      <c r="E197" s="1627"/>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28" t="str">
        <f>AA16</f>
        <v/>
      </c>
      <c r="E199" s="1629"/>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28" t="str">
        <f>AB16</f>
        <v/>
      </c>
      <c r="E201" s="1629"/>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15" t="s">
        <v>649</v>
      </c>
      <c r="E203" s="1616"/>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26" t="s">
        <v>1553</v>
      </c>
      <c r="E205" s="1608"/>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24" t="s">
        <v>1559</v>
      </c>
      <c r="E209" s="1625"/>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26">
        <v>3601</v>
      </c>
      <c r="E211" s="1627"/>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28" t="str">
        <f>AA17</f>
        <v/>
      </c>
      <c r="E213" s="1629"/>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28" t="str">
        <f>AB17</f>
        <v/>
      </c>
      <c r="E215" s="1629"/>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15" t="s">
        <v>649</v>
      </c>
      <c r="E219" s="1616"/>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26" t="s">
        <v>1553</v>
      </c>
      <c r="E221" s="1608"/>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24" t="s">
        <v>1559</v>
      </c>
      <c r="E225" s="1625"/>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26">
        <v>3602</v>
      </c>
      <c r="E227" s="1627"/>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28" t="str">
        <f>AA18</f>
        <v/>
      </c>
      <c r="E229" s="1629"/>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28" t="str">
        <f>AB18</f>
        <v/>
      </c>
      <c r="E231" s="1629"/>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15" t="s">
        <v>649</v>
      </c>
      <c r="E235" s="1616"/>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26" t="s">
        <v>1553</v>
      </c>
      <c r="E237" s="1608"/>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24" t="s">
        <v>1561</v>
      </c>
      <c r="E241" s="1625"/>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26">
        <v>1301</v>
      </c>
      <c r="E243" s="1627"/>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28" t="str">
        <f>AA19</f>
        <v/>
      </c>
      <c r="E245" s="1629"/>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28" t="str">
        <f>AB19</f>
        <v/>
      </c>
      <c r="E247" s="1629"/>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15" t="s">
        <v>649</v>
      </c>
      <c r="E249" s="1616"/>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26" t="s">
        <v>1519</v>
      </c>
      <c r="E251" s="1608"/>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24" t="s">
        <v>1561</v>
      </c>
      <c r="E255" s="1625"/>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26">
        <v>1302</v>
      </c>
      <c r="E257" s="1627"/>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28" t="str">
        <f>AA20</f>
        <v/>
      </c>
      <c r="E259" s="1629"/>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28" t="str">
        <f>AB20</f>
        <v/>
      </c>
      <c r="E261" s="1629"/>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15" t="s">
        <v>649</v>
      </c>
      <c r="E263" s="1616"/>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26" t="s">
        <v>1519</v>
      </c>
      <c r="E265" s="1608"/>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24" t="s">
        <v>1561</v>
      </c>
      <c r="E269" s="1625"/>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26">
        <v>1303</v>
      </c>
      <c r="E271" s="1627"/>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28" t="str">
        <f>AA21</f>
        <v/>
      </c>
      <c r="E273" s="1629"/>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28" t="str">
        <f>AB21</f>
        <v/>
      </c>
      <c r="E275" s="1629"/>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15" t="s">
        <v>649</v>
      </c>
      <c r="E277" s="1616"/>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26" t="s">
        <v>1519</v>
      </c>
      <c r="E279" s="1608"/>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24" t="s">
        <v>1561</v>
      </c>
      <c r="E283" s="1625"/>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26">
        <v>1304</v>
      </c>
      <c r="E285" s="1627"/>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28" t="str">
        <f>AA22</f>
        <v/>
      </c>
      <c r="E287" s="1629"/>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28" t="str">
        <f>AB22</f>
        <v/>
      </c>
      <c r="E289" s="1629"/>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15" t="s">
        <v>649</v>
      </c>
      <c r="E291" s="1616"/>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26" t="s">
        <v>1519</v>
      </c>
      <c r="E293" s="1608"/>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24" t="s">
        <v>1561</v>
      </c>
      <c r="E297" s="1625"/>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26">
        <v>1305</v>
      </c>
      <c r="E299" s="1627"/>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28" t="str">
        <f>AA23</f>
        <v/>
      </c>
      <c r="E301" s="1629"/>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28" t="str">
        <f>AB23</f>
        <v/>
      </c>
      <c r="E303" s="1629"/>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15" t="s">
        <v>649</v>
      </c>
      <c r="E305" s="1616"/>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26" t="s">
        <v>1519</v>
      </c>
      <c r="E307" s="1608"/>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24" t="s">
        <v>1562</v>
      </c>
      <c r="E311" s="1625"/>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26">
        <v>4001</v>
      </c>
      <c r="E313" s="1627"/>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28" t="str">
        <f>AA24</f>
        <v/>
      </c>
      <c r="E315" s="1629"/>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28" t="str">
        <f>AB24</f>
        <v/>
      </c>
      <c r="E317" s="1629"/>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1516</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15" t="s">
        <v>649</v>
      </c>
      <c r="E319" s="1616"/>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26" t="s">
        <v>1519</v>
      </c>
      <c r="E321" s="1608"/>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36" t="s">
        <v>1622</v>
      </c>
      <c r="E325" s="1637"/>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38">
        <v>4601</v>
      </c>
      <c r="E327" s="1639"/>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28" t="str">
        <f>AA25</f>
        <v/>
      </c>
      <c r="E329" s="1629"/>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28" t="str">
        <f>AB25</f>
        <v/>
      </c>
      <c r="E331" s="1629"/>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15" t="s">
        <v>649</v>
      </c>
      <c r="E333" s="1616"/>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38" t="s">
        <v>1628</v>
      </c>
      <c r="E335" s="1632"/>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36" t="s">
        <v>1622</v>
      </c>
      <c r="E339" s="1637"/>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38">
        <v>4602</v>
      </c>
      <c r="E341" s="1639"/>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28" t="str">
        <f>AA26</f>
        <v/>
      </c>
      <c r="E343" s="1629"/>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28" t="str">
        <f>AB26</f>
        <v/>
      </c>
      <c r="E345" s="1629"/>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15" t="s">
        <v>649</v>
      </c>
      <c r="E347" s="1616"/>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38" t="s">
        <v>1628</v>
      </c>
      <c r="E349" s="1632"/>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36" t="s">
        <v>1652</v>
      </c>
      <c r="E353" s="1637"/>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38">
        <v>4901</v>
      </c>
      <c r="E355" s="1639"/>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28" t="str">
        <f>AA27</f>
        <v/>
      </c>
      <c r="E357" s="1629"/>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28" t="str">
        <f>AB27</f>
        <v/>
      </c>
      <c r="E359" s="1629"/>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15" t="s">
        <v>649</v>
      </c>
      <c r="E361" s="1616"/>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38" t="s">
        <v>1628</v>
      </c>
      <c r="E363" s="1632"/>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36" t="s">
        <v>1630</v>
      </c>
      <c r="E367" s="1637"/>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38">
        <v>5001</v>
      </c>
      <c r="E369" s="1639"/>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28" t="str">
        <f>AA28</f>
        <v/>
      </c>
      <c r="E371" s="1629"/>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28" t="str">
        <f>AB28</f>
        <v/>
      </c>
      <c r="E373" s="1629"/>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15" t="s">
        <v>649</v>
      </c>
      <c r="E375" s="1616"/>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38" t="s">
        <v>1519</v>
      </c>
      <c r="E377" s="1632"/>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24" t="s">
        <v>1141</v>
      </c>
      <c r="E381" s="1625"/>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26">
        <v>801</v>
      </c>
      <c r="E383" s="1627"/>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28" t="str">
        <f>AA29</f>
        <v/>
      </c>
      <c r="E385" s="1629"/>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28" t="str">
        <f>AB29</f>
        <v/>
      </c>
      <c r="E387" s="1629"/>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15" t="s">
        <v>649</v>
      </c>
      <c r="E389" s="1616"/>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26" t="s">
        <v>1628</v>
      </c>
      <c r="E391" s="1608"/>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24" t="s">
        <v>1634</v>
      </c>
      <c r="E395" s="1625"/>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26">
        <v>901</v>
      </c>
      <c r="E397" s="1627"/>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28" t="str">
        <f>AA30</f>
        <v/>
      </c>
      <c r="E399" s="1629"/>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28" t="str">
        <f>AB30</f>
        <v/>
      </c>
      <c r="E401" s="1629"/>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15" t="s">
        <v>649</v>
      </c>
      <c r="E403" s="1616"/>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26" t="s">
        <v>1628</v>
      </c>
      <c r="E405" s="1608"/>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24" t="s">
        <v>1636</v>
      </c>
      <c r="E409" s="1625"/>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26">
        <v>501</v>
      </c>
      <c r="E411" s="1627"/>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28" t="str">
        <f>AA31</f>
        <v/>
      </c>
      <c r="E413" s="1629"/>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28" t="str">
        <f>AB31</f>
        <v/>
      </c>
      <c r="E415" s="1629"/>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15" t="s">
        <v>649</v>
      </c>
      <c r="E417" s="1616"/>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26" t="s">
        <v>1628</v>
      </c>
      <c r="E419" s="1608"/>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24" t="s">
        <v>1636</v>
      </c>
      <c r="E423" s="1625"/>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43">
        <v>502</v>
      </c>
      <c r="E425" s="1627"/>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28" t="str">
        <f>AA32</f>
        <v/>
      </c>
      <c r="E427" s="1629"/>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28" t="str">
        <f>AB32</f>
        <v/>
      </c>
      <c r="E429" s="1629"/>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15" t="s">
        <v>649</v>
      </c>
      <c r="E431" s="1616"/>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26" t="s">
        <v>1628</v>
      </c>
      <c r="E433" s="1608"/>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24" t="s">
        <v>1639</v>
      </c>
      <c r="E437" s="1625"/>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26">
        <v>5601</v>
      </c>
      <c r="E439" s="1627"/>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28" t="str">
        <f>AA33</f>
        <v/>
      </c>
      <c r="E441" s="1629"/>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28" t="str">
        <f>AB33</f>
        <v/>
      </c>
      <c r="E443" s="1629"/>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15" t="s">
        <v>649</v>
      </c>
      <c r="E445" s="1616"/>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26" t="s">
        <v>1628</v>
      </c>
      <c r="E447" s="1608"/>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24" t="s">
        <v>1639</v>
      </c>
      <c r="E451" s="1625"/>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26">
        <v>5602</v>
      </c>
      <c r="E453" s="1627"/>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28" t="str">
        <f>AA34</f>
        <v/>
      </c>
      <c r="E455" s="1629"/>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28" t="str">
        <f>AB34</f>
        <v/>
      </c>
      <c r="E457" s="1629"/>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15" t="s">
        <v>649</v>
      </c>
      <c r="E459" s="1616"/>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26" t="s">
        <v>1628</v>
      </c>
      <c r="E461" s="1608"/>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24" t="s">
        <v>1642</v>
      </c>
      <c r="E465" s="1625"/>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26">
        <v>601</v>
      </c>
      <c r="E467" s="1627"/>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0" t="s">
        <v>1643</v>
      </c>
      <c r="O468" s="1620"/>
      <c r="P468" s="1620"/>
      <c r="Q468" s="1030"/>
      <c r="R468" s="1026" t="s">
        <v>1625</v>
      </c>
      <c r="S468" s="1030"/>
      <c r="T468" s="1026" t="s">
        <v>1626</v>
      </c>
      <c r="U468" s="1030"/>
    </row>
    <row r="469" spans="1:21" ht="30.75" customHeight="1" thickBot="1" x14ac:dyDescent="0.3">
      <c r="A469" s="1072"/>
      <c r="B469" s="1030"/>
      <c r="C469" s="1023" t="s">
        <v>1405</v>
      </c>
      <c r="D469" s="1628" t="str">
        <f>AA35</f>
        <v/>
      </c>
      <c r="E469" s="1629"/>
      <c r="F469" s="1030"/>
      <c r="G469" s="1030"/>
      <c r="H469" s="991"/>
      <c r="I469" s="1030"/>
      <c r="J469" s="992">
        <v>1</v>
      </c>
      <c r="K469" s="1030"/>
      <c r="L469" s="991"/>
      <c r="M469" s="1030"/>
      <c r="N469" s="1621" t="s">
        <v>1644</v>
      </c>
      <c r="O469" s="1621"/>
      <c r="P469" s="1621"/>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22" t="s">
        <v>1645</v>
      </c>
      <c r="O470" s="1622"/>
      <c r="P470" s="1622"/>
      <c r="Q470" s="1030"/>
      <c r="R470" s="1030"/>
      <c r="S470" s="1030"/>
      <c r="T470" s="1030"/>
      <c r="U470" s="1030"/>
    </row>
    <row r="471" spans="1:21" ht="30.75" thickBot="1" x14ac:dyDescent="0.3">
      <c r="A471" s="1072"/>
      <c r="B471" s="1030"/>
      <c r="C471" s="1023" t="s">
        <v>1406</v>
      </c>
      <c r="D471" s="1628" t="str">
        <f>AB35</f>
        <v/>
      </c>
      <c r="E471" s="1629"/>
      <c r="F471" s="1030"/>
      <c r="G471" s="1030"/>
      <c r="H471" s="1025" t="s">
        <v>1514</v>
      </c>
      <c r="I471" s="1030"/>
      <c r="J471" s="992">
        <v>3</v>
      </c>
      <c r="K471" s="1030"/>
      <c r="L471" s="1017"/>
      <c r="M471" s="1030"/>
      <c r="N471" s="1622" t="s">
        <v>1646</v>
      </c>
      <c r="O471" s="1622"/>
      <c r="P471" s="1622"/>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21" t="s">
        <v>1647</v>
      </c>
      <c r="O472" s="1621"/>
      <c r="P472" s="1621"/>
      <c r="Q472" s="1030"/>
      <c r="R472" s="1030"/>
      <c r="S472" s="1030"/>
      <c r="T472" s="1057" t="s">
        <v>651</v>
      </c>
      <c r="U472" s="1030"/>
    </row>
    <row r="473" spans="1:21" ht="30.75" thickBot="1" x14ac:dyDescent="0.3">
      <c r="A473" s="1072"/>
      <c r="B473" s="1030"/>
      <c r="C473" s="1024" t="s">
        <v>1517</v>
      </c>
      <c r="D473" s="1615" t="s">
        <v>649</v>
      </c>
      <c r="E473" s="1616"/>
      <c r="F473" s="1030"/>
      <c r="G473" s="1030"/>
      <c r="H473" s="1030"/>
      <c r="I473" s="1030"/>
      <c r="J473" s="992">
        <v>5</v>
      </c>
      <c r="K473" s="1030"/>
      <c r="L473" s="1017"/>
      <c r="M473" s="1030"/>
      <c r="N473" s="1621" t="s">
        <v>1648</v>
      </c>
      <c r="O473" s="1621"/>
      <c r="P473" s="1621"/>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26" t="s">
        <v>1628</v>
      </c>
      <c r="E475" s="1608"/>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24" t="s">
        <v>1642</v>
      </c>
      <c r="E479" s="1625"/>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26">
        <v>602</v>
      </c>
      <c r="E481" s="1627"/>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0" t="s">
        <v>1643</v>
      </c>
      <c r="O482" s="1620"/>
      <c r="P482" s="1620"/>
      <c r="Q482" s="1030"/>
      <c r="R482" s="1026" t="s">
        <v>1625</v>
      </c>
      <c r="S482" s="1030"/>
      <c r="T482" s="1026" t="s">
        <v>1626</v>
      </c>
      <c r="U482" s="1030"/>
    </row>
    <row r="483" spans="1:21" ht="30.75" customHeight="1" thickBot="1" x14ac:dyDescent="0.3">
      <c r="A483" s="1072"/>
      <c r="B483" s="1030"/>
      <c r="C483" s="1023" t="s">
        <v>1405</v>
      </c>
      <c r="D483" s="1628" t="str">
        <f>AA36</f>
        <v/>
      </c>
      <c r="E483" s="1629"/>
      <c r="F483" s="1030"/>
      <c r="G483" s="1030"/>
      <c r="H483" s="1056"/>
      <c r="I483" s="1030"/>
      <c r="J483" s="992">
        <v>1</v>
      </c>
      <c r="K483" s="1030"/>
      <c r="L483" s="1017"/>
      <c r="M483" s="1030"/>
      <c r="N483" s="1621" t="s">
        <v>1644</v>
      </c>
      <c r="O483" s="1621"/>
      <c r="P483" s="1621"/>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21" t="s">
        <v>1645</v>
      </c>
      <c r="O484" s="1621"/>
      <c r="P484" s="1621"/>
      <c r="Q484" s="1030"/>
      <c r="R484" s="1030"/>
      <c r="S484" s="1030"/>
      <c r="T484" s="1030"/>
      <c r="U484" s="1030"/>
    </row>
    <row r="485" spans="1:21" ht="30.75" thickBot="1" x14ac:dyDescent="0.3">
      <c r="A485" s="1072"/>
      <c r="B485" s="1030"/>
      <c r="C485" s="1023" t="s">
        <v>1406</v>
      </c>
      <c r="D485" s="1628" t="str">
        <f>AB36</f>
        <v/>
      </c>
      <c r="E485" s="1629"/>
      <c r="F485" s="1030"/>
      <c r="G485" s="1030"/>
      <c r="H485" s="1025" t="s">
        <v>1514</v>
      </c>
      <c r="I485" s="1030"/>
      <c r="J485" s="992">
        <v>3</v>
      </c>
      <c r="K485" s="1030"/>
      <c r="L485" s="1017"/>
      <c r="M485" s="1030"/>
      <c r="N485" s="1621" t="s">
        <v>1646</v>
      </c>
      <c r="O485" s="1621"/>
      <c r="P485" s="1621"/>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21" t="s">
        <v>1647</v>
      </c>
      <c r="O486" s="1621"/>
      <c r="P486" s="1621"/>
      <c r="Q486" s="1030"/>
      <c r="R486" s="1030"/>
      <c r="S486" s="1030"/>
      <c r="T486" s="1057" t="s">
        <v>651</v>
      </c>
      <c r="U486" s="1030"/>
    </row>
    <row r="487" spans="1:21" ht="30.75" thickBot="1" x14ac:dyDescent="0.3">
      <c r="A487" s="1072"/>
      <c r="B487" s="1030"/>
      <c r="C487" s="1024" t="s">
        <v>1517</v>
      </c>
      <c r="D487" s="1615" t="s">
        <v>649</v>
      </c>
      <c r="E487" s="1616"/>
      <c r="F487" s="1030"/>
      <c r="G487" s="1030"/>
      <c r="H487" s="1030"/>
      <c r="I487" s="1030"/>
      <c r="J487" s="992">
        <v>5</v>
      </c>
      <c r="K487" s="1030"/>
      <c r="L487" s="1017"/>
      <c r="M487" s="1030"/>
      <c r="N487" s="1621" t="s">
        <v>1648</v>
      </c>
      <c r="O487" s="1621"/>
      <c r="P487" s="1621"/>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26" t="s">
        <v>1628</v>
      </c>
      <c r="E489" s="1608"/>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24" t="s">
        <v>1651</v>
      </c>
      <c r="E493" s="1625"/>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26">
        <v>1001</v>
      </c>
      <c r="E495" s="1627"/>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28" t="str">
        <f>AA37</f>
        <v/>
      </c>
      <c r="E497" s="1629"/>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28" t="str">
        <f>AB37</f>
        <v/>
      </c>
      <c r="E499" s="1629"/>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15" t="s">
        <v>649</v>
      </c>
      <c r="E501" s="1616"/>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edn6g4Jvw+zcizsh46fn/NcDbNiM1J707ttrL2ksiwOSZPEPfJrFCV6NJuqHJ/vETsg/f2ZMEI4vpSnPnCmM8Q==" saltValue="LlZ1PPXmvOiK8h5P5+Wn6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722" priority="77">
      <formula>$J6="Check"</formula>
    </cfRule>
  </conditionalFormatting>
  <conditionalFormatting sqref="N20">
    <cfRule type="expression" dxfId="721" priority="75">
      <formula>$J20="Check"</formula>
    </cfRule>
  </conditionalFormatting>
  <conditionalFormatting sqref="N34">
    <cfRule type="expression" dxfId="720" priority="74">
      <formula>$J34="Check"</formula>
    </cfRule>
  </conditionalFormatting>
  <conditionalFormatting sqref="N48">
    <cfRule type="expression" dxfId="719" priority="73">
      <formula>$J48="Check"</formula>
    </cfRule>
  </conditionalFormatting>
  <conditionalFormatting sqref="N62">
    <cfRule type="expression" dxfId="718" priority="72">
      <formula>$J62="Check"</formula>
    </cfRule>
  </conditionalFormatting>
  <conditionalFormatting sqref="N78">
    <cfRule type="expression" dxfId="717" priority="71">
      <formula>$J78="Check"</formula>
    </cfRule>
  </conditionalFormatting>
  <conditionalFormatting sqref="N94">
    <cfRule type="expression" dxfId="716" priority="70">
      <formula>$J94="Check"</formula>
    </cfRule>
  </conditionalFormatting>
  <conditionalFormatting sqref="N108">
    <cfRule type="expression" dxfId="715" priority="69">
      <formula>$J108="Check"</formula>
    </cfRule>
  </conditionalFormatting>
  <conditionalFormatting sqref="N122">
    <cfRule type="expression" dxfId="714" priority="68">
      <formula>$J122="Check"</formula>
    </cfRule>
  </conditionalFormatting>
  <conditionalFormatting sqref="N138">
    <cfRule type="expression" dxfId="713" priority="67">
      <formula>$J138="Check"</formula>
    </cfRule>
  </conditionalFormatting>
  <conditionalFormatting sqref="N242">
    <cfRule type="expression" dxfId="712" priority="60">
      <formula>$J242="Check"</formula>
    </cfRule>
  </conditionalFormatting>
  <conditionalFormatting sqref="N226">
    <cfRule type="expression" dxfId="711" priority="59">
      <formula>$J226="Check"</formula>
    </cfRule>
  </conditionalFormatting>
  <conditionalFormatting sqref="N210">
    <cfRule type="expression" dxfId="710" priority="58">
      <formula>$J210="Check"</formula>
    </cfRule>
  </conditionalFormatting>
  <conditionalFormatting sqref="N196">
    <cfRule type="expression" dxfId="709" priority="57">
      <formula>$J196="Check"</formula>
    </cfRule>
  </conditionalFormatting>
  <conditionalFormatting sqref="N182">
    <cfRule type="expression" dxfId="708" priority="56">
      <formula>$J182="Check"</formula>
    </cfRule>
  </conditionalFormatting>
  <conditionalFormatting sqref="N168">
    <cfRule type="expression" dxfId="707" priority="55">
      <formula>$J168="Check"</formula>
    </cfRule>
  </conditionalFormatting>
  <conditionalFormatting sqref="N154">
    <cfRule type="expression" dxfId="706" priority="54">
      <formula>$J154="Check"</formula>
    </cfRule>
  </conditionalFormatting>
  <conditionalFormatting sqref="N312">
    <cfRule type="expression" dxfId="705" priority="53">
      <formula>$J312="Check"</formula>
    </cfRule>
  </conditionalFormatting>
  <conditionalFormatting sqref="N326">
    <cfRule type="expression" dxfId="704" priority="52">
      <formula>$J326="Check"</formula>
    </cfRule>
  </conditionalFormatting>
  <conditionalFormatting sqref="N340">
    <cfRule type="expression" dxfId="703" priority="51">
      <formula>$J340="Check"</formula>
    </cfRule>
  </conditionalFormatting>
  <conditionalFormatting sqref="N354">
    <cfRule type="expression" dxfId="702" priority="50">
      <formula>$J354="Check"</formula>
    </cfRule>
  </conditionalFormatting>
  <conditionalFormatting sqref="N368">
    <cfRule type="expression" dxfId="701" priority="49">
      <formula>$J368="Check"</formula>
    </cfRule>
  </conditionalFormatting>
  <conditionalFormatting sqref="N382">
    <cfRule type="expression" dxfId="700" priority="48">
      <formula>$J382="Check"</formula>
    </cfRule>
  </conditionalFormatting>
  <conditionalFormatting sqref="N396">
    <cfRule type="expression" dxfId="699" priority="46">
      <formula>$J396="Check"</formula>
    </cfRule>
  </conditionalFormatting>
  <conditionalFormatting sqref="N410">
    <cfRule type="expression" dxfId="698" priority="44">
      <formula>$J410="Check"</formula>
    </cfRule>
  </conditionalFormatting>
  <conditionalFormatting sqref="N424">
    <cfRule type="expression" dxfId="697" priority="43">
      <formula>$J424="Check"</formula>
    </cfRule>
  </conditionalFormatting>
  <conditionalFormatting sqref="N438">
    <cfRule type="expression" dxfId="696" priority="42">
      <formula>$J438="Check"</formula>
    </cfRule>
  </conditionalFormatting>
  <conditionalFormatting sqref="N452">
    <cfRule type="expression" dxfId="695" priority="41">
      <formula>$J452="Check"</formula>
    </cfRule>
  </conditionalFormatting>
  <conditionalFormatting sqref="N466">
    <cfRule type="expression" dxfId="694" priority="40">
      <formula>$J466="Check"</formula>
    </cfRule>
  </conditionalFormatting>
  <conditionalFormatting sqref="N480">
    <cfRule type="expression" dxfId="693" priority="39">
      <formula>$J480="Check"</formula>
    </cfRule>
  </conditionalFormatting>
  <conditionalFormatting sqref="N256">
    <cfRule type="expression" dxfId="692" priority="38">
      <formula>$J256="Check"</formula>
    </cfRule>
  </conditionalFormatting>
  <conditionalFormatting sqref="N270">
    <cfRule type="expression" dxfId="691" priority="37">
      <formula>$J270="Check"</formula>
    </cfRule>
  </conditionalFormatting>
  <conditionalFormatting sqref="N284">
    <cfRule type="expression" dxfId="690" priority="36">
      <formula>$J284="Check"</formula>
    </cfRule>
  </conditionalFormatting>
  <conditionalFormatting sqref="N298">
    <cfRule type="expression" dxfId="689" priority="35">
      <formula>$J298="Check"</formula>
    </cfRule>
  </conditionalFormatting>
  <conditionalFormatting sqref="P248">
    <cfRule type="expression" dxfId="688" priority="34">
      <formula>$H242="Monthly"</formula>
    </cfRule>
  </conditionalFormatting>
  <conditionalFormatting sqref="P262">
    <cfRule type="expression" dxfId="687" priority="33">
      <formula>$H256="Monthly"</formula>
    </cfRule>
  </conditionalFormatting>
  <conditionalFormatting sqref="P276">
    <cfRule type="expression" dxfId="686" priority="32">
      <formula>$H270="Monthly"</formula>
    </cfRule>
  </conditionalFormatting>
  <conditionalFormatting sqref="P290">
    <cfRule type="expression" dxfId="685" priority="31">
      <formula>$H284="Monthly"</formula>
    </cfRule>
  </conditionalFormatting>
  <conditionalFormatting sqref="P304">
    <cfRule type="expression" dxfId="684" priority="30">
      <formula>$H298="Monthly"</formula>
    </cfRule>
  </conditionalFormatting>
  <conditionalFormatting sqref="P88">
    <cfRule type="expression" dxfId="683" priority="29">
      <formula>$H78="Monthly"</formula>
    </cfRule>
  </conditionalFormatting>
  <conditionalFormatting sqref="P72">
    <cfRule type="expression" dxfId="682" priority="28">
      <formula>$H62="Monthly"</formula>
    </cfRule>
  </conditionalFormatting>
  <conditionalFormatting sqref="P54">
    <cfRule type="expression" dxfId="681" priority="27">
      <formula>$H48="Monthly"</formula>
    </cfRule>
  </conditionalFormatting>
  <conditionalFormatting sqref="P40">
    <cfRule type="expression" dxfId="680" priority="26">
      <formula>$H34="Monthly"</formula>
    </cfRule>
  </conditionalFormatting>
  <conditionalFormatting sqref="R6">
    <cfRule type="expression" dxfId="679" priority="25">
      <formula>$H6 = "Program"</formula>
    </cfRule>
  </conditionalFormatting>
  <conditionalFormatting sqref="R20">
    <cfRule type="expression" dxfId="678" priority="24">
      <formula>$H20 = "Program"</formula>
    </cfRule>
  </conditionalFormatting>
  <conditionalFormatting sqref="R34">
    <cfRule type="expression" dxfId="677" priority="23">
      <formula>$H34 = "Program"</formula>
    </cfRule>
  </conditionalFormatting>
  <conditionalFormatting sqref="R48">
    <cfRule type="expression" dxfId="676" priority="22">
      <formula>$H48 = "Program"</formula>
    </cfRule>
  </conditionalFormatting>
  <conditionalFormatting sqref="R62">
    <cfRule type="expression" dxfId="675" priority="21">
      <formula>$H62 = "Program"</formula>
    </cfRule>
  </conditionalFormatting>
  <conditionalFormatting sqref="R78">
    <cfRule type="expression" dxfId="674" priority="20">
      <formula>$H78 = "Program"</formula>
    </cfRule>
  </conditionalFormatting>
  <conditionalFormatting sqref="R94">
    <cfRule type="expression" dxfId="673" priority="19">
      <formula>$H94 = "Program"</formula>
    </cfRule>
  </conditionalFormatting>
  <conditionalFormatting sqref="R108">
    <cfRule type="expression" dxfId="672" priority="18">
      <formula>$H108 = "Program"</formula>
    </cfRule>
  </conditionalFormatting>
  <conditionalFormatting sqref="R122">
    <cfRule type="expression" dxfId="671" priority="17">
      <formula>$H122 = "Program"</formula>
    </cfRule>
  </conditionalFormatting>
  <conditionalFormatting sqref="R138">
    <cfRule type="expression" dxfId="670" priority="16">
      <formula>$H138 = "Program"</formula>
    </cfRule>
  </conditionalFormatting>
  <conditionalFormatting sqref="R154">
    <cfRule type="expression" dxfId="669" priority="15">
      <formula>$H154 = "Program"</formula>
    </cfRule>
  </conditionalFormatting>
  <conditionalFormatting sqref="R168">
    <cfRule type="expression" dxfId="668" priority="14">
      <formula>$H168 = "Program"</formula>
    </cfRule>
  </conditionalFormatting>
  <conditionalFormatting sqref="R182">
    <cfRule type="expression" dxfId="667" priority="13">
      <formula>$H182 = "Program"</formula>
    </cfRule>
  </conditionalFormatting>
  <conditionalFormatting sqref="R196">
    <cfRule type="expression" dxfId="666" priority="12">
      <formula>$H196 = "Program"</formula>
    </cfRule>
  </conditionalFormatting>
  <conditionalFormatting sqref="R210">
    <cfRule type="expression" dxfId="665" priority="11">
      <formula>$H210 = "Program"</formula>
    </cfRule>
  </conditionalFormatting>
  <conditionalFormatting sqref="R226">
    <cfRule type="expression" dxfId="664" priority="10">
      <formula>$H226 = "Program"</formula>
    </cfRule>
  </conditionalFormatting>
  <conditionalFormatting sqref="R242">
    <cfRule type="expression" dxfId="663" priority="9">
      <formula>$H242 = "Program"</formula>
    </cfRule>
  </conditionalFormatting>
  <conditionalFormatting sqref="R256">
    <cfRule type="expression" dxfId="662" priority="8">
      <formula>$H256 = "Program"</formula>
    </cfRule>
  </conditionalFormatting>
  <conditionalFormatting sqref="R270">
    <cfRule type="expression" dxfId="661" priority="7">
      <formula>$H270 = "Program"</formula>
    </cfRule>
  </conditionalFormatting>
  <conditionalFormatting sqref="R284">
    <cfRule type="expression" dxfId="660" priority="6">
      <formula>$H284 = "Program"</formula>
    </cfRule>
  </conditionalFormatting>
  <conditionalFormatting sqref="R298">
    <cfRule type="expression" dxfId="659" priority="5">
      <formula>$H298 = "Program"</formula>
    </cfRule>
  </conditionalFormatting>
  <conditionalFormatting sqref="R312">
    <cfRule type="expression" dxfId="658" priority="4">
      <formula>$H312 = "Program"</formula>
    </cfRule>
  </conditionalFormatting>
  <conditionalFormatting sqref="R368">
    <cfRule type="expression" dxfId="657" priority="3">
      <formula>$H368 = "Program"</formula>
    </cfRule>
  </conditionalFormatting>
  <conditionalFormatting sqref="R438">
    <cfRule type="expression" dxfId="656" priority="2">
      <formula>$H438 = "Program"</formula>
    </cfRule>
  </conditionalFormatting>
  <conditionalFormatting sqref="R452">
    <cfRule type="expression" dxfId="655"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47"/>
      <c r="K2" s="1647"/>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0" t="e">
        <f>VLOOKUP($J$4,'Market Geography'!$D:$G,4,FALSE)</f>
        <v>#N/A</v>
      </c>
      <c r="K3" s="1570"/>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0">
        <f>Welcome!$D$4</f>
        <v>0</v>
      </c>
      <c r="K4" s="1570"/>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48" t="e">
        <f>VLOOKUP($J$4,'Market Geography'!$D:$F,3,FALSE)</f>
        <v>#N/A</v>
      </c>
      <c r="K5" s="1648"/>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0" t="s">
        <v>134</v>
      </c>
      <c r="K6" s="1570"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0" t="str">
        <f>IF(Welcome!$D$8="MDA","C","N")</f>
        <v>N</v>
      </c>
      <c r="K7" s="1570"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44" t="s">
        <v>933</v>
      </c>
      <c r="AE13" s="1645"/>
      <c r="AF13" s="1646"/>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54"/>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54"/>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55" t="s">
        <v>918</v>
      </c>
      <c r="AX5" s="1656"/>
      <c r="AY5" s="426">
        <v>1757315</v>
      </c>
      <c r="AZ5" s="272" t="s">
        <v>214</v>
      </c>
      <c r="BA5" s="1" t="s">
        <v>214</v>
      </c>
      <c r="BB5" s="419">
        <v>3.2000000000000001E-2</v>
      </c>
      <c r="BC5" s="419">
        <v>6.9000000000000006E-2</v>
      </c>
      <c r="BD5" s="419">
        <v>8.2000000000000003E-2</v>
      </c>
      <c r="BE5" s="419">
        <v>9.6000000000000002E-2</v>
      </c>
      <c r="BF5" s="420">
        <v>0.13300000000000001</v>
      </c>
      <c r="BI5" s="1655" t="s">
        <v>919</v>
      </c>
      <c r="BJ5" s="165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67" t="s">
        <v>1821</v>
      </c>
      <c r="C2" s="1668"/>
      <c r="D2" s="1668"/>
      <c r="E2" s="1668"/>
      <c r="F2" s="1668"/>
      <c r="G2" s="1668"/>
      <c r="H2" s="1668"/>
      <c r="I2" s="1668"/>
      <c r="J2" s="1669"/>
      <c r="K2" s="1333"/>
      <c r="L2" s="1203"/>
      <c r="M2" s="1674" t="s">
        <v>1887</v>
      </c>
      <c r="N2" s="1675"/>
      <c r="O2" s="1676"/>
      <c r="P2" s="1677"/>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0"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71"/>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72"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73"/>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72"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73"/>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78"/>
      <c r="P9" s="1679"/>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65" t="s">
        <v>1842</v>
      </c>
      <c r="C14" s="1204" t="s">
        <v>1843</v>
      </c>
      <c r="D14" s="1205" t="s">
        <v>1844</v>
      </c>
      <c r="E14" s="1215"/>
      <c r="F14" s="1215"/>
      <c r="G14" s="1215"/>
      <c r="H14" s="1215"/>
      <c r="I14" s="1215"/>
      <c r="J14" s="1215"/>
      <c r="K14" s="1215"/>
      <c r="L14" s="1215"/>
      <c r="M14" s="1215"/>
      <c r="N14" s="1215"/>
      <c r="O14" s="1215"/>
      <c r="P14" s="1216"/>
      <c r="Q14" s="1215"/>
      <c r="R14" s="1215"/>
      <c r="S14" s="1215"/>
      <c r="T14" s="1665"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66"/>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66"/>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64" t="s">
        <v>1846</v>
      </c>
      <c r="C16" s="1218" t="s">
        <v>1847</v>
      </c>
      <c r="D16" s="1219" t="s">
        <v>131</v>
      </c>
      <c r="E16" s="1219" t="s">
        <v>1848</v>
      </c>
      <c r="F16" s="1346"/>
      <c r="G16" s="1346"/>
      <c r="H16" s="1346"/>
      <c r="I16" s="1346"/>
      <c r="J16" s="1346"/>
      <c r="K16" s="1346"/>
      <c r="L16" s="1346"/>
      <c r="M16" s="1346"/>
      <c r="N16" s="1346"/>
      <c r="O16" s="1346"/>
      <c r="P16" s="138"/>
      <c r="Q16" s="1346"/>
      <c r="R16" s="1346"/>
      <c r="S16" s="1346"/>
      <c r="T16" s="1664"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0"/>
      <c r="C17" s="1220" t="s">
        <v>1849</v>
      </c>
      <c r="D17" s="1220" t="s">
        <v>1850</v>
      </c>
      <c r="E17" s="1221"/>
      <c r="F17" s="1346"/>
      <c r="G17" s="1346"/>
      <c r="H17" s="1346"/>
      <c r="I17" s="1346"/>
      <c r="J17" s="1346"/>
      <c r="K17" s="1346"/>
      <c r="L17" s="1346"/>
      <c r="M17" s="1346"/>
      <c r="N17" s="1346"/>
      <c r="O17" s="1346"/>
      <c r="P17" s="138"/>
      <c r="Q17" s="1346"/>
      <c r="R17" s="1346"/>
      <c r="S17" s="1346"/>
      <c r="T17" s="1660"/>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0"/>
      <c r="C18" s="1222" t="s">
        <v>1849</v>
      </c>
      <c r="D18" s="1222" t="s">
        <v>1851</v>
      </c>
      <c r="E18" s="1223" t="s">
        <v>1852</v>
      </c>
      <c r="F18" s="1346"/>
      <c r="G18" s="1346"/>
      <c r="H18" s="1346"/>
      <c r="I18" s="1346"/>
      <c r="J18" s="1346"/>
      <c r="K18" s="1346"/>
      <c r="L18" s="1346"/>
      <c r="M18" s="1346"/>
      <c r="N18" s="1346"/>
      <c r="O18" s="1346"/>
      <c r="P18" s="138"/>
      <c r="Q18" s="1346"/>
      <c r="R18" s="1346"/>
      <c r="S18" s="1346"/>
      <c r="T18" s="1660"/>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0"/>
      <c r="C19" s="1222" t="s">
        <v>1849</v>
      </c>
      <c r="D19" s="1222" t="s">
        <v>1853</v>
      </c>
      <c r="E19" s="1223" t="s">
        <v>1721</v>
      </c>
      <c r="F19" s="1346"/>
      <c r="G19" s="1346"/>
      <c r="H19" s="1346"/>
      <c r="I19" s="1346"/>
      <c r="J19" s="1346"/>
      <c r="K19" s="1346"/>
      <c r="L19" s="1346"/>
      <c r="M19" s="1346"/>
      <c r="N19" s="1346"/>
      <c r="O19" s="1346"/>
      <c r="P19" s="138"/>
      <c r="Q19" s="1346"/>
      <c r="R19" s="1346"/>
      <c r="S19" s="1346"/>
      <c r="T19" s="1660"/>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61"/>
      <c r="C20" s="1224" t="s">
        <v>1849</v>
      </c>
      <c r="D20" s="1224" t="s">
        <v>1854</v>
      </c>
      <c r="E20" s="1225" t="s">
        <v>1855</v>
      </c>
      <c r="F20" s="1346"/>
      <c r="G20" s="1346"/>
      <c r="H20" s="1346"/>
      <c r="I20" s="1346"/>
      <c r="J20" s="1346"/>
      <c r="K20" s="1346"/>
      <c r="L20" s="1346"/>
      <c r="M20" s="1346"/>
      <c r="N20" s="1346"/>
      <c r="O20" s="1346"/>
      <c r="P20" s="138"/>
      <c r="Q20" s="1346"/>
      <c r="R20" s="1346"/>
      <c r="S20" s="1346"/>
      <c r="T20" s="1661"/>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59"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59"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0"/>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0"/>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0"/>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0"/>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0"/>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0"/>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0"/>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0"/>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0"/>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0"/>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0"/>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0"/>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0"/>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0"/>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0"/>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0"/>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0"/>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0"/>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61"/>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61"/>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59"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59"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62"/>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62"/>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0"/>
      <c r="C38" s="1250" t="s">
        <v>1873</v>
      </c>
      <c r="D38" s="1251" t="s">
        <v>126</v>
      </c>
      <c r="E38" s="1252" t="s">
        <v>128</v>
      </c>
      <c r="F38" s="1253" t="s">
        <v>1112</v>
      </c>
      <c r="G38" s="1215"/>
      <c r="H38" s="1215"/>
      <c r="I38" s="1215"/>
      <c r="J38" s="1215"/>
      <c r="K38" s="1215"/>
      <c r="L38" s="1215"/>
      <c r="M38" s="1215"/>
      <c r="N38" s="1215"/>
      <c r="O38" s="1215"/>
      <c r="P38" s="1215"/>
      <c r="Q38" s="1216"/>
      <c r="R38" s="1346"/>
      <c r="S38" s="1346"/>
      <c r="T38" s="1660"/>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0"/>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0"/>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61"/>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61"/>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59" t="s">
        <v>1846</v>
      </c>
      <c r="C41" s="1271" t="s">
        <v>1847</v>
      </c>
      <c r="D41" s="1272" t="s">
        <v>131</v>
      </c>
      <c r="E41" s="1272" t="s">
        <v>1848</v>
      </c>
      <c r="F41" s="1346"/>
      <c r="G41" s="1346"/>
      <c r="H41" s="1346"/>
      <c r="I41" s="1346"/>
      <c r="J41" s="1346"/>
      <c r="K41" s="1346"/>
      <c r="L41" s="1346"/>
      <c r="M41" s="1346"/>
      <c r="N41" s="1346"/>
      <c r="O41" s="1346"/>
      <c r="P41" s="1346"/>
      <c r="Q41" s="138"/>
      <c r="R41" s="1346"/>
      <c r="S41" s="1346"/>
      <c r="T41" s="1659"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62"/>
      <c r="C42" s="1220" t="s">
        <v>1849</v>
      </c>
      <c r="D42" s="1220" t="s">
        <v>1850</v>
      </c>
      <c r="E42" s="1221"/>
      <c r="F42" s="1346"/>
      <c r="G42" s="1346"/>
      <c r="H42" s="1346"/>
      <c r="I42" s="1346"/>
      <c r="J42" s="1346"/>
      <c r="K42" s="1346"/>
      <c r="L42" s="1346"/>
      <c r="M42" s="1346"/>
      <c r="N42" s="1346"/>
      <c r="O42" s="1346"/>
      <c r="P42" s="1346"/>
      <c r="Q42" s="138"/>
      <c r="R42" s="1346"/>
      <c r="S42" s="1346"/>
      <c r="T42" s="1662"/>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62"/>
      <c r="C43" s="1222" t="s">
        <v>1849</v>
      </c>
      <c r="D43" s="1222" t="s">
        <v>1851</v>
      </c>
      <c r="E43" s="1223" t="s">
        <v>1852</v>
      </c>
      <c r="F43" s="1346"/>
      <c r="G43" s="1346"/>
      <c r="H43" s="1346"/>
      <c r="I43" s="1346"/>
      <c r="J43" s="1346"/>
      <c r="K43" s="1346"/>
      <c r="L43" s="1346"/>
      <c r="M43" s="1346"/>
      <c r="N43" s="1346"/>
      <c r="O43" s="1346"/>
      <c r="P43" s="1346"/>
      <c r="Q43" s="138"/>
      <c r="R43" s="1346"/>
      <c r="S43" s="1346"/>
      <c r="T43" s="1662"/>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62"/>
      <c r="C44" s="1222" t="s">
        <v>1849</v>
      </c>
      <c r="D44" s="1222" t="s">
        <v>1853</v>
      </c>
      <c r="E44" s="1223" t="s">
        <v>1721</v>
      </c>
      <c r="F44" s="1346"/>
      <c r="G44" s="1346"/>
      <c r="H44" s="1346"/>
      <c r="I44" s="1346"/>
      <c r="J44" s="1346"/>
      <c r="K44" s="1346"/>
      <c r="L44" s="1346"/>
      <c r="M44" s="1346"/>
      <c r="N44" s="1346"/>
      <c r="O44" s="1346"/>
      <c r="P44" s="1346"/>
      <c r="Q44" s="138"/>
      <c r="R44" s="1346"/>
      <c r="S44" s="1346"/>
      <c r="T44" s="1662"/>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63"/>
      <c r="C45" s="1224" t="s">
        <v>1849</v>
      </c>
      <c r="D45" s="1224" t="s">
        <v>1854</v>
      </c>
      <c r="E45" s="1225" t="s">
        <v>1855</v>
      </c>
      <c r="F45" s="1346"/>
      <c r="G45" s="1346"/>
      <c r="H45" s="1346"/>
      <c r="I45" s="1346"/>
      <c r="J45" s="1346"/>
      <c r="K45" s="1346"/>
      <c r="L45" s="1346"/>
      <c r="M45" s="1346"/>
      <c r="N45" s="1346"/>
      <c r="O45" s="1346"/>
      <c r="P45" s="1346"/>
      <c r="Q45" s="138"/>
      <c r="R45" s="1346"/>
      <c r="S45" s="1346"/>
      <c r="T45" s="1663"/>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59"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59"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0"/>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0"/>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0"/>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0"/>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0"/>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0"/>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0"/>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0"/>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0"/>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0"/>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0"/>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0"/>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0"/>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0"/>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0"/>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0"/>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0"/>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0"/>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61"/>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61"/>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59"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59"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62"/>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62"/>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0"/>
      <c r="C63" s="1250" t="s">
        <v>1873</v>
      </c>
      <c r="D63" s="1251" t="s">
        <v>126</v>
      </c>
      <c r="E63" s="1252" t="s">
        <v>128</v>
      </c>
      <c r="F63" s="1253" t="s">
        <v>1112</v>
      </c>
      <c r="G63" s="1215"/>
      <c r="H63" s="1215"/>
      <c r="I63" s="1215"/>
      <c r="J63" s="1215"/>
      <c r="K63" s="1215"/>
      <c r="L63" s="1215"/>
      <c r="M63" s="1215"/>
      <c r="N63" s="1215"/>
      <c r="O63" s="1215"/>
      <c r="P63" s="1215"/>
      <c r="Q63" s="1216"/>
      <c r="R63" s="1346"/>
      <c r="S63" s="1346"/>
      <c r="T63" s="1662"/>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0"/>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0"/>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0"/>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0"/>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0"/>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0"/>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0"/>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0"/>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0"/>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0"/>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61"/>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61"/>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59" t="s">
        <v>1846</v>
      </c>
      <c r="C70" s="1271" t="s">
        <v>1847</v>
      </c>
      <c r="D70" s="1272" t="s">
        <v>131</v>
      </c>
      <c r="E70" s="1272" t="s">
        <v>1848</v>
      </c>
      <c r="F70" s="1346"/>
      <c r="G70" s="1346"/>
      <c r="H70" s="1346"/>
      <c r="I70" s="1346"/>
      <c r="J70" s="1346"/>
      <c r="K70" s="1346"/>
      <c r="L70" s="1346"/>
      <c r="M70" s="1346"/>
      <c r="N70" s="1346"/>
      <c r="O70" s="1346"/>
      <c r="P70" s="1346"/>
      <c r="Q70" s="138"/>
      <c r="R70" s="1346"/>
      <c r="S70" s="1346"/>
      <c r="T70" s="1659"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62"/>
      <c r="C71" s="1220" t="s">
        <v>1849</v>
      </c>
      <c r="D71" s="1220" t="s">
        <v>1850</v>
      </c>
      <c r="E71" s="1221"/>
      <c r="F71" s="1346"/>
      <c r="G71" s="1346"/>
      <c r="H71" s="1346"/>
      <c r="I71" s="1346"/>
      <c r="J71" s="1346"/>
      <c r="K71" s="1346"/>
      <c r="L71" s="1346"/>
      <c r="M71" s="1346"/>
      <c r="N71" s="1346"/>
      <c r="O71" s="1346"/>
      <c r="P71" s="1346"/>
      <c r="Q71" s="138"/>
      <c r="R71" s="1346"/>
      <c r="S71" s="1346"/>
      <c r="T71" s="1662"/>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62"/>
      <c r="C72" s="1222" t="s">
        <v>1849</v>
      </c>
      <c r="D72" s="1222" t="s">
        <v>1851</v>
      </c>
      <c r="E72" s="1223" t="s">
        <v>1852</v>
      </c>
      <c r="F72" s="1346"/>
      <c r="G72" s="1346"/>
      <c r="H72" s="1346"/>
      <c r="I72" s="1346"/>
      <c r="J72" s="1346"/>
      <c r="K72" s="1346"/>
      <c r="L72" s="1346"/>
      <c r="M72" s="1346"/>
      <c r="N72" s="1346"/>
      <c r="O72" s="1346"/>
      <c r="P72" s="1346"/>
      <c r="Q72" s="138"/>
      <c r="R72" s="1346"/>
      <c r="S72" s="1346"/>
      <c r="T72" s="1662"/>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62"/>
      <c r="C73" s="1222" t="s">
        <v>1849</v>
      </c>
      <c r="D73" s="1222" t="s">
        <v>1853</v>
      </c>
      <c r="E73" s="1223" t="s">
        <v>1721</v>
      </c>
      <c r="F73" s="1346"/>
      <c r="G73" s="1346"/>
      <c r="H73" s="1346"/>
      <c r="I73" s="1346"/>
      <c r="J73" s="1346"/>
      <c r="K73" s="1346"/>
      <c r="L73" s="1346"/>
      <c r="M73" s="1346"/>
      <c r="N73" s="1346"/>
      <c r="O73" s="1346"/>
      <c r="P73" s="1346"/>
      <c r="Q73" s="138"/>
      <c r="R73" s="1346"/>
      <c r="S73" s="1346"/>
      <c r="T73" s="1662"/>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63"/>
      <c r="C74" s="1224" t="s">
        <v>1849</v>
      </c>
      <c r="D74" s="1224" t="s">
        <v>1854</v>
      </c>
      <c r="E74" s="1225" t="s">
        <v>1855</v>
      </c>
      <c r="F74" s="1346"/>
      <c r="G74" s="1346"/>
      <c r="H74" s="1346"/>
      <c r="I74" s="1346"/>
      <c r="J74" s="1346"/>
      <c r="K74" s="1346"/>
      <c r="L74" s="1346"/>
      <c r="M74" s="1346"/>
      <c r="N74" s="1346"/>
      <c r="O74" s="1346"/>
      <c r="P74" s="1346"/>
      <c r="Q74" s="138"/>
      <c r="R74" s="1346"/>
      <c r="S74" s="1346"/>
      <c r="T74" s="1663"/>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59"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59"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0"/>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0"/>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0"/>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0"/>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0"/>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0"/>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0"/>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0"/>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0"/>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0"/>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0"/>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0"/>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0"/>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0"/>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0"/>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0"/>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0"/>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0"/>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61"/>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61"/>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59"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59"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62"/>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62"/>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0"/>
      <c r="C92" s="1250" t="s">
        <v>1873</v>
      </c>
      <c r="D92" s="1251" t="s">
        <v>126</v>
      </c>
      <c r="E92" s="1252" t="s">
        <v>128</v>
      </c>
      <c r="F92" s="1253" t="s">
        <v>1112</v>
      </c>
      <c r="G92" s="1215"/>
      <c r="H92" s="1215"/>
      <c r="I92" s="1215"/>
      <c r="J92" s="1215"/>
      <c r="K92" s="1215"/>
      <c r="L92" s="1215"/>
      <c r="M92" s="1215"/>
      <c r="N92" s="1215"/>
      <c r="O92" s="1215"/>
      <c r="P92" s="1215"/>
      <c r="Q92" s="1216"/>
      <c r="R92" s="1346"/>
      <c r="S92" s="1346"/>
      <c r="T92" s="1662"/>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0"/>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0"/>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0"/>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0"/>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59" t="s">
        <v>1846</v>
      </c>
      <c r="C95" s="1271" t="s">
        <v>1847</v>
      </c>
      <c r="D95" s="1272" t="s">
        <v>131</v>
      </c>
      <c r="E95" s="1272" t="s">
        <v>1848</v>
      </c>
      <c r="F95" s="1346"/>
      <c r="G95" s="1346"/>
      <c r="H95" s="1346"/>
      <c r="I95" s="1346"/>
      <c r="J95" s="1346"/>
      <c r="K95" s="1346"/>
      <c r="L95" s="1346"/>
      <c r="M95" s="1346"/>
      <c r="N95" s="1346"/>
      <c r="O95" s="1346"/>
      <c r="P95" s="1346"/>
      <c r="Q95" s="138"/>
      <c r="R95" s="1346"/>
      <c r="S95" s="1346"/>
      <c r="T95" s="1659"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62"/>
      <c r="C96" s="1220" t="s">
        <v>1849</v>
      </c>
      <c r="D96" s="1220" t="s">
        <v>1850</v>
      </c>
      <c r="E96" s="1221"/>
      <c r="F96" s="1346"/>
      <c r="G96" s="1346"/>
      <c r="H96" s="1346"/>
      <c r="I96" s="1346"/>
      <c r="J96" s="1346"/>
      <c r="K96" s="1346"/>
      <c r="L96" s="1346"/>
      <c r="M96" s="1346"/>
      <c r="N96" s="1346"/>
      <c r="O96" s="1346"/>
      <c r="P96" s="1346"/>
      <c r="Q96" s="138"/>
      <c r="R96" s="1346"/>
      <c r="S96" s="1346"/>
      <c r="T96" s="1662"/>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62"/>
      <c r="C97" s="1222" t="s">
        <v>1849</v>
      </c>
      <c r="D97" s="1222" t="s">
        <v>1851</v>
      </c>
      <c r="E97" s="1223" t="s">
        <v>1852</v>
      </c>
      <c r="F97" s="1346"/>
      <c r="G97" s="1346"/>
      <c r="H97" s="1346"/>
      <c r="I97" s="1346"/>
      <c r="J97" s="1346"/>
      <c r="K97" s="1346"/>
      <c r="L97" s="1346"/>
      <c r="M97" s="1346"/>
      <c r="N97" s="1346"/>
      <c r="O97" s="1346"/>
      <c r="P97" s="1346"/>
      <c r="Q97" s="138"/>
      <c r="R97" s="1346"/>
      <c r="S97" s="1346"/>
      <c r="T97" s="1662"/>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62"/>
      <c r="C98" s="1222" t="s">
        <v>1849</v>
      </c>
      <c r="D98" s="1222" t="s">
        <v>1853</v>
      </c>
      <c r="E98" s="1223" t="s">
        <v>1721</v>
      </c>
      <c r="F98" s="1346"/>
      <c r="G98" s="1346"/>
      <c r="H98" s="1346"/>
      <c r="I98" s="1346"/>
      <c r="J98" s="1346"/>
      <c r="K98" s="1346"/>
      <c r="L98" s="1346"/>
      <c r="M98" s="1346"/>
      <c r="N98" s="1346"/>
      <c r="O98" s="1346"/>
      <c r="P98" s="1346"/>
      <c r="Q98" s="138"/>
      <c r="R98" s="1346"/>
      <c r="S98" s="1346"/>
      <c r="T98" s="1662"/>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63"/>
      <c r="C99" s="1224" t="s">
        <v>1849</v>
      </c>
      <c r="D99" s="1224" t="s">
        <v>1854</v>
      </c>
      <c r="E99" s="1225" t="s">
        <v>1855</v>
      </c>
      <c r="F99" s="1346"/>
      <c r="G99" s="1346"/>
      <c r="H99" s="1346"/>
      <c r="I99" s="1346"/>
      <c r="J99" s="1346"/>
      <c r="K99" s="1346"/>
      <c r="L99" s="1346"/>
      <c r="M99" s="1346"/>
      <c r="N99" s="1346"/>
      <c r="O99" s="1346"/>
      <c r="P99" s="1346"/>
      <c r="Q99" s="138"/>
      <c r="R99" s="1346"/>
      <c r="S99" s="1346"/>
      <c r="T99" s="1663"/>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59"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59"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0"/>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0"/>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0"/>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0"/>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0"/>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0"/>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0"/>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0"/>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0"/>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0"/>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0"/>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0"/>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0"/>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0"/>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0"/>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0"/>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0"/>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0"/>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61"/>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61"/>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59"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59"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62"/>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62"/>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0"/>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62"/>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0"/>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0"/>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0"/>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0"/>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0"/>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0"/>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0"/>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0"/>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0"/>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0"/>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61"/>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61"/>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59"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59"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62"/>
      <c r="C125" s="1220" t="s">
        <v>1849</v>
      </c>
      <c r="D125" s="1220" t="s">
        <v>1850</v>
      </c>
      <c r="E125" s="1221"/>
      <c r="F125" s="1346"/>
      <c r="G125" s="1346"/>
      <c r="H125" s="1346"/>
      <c r="I125" s="1346"/>
      <c r="J125" s="1346"/>
      <c r="K125" s="1346"/>
      <c r="L125" s="1346"/>
      <c r="M125" s="1346"/>
      <c r="N125" s="1346"/>
      <c r="O125" s="1346"/>
      <c r="P125" s="1346"/>
      <c r="Q125" s="138"/>
      <c r="R125" s="1346"/>
      <c r="S125" s="1346"/>
      <c r="T125" s="1662"/>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62"/>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62"/>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62"/>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62"/>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63"/>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63"/>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59"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59"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0"/>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0"/>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0"/>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0"/>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0"/>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0"/>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0"/>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0"/>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0"/>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0"/>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0"/>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0"/>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0"/>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0"/>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0"/>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0"/>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0"/>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0"/>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61"/>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61"/>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65"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65"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66"/>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66"/>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64"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64"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0"/>
      <c r="C147" s="1220" t="s">
        <v>1849</v>
      </c>
      <c r="D147" s="1220" t="s">
        <v>1850</v>
      </c>
      <c r="E147" s="1221"/>
      <c r="F147" s="1346"/>
      <c r="G147" s="1346"/>
      <c r="H147" s="1346"/>
      <c r="I147" s="1346"/>
      <c r="J147" s="1346"/>
      <c r="K147" s="1346"/>
      <c r="L147" s="1346"/>
      <c r="M147" s="1346"/>
      <c r="N147" s="1346"/>
      <c r="O147" s="1346"/>
      <c r="P147" s="138"/>
      <c r="Q147" s="1346"/>
      <c r="R147" s="1346"/>
      <c r="S147" s="1346"/>
      <c r="T147" s="1660"/>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0"/>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0"/>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0"/>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0"/>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61"/>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61"/>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59"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59"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0"/>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0"/>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0"/>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0"/>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0"/>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0"/>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0"/>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0"/>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0"/>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0"/>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0"/>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0"/>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0"/>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0"/>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0"/>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0"/>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0"/>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0"/>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61"/>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61"/>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59"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59"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62"/>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62"/>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0"/>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62"/>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0"/>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62"/>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61"/>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63"/>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59"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59"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62"/>
      <c r="C172" s="1220" t="s">
        <v>1849</v>
      </c>
      <c r="D172" s="1220" t="s">
        <v>1850</v>
      </c>
      <c r="E172" s="1221"/>
      <c r="F172" s="1346"/>
      <c r="G172" s="1346"/>
      <c r="H172" s="1346"/>
      <c r="I172" s="1346"/>
      <c r="J172" s="1346"/>
      <c r="K172" s="1346"/>
      <c r="L172" s="1346"/>
      <c r="M172" s="1346"/>
      <c r="N172" s="1346"/>
      <c r="O172" s="1346"/>
      <c r="P172" s="1346"/>
      <c r="Q172" s="138"/>
      <c r="R172" s="1346"/>
      <c r="S172" s="1346"/>
      <c r="T172" s="1662"/>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62"/>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62"/>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62"/>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62"/>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63"/>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63"/>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59"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59"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0"/>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0"/>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0"/>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0"/>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0"/>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0"/>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0"/>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0"/>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0"/>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0"/>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0"/>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0"/>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0"/>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0"/>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0"/>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0"/>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0"/>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0"/>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61"/>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61"/>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59"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59"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62"/>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62"/>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0"/>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62"/>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0"/>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0"/>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0"/>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0"/>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0"/>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0"/>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0"/>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0"/>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0"/>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0"/>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61"/>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61"/>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59"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59"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62"/>
      <c r="C201" s="1220" t="s">
        <v>1849</v>
      </c>
      <c r="D201" s="1220" t="s">
        <v>1850</v>
      </c>
      <c r="E201" s="1221"/>
      <c r="F201" s="1346"/>
      <c r="G201" s="1346"/>
      <c r="H201" s="1346"/>
      <c r="I201" s="1346"/>
      <c r="J201" s="1346"/>
      <c r="K201" s="1346"/>
      <c r="L201" s="1346"/>
      <c r="M201" s="1346"/>
      <c r="N201" s="1346"/>
      <c r="O201" s="1346"/>
      <c r="P201" s="1346"/>
      <c r="Q201" s="138"/>
      <c r="R201" s="1346"/>
      <c r="S201" s="1346"/>
      <c r="T201" s="1662"/>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62"/>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62"/>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62"/>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62"/>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63"/>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63"/>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59"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59"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0"/>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0"/>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0"/>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0"/>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0"/>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0"/>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0"/>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0"/>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0"/>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0"/>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0"/>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0"/>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0"/>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0"/>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0"/>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0"/>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0"/>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0"/>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61"/>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61"/>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59"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59"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59"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59"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59"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62"/>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62"/>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62"/>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62"/>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62"/>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0"/>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62"/>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62"/>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62"/>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62"/>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0"/>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62"/>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62"/>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62"/>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62"/>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61"/>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63"/>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63"/>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63"/>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63"/>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59"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59"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59"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59"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59"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62"/>
      <c r="C226" s="1220" t="s">
        <v>1849</v>
      </c>
      <c r="D226" s="1220" t="s">
        <v>1850</v>
      </c>
      <c r="E226" s="1221"/>
      <c r="F226" s="1346"/>
      <c r="G226" s="1346"/>
      <c r="H226" s="1346"/>
      <c r="I226" s="1346"/>
      <c r="J226" s="1346"/>
      <c r="K226" s="1346"/>
      <c r="L226" s="1346"/>
      <c r="M226" s="1346"/>
      <c r="N226" s="1346"/>
      <c r="O226" s="1346"/>
      <c r="P226" s="1346"/>
      <c r="Q226" s="138"/>
      <c r="R226" s="1346"/>
      <c r="S226" s="1346"/>
      <c r="T226" s="1662"/>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62"/>
      <c r="AM226" s="1220" t="s">
        <v>1849</v>
      </c>
      <c r="AN226" s="1220" t="s">
        <v>1850</v>
      </c>
      <c r="AO226" s="1221"/>
      <c r="AP226" s="1346"/>
      <c r="AQ226" s="1346"/>
      <c r="AR226" s="1346"/>
      <c r="AS226" s="1346"/>
      <c r="AT226" s="1346"/>
      <c r="AU226" s="1346"/>
      <c r="AV226" s="1346"/>
      <c r="AW226" s="1346"/>
      <c r="AX226" s="1346"/>
      <c r="AY226" s="1346"/>
      <c r="AZ226" s="1346"/>
      <c r="BA226" s="138"/>
      <c r="BB226" s="1346"/>
      <c r="BC226" s="1662"/>
      <c r="BD226" s="1220" t="s">
        <v>1849</v>
      </c>
      <c r="BE226" s="1220" t="s">
        <v>1850</v>
      </c>
      <c r="BF226" s="1221"/>
      <c r="BG226" s="1346"/>
      <c r="BH226" s="1346"/>
      <c r="BI226" s="1346"/>
      <c r="BJ226" s="1346"/>
      <c r="BK226" s="1346"/>
      <c r="BL226" s="1346"/>
      <c r="BM226" s="1346"/>
      <c r="BN226" s="1346"/>
      <c r="BO226" s="1346"/>
      <c r="BP226" s="1346"/>
      <c r="BQ226" s="1346"/>
      <c r="BR226" s="138"/>
      <c r="BS226" s="1346"/>
      <c r="BT226" s="1662"/>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62"/>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62"/>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62"/>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62"/>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62"/>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62"/>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62"/>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62"/>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62"/>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62"/>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63"/>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63"/>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63"/>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63"/>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63"/>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59"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59"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59"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59"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59"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0"/>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0"/>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0"/>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0"/>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0"/>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0"/>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0"/>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0"/>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0"/>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0"/>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0"/>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0"/>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0"/>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0"/>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0"/>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0"/>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0"/>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0"/>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0"/>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0"/>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0"/>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0"/>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0"/>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0"/>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0"/>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0"/>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0"/>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0"/>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0"/>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0"/>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0"/>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0"/>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0"/>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0"/>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0"/>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0"/>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0"/>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0"/>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0"/>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0"/>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0"/>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0"/>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0"/>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0"/>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0"/>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61"/>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61"/>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61"/>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61"/>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61"/>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 xml:space="preserve"> 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59"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62"/>
      <c r="C246" s="1278" t="s">
        <v>1882</v>
      </c>
      <c r="D246" s="1278" t="str" cm="1">
        <f t="array" aca="1" ref="D246" ca="1">IF(INDIRECT("'Incentives Worksheet'!L"&amp;'Configurable Tab'!H24+9)="All"," All Products","Included Products")</f>
        <v xml:space="preserve"> All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0"/>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0"/>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61"/>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59"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62"/>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62"/>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62"/>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63"/>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59"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0"/>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0"/>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0"/>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0"/>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0"/>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0"/>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0"/>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0"/>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0"/>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61"/>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59"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59"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62"/>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1897</v>
      </c>
      <c r="G271" s="1278"/>
      <c r="H271" s="1367"/>
      <c r="I271" s="1215"/>
      <c r="J271" s="1215"/>
      <c r="K271" s="1215"/>
      <c r="L271" s="1215"/>
      <c r="M271" s="1215"/>
      <c r="N271" s="1215"/>
      <c r="O271" s="138"/>
      <c r="P271" s="1346"/>
      <c r="Q271" s="1346"/>
      <c r="R271" s="1346"/>
      <c r="S271" s="1346"/>
      <c r="T271" s="1662"/>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1897</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59"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59"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0"/>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0"/>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0"/>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0"/>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0"/>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0"/>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0"/>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0"/>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0"/>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0"/>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0"/>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0"/>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0"/>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0"/>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0"/>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0"/>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0"/>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0"/>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61"/>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61"/>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59"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62"/>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59"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0"/>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0"/>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0"/>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0"/>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0"/>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0"/>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0"/>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0"/>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0"/>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61"/>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65"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66"/>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59"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0"/>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0"/>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0"/>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0"/>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0"/>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0"/>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0"/>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0"/>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0"/>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61"/>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59"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63"/>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1897</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59"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0"/>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0"/>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0"/>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0"/>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0"/>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0"/>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0"/>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0"/>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0"/>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61"/>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59"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63"/>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59"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63"/>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1897</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59"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0"/>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0"/>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0"/>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0"/>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0"/>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0"/>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0"/>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0"/>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0"/>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61"/>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59"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63"/>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59"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59"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63"/>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1897</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63"/>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1897</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59"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59"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0"/>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64"/>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0"/>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64"/>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0"/>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64"/>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0"/>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64"/>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0"/>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64"/>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0"/>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64"/>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0"/>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64"/>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0"/>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64"/>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0"/>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64"/>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61"/>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81"/>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59"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59"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80"/>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80"/>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80"/>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80"/>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0"/>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80"/>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0"/>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80"/>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0"/>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0"/>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59"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59"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0"/>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0"/>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0"/>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0"/>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0"/>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0"/>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0"/>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0"/>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0"/>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0"/>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0"/>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0"/>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0"/>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0"/>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0"/>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0"/>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0"/>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0"/>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61"/>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61"/>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59"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59"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80"/>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80"/>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80"/>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80"/>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0"/>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80"/>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0"/>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80"/>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0"/>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0"/>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59"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59"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0"/>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0"/>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0"/>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0"/>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0"/>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0"/>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0"/>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0"/>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0"/>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0"/>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0"/>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0"/>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0"/>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0"/>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0"/>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0"/>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0"/>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0"/>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61"/>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61"/>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ptXgzW5wEPspShdgAwp32n+YPEWH8QJ8bTHL/pFz0YfL57dve4rtdcBpqw/VSJZ0nLg3BD2/U+qi6XYUIc9X5w==" saltValue="m++e9gLk19WnVMnP3fmBoQ=="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654" priority="381">
      <formula>$H$4="Select Non-Std"</formula>
    </cfRule>
  </conditionalFormatting>
  <conditionalFormatting sqref="I4">
    <cfRule type="expression" dxfId="653" priority="380">
      <formula>$I$4="Select Local MDA"</formula>
    </cfRule>
  </conditionalFormatting>
  <conditionalFormatting sqref="N4">
    <cfRule type="expression" dxfId="652" priority="379">
      <formula>$N$4="Yes"</formula>
    </cfRule>
  </conditionalFormatting>
  <conditionalFormatting sqref="N5">
    <cfRule type="expression" dxfId="651" priority="378">
      <formula>$N$5="Yes"</formula>
    </cfRule>
  </conditionalFormatting>
  <conditionalFormatting sqref="N6">
    <cfRule type="expression" dxfId="650" priority="377">
      <formula>$N$6="Yes"</formula>
    </cfRule>
  </conditionalFormatting>
  <conditionalFormatting sqref="N7">
    <cfRule type="expression" dxfId="649" priority="376">
      <formula>$N$7="Yes"</formula>
    </cfRule>
  </conditionalFormatting>
  <conditionalFormatting sqref="N8">
    <cfRule type="expression" dxfId="648" priority="375">
      <formula>$N$8="Yes"</formula>
    </cfRule>
  </conditionalFormatting>
  <conditionalFormatting sqref="N9">
    <cfRule type="expression" dxfId="647" priority="374">
      <formula>$N$9="Yes"</formula>
    </cfRule>
  </conditionalFormatting>
  <conditionalFormatting sqref="P4">
    <cfRule type="expression" dxfId="646" priority="373">
      <formula>$P$4="Yes"</formula>
    </cfRule>
  </conditionalFormatting>
  <conditionalFormatting sqref="P5">
    <cfRule type="expression" dxfId="645" priority="372">
      <formula>$P$5="Yes"</formula>
    </cfRule>
  </conditionalFormatting>
  <conditionalFormatting sqref="P6">
    <cfRule type="expression" dxfId="644" priority="371">
      <formula>$P$6="Yes"</formula>
    </cfRule>
  </conditionalFormatting>
  <conditionalFormatting sqref="P7">
    <cfRule type="expression" dxfId="643" priority="370">
      <formula>$P$7="Yes"</formula>
    </cfRule>
  </conditionalFormatting>
  <conditionalFormatting sqref="P8">
    <cfRule type="expression" dxfId="642" priority="369">
      <formula>$P$8="Yes"</formula>
    </cfRule>
  </conditionalFormatting>
  <conditionalFormatting sqref="G13">
    <cfRule type="expression" dxfId="641" priority="368">
      <formula>$G$13&lt;&gt;"Same as Payout Cycle"</formula>
    </cfRule>
  </conditionalFormatting>
  <conditionalFormatting sqref="H13">
    <cfRule type="expression" dxfId="640" priority="367">
      <formula>AND($H$13&lt;&gt;"",$H$13&lt;&gt;"Quarterly")</formula>
    </cfRule>
  </conditionalFormatting>
  <conditionalFormatting sqref="I13">
    <cfRule type="expression" dxfId="639" priority="366">
      <formula>$I$13&lt;&gt;"Fiscal"</formula>
    </cfRule>
  </conditionalFormatting>
  <conditionalFormatting sqref="J13">
    <cfRule type="expression" dxfId="638" priority="365">
      <formula>$J$13="Post to GL"</formula>
    </cfRule>
  </conditionalFormatting>
  <conditionalFormatting sqref="K13">
    <cfRule type="expression" dxfId="637" priority="364">
      <formula>$K$13="Corporate Office"</formula>
    </cfRule>
  </conditionalFormatting>
  <conditionalFormatting sqref="L13">
    <cfRule type="expression" dxfId="636" priority="363">
      <formula>$L$13="Check"</formula>
    </cfRule>
  </conditionalFormatting>
  <conditionalFormatting sqref="M13">
    <cfRule type="notContainsBlanks" dxfId="635" priority="361">
      <formula>LEN(TRIM(M13))&gt;0</formula>
    </cfRule>
    <cfRule type="expression" dxfId="634" priority="362">
      <formula>AND($K$13="Corporate Office",$L$13="Check")</formula>
    </cfRule>
  </conditionalFormatting>
  <conditionalFormatting sqref="P13">
    <cfRule type="expression" dxfId="633" priority="360">
      <formula>$P$13="Update tracking dates"</formula>
    </cfRule>
  </conditionalFormatting>
  <conditionalFormatting sqref="Y13">
    <cfRule type="expression" dxfId="632" priority="359">
      <formula>$Y$13&lt;&gt;"Same as Payout Cycle"</formula>
    </cfRule>
  </conditionalFormatting>
  <conditionalFormatting sqref="Z13">
    <cfRule type="expression" dxfId="631" priority="358">
      <formula>AND($Z$13&lt;&gt;"",$Z$13&lt;&gt;"Quarterly")</formula>
    </cfRule>
  </conditionalFormatting>
  <conditionalFormatting sqref="AA13">
    <cfRule type="expression" dxfId="630" priority="357">
      <formula>$AA$13&lt;&gt;"Fiscal"</formula>
    </cfRule>
  </conditionalFormatting>
  <conditionalFormatting sqref="AB13">
    <cfRule type="expression" dxfId="629" priority="356">
      <formula>$AB$13="Post to GL"</formula>
    </cfRule>
  </conditionalFormatting>
  <conditionalFormatting sqref="AC13">
    <cfRule type="expression" dxfId="628" priority="355">
      <formula>$AC$13="Corporate Office"</formula>
    </cfRule>
  </conditionalFormatting>
  <conditionalFormatting sqref="AD13">
    <cfRule type="expression" dxfId="627" priority="354">
      <formula>$AD$13="Check"</formula>
    </cfRule>
  </conditionalFormatting>
  <conditionalFormatting sqref="AE13">
    <cfRule type="notContainsBlanks" dxfId="626" priority="352">
      <formula>LEN(TRIM(AE13))&gt;0</formula>
    </cfRule>
    <cfRule type="expression" dxfId="625" priority="353">
      <formula>AND($AC$13="Corporate Office",$AD$13="Check")</formula>
    </cfRule>
  </conditionalFormatting>
  <conditionalFormatting sqref="AH13">
    <cfRule type="expression" dxfId="624" priority="351">
      <formula>$AH$13="Update tracking dates"</formula>
    </cfRule>
  </conditionalFormatting>
  <conditionalFormatting sqref="G35">
    <cfRule type="expression" dxfId="623" priority="350">
      <formula>$G$35&lt;&gt;"Same as Payout Cycle"</formula>
    </cfRule>
  </conditionalFormatting>
  <conditionalFormatting sqref="Y35">
    <cfRule type="expression" dxfId="622" priority="349">
      <formula>$Y$35&lt;&gt;"Same as Payout Cycle"</formula>
    </cfRule>
  </conditionalFormatting>
  <conditionalFormatting sqref="H35">
    <cfRule type="expression" dxfId="621" priority="348">
      <formula>AND($H$35&lt;&gt;"",$H$35&lt;&gt;"Quarterly")</formula>
    </cfRule>
  </conditionalFormatting>
  <conditionalFormatting sqref="Z35">
    <cfRule type="expression" dxfId="620" priority="347">
      <formula>AND($Z$35&lt;&gt;"",$Z$35&lt;&gt;"Quarterly")</formula>
    </cfRule>
  </conditionalFormatting>
  <conditionalFormatting sqref="I35">
    <cfRule type="expression" dxfId="619" priority="346">
      <formula>$I$35&lt;&gt;"Fiscal"</formula>
    </cfRule>
  </conditionalFormatting>
  <conditionalFormatting sqref="AA35">
    <cfRule type="expression" dxfId="618" priority="345">
      <formula>$AA$35&lt;&gt;"Fiscal"</formula>
    </cfRule>
  </conditionalFormatting>
  <conditionalFormatting sqref="K35">
    <cfRule type="expression" dxfId="617" priority="344">
      <formula>$K$35="Post to GL"</formula>
    </cfRule>
  </conditionalFormatting>
  <conditionalFormatting sqref="AC35">
    <cfRule type="expression" dxfId="616" priority="343">
      <formula>$AC$35="Post to GL"</formula>
    </cfRule>
  </conditionalFormatting>
  <conditionalFormatting sqref="L35">
    <cfRule type="expression" dxfId="615" priority="342">
      <formula>$L$35="Corporate Office"</formula>
    </cfRule>
  </conditionalFormatting>
  <conditionalFormatting sqref="AD35">
    <cfRule type="expression" dxfId="614" priority="341">
      <formula>$AD$35="Corporate Office"</formula>
    </cfRule>
  </conditionalFormatting>
  <conditionalFormatting sqref="M35">
    <cfRule type="expression" dxfId="613" priority="340">
      <formula>$M$35="Check"</formula>
    </cfRule>
  </conditionalFormatting>
  <conditionalFormatting sqref="AE35">
    <cfRule type="expression" dxfId="612" priority="339">
      <formula>$M$35="Check"</formula>
    </cfRule>
  </conditionalFormatting>
  <conditionalFormatting sqref="N35">
    <cfRule type="expression" dxfId="611" priority="337">
      <formula>AND($L$35="Corporate Office",$M$35="Check")</formula>
    </cfRule>
    <cfRule type="notContainsBlanks" dxfId="610" priority="338">
      <formula>LEN(TRIM(N35))&gt;0</formula>
    </cfRule>
  </conditionalFormatting>
  <conditionalFormatting sqref="AF35">
    <cfRule type="expression" dxfId="609" priority="335">
      <formula>AND($AD$35="Corporate Office",$AE$35="Check")</formula>
    </cfRule>
    <cfRule type="notContainsBlanks" dxfId="608" priority="336">
      <formula>LEN(TRIM(AF35))&gt;0</formula>
    </cfRule>
  </conditionalFormatting>
  <conditionalFormatting sqref="Q35">
    <cfRule type="expression" dxfId="607" priority="334">
      <formula>$Q$35="Update tracking dates"</formula>
    </cfRule>
  </conditionalFormatting>
  <conditionalFormatting sqref="AI35">
    <cfRule type="expression" dxfId="606" priority="333">
      <formula>$AI$35="Update tracking dates"</formula>
    </cfRule>
  </conditionalFormatting>
  <conditionalFormatting sqref="G60">
    <cfRule type="expression" dxfId="605" priority="332">
      <formula>$G$60&lt;&gt;"Same as Payout Cycle"</formula>
    </cfRule>
  </conditionalFormatting>
  <conditionalFormatting sqref="Y60">
    <cfRule type="expression" dxfId="604" priority="331">
      <formula>$Y$60&lt;&gt;"Same as Payout Cycle"</formula>
    </cfRule>
  </conditionalFormatting>
  <conditionalFormatting sqref="H60">
    <cfRule type="expression" dxfId="603" priority="330">
      <formula>AND($H$60&lt;&gt;"",$H$60&lt;&gt;"Quarterly")</formula>
    </cfRule>
  </conditionalFormatting>
  <conditionalFormatting sqref="Z60">
    <cfRule type="expression" dxfId="602" priority="329">
      <formula>AND($Z$60&lt;&gt;"",$Z$60&lt;&gt;"Quarterly")</formula>
    </cfRule>
  </conditionalFormatting>
  <conditionalFormatting sqref="I60">
    <cfRule type="expression" dxfId="601" priority="328">
      <formula>$I$60&lt;&gt;"Fiscal"</formula>
    </cfRule>
  </conditionalFormatting>
  <conditionalFormatting sqref="AA60">
    <cfRule type="expression" dxfId="600" priority="327">
      <formula>$AA$60&lt;&gt;"Fiscal"</formula>
    </cfRule>
  </conditionalFormatting>
  <conditionalFormatting sqref="K60">
    <cfRule type="expression" dxfId="599" priority="326">
      <formula>$K$60="Post to GL"</formula>
    </cfRule>
  </conditionalFormatting>
  <conditionalFormatting sqref="AC60">
    <cfRule type="expression" dxfId="598" priority="325">
      <formula>$AC$60="Post to GL"</formula>
    </cfRule>
  </conditionalFormatting>
  <conditionalFormatting sqref="L60">
    <cfRule type="expression" dxfId="597" priority="324">
      <formula>$L$60="Corporate Office"</formula>
    </cfRule>
  </conditionalFormatting>
  <conditionalFormatting sqref="AD60">
    <cfRule type="expression" dxfId="596" priority="323">
      <formula>$AD$60="Corporate Office"</formula>
    </cfRule>
  </conditionalFormatting>
  <conditionalFormatting sqref="M60">
    <cfRule type="expression" dxfId="595" priority="322">
      <formula>$M$60="Check"</formula>
    </cfRule>
  </conditionalFormatting>
  <conditionalFormatting sqref="AE60">
    <cfRule type="expression" dxfId="594" priority="321">
      <formula>$AE$60="Check"</formula>
    </cfRule>
  </conditionalFormatting>
  <conditionalFormatting sqref="N60">
    <cfRule type="notContainsBlanks" dxfId="593" priority="318">
      <formula>LEN(TRIM(N60))&gt;0</formula>
    </cfRule>
    <cfRule type="expression" dxfId="592" priority="320">
      <formula>AND($L$60="Corporate Office",$M$60="Check")</formula>
    </cfRule>
  </conditionalFormatting>
  <conditionalFormatting sqref="AF60">
    <cfRule type="notContainsBlanks" dxfId="591" priority="317">
      <formula>LEN(TRIM(AF60))&gt;0</formula>
    </cfRule>
    <cfRule type="expression" dxfId="590" priority="319">
      <formula>AND($AD$60="Corporate Office",$AE$60="Check")</formula>
    </cfRule>
  </conditionalFormatting>
  <conditionalFormatting sqref="Q60">
    <cfRule type="expression" dxfId="589" priority="316">
      <formula>$Q$60="Update tracking dates"</formula>
    </cfRule>
  </conditionalFormatting>
  <conditionalFormatting sqref="AI60">
    <cfRule type="expression" dxfId="588" priority="315">
      <formula>$AI$60="Update tracking dates"</formula>
    </cfRule>
  </conditionalFormatting>
  <conditionalFormatting sqref="G89">
    <cfRule type="expression" dxfId="587" priority="314">
      <formula>$G$89&lt;&gt;"Same as Payout Cycle"</formula>
    </cfRule>
  </conditionalFormatting>
  <conditionalFormatting sqref="Y89">
    <cfRule type="expression" dxfId="586" priority="313">
      <formula>$Y$89&lt;&gt;"Same as Payout Cycle"</formula>
    </cfRule>
  </conditionalFormatting>
  <conditionalFormatting sqref="H89">
    <cfRule type="expression" dxfId="585" priority="312">
      <formula>AND($H$89&lt;&gt;"",$H$89&lt;&gt;"Quarterly")</formula>
    </cfRule>
  </conditionalFormatting>
  <conditionalFormatting sqref="Z89">
    <cfRule type="expression" dxfId="584" priority="311">
      <formula>AND($Z$89&lt;&gt;"",$Z$89&lt;&gt;"Quarterly")</formula>
    </cfRule>
  </conditionalFormatting>
  <conditionalFormatting sqref="I89">
    <cfRule type="expression" dxfId="583" priority="310">
      <formula>$I$89&lt;&gt;"Fiscal"</formula>
    </cfRule>
  </conditionalFormatting>
  <conditionalFormatting sqref="AA89">
    <cfRule type="expression" dxfId="582" priority="309">
      <formula>$AA$89&lt;&gt;"Fiscal"</formula>
    </cfRule>
  </conditionalFormatting>
  <conditionalFormatting sqref="K89">
    <cfRule type="expression" dxfId="581" priority="308">
      <formula>$K$89="Post to GL"</formula>
    </cfRule>
  </conditionalFormatting>
  <conditionalFormatting sqref="AC89">
    <cfRule type="expression" dxfId="580" priority="307">
      <formula>$AC$89="Post to GL"</formula>
    </cfRule>
  </conditionalFormatting>
  <conditionalFormatting sqref="L89">
    <cfRule type="expression" dxfId="579" priority="306">
      <formula>$L$89="Corporate Office"</formula>
    </cfRule>
  </conditionalFormatting>
  <conditionalFormatting sqref="AD89">
    <cfRule type="expression" dxfId="578" priority="305">
      <formula>$AD$89="Corporate Office"</formula>
    </cfRule>
  </conditionalFormatting>
  <conditionalFormatting sqref="M89">
    <cfRule type="expression" dxfId="577" priority="304">
      <formula>$M$89="Check"</formula>
    </cfRule>
  </conditionalFormatting>
  <conditionalFormatting sqref="AE89">
    <cfRule type="expression" dxfId="576" priority="303">
      <formula>$AE$89="Check"</formula>
    </cfRule>
  </conditionalFormatting>
  <conditionalFormatting sqref="N89">
    <cfRule type="notContainsBlanks" dxfId="575" priority="301">
      <formula>LEN(TRIM(N89))&gt;0</formula>
    </cfRule>
    <cfRule type="expression" dxfId="574" priority="302">
      <formula>AND($L$89="Corporate Office",$M$89="Check")</formula>
    </cfRule>
  </conditionalFormatting>
  <conditionalFormatting sqref="AF89">
    <cfRule type="notContainsBlanks" dxfId="573" priority="299">
      <formula>LEN(TRIM(AF89))&gt;0</formula>
    </cfRule>
    <cfRule type="expression" dxfId="572" priority="300">
      <formula>AND($AD$89="Corporate Office",$AE$89="Check")</formula>
    </cfRule>
  </conditionalFormatting>
  <conditionalFormatting sqref="Q89">
    <cfRule type="expression" dxfId="571" priority="298">
      <formula>$Q$89="Update tracking dates"</formula>
    </cfRule>
  </conditionalFormatting>
  <conditionalFormatting sqref="AI89">
    <cfRule type="expression" dxfId="570" priority="297">
      <formula>$AI$89="Update tracking dates"</formula>
    </cfRule>
  </conditionalFormatting>
  <conditionalFormatting sqref="G114">
    <cfRule type="expression" dxfId="569" priority="296">
      <formula>$G$114&lt;&gt;"Same as Payout Cycle"</formula>
    </cfRule>
  </conditionalFormatting>
  <conditionalFormatting sqref="Y114">
    <cfRule type="expression" dxfId="568" priority="295">
      <formula>$Y$114&lt;&gt;"Same as Payout Cycle"</formula>
    </cfRule>
  </conditionalFormatting>
  <conditionalFormatting sqref="H114">
    <cfRule type="expression" dxfId="567" priority="294">
      <formula>AND($H$114&lt;&gt;"",$H$114&lt;&gt;"Quarterly")</formula>
    </cfRule>
  </conditionalFormatting>
  <conditionalFormatting sqref="Z114">
    <cfRule type="expression" dxfId="566" priority="293">
      <formula>AND($Z$114&lt;&gt;"",$Z$114&lt;&gt;"Quarterly")</formula>
    </cfRule>
  </conditionalFormatting>
  <conditionalFormatting sqref="I114">
    <cfRule type="expression" dxfId="565" priority="292">
      <formula>$I$114&lt;&gt;"Fiscal"</formula>
    </cfRule>
  </conditionalFormatting>
  <conditionalFormatting sqref="AA114">
    <cfRule type="expression" dxfId="564" priority="291">
      <formula>$AA$114&lt;&gt;"Fiscal"</formula>
    </cfRule>
  </conditionalFormatting>
  <conditionalFormatting sqref="K114">
    <cfRule type="expression" dxfId="563" priority="290">
      <formula>$K$114="Post to GL"</formula>
    </cfRule>
  </conditionalFormatting>
  <conditionalFormatting sqref="AC114">
    <cfRule type="expression" dxfId="562" priority="289">
      <formula>$AC$114="Post to GL"</formula>
    </cfRule>
  </conditionalFormatting>
  <conditionalFormatting sqref="L114">
    <cfRule type="expression" dxfId="561" priority="288">
      <formula>$L$114="Corporate Office"</formula>
    </cfRule>
  </conditionalFormatting>
  <conditionalFormatting sqref="AD114">
    <cfRule type="expression" dxfId="560" priority="287">
      <formula>$AD$114="Corporate Office"</formula>
    </cfRule>
  </conditionalFormatting>
  <conditionalFormatting sqref="M114">
    <cfRule type="expression" dxfId="559" priority="286">
      <formula>$M$114="Check"</formula>
    </cfRule>
  </conditionalFormatting>
  <conditionalFormatting sqref="AE114">
    <cfRule type="expression" dxfId="558" priority="285">
      <formula>$AE$114="Check"</formula>
    </cfRule>
  </conditionalFormatting>
  <conditionalFormatting sqref="N114">
    <cfRule type="notContainsBlanks" dxfId="557" priority="283">
      <formula>LEN(TRIM(N114))&gt;0</formula>
    </cfRule>
    <cfRule type="expression" dxfId="556" priority="284">
      <formula>AND($L$114="Corporate Office",$M$114="Check")</formula>
    </cfRule>
  </conditionalFormatting>
  <conditionalFormatting sqref="AF114">
    <cfRule type="notContainsBlanks" dxfId="555" priority="281">
      <formula>LEN(TRIM(AF114))&gt;0</formula>
    </cfRule>
    <cfRule type="expression" dxfId="554" priority="282">
      <formula>AND($AD$114="Corporate Office",$AE$114="Check")</formula>
    </cfRule>
  </conditionalFormatting>
  <conditionalFormatting sqref="Q114">
    <cfRule type="expression" dxfId="553" priority="280">
      <formula>$Q$114="Update tracking dates"</formula>
    </cfRule>
  </conditionalFormatting>
  <conditionalFormatting sqref="AI114">
    <cfRule type="expression" dxfId="552" priority="279">
      <formula>$AI$114="Update tracking dates"</formula>
    </cfRule>
  </conditionalFormatting>
  <conditionalFormatting sqref="G143">
    <cfRule type="expression" dxfId="551" priority="278">
      <formula>$G$143&lt;&gt;"Same as Payout Cycle"</formula>
    </cfRule>
  </conditionalFormatting>
  <conditionalFormatting sqref="Y143">
    <cfRule type="expression" dxfId="550" priority="277">
      <formula>$Y$143&lt;&gt;"Same as Payout Cycle"</formula>
    </cfRule>
  </conditionalFormatting>
  <conditionalFormatting sqref="H143">
    <cfRule type="expression" dxfId="549" priority="276">
      <formula>AND($H$143&lt;&gt;"",$H$143&lt;&gt;"Quarterly")</formula>
    </cfRule>
  </conditionalFormatting>
  <conditionalFormatting sqref="Z143">
    <cfRule type="expression" dxfId="548" priority="275">
      <formula>AND($Z$143&lt;&gt;"",$Z$143&lt;&gt;"Quarterly")</formula>
    </cfRule>
  </conditionalFormatting>
  <conditionalFormatting sqref="I143">
    <cfRule type="expression" dxfId="547" priority="274">
      <formula>$I$143&lt;&gt;"Fiscal"</formula>
    </cfRule>
  </conditionalFormatting>
  <conditionalFormatting sqref="AA143">
    <cfRule type="expression" dxfId="546" priority="273">
      <formula>$AA$143&lt;&gt;"Fiscal"</formula>
    </cfRule>
  </conditionalFormatting>
  <conditionalFormatting sqref="J143">
    <cfRule type="expression" dxfId="545" priority="272">
      <formula>$J$143="Post to GL"</formula>
    </cfRule>
  </conditionalFormatting>
  <conditionalFormatting sqref="AB143">
    <cfRule type="expression" dxfId="544" priority="271">
      <formula>$AB$143="Post to GL"</formula>
    </cfRule>
  </conditionalFormatting>
  <conditionalFormatting sqref="K143">
    <cfRule type="expression" dxfId="543" priority="270">
      <formula>$K$143="Corporate Office"</formula>
    </cfRule>
  </conditionalFormatting>
  <conditionalFormatting sqref="AC143">
    <cfRule type="expression" dxfId="542" priority="269">
      <formula>$AC$143="Corporate Office"</formula>
    </cfRule>
  </conditionalFormatting>
  <conditionalFormatting sqref="L143">
    <cfRule type="expression" dxfId="541" priority="268">
      <formula>$L$143="Check"</formula>
    </cfRule>
  </conditionalFormatting>
  <conditionalFormatting sqref="AD143">
    <cfRule type="expression" dxfId="540" priority="267">
      <formula>$AD$143="Check"</formula>
    </cfRule>
  </conditionalFormatting>
  <conditionalFormatting sqref="M143">
    <cfRule type="notContainsBlanks" dxfId="539" priority="265">
      <formula>LEN(TRIM(M143))&gt;0</formula>
    </cfRule>
    <cfRule type="expression" dxfId="538" priority="266">
      <formula>AND($K$143="Corporate Office",$L$143="Check")</formula>
    </cfRule>
  </conditionalFormatting>
  <conditionalFormatting sqref="AE143">
    <cfRule type="notContainsBlanks" dxfId="537" priority="263">
      <formula>LEN(TRIM(AE143))&gt;0</formula>
    </cfRule>
    <cfRule type="expression" dxfId="536" priority="264">
      <formula>AND($AC$143="Corporate Office",$AD$143="Check")</formula>
    </cfRule>
  </conditionalFormatting>
  <conditionalFormatting sqref="P143">
    <cfRule type="expression" dxfId="535" priority="262">
      <formula>$P$143="Update tracking dates"</formula>
    </cfRule>
  </conditionalFormatting>
  <conditionalFormatting sqref="AH143">
    <cfRule type="expression" dxfId="534" priority="261">
      <formula>$AH$143="Update tracking dates"</formula>
    </cfRule>
  </conditionalFormatting>
  <conditionalFormatting sqref="G165">
    <cfRule type="expression" dxfId="533" priority="260">
      <formula>$G$165&lt;&gt;"Same as Payout Cycle"</formula>
    </cfRule>
  </conditionalFormatting>
  <conditionalFormatting sqref="G190">
    <cfRule type="expression" dxfId="532" priority="259">
      <formula>$G$190&lt;&gt;"Same as Payout Cycle"</formula>
    </cfRule>
  </conditionalFormatting>
  <conditionalFormatting sqref="Y190">
    <cfRule type="expression" dxfId="531" priority="258">
      <formula>$Y$190&lt;&gt;"Same as Payout Cycle"</formula>
    </cfRule>
  </conditionalFormatting>
  <conditionalFormatting sqref="H165">
    <cfRule type="expression" dxfId="530" priority="257">
      <formula>AND($H$165&lt;&gt;"",$H$165&lt;&gt;"Quarterly")</formula>
    </cfRule>
  </conditionalFormatting>
  <conditionalFormatting sqref="Z165">
    <cfRule type="expression" dxfId="529" priority="256">
      <formula>AND($Z$165&lt;&gt;"",$Z$165&lt;&gt;"Quarterly")</formula>
    </cfRule>
  </conditionalFormatting>
  <conditionalFormatting sqref="H190">
    <cfRule type="expression" dxfId="528" priority="255">
      <formula>AND($H$190&lt;&gt;"",$H$190&lt;&gt;"Quarterly")</formula>
    </cfRule>
  </conditionalFormatting>
  <conditionalFormatting sqref="Z190">
    <cfRule type="expression" dxfId="527" priority="254">
      <formula>AND($Z$190&lt;&gt;"",$Z$190&lt;&gt;"Quarterly")</formula>
    </cfRule>
  </conditionalFormatting>
  <conditionalFormatting sqref="I165">
    <cfRule type="expression" dxfId="526" priority="253">
      <formula>$I$165&lt;&gt;"Fiscal"</formula>
    </cfRule>
  </conditionalFormatting>
  <conditionalFormatting sqref="AA165">
    <cfRule type="expression" dxfId="525" priority="252">
      <formula>$AA$165&lt;&gt;"Fiscal"</formula>
    </cfRule>
  </conditionalFormatting>
  <conditionalFormatting sqref="I190">
    <cfRule type="expression" dxfId="524" priority="251">
      <formula>$I$190&lt;&gt;"Fiscal"</formula>
    </cfRule>
  </conditionalFormatting>
  <conditionalFormatting sqref="AA190">
    <cfRule type="expression" dxfId="523" priority="250">
      <formula>$AA$190&lt;&gt;"Fiscal"</formula>
    </cfRule>
  </conditionalFormatting>
  <conditionalFormatting sqref="K165">
    <cfRule type="expression" dxfId="522" priority="249">
      <formula>$K$165="Post to GL"</formula>
    </cfRule>
  </conditionalFormatting>
  <conditionalFormatting sqref="AC165">
    <cfRule type="expression" dxfId="521" priority="248">
      <formula>$AC$165="Post to GL"</formula>
    </cfRule>
  </conditionalFormatting>
  <conditionalFormatting sqref="K190">
    <cfRule type="expression" dxfId="520" priority="247">
      <formula>$K$190="Post to GL"</formula>
    </cfRule>
  </conditionalFormatting>
  <conditionalFormatting sqref="AC190">
    <cfRule type="expression" dxfId="519" priority="246">
      <formula>$AC$190="Post to GL"</formula>
    </cfRule>
  </conditionalFormatting>
  <conditionalFormatting sqref="L165">
    <cfRule type="expression" dxfId="518" priority="245">
      <formula>$L$165="Corporate Office"</formula>
    </cfRule>
  </conditionalFormatting>
  <conditionalFormatting sqref="AD165">
    <cfRule type="expression" dxfId="517" priority="244">
      <formula>$AD$165="Corporate Office"</formula>
    </cfRule>
  </conditionalFormatting>
  <conditionalFormatting sqref="L190">
    <cfRule type="expression" dxfId="516" priority="243">
      <formula>$L$190="Corporate Office"</formula>
    </cfRule>
  </conditionalFormatting>
  <conditionalFormatting sqref="AD190">
    <cfRule type="expression" dxfId="515" priority="242">
      <formula>$AD$190="Corporate Office"</formula>
    </cfRule>
  </conditionalFormatting>
  <conditionalFormatting sqref="M165">
    <cfRule type="expression" dxfId="514" priority="241">
      <formula>$M$165="Check"</formula>
    </cfRule>
  </conditionalFormatting>
  <conditionalFormatting sqref="AE165">
    <cfRule type="expression" dxfId="513" priority="240">
      <formula>$AE$165="Check"</formula>
    </cfRule>
  </conditionalFormatting>
  <conditionalFormatting sqref="M190">
    <cfRule type="expression" dxfId="512" priority="239">
      <formula>$M$190="Check"</formula>
    </cfRule>
  </conditionalFormatting>
  <conditionalFormatting sqref="AE190">
    <cfRule type="expression" dxfId="511" priority="238">
      <formula>$AE$190="Check"</formula>
    </cfRule>
  </conditionalFormatting>
  <conditionalFormatting sqref="N165">
    <cfRule type="notContainsBlanks" dxfId="510" priority="236">
      <formula>LEN(TRIM(N165))&gt;0</formula>
    </cfRule>
    <cfRule type="expression" dxfId="509" priority="237">
      <formula>AND($L$165="Corporate Office",$M$165="Check")</formula>
    </cfRule>
  </conditionalFormatting>
  <conditionalFormatting sqref="AF165">
    <cfRule type="notContainsBlanks" dxfId="508" priority="234">
      <formula>LEN(TRIM(AF165))&gt;0</formula>
    </cfRule>
    <cfRule type="expression" dxfId="507" priority="235">
      <formula>AND($AD$165="Corporate Office",$AE$165="Check")</formula>
    </cfRule>
  </conditionalFormatting>
  <conditionalFormatting sqref="N190">
    <cfRule type="notContainsBlanks" dxfId="506" priority="232">
      <formula>LEN(TRIM(N190))&gt;0</formula>
    </cfRule>
    <cfRule type="expression" dxfId="505" priority="233">
      <formula>AND($L$190="Corporate Office",$M$190="Check")</formula>
    </cfRule>
  </conditionalFormatting>
  <conditionalFormatting sqref="AF190">
    <cfRule type="notContainsBlanks" dxfId="504" priority="230">
      <formula>LEN(TRIM(AF190))&gt;0</formula>
    </cfRule>
    <cfRule type="expression" dxfId="503" priority="231">
      <formula>AND($AD$190="Corporate Office",$AE$190="Check")</formula>
    </cfRule>
  </conditionalFormatting>
  <conditionalFormatting sqref="Q165">
    <cfRule type="expression" dxfId="502" priority="229">
      <formula>$Q$165="Update tracking dates"</formula>
    </cfRule>
  </conditionalFormatting>
  <conditionalFormatting sqref="AI165">
    <cfRule type="expression" dxfId="501" priority="228">
      <formula>$AI$165="Update tracking dates"</formula>
    </cfRule>
  </conditionalFormatting>
  <conditionalFormatting sqref="Q190">
    <cfRule type="expression" dxfId="500" priority="227">
      <formula>$Q$190="Update tracking dates"</formula>
    </cfRule>
  </conditionalFormatting>
  <conditionalFormatting sqref="AI190">
    <cfRule type="expression" dxfId="499" priority="226">
      <formula>$AI$190="Update tracking dates"</formula>
    </cfRule>
  </conditionalFormatting>
  <conditionalFormatting sqref="G219">
    <cfRule type="expression" dxfId="498" priority="225">
      <formula>$G$219&lt;&gt;"Same as Payout Cycle"</formula>
    </cfRule>
  </conditionalFormatting>
  <conditionalFormatting sqref="Y219">
    <cfRule type="expression" dxfId="497" priority="224">
      <formula>$Y$219&lt;&gt;"Same as Payout Cycle"</formula>
    </cfRule>
  </conditionalFormatting>
  <conditionalFormatting sqref="AQ219">
    <cfRule type="expression" dxfId="496" priority="223">
      <formula>$AQ$219&lt;&gt;"Same as Payout Cycle"</formula>
    </cfRule>
  </conditionalFormatting>
  <conditionalFormatting sqref="BH219">
    <cfRule type="expression" dxfId="495" priority="222">
      <formula>$BH$219&lt;&gt;"Same as Payout Cycle"</formula>
    </cfRule>
  </conditionalFormatting>
  <conditionalFormatting sqref="BY219">
    <cfRule type="expression" dxfId="494" priority="221">
      <formula>$BY$219&lt;&gt;"Same as Payout Cycle"</formula>
    </cfRule>
  </conditionalFormatting>
  <conditionalFormatting sqref="H219">
    <cfRule type="expression" dxfId="493" priority="220">
      <formula>AND($H$219&lt;&gt;"",$H$219&lt;&gt;"Quarterly")</formula>
    </cfRule>
  </conditionalFormatting>
  <conditionalFormatting sqref="Z219">
    <cfRule type="expression" dxfId="492" priority="219">
      <formula>AND($Z$219&lt;&gt;"",$Z$219&lt;&gt;"Quarterly")</formula>
    </cfRule>
  </conditionalFormatting>
  <conditionalFormatting sqref="AR219">
    <cfRule type="expression" dxfId="491" priority="218">
      <formula>AND($AR$219&lt;&gt;"",$AR$219&lt;&gt;"Quarterly")</formula>
    </cfRule>
  </conditionalFormatting>
  <conditionalFormatting sqref="BI219">
    <cfRule type="expression" dxfId="490" priority="217">
      <formula>AND($BI$219&lt;&gt;"",$BI$219&lt;&gt;"Quarterly")</formula>
    </cfRule>
  </conditionalFormatting>
  <conditionalFormatting sqref="BZ219">
    <cfRule type="expression" dxfId="489" priority="216">
      <formula>AND($BZ$219&lt;&gt;"",$BZ$219&lt;&gt;"Quarterly")</formula>
    </cfRule>
  </conditionalFormatting>
  <conditionalFormatting sqref="I219">
    <cfRule type="expression" dxfId="488" priority="215">
      <formula>$I$219&lt;&gt;"Fiscal"</formula>
    </cfRule>
  </conditionalFormatting>
  <conditionalFormatting sqref="AA219">
    <cfRule type="expression" dxfId="487" priority="214">
      <formula>$AA$219&lt;&gt;"Fiscal"</formula>
    </cfRule>
  </conditionalFormatting>
  <conditionalFormatting sqref="AS219">
    <cfRule type="expression" dxfId="486" priority="213">
      <formula>$AS$219&lt;&gt;"Fiscal"</formula>
    </cfRule>
  </conditionalFormatting>
  <conditionalFormatting sqref="BJ219">
    <cfRule type="expression" dxfId="485" priority="212">
      <formula>$BJ$219&lt;&gt;"Fiscal"</formula>
    </cfRule>
  </conditionalFormatting>
  <conditionalFormatting sqref="CA219">
    <cfRule type="expression" dxfId="484" priority="211">
      <formula>$CA$219&lt;&gt;"Fiscal"</formula>
    </cfRule>
  </conditionalFormatting>
  <conditionalFormatting sqref="K219">
    <cfRule type="expression" dxfId="483" priority="210">
      <formula>$K$219="Post to GL"</formula>
    </cfRule>
  </conditionalFormatting>
  <conditionalFormatting sqref="AC219">
    <cfRule type="expression" dxfId="482" priority="209">
      <formula>$AC$219="Post to GL"</formula>
    </cfRule>
  </conditionalFormatting>
  <conditionalFormatting sqref="AU219">
    <cfRule type="expression" dxfId="481" priority="208">
      <formula>$AU$219="Post to GL"</formula>
    </cfRule>
  </conditionalFormatting>
  <conditionalFormatting sqref="BL219">
    <cfRule type="expression" dxfId="480" priority="207">
      <formula>$BL$219="Post to GL"</formula>
    </cfRule>
  </conditionalFormatting>
  <conditionalFormatting sqref="CC219">
    <cfRule type="expression" dxfId="479" priority="206">
      <formula>$CC$219="Post to GL"</formula>
    </cfRule>
  </conditionalFormatting>
  <conditionalFormatting sqref="L219">
    <cfRule type="expression" dxfId="478" priority="205">
      <formula>$L$219="Corporate Office"</formula>
    </cfRule>
  </conditionalFormatting>
  <conditionalFormatting sqref="AD219">
    <cfRule type="expression" dxfId="477" priority="204">
      <formula>$AD$219="Corporate Office"</formula>
    </cfRule>
  </conditionalFormatting>
  <conditionalFormatting sqref="AV219">
    <cfRule type="expression" dxfId="476" priority="203">
      <formula>$AV$219="Corporate Office"</formula>
    </cfRule>
  </conditionalFormatting>
  <conditionalFormatting sqref="BM219">
    <cfRule type="expression" dxfId="475" priority="202">
      <formula>$BM$219="Corporate Office"</formula>
    </cfRule>
  </conditionalFormatting>
  <conditionalFormatting sqref="CD219">
    <cfRule type="expression" dxfId="474" priority="201">
      <formula>$CD$219="Corporate Office"</formula>
    </cfRule>
  </conditionalFormatting>
  <conditionalFormatting sqref="M219">
    <cfRule type="expression" dxfId="473" priority="200">
      <formula>$M$219="Check"</formula>
    </cfRule>
  </conditionalFormatting>
  <conditionalFormatting sqref="AE219">
    <cfRule type="expression" dxfId="472" priority="199">
      <formula>$AE$219="Check"</formula>
    </cfRule>
  </conditionalFormatting>
  <conditionalFormatting sqref="AW219">
    <cfRule type="expression" dxfId="471" priority="198">
      <formula>$AW$219="Check"</formula>
    </cfRule>
  </conditionalFormatting>
  <conditionalFormatting sqref="BN219">
    <cfRule type="expression" dxfId="470" priority="197">
      <formula>$BN$219="Check"</formula>
    </cfRule>
  </conditionalFormatting>
  <conditionalFormatting sqref="CE219">
    <cfRule type="expression" dxfId="469" priority="196">
      <formula>$CE$219="Check"</formula>
    </cfRule>
  </conditionalFormatting>
  <conditionalFormatting sqref="N219">
    <cfRule type="notContainsBlanks" dxfId="468" priority="194">
      <formula>LEN(TRIM(N219))&gt;0</formula>
    </cfRule>
    <cfRule type="expression" dxfId="467" priority="195">
      <formula>AND($L$219="Corporate Office",$M$219="Check")</formula>
    </cfRule>
  </conditionalFormatting>
  <conditionalFormatting sqref="AF219">
    <cfRule type="notContainsBlanks" dxfId="466" priority="192">
      <formula>LEN(TRIM(AF219))&gt;0</formula>
    </cfRule>
    <cfRule type="expression" dxfId="465" priority="193">
      <formula>AND($AD$219="Corporate Office",$AE$219="Check")</formula>
    </cfRule>
  </conditionalFormatting>
  <conditionalFormatting sqref="AX219">
    <cfRule type="notContainsBlanks" dxfId="464" priority="190">
      <formula>LEN(TRIM(AX219))&gt;0</formula>
    </cfRule>
    <cfRule type="expression" dxfId="463" priority="191">
      <formula>AND($AV$219="Corporate Office",$AW$219="Check")</formula>
    </cfRule>
  </conditionalFormatting>
  <conditionalFormatting sqref="BO219">
    <cfRule type="notContainsBlanks" dxfId="462" priority="188">
      <formula>LEN(TRIM(BO219))&gt;0</formula>
    </cfRule>
    <cfRule type="expression" dxfId="461" priority="189">
      <formula>AND($BM$219="Corporate Office",$BN$219="Check")</formula>
    </cfRule>
  </conditionalFormatting>
  <conditionalFormatting sqref="CF219">
    <cfRule type="notContainsBlanks" dxfId="460" priority="186">
      <formula>LEN(TRIM(CF219))&gt;0</formula>
    </cfRule>
    <cfRule type="expression" dxfId="459" priority="187">
      <formula>AND($CD$219="Corporate Office",$CE$219="Check")</formula>
    </cfRule>
  </conditionalFormatting>
  <conditionalFormatting sqref="Q219">
    <cfRule type="expression" dxfId="458" priority="185">
      <formula>$Q$219="Update tracking dates"</formula>
    </cfRule>
  </conditionalFormatting>
  <conditionalFormatting sqref="AI219">
    <cfRule type="expression" dxfId="457" priority="184">
      <formula>$AI$219="Update tracking dates"</formula>
    </cfRule>
  </conditionalFormatting>
  <conditionalFormatting sqref="BA219">
    <cfRule type="expression" dxfId="456" priority="183">
      <formula>$BA$219="Update tracking dates"</formula>
    </cfRule>
  </conditionalFormatting>
  <conditionalFormatting sqref="BR219">
    <cfRule type="expression" dxfId="455" priority="182">
      <formula>$BR$219="Update tracking dates"</formula>
    </cfRule>
  </conditionalFormatting>
  <conditionalFormatting sqref="CI219">
    <cfRule type="expression" dxfId="454" priority="181">
      <formula>$CI$219="Update tracking dates"</formula>
    </cfRule>
  </conditionalFormatting>
  <conditionalFormatting sqref="G244">
    <cfRule type="expression" dxfId="453" priority="180">
      <formula>$G$244&lt;&gt;"Same as Payout Cycle"</formula>
    </cfRule>
  </conditionalFormatting>
  <conditionalFormatting sqref="H244">
    <cfRule type="expression" dxfId="452" priority="179">
      <formula>AND($H$244&lt;&gt;"",$H$244&lt;&gt;"Quarterly")</formula>
    </cfRule>
  </conditionalFormatting>
  <conditionalFormatting sqref="I244">
    <cfRule type="expression" dxfId="451" priority="178">
      <formula>$I$244&lt;&gt;"Fiscal"</formula>
    </cfRule>
  </conditionalFormatting>
  <conditionalFormatting sqref="K244">
    <cfRule type="expression" dxfId="450" priority="177">
      <formula>$K$244="Post to GL"</formula>
    </cfRule>
  </conditionalFormatting>
  <conditionalFormatting sqref="L244">
    <cfRule type="expression" dxfId="449" priority="176">
      <formula>$L$244="Corporate Office"</formula>
    </cfRule>
  </conditionalFormatting>
  <conditionalFormatting sqref="M244">
    <cfRule type="expression" dxfId="448" priority="175">
      <formula>$M$244="Check"</formula>
    </cfRule>
  </conditionalFormatting>
  <conditionalFormatting sqref="N244">
    <cfRule type="notContainsBlanks" dxfId="447" priority="173">
      <formula>LEN(TRIM(N244))&gt;0</formula>
    </cfRule>
    <cfRule type="expression" dxfId="446" priority="174">
      <formula>AND($L$244="Corporate Office",$M$244="Check")</formula>
    </cfRule>
  </conditionalFormatting>
  <conditionalFormatting sqref="Q244">
    <cfRule type="expression" dxfId="445" priority="172">
      <formula>$Q$244="Update tracking dates"</formula>
    </cfRule>
  </conditionalFormatting>
  <conditionalFormatting sqref="G269">
    <cfRule type="expression" dxfId="444" priority="171">
      <formula>AND($G$269&lt;&gt;"",$G$269&lt;&gt;"Quarterly")</formula>
    </cfRule>
  </conditionalFormatting>
  <conditionalFormatting sqref="Y269">
    <cfRule type="expression" dxfId="443" priority="170">
      <formula>AND($Y$269&lt;&gt;"",$Y$269&lt;&gt;"Quarterly")</formula>
    </cfRule>
  </conditionalFormatting>
  <conditionalFormatting sqref="H269">
    <cfRule type="expression" dxfId="442" priority="169">
      <formula>$H$269&lt;&gt;"Fiscal"</formula>
    </cfRule>
  </conditionalFormatting>
  <conditionalFormatting sqref="Z269">
    <cfRule type="expression" dxfId="441" priority="168">
      <formula>$Z$269&lt;&gt;"Fiscal"</formula>
    </cfRule>
  </conditionalFormatting>
  <conditionalFormatting sqref="I269">
    <cfRule type="expression" dxfId="440" priority="167">
      <formula>$I$269="Post to GL"</formula>
    </cfRule>
  </conditionalFormatting>
  <conditionalFormatting sqref="AA269">
    <cfRule type="expression" dxfId="439" priority="166">
      <formula>$AA$269="Post to GL"</formula>
    </cfRule>
  </conditionalFormatting>
  <conditionalFormatting sqref="J269">
    <cfRule type="expression" dxfId="438" priority="165">
      <formula>$J$269="Corporate Office"</formula>
    </cfRule>
  </conditionalFormatting>
  <conditionalFormatting sqref="AB269">
    <cfRule type="expression" dxfId="437" priority="164">
      <formula>$AB$269="Corporate Office"</formula>
    </cfRule>
  </conditionalFormatting>
  <conditionalFormatting sqref="K269">
    <cfRule type="expression" dxfId="436" priority="163">
      <formula>$K$269="Check"</formula>
    </cfRule>
  </conditionalFormatting>
  <conditionalFormatting sqref="AC269">
    <cfRule type="expression" dxfId="435" priority="162">
      <formula>$AC$269="Check"</formula>
    </cfRule>
  </conditionalFormatting>
  <conditionalFormatting sqref="L269">
    <cfRule type="notContainsBlanks" dxfId="434" priority="160">
      <formula>LEN(TRIM(L269))&gt;0</formula>
    </cfRule>
    <cfRule type="expression" dxfId="433" priority="161">
      <formula>AND($J$269="Corporate Office",$K$269="Check")</formula>
    </cfRule>
  </conditionalFormatting>
  <conditionalFormatting sqref="AD269">
    <cfRule type="notContainsBlanks" dxfId="432" priority="158">
      <formula>LEN(TRIM(AD269))&gt;0</formula>
    </cfRule>
    <cfRule type="expression" dxfId="431" priority="159">
      <formula>AND($AB$269="Corporate Office",$AC$269="Check")</formula>
    </cfRule>
  </conditionalFormatting>
  <conditionalFormatting sqref="O269">
    <cfRule type="expression" dxfId="430" priority="157">
      <formula>$O$269="Update tracking dates"</formula>
    </cfRule>
  </conditionalFormatting>
  <conditionalFormatting sqref="AG269">
    <cfRule type="expression" dxfId="429" priority="156">
      <formula>$AG$269="Update tracking dates"</formula>
    </cfRule>
  </conditionalFormatting>
  <conditionalFormatting sqref="C271">
    <cfRule type="expression" dxfId="428" priority="155">
      <formula>$C$271="Pre Pay"</formula>
    </cfRule>
  </conditionalFormatting>
  <conditionalFormatting sqref="U271">
    <cfRule type="expression" dxfId="427" priority="154">
      <formula>$U$271="Pre Pay"</formula>
    </cfRule>
  </conditionalFormatting>
  <conditionalFormatting sqref="G286">
    <cfRule type="expression" dxfId="426" priority="153">
      <formula>AND($G$286&lt;&gt;"",$G$286&lt;&gt;"Quarterly")</formula>
    </cfRule>
  </conditionalFormatting>
  <conditionalFormatting sqref="H286">
    <cfRule type="expression" dxfId="425" priority="152">
      <formula>$H$286&lt;&gt;"Fiscal"</formula>
    </cfRule>
  </conditionalFormatting>
  <conditionalFormatting sqref="I286">
    <cfRule type="expression" dxfId="424" priority="151">
      <formula>$I$286="Post to GL"</formula>
    </cfRule>
  </conditionalFormatting>
  <conditionalFormatting sqref="J286">
    <cfRule type="expression" dxfId="423" priority="150">
      <formula>$J$286="Corporate Office"</formula>
    </cfRule>
  </conditionalFormatting>
  <conditionalFormatting sqref="K286">
    <cfRule type="expression" dxfId="422" priority="149">
      <formula>$K$286="Check"</formula>
    </cfRule>
  </conditionalFormatting>
  <conditionalFormatting sqref="L286">
    <cfRule type="notContainsBlanks" dxfId="421" priority="147">
      <formula>LEN(TRIM(L286))&gt;0</formula>
    </cfRule>
    <cfRule type="expression" dxfId="420" priority="148">
      <formula>AND($J$286="Corporate Office",$K$286="Check")</formula>
    </cfRule>
  </conditionalFormatting>
  <conditionalFormatting sqref="O286">
    <cfRule type="expression" dxfId="419" priority="146">
      <formula>$O$286="Update tracking dates"</formula>
    </cfRule>
  </conditionalFormatting>
  <conditionalFormatting sqref="C288">
    <cfRule type="expression" dxfId="418" priority="145">
      <formula>$C$288="Pre Pay"</formula>
    </cfRule>
  </conditionalFormatting>
  <conditionalFormatting sqref="G303">
    <cfRule type="expression" dxfId="417" priority="144">
      <formula>$G$303&lt;&gt;"Same as Payout Cycle"</formula>
    </cfRule>
  </conditionalFormatting>
  <conditionalFormatting sqref="H303">
    <cfRule type="expression" dxfId="416" priority="143">
      <formula>AND($H$303&lt;&gt;"",$H$303&lt;&gt;"Quarterly")</formula>
    </cfRule>
  </conditionalFormatting>
  <conditionalFormatting sqref="I303">
    <cfRule type="expression" dxfId="415" priority="142">
      <formula>$I$303&lt;&gt;"Fiscal"</formula>
    </cfRule>
  </conditionalFormatting>
  <conditionalFormatting sqref="J303">
    <cfRule type="expression" dxfId="414" priority="141">
      <formula>$J$303="Post to GL"</formula>
    </cfRule>
  </conditionalFormatting>
  <conditionalFormatting sqref="K303">
    <cfRule type="expression" dxfId="413" priority="140">
      <formula>$K$303="Corporate Office"</formula>
    </cfRule>
  </conditionalFormatting>
  <conditionalFormatting sqref="L303">
    <cfRule type="expression" dxfId="412" priority="139">
      <formula>$L$303="Check"</formula>
    </cfRule>
  </conditionalFormatting>
  <conditionalFormatting sqref="M303">
    <cfRule type="notContainsBlanks" dxfId="411" priority="132">
      <formula>LEN(TRIM(M303))&gt;0</formula>
    </cfRule>
    <cfRule type="expression" dxfId="410" priority="138">
      <formula>AND($K$303="Corporate Office",$L$303="Check")</formula>
    </cfRule>
  </conditionalFormatting>
  <conditionalFormatting sqref="P303">
    <cfRule type="expression" dxfId="409" priority="137">
      <formula>$P$303="Update tracking dates"</formula>
    </cfRule>
  </conditionalFormatting>
  <conditionalFormatting sqref="G320">
    <cfRule type="expression" dxfId="408" priority="136">
      <formula>AND($G$320&lt;&gt;"",$G$320&lt;&gt;"Quarterly")</formula>
    </cfRule>
  </conditionalFormatting>
  <conditionalFormatting sqref="H320">
    <cfRule type="expression" dxfId="407" priority="135">
      <formula>$H$320&lt;&gt;"Fiscal"</formula>
    </cfRule>
  </conditionalFormatting>
  <conditionalFormatting sqref="I320">
    <cfRule type="expression" dxfId="406" priority="134">
      <formula>$I$320="Corporate Office"</formula>
    </cfRule>
  </conditionalFormatting>
  <conditionalFormatting sqref="J320">
    <cfRule type="expression" dxfId="405" priority="133">
      <formula>$J$320="Check"</formula>
    </cfRule>
  </conditionalFormatting>
  <conditionalFormatting sqref="K320">
    <cfRule type="notContainsBlanks" dxfId="404" priority="130">
      <formula>LEN(TRIM(K320))&gt;0</formula>
    </cfRule>
    <cfRule type="expression" dxfId="403" priority="131">
      <formula>AND($I$320="Corporate Office",$J$320="Check")</formula>
    </cfRule>
  </conditionalFormatting>
  <conditionalFormatting sqref="N320">
    <cfRule type="expression" dxfId="402" priority="129">
      <formula>$N$320="Update tracking dates"</formula>
    </cfRule>
  </conditionalFormatting>
  <conditionalFormatting sqref="C322">
    <cfRule type="expression" dxfId="401" priority="128">
      <formula>$C$322="Pre Pay"</formula>
    </cfRule>
  </conditionalFormatting>
  <conditionalFormatting sqref="G339">
    <cfRule type="expression" dxfId="400" priority="127">
      <formula>AND($G$339&lt;&gt;"",$G$339&lt;&gt;"Quarterly")</formula>
    </cfRule>
  </conditionalFormatting>
  <conditionalFormatting sqref="H339">
    <cfRule type="expression" dxfId="399" priority="126">
      <formula>$H$339&lt;&gt;"Fiscal"</formula>
    </cfRule>
  </conditionalFormatting>
  <conditionalFormatting sqref="I339">
    <cfRule type="expression" dxfId="398" priority="125">
      <formula>$I$339="Corporate Office"</formula>
    </cfRule>
  </conditionalFormatting>
  <conditionalFormatting sqref="J339">
    <cfRule type="expression" dxfId="397" priority="124">
      <formula>$J$339="Check"</formula>
    </cfRule>
  </conditionalFormatting>
  <conditionalFormatting sqref="K339">
    <cfRule type="notContainsBlanks" dxfId="396" priority="122">
      <formula>LEN(TRIM(K339))&gt;0</formula>
    </cfRule>
    <cfRule type="expression" dxfId="395" priority="123">
      <formula>AND($I$339="Corporate Office",$J$339="Check")</formula>
    </cfRule>
  </conditionalFormatting>
  <conditionalFormatting sqref="N339">
    <cfRule type="expression" dxfId="394" priority="121">
      <formula>$N$339="Update tracking dates"</formula>
    </cfRule>
  </conditionalFormatting>
  <conditionalFormatting sqref="C341">
    <cfRule type="expression" dxfId="393" priority="120">
      <formula>$C$341="Pre Pay"</formula>
    </cfRule>
  </conditionalFormatting>
  <conditionalFormatting sqref="G358">
    <cfRule type="expression" dxfId="392" priority="118">
      <formula>$G$358&lt;&gt;"Fiscal"</formula>
    </cfRule>
  </conditionalFormatting>
  <conditionalFormatting sqref="Y358">
    <cfRule type="expression" dxfId="391" priority="117">
      <formula>$Y$358&lt;&gt;"Fiscal"</formula>
    </cfRule>
  </conditionalFormatting>
  <conditionalFormatting sqref="H358">
    <cfRule type="expression" dxfId="390" priority="115">
      <formula>$H$358="Corporate Office"</formula>
    </cfRule>
  </conditionalFormatting>
  <conditionalFormatting sqref="Z358">
    <cfRule type="expression" dxfId="389" priority="114">
      <formula>$Z$358="Corporate Office"</formula>
    </cfRule>
  </conditionalFormatting>
  <conditionalFormatting sqref="I358">
    <cfRule type="expression" dxfId="388" priority="113">
      <formula>$I$358="Check"</formula>
    </cfRule>
  </conditionalFormatting>
  <conditionalFormatting sqref="AA358">
    <cfRule type="expression" dxfId="387" priority="112">
      <formula>$AA$358="Check"</formula>
    </cfRule>
  </conditionalFormatting>
  <conditionalFormatting sqref="J358">
    <cfRule type="notContainsBlanks" dxfId="386" priority="110">
      <formula>LEN(TRIM(J358))&gt;0</formula>
    </cfRule>
    <cfRule type="expression" dxfId="385" priority="111">
      <formula>AND($H$358="Corporate Office",$I$358="Check")</formula>
    </cfRule>
  </conditionalFormatting>
  <conditionalFormatting sqref="AB358">
    <cfRule type="notContainsBlanks" dxfId="384" priority="108">
      <formula>LEN(TRIM(AB358))&gt;0</formula>
    </cfRule>
    <cfRule type="expression" dxfId="383" priority="109">
      <formula>AND($Z$358="Corporate Office",$AA$358="Check")</formula>
    </cfRule>
  </conditionalFormatting>
  <conditionalFormatting sqref="M358">
    <cfRule type="expression" dxfId="382" priority="107">
      <formula>$M$358="Update tracking dates"</formula>
    </cfRule>
  </conditionalFormatting>
  <conditionalFormatting sqref="AE358">
    <cfRule type="expression" dxfId="381" priority="106">
      <formula>$AE$358="Update tracking dates"</formula>
    </cfRule>
  </conditionalFormatting>
  <conditionalFormatting sqref="C360">
    <cfRule type="expression" dxfId="380" priority="105">
      <formula>$C$360="Pre Pay"</formula>
    </cfRule>
  </conditionalFormatting>
  <conditionalFormatting sqref="U360">
    <cfRule type="expression" dxfId="379" priority="104">
      <formula>$U$360="Pre Pay"</formula>
    </cfRule>
  </conditionalFormatting>
  <conditionalFormatting sqref="H375">
    <cfRule type="expression" dxfId="378" priority="103">
      <formula>$H$375="Check"</formula>
    </cfRule>
  </conditionalFormatting>
  <conditionalFormatting sqref="Z375">
    <cfRule type="expression" dxfId="377" priority="102">
      <formula>$Z$375="Check"</formula>
    </cfRule>
  </conditionalFormatting>
  <conditionalFormatting sqref="H396">
    <cfRule type="expression" dxfId="376" priority="101">
      <formula>$H$396="Check"</formula>
    </cfRule>
  </conditionalFormatting>
  <conditionalFormatting sqref="Z396">
    <cfRule type="expression" dxfId="375" priority="100">
      <formula>$Z$396="Check"</formula>
    </cfRule>
  </conditionalFormatting>
  <conditionalFormatting sqref="I375">
    <cfRule type="expression" dxfId="374" priority="99">
      <formula>$I$375="Corporate Office"</formula>
    </cfRule>
  </conditionalFormatting>
  <conditionalFormatting sqref="AA375">
    <cfRule type="expression" dxfId="373" priority="98">
      <formula>$AA$375="Corporate Office"</formula>
    </cfRule>
  </conditionalFormatting>
  <conditionalFormatting sqref="I396">
    <cfRule type="expression" dxfId="372" priority="97">
      <formula>$I$396="Corporate Office"</formula>
    </cfRule>
  </conditionalFormatting>
  <conditionalFormatting sqref="AA396">
    <cfRule type="expression" dxfId="371" priority="96">
      <formula>$AA$396="Corporate Office"</formula>
    </cfRule>
  </conditionalFormatting>
  <conditionalFormatting sqref="J375">
    <cfRule type="notContainsBlanks" dxfId="370" priority="94">
      <formula>LEN(TRIM(J375))&gt;0</formula>
    </cfRule>
    <cfRule type="expression" dxfId="369" priority="95">
      <formula>AND($I$375="Corporate Office",$H$375="Check")</formula>
    </cfRule>
  </conditionalFormatting>
  <conditionalFormatting sqref="AB375">
    <cfRule type="notContainsBlanks" dxfId="368" priority="92">
      <formula>LEN(TRIM(AB375))&gt;0</formula>
    </cfRule>
    <cfRule type="expression" dxfId="367" priority="93">
      <formula>AND($AA$375="Corporate Office",$Z$375="Check")</formula>
    </cfRule>
  </conditionalFormatting>
  <conditionalFormatting sqref="J396">
    <cfRule type="notContainsBlanks" dxfId="366" priority="90">
      <formula>LEN(TRIM(J396))&gt;0</formula>
    </cfRule>
    <cfRule type="expression" dxfId="365" priority="91">
      <formula>AND($I$396="Corporate Office",$H$396="Check")</formula>
    </cfRule>
  </conditionalFormatting>
  <conditionalFormatting sqref="AB396">
    <cfRule type="notContainsBlanks" dxfId="364" priority="88">
      <formula>LEN(TRIM(AB396))&gt;0</formula>
    </cfRule>
    <cfRule type="expression" dxfId="363" priority="89">
      <formula>AND($AA$396="Corporate Office",$Z$396="Check")</formula>
    </cfRule>
  </conditionalFormatting>
  <conditionalFormatting sqref="L375">
    <cfRule type="expression" dxfId="362" priority="87">
      <formula>AND($L$375&lt;&gt;"",$L$375&lt;&gt;"Quarterly")</formula>
    </cfRule>
  </conditionalFormatting>
  <conditionalFormatting sqref="AD375">
    <cfRule type="expression" dxfId="361" priority="86">
      <formula>AND($AD$375&lt;&gt;"",$AD$375&lt;&gt;"Quarterly")</formula>
    </cfRule>
  </conditionalFormatting>
  <conditionalFormatting sqref="K396">
    <cfRule type="expression" dxfId="360" priority="85">
      <formula>AND($K$396&lt;&gt;"",$K$396&lt;&gt;"Quarterly")</formula>
    </cfRule>
  </conditionalFormatting>
  <conditionalFormatting sqref="AC396">
    <cfRule type="expression" dxfId="359" priority="84">
      <formula>AND($AC$396&lt;&gt;"",$AC$396&lt;&gt;"Quarterly")</formula>
    </cfRule>
  </conditionalFormatting>
  <conditionalFormatting sqref="M375">
    <cfRule type="expression" dxfId="358" priority="83">
      <formula>$M$375&lt;&gt;"Fiscal"</formula>
    </cfRule>
  </conditionalFormatting>
  <conditionalFormatting sqref="AE375">
    <cfRule type="expression" dxfId="357" priority="82">
      <formula>$AE$375&lt;&gt;"Fiscal"</formula>
    </cfRule>
  </conditionalFormatting>
  <conditionalFormatting sqref="L396">
    <cfRule type="expression" dxfId="356" priority="81">
      <formula>$L$396&lt;&gt;"Fiscal"</formula>
    </cfRule>
  </conditionalFormatting>
  <conditionalFormatting sqref="AD396">
    <cfRule type="expression" dxfId="355" priority="80">
      <formula>$AD$396&lt;&gt;"Fiscal"</formula>
    </cfRule>
  </conditionalFormatting>
  <conditionalFormatting sqref="N375">
    <cfRule type="expression" dxfId="354" priority="79">
      <formula>$N$375="Update tracking dates"</formula>
    </cfRule>
  </conditionalFormatting>
  <conditionalFormatting sqref="AF375">
    <cfRule type="expression" dxfId="353" priority="78">
      <formula>$AF$375="Update tracking dates"</formula>
    </cfRule>
  </conditionalFormatting>
  <conditionalFormatting sqref="M396">
    <cfRule type="expression" dxfId="352" priority="77">
      <formula>$M$396="Update tracking dates"</formula>
    </cfRule>
  </conditionalFormatting>
  <conditionalFormatting sqref="AE396">
    <cfRule type="expression" dxfId="351" priority="76">
      <formula>$AE$396="Update tracking dates"</formula>
    </cfRule>
  </conditionalFormatting>
  <conditionalFormatting sqref="F417">
    <cfRule type="expression" dxfId="350" priority="75">
      <formula>$F$417="Corporate Office"</formula>
    </cfRule>
  </conditionalFormatting>
  <conditionalFormatting sqref="G417">
    <cfRule type="expression" dxfId="349" priority="74">
      <formula>$G$417="Check"</formula>
    </cfRule>
  </conditionalFormatting>
  <conditionalFormatting sqref="J417">
    <cfRule type="expression" dxfId="348" priority="73">
      <formula>$J$417="Update tracking dates"</formula>
    </cfRule>
  </conditionalFormatting>
  <conditionalFormatting sqref="Y165">
    <cfRule type="expression" dxfId="347" priority="72">
      <formula>$Y$165 &lt;&gt;"Same as Payout Cycle"</formula>
    </cfRule>
  </conditionalFormatting>
  <conditionalFormatting sqref="K4">
    <cfRule type="notContainsBlanks" dxfId="346"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3"/>
      <c r="D25" s="263"/>
      <c r="E25" s="263"/>
      <c r="F25" s="263"/>
      <c r="G25" s="263"/>
      <c r="H25" s="1734" t="s">
        <v>715</v>
      </c>
      <c r="I25" s="1734"/>
      <c r="J25" s="1734"/>
      <c r="K25" s="1734"/>
      <c r="L25" s="1734"/>
      <c r="M25" s="1734"/>
      <c r="N25" s="1734"/>
      <c r="O25" s="1734"/>
      <c r="P25" s="1734"/>
      <c r="Q25" s="263"/>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2"/>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4"/>
      <c r="CN35" s="262"/>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5"/>
      <c r="AD38" s="265"/>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2"/>
      <c r="CN41" s="264"/>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2"/>
      <c r="CN43" s="264"/>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4"/>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4"/>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4"/>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2"/>
    </row>
    <row r="55" spans="2:92" x14ac:dyDescent="0.25">
      <c r="B55" s="137"/>
      <c r="AC55" s="267"/>
      <c r="AD55" s="267"/>
      <c r="AE55" s="267"/>
      <c r="AF55" s="267"/>
      <c r="AG55" s="267"/>
      <c r="AH55" s="267"/>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8"/>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2"/>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26" t="str">
        <f>'PIM Model'!$AD$22</f>
        <v/>
      </c>
      <c r="AD76" s="1726"/>
      <c r="AE76" s="1726" t="str">
        <f>'PIM Model'!$D$22</f>
        <v>%</v>
      </c>
      <c r="AF76" s="1726"/>
      <c r="AG76" s="1726" t="str">
        <f>'PIM Model'!$D$22</f>
        <v>%</v>
      </c>
      <c r="AH76" s="1726"/>
      <c r="AI76" s="1723" t="str">
        <f>'PIM Model'!$D$22</f>
        <v>%</v>
      </c>
      <c r="AJ76" s="1723"/>
      <c r="BF76" s="138"/>
    </row>
    <row r="77" spans="2:70" x14ac:dyDescent="0.25">
      <c r="B77" s="599"/>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69"/>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2"/>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56">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57">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57">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57">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57">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57">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57">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57">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57">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58">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1"/>
      <c r="AU109" s="241"/>
      <c r="AV109" s="241"/>
      <c r="AW109" s="241"/>
      <c r="AX109" s="241"/>
      <c r="AY109" s="241"/>
      <c r="AZ109" s="241"/>
      <c r="BA109" s="241"/>
      <c r="BB109" s="241"/>
      <c r="BC109" s="241"/>
      <c r="BD109" s="241"/>
      <c r="BE109" s="241"/>
      <c r="BF109" s="560"/>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10" priority="6">
      <formula>LEN(TRIM(U110))&gt;0</formula>
    </cfRule>
  </conditionalFormatting>
  <conditionalFormatting sqref="Z110:AE130">
    <cfRule type="containsText" dxfId="309" priority="4" operator="containsText" text="BELOW">
      <formula>NOT(ISERROR(SEARCH("BELOW",Z110)))</formula>
    </cfRule>
    <cfRule type="containsText" dxfId="30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02" t="s">
        <v>996</v>
      </c>
      <c r="C2" s="1803"/>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0" t="s">
        <v>825</v>
      </c>
      <c r="C6" s="1801"/>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0" t="s">
        <v>826</v>
      </c>
      <c r="C13" s="1801"/>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307" priority="27">
      <formula>$G248="EXCLUDE"</formula>
    </cfRule>
  </conditionalFormatting>
  <conditionalFormatting sqref="E261:E262">
    <cfRule type="expression" dxfId="306" priority="26">
      <formula>$G261="EXCLUDE"</formula>
    </cfRule>
  </conditionalFormatting>
  <conditionalFormatting sqref="E285:E286">
    <cfRule type="expression" dxfId="305" priority="25">
      <formula>$G285="EXCLUDE"</formula>
    </cfRule>
  </conditionalFormatting>
  <conditionalFormatting sqref="E297:E298">
    <cfRule type="expression" dxfId="304" priority="24">
      <formula>$G297="EXCLUDE"</formula>
    </cfRule>
  </conditionalFormatting>
  <conditionalFormatting sqref="E309:E310">
    <cfRule type="expression" dxfId="303" priority="23">
      <formula>$G309="EXCLUDE"</formula>
    </cfRule>
  </conditionalFormatting>
  <conditionalFormatting sqref="E321:E322">
    <cfRule type="expression" dxfId="302" priority="22">
      <formula>$G321="EXCLUDE"</formula>
    </cfRule>
  </conditionalFormatting>
  <conditionalFormatting sqref="E333:E334">
    <cfRule type="expression" dxfId="301" priority="21">
      <formula>$G333="EXCLUDE"</formula>
    </cfRule>
  </conditionalFormatting>
  <conditionalFormatting sqref="E345:E346">
    <cfRule type="expression" dxfId="300" priority="20">
      <formula>$G345="EXCLUDE"</formula>
    </cfRule>
  </conditionalFormatting>
  <conditionalFormatting sqref="E357:E358">
    <cfRule type="expression" dxfId="299" priority="19">
      <formula>$G357="EXCLUDE"</formula>
    </cfRule>
  </conditionalFormatting>
  <conditionalFormatting sqref="E369:E370">
    <cfRule type="expression" dxfId="298" priority="18">
      <formula>$G369="EXCLUDE"</formula>
    </cfRule>
  </conditionalFormatting>
  <conditionalFormatting sqref="E381:E382">
    <cfRule type="expression" dxfId="297" priority="17">
      <formula>$G381="EXCLUDE"</formula>
    </cfRule>
  </conditionalFormatting>
  <conditionalFormatting sqref="E7:E8">
    <cfRule type="expression" dxfId="296" priority="28">
      <formula>#REF!="EXCLUDE"</formula>
    </cfRule>
  </conditionalFormatting>
  <conditionalFormatting sqref="E503:E505">
    <cfRule type="expression" dxfId="295" priority="29">
      <formula>#REF!="EXCLUDE"</formula>
    </cfRule>
  </conditionalFormatting>
  <conditionalFormatting sqref="E502">
    <cfRule type="expression" dxfId="294" priority="30">
      <formula>#REF!="EXCLUDE"</formula>
    </cfRule>
  </conditionalFormatting>
  <conditionalFormatting sqref="E506:E508">
    <cfRule type="expression" dxfId="293" priority="31">
      <formula>#REF!="EXCLUDE"</formula>
    </cfRule>
  </conditionalFormatting>
  <conditionalFormatting sqref="E393:E394">
    <cfRule type="expression" dxfId="292" priority="16">
      <formula>$G393="EXCLUDE"</formula>
    </cfRule>
  </conditionalFormatting>
  <conditionalFormatting sqref="E405:E406">
    <cfRule type="expression" dxfId="291" priority="15">
      <formula>$G405="EXCLUDE"</formula>
    </cfRule>
  </conditionalFormatting>
  <conditionalFormatting sqref="E417:E418">
    <cfRule type="expression" dxfId="290" priority="14">
      <formula>$G417="EXCLUDE"</formula>
    </cfRule>
  </conditionalFormatting>
  <conditionalFormatting sqref="E429:E430">
    <cfRule type="expression" dxfId="289" priority="13">
      <formula>$G429="EXCLUDE"</formula>
    </cfRule>
  </conditionalFormatting>
  <conditionalFormatting sqref="E441:E442">
    <cfRule type="expression" dxfId="288" priority="12">
      <formula>$G441="EXCLUDE"</formula>
    </cfRule>
  </conditionalFormatting>
  <conditionalFormatting sqref="E453:E454">
    <cfRule type="expression" dxfId="287" priority="11">
      <formula>$G453="EXCLUDE"</formula>
    </cfRule>
  </conditionalFormatting>
  <conditionalFormatting sqref="E465:E466">
    <cfRule type="expression" dxfId="286" priority="10">
      <formula>$G465="EXCLUDE"</formula>
    </cfRule>
  </conditionalFormatting>
  <conditionalFormatting sqref="E477:E478">
    <cfRule type="expression" dxfId="285" priority="9">
      <formula>$G477="EXCLUDE"</formula>
    </cfRule>
  </conditionalFormatting>
  <conditionalFormatting sqref="E489:E490">
    <cfRule type="expression" dxfId="284" priority="8">
      <formula>$G489="EXCLUDE"</formula>
    </cfRule>
  </conditionalFormatting>
  <conditionalFormatting sqref="E273:E274">
    <cfRule type="expression" dxfId="28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82" priority="26">
      <formula>#REF!="EXCLUDE"</formula>
    </cfRule>
  </conditionalFormatting>
  <conditionalFormatting sqref="A160">
    <cfRule type="expression" dxfId="281" priority="27">
      <formula>#REF!="EXCLUDE"</formula>
    </cfRule>
  </conditionalFormatting>
  <conditionalFormatting sqref="A164:A166">
    <cfRule type="expression" dxfId="280" priority="28">
      <formula>#REF!="EXCLUDE"</formula>
    </cfRule>
  </conditionalFormatting>
  <conditionalFormatting sqref="A279:A281">
    <cfRule type="expression" dxfId="279" priority="25">
      <formula>$G279="EXCLUDE"</formula>
    </cfRule>
  </conditionalFormatting>
  <conditionalFormatting sqref="A291:A293">
    <cfRule type="expression" dxfId="278" priority="24">
      <formula>$G291="EXCLUDE"</formula>
    </cfRule>
  </conditionalFormatting>
  <conditionalFormatting sqref="A303:A305">
    <cfRule type="expression" dxfId="277" priority="23">
      <formula>$G303="EXCLUDE"</formula>
    </cfRule>
  </conditionalFormatting>
  <conditionalFormatting sqref="A315:A317">
    <cfRule type="expression" dxfId="276" priority="22">
      <formula>$G315="EXCLUDE"</formula>
    </cfRule>
  </conditionalFormatting>
  <conditionalFormatting sqref="A327:A329">
    <cfRule type="expression" dxfId="275" priority="21">
      <formula>$G327="EXCLUDE"</formula>
    </cfRule>
  </conditionalFormatting>
  <conditionalFormatting sqref="A339:A341">
    <cfRule type="expression" dxfId="274" priority="20">
      <formula>$G339="EXCLUDE"</formula>
    </cfRule>
  </conditionalFormatting>
  <conditionalFormatting sqref="A351:A353">
    <cfRule type="expression" dxfId="273" priority="19">
      <formula>$G351="EXCLUDE"</formula>
    </cfRule>
  </conditionalFormatting>
  <conditionalFormatting sqref="A363:A365">
    <cfRule type="expression" dxfId="272" priority="18">
      <formula>$G363="EXCLUDE"</formula>
    </cfRule>
  </conditionalFormatting>
  <conditionalFormatting sqref="A375:A377">
    <cfRule type="expression" dxfId="271" priority="17">
      <formula>$G375="EXCLUDE"</formula>
    </cfRule>
  </conditionalFormatting>
  <conditionalFormatting sqref="A387:A389">
    <cfRule type="expression" dxfId="270" priority="16">
      <formula>$G387="EXCLUDE"</formula>
    </cfRule>
  </conditionalFormatting>
  <conditionalFormatting sqref="A399:A401">
    <cfRule type="expression" dxfId="269" priority="15">
      <formula>$G399="EXCLUDE"</formula>
    </cfRule>
  </conditionalFormatting>
  <conditionalFormatting sqref="A411:A413">
    <cfRule type="expression" dxfId="268" priority="14">
      <formula>$G411="EXCLUDE"</formula>
    </cfRule>
  </conditionalFormatting>
  <conditionalFormatting sqref="A423:A425">
    <cfRule type="expression" dxfId="267" priority="13">
      <formula>$G423="EXCLUDE"</formula>
    </cfRule>
  </conditionalFormatting>
  <conditionalFormatting sqref="A435:A437">
    <cfRule type="expression" dxfId="266" priority="12">
      <formula>$G435="EXCLUDE"</formula>
    </cfRule>
  </conditionalFormatting>
  <conditionalFormatting sqref="A447:A449">
    <cfRule type="expression" dxfId="265" priority="11">
      <formula>$G447="EXCLUDE"</formula>
    </cfRule>
  </conditionalFormatting>
  <conditionalFormatting sqref="A459:A461">
    <cfRule type="expression" dxfId="264" priority="10">
      <formula>$G459="EXCLUDE"</formula>
    </cfRule>
  </conditionalFormatting>
  <conditionalFormatting sqref="A471:A473">
    <cfRule type="expression" dxfId="263" priority="9">
      <formula>$G471="EXCLUDE"</formula>
    </cfRule>
  </conditionalFormatting>
  <conditionalFormatting sqref="A483:A485">
    <cfRule type="expression" dxfId="262" priority="8">
      <formula>$G483="EXCLUDE"</formula>
    </cfRule>
  </conditionalFormatting>
  <conditionalFormatting sqref="A495:A497">
    <cfRule type="expression" dxfId="261" priority="7">
      <formula>$G495="EXCLUDE"</formula>
    </cfRule>
  </conditionalFormatting>
  <conditionalFormatting sqref="A507:A509">
    <cfRule type="expression" dxfId="260" priority="6">
      <formula>$G507="EXCLUDE"</formula>
    </cfRule>
  </conditionalFormatting>
  <conditionalFormatting sqref="A519:A521">
    <cfRule type="expression" dxfId="259" priority="5">
      <formula>$G519="EXCLUDE"</formula>
    </cfRule>
  </conditionalFormatting>
  <conditionalFormatting sqref="L161:L163">
    <cfRule type="expression" dxfId="258" priority="2">
      <formula>#REF!="EXCLUDE"</formula>
    </cfRule>
  </conditionalFormatting>
  <conditionalFormatting sqref="L160">
    <cfRule type="expression" dxfId="257" priority="3">
      <formula>#REF!="EXCLUDE"</formula>
    </cfRule>
  </conditionalFormatting>
  <conditionalFormatting sqref="L164:L166">
    <cfRule type="expression" dxfId="256"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55"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05" t="s">
        <v>1750</v>
      </c>
      <c r="B1" s="1806"/>
      <c r="C1" s="1806"/>
      <c r="D1" s="1807"/>
      <c r="F1" s="1808" t="s">
        <v>1751</v>
      </c>
      <c r="G1" s="1809"/>
      <c r="H1" s="1809"/>
      <c r="I1" s="1810"/>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2022-04-19T14:26:27Z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