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23895" windowHeight="9975"/>
  </bookViews>
  <sheets>
    <sheet name="May-2023" sheetId="1" r:id="rId1"/>
  </sheets>
  <externalReferences>
    <externalReference r:id="rId2"/>
  </externalReferences>
  <definedNames>
    <definedName name="_xlnm._FilterDatabase" localSheetId="0" hidden="1">'May-2023'!$A$1:$L$1</definedName>
    <definedName name="_xlnm.Print_Area" localSheetId="0">'May-2023'!$A$1:$K$31</definedName>
    <definedName name="QICT">[1]COLLECTION!#REF!</definedName>
  </definedNames>
  <calcPr calcId="144525"/>
</workbook>
</file>

<file path=xl/calcChain.xml><?xml version="1.0" encoding="utf-8"?>
<calcChain xmlns="http://schemas.openxmlformats.org/spreadsheetml/2006/main">
  <c r="E2" i="1" l="1"/>
  <c r="H21" i="1"/>
  <c r="H20" i="1"/>
  <c r="E31" i="1" l="1"/>
  <c r="H31" i="1" s="1"/>
  <c r="E30" i="1"/>
  <c r="H30" i="1" s="1"/>
  <c r="E29" i="1"/>
  <c r="H29" i="1" s="1"/>
  <c r="E28" i="1"/>
  <c r="H28" i="1" s="1"/>
  <c r="I28" i="1" s="1"/>
  <c r="K28" i="1" s="1"/>
  <c r="E27" i="1"/>
  <c r="H27" i="1" s="1"/>
  <c r="E26" i="1"/>
  <c r="E25" i="1"/>
  <c r="H25" i="1" s="1"/>
  <c r="I25" i="1" s="1"/>
  <c r="K25" i="1" s="1"/>
  <c r="E24" i="1"/>
  <c r="H24" i="1" s="1"/>
  <c r="I24" i="1" s="1"/>
  <c r="K24" i="1" s="1"/>
  <c r="E23" i="1"/>
  <c r="H23" i="1" s="1"/>
  <c r="E22" i="1"/>
  <c r="H22" i="1" s="1"/>
  <c r="E21" i="1"/>
  <c r="I21" i="1" s="1"/>
  <c r="K21" i="1" s="1"/>
  <c r="E20" i="1"/>
  <c r="I20" i="1" s="1"/>
  <c r="K20" i="1" s="1"/>
  <c r="E19" i="1"/>
  <c r="H19" i="1" s="1"/>
  <c r="E18" i="1"/>
  <c r="E17" i="1"/>
  <c r="H17" i="1" s="1"/>
  <c r="I17" i="1" s="1"/>
  <c r="K17" i="1" s="1"/>
  <c r="E16" i="1"/>
  <c r="H16" i="1" s="1"/>
  <c r="I16" i="1" s="1"/>
  <c r="K16" i="1" s="1"/>
  <c r="E15" i="1"/>
  <c r="H15" i="1" s="1"/>
  <c r="E14" i="1"/>
  <c r="H14" i="1" s="1"/>
  <c r="E13" i="1"/>
  <c r="H13" i="1" s="1"/>
  <c r="E12" i="1"/>
  <c r="H12" i="1" s="1"/>
  <c r="I12" i="1" s="1"/>
  <c r="K12" i="1" s="1"/>
  <c r="E11" i="1"/>
  <c r="H11" i="1" s="1"/>
  <c r="E10" i="1"/>
  <c r="H10" i="1" s="1"/>
  <c r="E9" i="1"/>
  <c r="H9" i="1" s="1"/>
  <c r="E8" i="1"/>
  <c r="H8" i="1" s="1"/>
  <c r="I8" i="1" s="1"/>
  <c r="K8" i="1" s="1"/>
  <c r="D7" i="1"/>
  <c r="C7" i="1"/>
  <c r="E6" i="1"/>
  <c r="H6" i="1" s="1"/>
  <c r="I6" i="1" s="1"/>
  <c r="K6" i="1" s="1"/>
  <c r="E5" i="1"/>
  <c r="H5" i="1" s="1"/>
  <c r="E4" i="1"/>
  <c r="E3" i="1"/>
  <c r="H3" i="1" s="1"/>
  <c r="K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I13" i="1" l="1"/>
  <c r="K13" i="1" s="1"/>
  <c r="E7" i="1"/>
  <c r="H7" i="1" s="1"/>
  <c r="I9" i="1"/>
  <c r="K9" i="1" s="1"/>
  <c r="I10" i="1"/>
  <c r="K10" i="1" s="1"/>
  <c r="I22" i="1"/>
  <c r="K22" i="1" s="1"/>
  <c r="I29" i="1"/>
  <c r="K29" i="1" s="1"/>
  <c r="I30" i="1"/>
  <c r="K30" i="1" s="1"/>
  <c r="I14" i="1"/>
  <c r="K14" i="1" s="1"/>
  <c r="H18" i="1"/>
  <c r="I18" i="1" s="1"/>
  <c r="K18" i="1" s="1"/>
  <c r="H26" i="1"/>
  <c r="I26" i="1" s="1"/>
  <c r="K26" i="1" s="1"/>
  <c r="H4" i="1"/>
  <c r="I4" i="1" s="1"/>
  <c r="I5" i="1"/>
  <c r="K5" i="1" s="1"/>
  <c r="I11" i="1"/>
  <c r="K11" i="1" s="1"/>
  <c r="I15" i="1"/>
  <c r="K15" i="1" s="1"/>
  <c r="I19" i="1"/>
  <c r="K19" i="1" s="1"/>
  <c r="I23" i="1"/>
  <c r="K23" i="1" s="1"/>
  <c r="I27" i="1"/>
  <c r="K27" i="1" s="1"/>
  <c r="I31" i="1"/>
  <c r="K31" i="1" s="1"/>
  <c r="I7" i="1" l="1"/>
  <c r="K7" i="1" s="1"/>
  <c r="I2" i="1"/>
  <c r="K2" i="1" l="1"/>
</calcChain>
</file>

<file path=xl/sharedStrings.xml><?xml version="1.0" encoding="utf-8"?>
<sst xmlns="http://schemas.openxmlformats.org/spreadsheetml/2006/main" count="43" uniqueCount="43">
  <si>
    <t>S.#</t>
  </si>
  <si>
    <t>FORWARDER</t>
  </si>
  <si>
    <r>
      <t xml:space="preserve">Payable </t>
    </r>
    <r>
      <rPr>
        <b/>
        <sz val="8.5"/>
        <color indexed="8"/>
        <rFont val="Segoe UI"/>
        <family val="2"/>
      </rPr>
      <t>CSC+Storage</t>
    </r>
    <r>
      <rPr>
        <b/>
        <sz val="10"/>
        <color indexed="8"/>
        <rFont val="Segoe UI"/>
        <family val="2"/>
      </rPr>
      <t xml:space="preserve">
</t>
    </r>
    <r>
      <rPr>
        <b/>
        <sz val="10"/>
        <color indexed="10"/>
        <rFont val="Segoe UI"/>
        <family val="2"/>
      </rPr>
      <t>May-2023</t>
    </r>
  </si>
  <si>
    <t>QFS Box,
QICT Storage, 
Roll Over
Charges</t>
  </si>
  <si>
    <t>Payable
Gorss CSC</t>
  </si>
  <si>
    <t>NTN #</t>
  </si>
  <si>
    <t>Tax
Rate</t>
  </si>
  <si>
    <t>Less : 
W.H.Tax</t>
  </si>
  <si>
    <t>NET 
CSC</t>
  </si>
  <si>
    <r>
      <t xml:space="preserve">QFS BILLS
</t>
    </r>
    <r>
      <rPr>
        <b/>
        <sz val="8"/>
        <color indexed="60"/>
        <rFont val="Segoe UI"/>
        <family val="2"/>
      </rPr>
      <t>Adjustement</t>
    </r>
  </si>
  <si>
    <t>Cheque
Amount</t>
  </si>
  <si>
    <t>Cheque Nos.</t>
  </si>
  <si>
    <t>SSR
Upto
Apr-2020</t>
  </si>
  <si>
    <t>ABDUL AZIZ SAVUL &amp; CO (PVT) LTD.</t>
  </si>
  <si>
    <t>ALLPORT CARGO SERVICES (PVT) LTD.</t>
  </si>
  <si>
    <t>CLT-ICF LOGISTICS (PVT) LIMITED</t>
  </si>
  <si>
    <t>COMBINED LOGISTICS INTERNATIONAL</t>
  </si>
  <si>
    <t>CONNECT FREIGHT SERVICES</t>
  </si>
  <si>
    <t>DAMCO PAKISTAN (PVT) LIMITED</t>
  </si>
  <si>
    <t>DHL GLOBAL FORWARDING PAKISTAN (PVT) LTD.</t>
  </si>
  <si>
    <t>DYNAMIC SHIPPING AGENCIES (PVT) LTD.</t>
  </si>
  <si>
    <t>ECU WORLDWIDE (PVT) LTD.</t>
  </si>
  <si>
    <t>FACILITIES SHIPPING AGENCY</t>
  </si>
  <si>
    <t>GLOBELINK PAKISTAN (PVT) LTD.</t>
  </si>
  <si>
    <t>HMI PAKSITAN</t>
  </si>
  <si>
    <t>IDEA LOGISTICS</t>
  </si>
  <si>
    <t>INTERNATIONAL CARGO MANAGEMENT</t>
  </si>
  <si>
    <t>LANDSTAR SHIPPING (PVT) LTD.</t>
  </si>
  <si>
    <t>LOGISTICA</t>
  </si>
  <si>
    <t>MAP ENTERPRISES (PVT) LIMITED</t>
  </si>
  <si>
    <t>MASTER FREIGHT SERVICES (PVT) LIMITED</t>
  </si>
  <si>
    <t>NEWS LOGISTICS</t>
  </si>
  <si>
    <t>PACIFIC MARINE LOGISTICS</t>
  </si>
  <si>
    <t>PORT LINK INTERNATIONAL SERVICES (PVT) LTD.</t>
  </si>
  <si>
    <t xml:space="preserve">SEA HAWK SHIPPING LINE </t>
  </si>
  <si>
    <t>SEA SHORE LOGISTICS</t>
  </si>
  <si>
    <t>SEAGOLD (PVT) LTD.</t>
  </si>
  <si>
    <t>SERVOTECH (PVT) LIMITED</t>
  </si>
  <si>
    <t>SHIPCO TRANSPORT PAKISTAN (PVT) LTD.</t>
  </si>
  <si>
    <t>SOUTH ASIA SHIPPING &amp; LOGISTICS (PVT) LTD.</t>
  </si>
  <si>
    <t>UNION CARGO (PVT) LIMITED</t>
  </si>
  <si>
    <t>WATERLINK PAKISTAN (PVT) LTD.</t>
  </si>
  <si>
    <t>WORLD SHIPPING &amp; CONSOLIDATORS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</si>
</sst>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0"/>
      <name val="Arial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Arial"/>
      <family val="2"/>
    </font>
    <font>
      <b/>
      <sz val="8.5"/>
      <color indexed="8"/>
      <name val="Segoe UI"/>
      <family val="2"/>
    </font>
    <font>
      <b/>
      <sz val="10"/>
      <color indexed="8"/>
      <name val="Segoe UI"/>
      <family val="2"/>
    </font>
    <font>
      <b/>
      <sz val="10"/>
      <color indexed="10"/>
      <name val="Segoe UI"/>
      <family val="2"/>
    </font>
    <font>
      <b/>
      <sz val="8"/>
      <color theme="1"/>
      <name val="Segoe UI"/>
      <family val="2"/>
    </font>
    <font>
      <b/>
      <sz val="10"/>
      <name val="Segoe UI"/>
      <family val="2"/>
    </font>
    <font>
      <b/>
      <sz val="10"/>
      <color rgb="FFFF0000"/>
      <name val="Segoe UI"/>
      <family val="2"/>
    </font>
    <font>
      <b/>
      <sz val="10"/>
      <color rgb="FF00B050"/>
      <name val="Segoe UI"/>
      <family val="2"/>
    </font>
    <font>
      <b/>
      <sz val="10"/>
      <color rgb="FFC00000"/>
      <name val="Segoe UI"/>
      <family val="2"/>
    </font>
    <font>
      <b/>
      <sz val="8"/>
      <color indexed="60"/>
      <name val="Segoe UI"/>
      <family val="2"/>
    </font>
    <font>
      <b/>
      <sz val="8.5"/>
      <color theme="1"/>
      <name val="Segoe UI"/>
      <family val="2"/>
    </font>
    <font>
      <sz val="10"/>
      <name val="Arial"/>
    </font>
    <font>
      <b/>
      <sz val="8"/>
      <name val="Segoe UI"/>
      <family val="2"/>
    </font>
    <font>
      <b/>
      <sz val="8.5"/>
      <name val="Segoe UI"/>
      <family val="2"/>
    </font>
    <font>
      <b/>
      <sz val="8.5"/>
      <color rgb="FFFF0000"/>
      <name val="Segoe UI"/>
      <family val="2"/>
    </font>
    <font>
      <b/>
      <sz val="8.5"/>
      <color rgb="FF00B050"/>
      <name val="Segoe UI"/>
      <family val="2"/>
    </font>
    <font>
      <b/>
      <sz val="8.5"/>
      <color rgb="FFC00000"/>
      <name val="Segoe UI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rgb="FFFF0000"/>
      <name val="Segoe UI"/>
      <family val="2"/>
    </font>
    <font>
      <sz val="10"/>
      <name val="Arial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3" fillId="0" borderId="0"/>
  </cellStyleXfs>
  <cellXfs count="29">
    <xf numFmtId="0" fontId="0" fillId="0" borderId="0" xfId="0"/>
    <xf numFmtId="0" fontId="3" fillId="0" borderId="0" xfId="2"/>
    <xf numFmtId="0" fontId="1" fillId="0" borderId="0" xfId="2" applyFont="1"/>
    <xf numFmtId="0" fontId="2" fillId="2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17" fontId="9" fillId="2" borderId="1" xfId="2" applyNumberFormat="1" applyFont="1" applyFill="1" applyBorder="1" applyAlignment="1">
      <alignment horizontal="center" vertical="center" wrapText="1"/>
    </xf>
    <xf numFmtId="17" fontId="8" fillId="2" borderId="1" xfId="2" applyNumberFormat="1" applyFont="1" applyFill="1" applyBorder="1" applyAlignment="1">
      <alignment horizontal="center" vertical="center" wrapText="1"/>
    </xf>
    <xf numFmtId="17" fontId="10" fillId="2" borderId="1" xfId="2" applyNumberFormat="1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/>
    </xf>
    <xf numFmtId="0" fontId="13" fillId="0" borderId="2" xfId="2" applyFont="1" applyFill="1" applyBorder="1" applyAlignment="1">
      <alignment vertical="center"/>
    </xf>
    <xf numFmtId="164" fontId="15" fillId="0" borderId="2" xfId="1" applyNumberFormat="1" applyFont="1" applyFill="1" applyBorder="1" applyAlignment="1">
      <alignment vertical="center"/>
    </xf>
    <xf numFmtId="164" fontId="13" fillId="0" borderId="3" xfId="3" applyNumberFormat="1" applyFont="1" applyBorder="1" applyAlignment="1">
      <alignment vertical="center"/>
    </xf>
    <xf numFmtId="164" fontId="16" fillId="3" borderId="2" xfId="3" applyNumberFormat="1" applyFont="1" applyFill="1" applyBorder="1" applyAlignment="1">
      <alignment vertical="center"/>
    </xf>
    <xf numFmtId="0" fontId="17" fillId="5" borderId="2" xfId="2" applyFont="1" applyFill="1" applyBorder="1" applyAlignment="1">
      <alignment horizontal="center" vertical="center"/>
    </xf>
    <xf numFmtId="0" fontId="16" fillId="0" borderId="2" xfId="2" applyFont="1" applyFill="1" applyBorder="1" applyAlignment="1">
      <alignment horizontal="center" vertical="center"/>
    </xf>
    <xf numFmtId="164" fontId="17" fillId="0" borderId="2" xfId="3" applyNumberFormat="1" applyFont="1" applyBorder="1" applyAlignment="1">
      <alignment vertical="center"/>
    </xf>
    <xf numFmtId="164" fontId="18" fillId="0" borderId="2" xfId="3" applyNumberFormat="1" applyFont="1" applyBorder="1" applyAlignment="1">
      <alignment vertical="center"/>
    </xf>
    <xf numFmtId="164" fontId="19" fillId="0" borderId="2" xfId="3" applyNumberFormat="1" applyFont="1" applyBorder="1" applyAlignment="1">
      <alignment vertical="center"/>
    </xf>
    <xf numFmtId="0" fontId="17" fillId="0" borderId="2" xfId="3" applyNumberFormat="1" applyFont="1" applyBorder="1" applyAlignment="1">
      <alignment horizontal="center" vertical="center"/>
    </xf>
    <xf numFmtId="164" fontId="20" fillId="0" borderId="0" xfId="2" applyNumberFormat="1" applyFont="1" applyAlignment="1">
      <alignment vertical="center"/>
    </xf>
    <xf numFmtId="0" fontId="21" fillId="0" borderId="0" xfId="2" applyFont="1" applyAlignment="1">
      <alignment vertical="center"/>
    </xf>
    <xf numFmtId="164" fontId="13" fillId="0" borderId="2" xfId="3" applyNumberFormat="1" applyFont="1" applyBorder="1" applyAlignment="1">
      <alignment vertical="center"/>
    </xf>
    <xf numFmtId="164" fontId="22" fillId="0" borderId="2" xfId="1" applyNumberFormat="1" applyFont="1" applyFill="1" applyBorder="1" applyAlignment="1">
      <alignment vertical="center"/>
    </xf>
    <xf numFmtId="0" fontId="16" fillId="0" borderId="2" xfId="2" applyFont="1" applyFill="1" applyBorder="1" applyAlignment="1">
      <alignment vertical="center"/>
    </xf>
  </cellXfs>
  <cellStyles count="7">
    <cellStyle name="Comma" xfId="1" builtinId="3"/>
    <cellStyle name="Comma 2" xfId="4"/>
    <cellStyle name="Comma 3" xfId="3"/>
    <cellStyle name="Comma 4" xfId="5"/>
    <cellStyle name="Normal" xfId="0" builtinId="0"/>
    <cellStyle name="Normal 2" xfId="6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ive_I\QFSAC\CSC%20Refund\CSC-2022-23\001-CSC2022-23\011%20MAY-2023\011%20CSC%20MAY-2023%20%20NEW%20TARIFF%20%2022-03-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Sum"/>
      <sheetName val="Sheet2"/>
      <sheetName val="SUMMARY"/>
      <sheetName val="Sheet5"/>
      <sheetName val="PIFFA"/>
      <sheetName val="Sheet1"/>
      <sheetName val="COLLECTION"/>
      <sheetName val="OCT-2017"/>
      <sheetName val="PIFFA PRINT"/>
      <sheetName val="COLLECTION NEW"/>
      <sheetName val="EXPEDITORS 1"/>
      <sheetName val="EXPEDITORS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1"/>
  <sheetViews>
    <sheetView tabSelected="1" zoomScale="110" zoomScaleNormal="110" workbookViewId="0">
      <pane xSplit="1" ySplit="1" topLeftCell="B2" activePane="bottomRight" state="frozen"/>
      <selection pane="topRight" activeCell="C1" sqref="C1"/>
      <selection pane="bottomLeft" activeCell="A6" sqref="A6"/>
      <selection pane="bottomRight" activeCell="K5" sqref="K5"/>
    </sheetView>
  </sheetViews>
  <sheetFormatPr defaultRowHeight="12.75" x14ac:dyDescent="0.2"/>
  <cols>
    <col min="1" max="1" width="4.7109375" style="1" customWidth="1"/>
    <col min="2" max="2" width="36.7109375" style="1" customWidth="1"/>
    <col min="3" max="3" width="15" style="1" customWidth="1"/>
    <col min="4" max="5" width="10.7109375" style="1" customWidth="1"/>
    <col min="6" max="6" width="10.28515625" style="1" hidden="1" customWidth="1"/>
    <col min="7" max="7" width="5.28515625" style="1" customWidth="1"/>
    <col min="8" max="8" width="10.28515625" style="1" customWidth="1"/>
    <col min="9" max="9" width="10.7109375" style="1" customWidth="1"/>
    <col min="10" max="10" width="8.5703125" style="1" customWidth="1"/>
    <col min="11" max="11" width="10.7109375" style="1" customWidth="1"/>
    <col min="12" max="12" width="10.28515625" style="1" hidden="1" customWidth="1"/>
    <col min="13" max="13" width="1.7109375" style="1" hidden="1" customWidth="1"/>
    <col min="14" max="14" width="10.42578125" style="1" hidden="1" customWidth="1"/>
    <col min="15" max="15" width="12.28515625" style="1" hidden="1" customWidth="1"/>
    <col min="16" max="16384" width="9.140625" style="1"/>
  </cols>
  <sheetData>
    <row r="1" spans="1:15" ht="54.95" customHeight="1" thickBot="1" x14ac:dyDescent="0.3">
      <c r="A1" s="3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7" t="s">
        <v>7</v>
      </c>
      <c r="I1" s="9" t="s">
        <v>8</v>
      </c>
      <c r="J1" s="10" t="s">
        <v>9</v>
      </c>
      <c r="K1" s="6" t="s">
        <v>10</v>
      </c>
      <c r="L1" s="11" t="s">
        <v>11</v>
      </c>
      <c r="M1" s="2"/>
      <c r="N1" s="12" t="s">
        <v>12</v>
      </c>
    </row>
    <row r="2" spans="1:15" ht="24.95" customHeight="1" x14ac:dyDescent="0.25">
      <c r="A2" s="13">
        <v>1</v>
      </c>
      <c r="B2" s="14" t="s">
        <v>13</v>
      </c>
      <c r="C2" s="15">
        <v>198800</v>
      </c>
      <c r="D2" s="16">
        <v>40000</v>
      </c>
      <c r="E2" s="17">
        <f>C2-D2</f>
        <v>158800</v>
      </c>
      <c r="F2" s="18"/>
      <c r="G2" s="19">
        <v>4</v>
      </c>
      <c r="H2" s="20">
        <v>-6350</v>
      </c>
      <c r="I2" s="21">
        <f>E2+H2</f>
        <v>152450</v>
      </c>
      <c r="J2" s="22">
        <v>0</v>
      </c>
      <c r="K2" s="17">
        <f>I2+J2</f>
        <v>152450</v>
      </c>
      <c r="L2" s="23"/>
      <c r="M2" s="2"/>
      <c r="N2" s="24">
        <v>0</v>
      </c>
      <c r="O2" s="25"/>
    </row>
    <row r="3" spans="1:15" ht="24.95" customHeight="1" x14ac:dyDescent="0.25">
      <c r="A3" s="13">
        <f>A2+1</f>
        <v>2</v>
      </c>
      <c r="B3" s="14" t="s">
        <v>14</v>
      </c>
      <c r="C3" s="15">
        <v>165700</v>
      </c>
      <c r="D3" s="26">
        <v>40000</v>
      </c>
      <c r="E3" s="17">
        <f t="shared" ref="E3:E31" si="0">C3-D3</f>
        <v>125700</v>
      </c>
      <c r="F3" s="18"/>
      <c r="G3" s="19">
        <v>4</v>
      </c>
      <c r="H3" s="20">
        <f>-ROUND(E3*G3%,0)</f>
        <v>-5028</v>
      </c>
      <c r="I3" s="21">
        <v>120670</v>
      </c>
      <c r="J3" s="22">
        <v>0</v>
      </c>
      <c r="K3" s="17">
        <f>I3+J3</f>
        <v>120670</v>
      </c>
      <c r="L3" s="23"/>
      <c r="M3" s="2"/>
      <c r="N3" s="24">
        <v>0</v>
      </c>
      <c r="O3" s="25"/>
    </row>
    <row r="4" spans="1:15" ht="24.95" customHeight="1" x14ac:dyDescent="0.25">
      <c r="A4" s="13">
        <f t="shared" ref="A4:A31" si="1">A3+1</f>
        <v>3</v>
      </c>
      <c r="B4" s="14" t="s">
        <v>15</v>
      </c>
      <c r="C4" s="15">
        <v>242450</v>
      </c>
      <c r="D4" s="26">
        <v>40000</v>
      </c>
      <c r="E4" s="17">
        <f t="shared" si="0"/>
        <v>202450</v>
      </c>
      <c r="F4" s="18"/>
      <c r="G4" s="19">
        <v>4</v>
      </c>
      <c r="H4" s="20">
        <f t="shared" ref="H4:H31" si="2">-ROUND(E4*G4%,0)</f>
        <v>-8098</v>
      </c>
      <c r="I4" s="21">
        <f t="shared" ref="I4:I31" si="3">E4+H4</f>
        <v>194352</v>
      </c>
      <c r="J4" s="22">
        <v>0</v>
      </c>
      <c r="K4" s="17">
        <v>194350</v>
      </c>
      <c r="L4" s="23"/>
      <c r="M4" s="2"/>
      <c r="N4" s="24">
        <v>0</v>
      </c>
      <c r="O4" s="25"/>
    </row>
    <row r="5" spans="1:15" ht="24.95" customHeight="1" x14ac:dyDescent="0.25">
      <c r="A5" s="13">
        <f t="shared" si="1"/>
        <v>4</v>
      </c>
      <c r="B5" s="14" t="s">
        <v>16</v>
      </c>
      <c r="C5" s="15">
        <v>488350</v>
      </c>
      <c r="D5" s="26">
        <v>61810</v>
      </c>
      <c r="E5" s="17">
        <f t="shared" si="0"/>
        <v>426540</v>
      </c>
      <c r="F5" s="18"/>
      <c r="G5" s="19">
        <v>4</v>
      </c>
      <c r="H5" s="20">
        <f t="shared" si="2"/>
        <v>-17062</v>
      </c>
      <c r="I5" s="21">
        <f t="shared" si="3"/>
        <v>409478</v>
      </c>
      <c r="J5" s="22">
        <v>0</v>
      </c>
      <c r="K5" s="17">
        <f t="shared" ref="K4:K31" si="4">I5+J5</f>
        <v>409478</v>
      </c>
      <c r="L5" s="23"/>
      <c r="M5" s="2"/>
      <c r="N5" s="24">
        <v>0</v>
      </c>
      <c r="O5" s="25"/>
    </row>
    <row r="6" spans="1:15" ht="24.95" customHeight="1" x14ac:dyDescent="0.25">
      <c r="A6" s="13">
        <f t="shared" si="1"/>
        <v>5</v>
      </c>
      <c r="B6" s="14" t="s">
        <v>17</v>
      </c>
      <c r="C6" s="15">
        <v>1729150</v>
      </c>
      <c r="D6" s="26">
        <v>232000</v>
      </c>
      <c r="E6" s="17">
        <f t="shared" si="0"/>
        <v>1497150</v>
      </c>
      <c r="F6" s="18"/>
      <c r="G6" s="19">
        <v>4</v>
      </c>
      <c r="H6" s="20">
        <f t="shared" si="2"/>
        <v>-59886</v>
      </c>
      <c r="I6" s="21">
        <f t="shared" si="3"/>
        <v>1437264</v>
      </c>
      <c r="J6" s="22">
        <v>0</v>
      </c>
      <c r="K6" s="17">
        <f t="shared" si="4"/>
        <v>1437264</v>
      </c>
      <c r="L6" s="23"/>
      <c r="M6" s="2"/>
      <c r="N6" s="24">
        <v>0</v>
      </c>
      <c r="O6" s="25"/>
    </row>
    <row r="7" spans="1:15" ht="24.95" customHeight="1" x14ac:dyDescent="0.25">
      <c r="A7" s="13">
        <f t="shared" si="1"/>
        <v>6</v>
      </c>
      <c r="B7" s="14" t="s">
        <v>18</v>
      </c>
      <c r="C7" s="27">
        <f>875450-465400</f>
        <v>410050</v>
      </c>
      <c r="D7" s="20">
        <f>138000-58000</f>
        <v>80000</v>
      </c>
      <c r="E7" s="17">
        <f t="shared" si="0"/>
        <v>330050</v>
      </c>
      <c r="F7" s="18"/>
      <c r="G7" s="19">
        <v>9</v>
      </c>
      <c r="H7" s="20">
        <f t="shared" si="2"/>
        <v>-29705</v>
      </c>
      <c r="I7" s="21">
        <f t="shared" si="3"/>
        <v>300345</v>
      </c>
      <c r="J7" s="22">
        <v>0</v>
      </c>
      <c r="K7" s="17">
        <f t="shared" si="4"/>
        <v>300345</v>
      </c>
      <c r="L7" s="23"/>
      <c r="M7" s="2"/>
      <c r="N7" s="24">
        <v>0</v>
      </c>
      <c r="O7" s="25"/>
    </row>
    <row r="8" spans="1:15" ht="24.95" customHeight="1" x14ac:dyDescent="0.25">
      <c r="A8" s="13">
        <f t="shared" si="1"/>
        <v>7</v>
      </c>
      <c r="B8" s="14" t="s">
        <v>19</v>
      </c>
      <c r="C8" s="15">
        <v>219050</v>
      </c>
      <c r="D8" s="26">
        <v>40000</v>
      </c>
      <c r="E8" s="17">
        <f t="shared" si="0"/>
        <v>179050</v>
      </c>
      <c r="F8" s="18"/>
      <c r="G8" s="19">
        <v>9</v>
      </c>
      <c r="H8" s="20">
        <f t="shared" si="2"/>
        <v>-16115</v>
      </c>
      <c r="I8" s="21">
        <f t="shared" si="3"/>
        <v>162935</v>
      </c>
      <c r="J8" s="22">
        <v>0</v>
      </c>
      <c r="K8" s="17">
        <f t="shared" si="4"/>
        <v>162935</v>
      </c>
      <c r="L8" s="23"/>
      <c r="M8" s="2"/>
      <c r="N8" s="24">
        <v>0</v>
      </c>
      <c r="O8" s="25"/>
    </row>
    <row r="9" spans="1:15" ht="24.95" customHeight="1" x14ac:dyDescent="0.25">
      <c r="A9" s="13">
        <f t="shared" si="1"/>
        <v>8</v>
      </c>
      <c r="B9" s="28" t="s">
        <v>20</v>
      </c>
      <c r="C9" s="15">
        <v>7633550</v>
      </c>
      <c r="D9" s="26">
        <v>972000</v>
      </c>
      <c r="E9" s="17">
        <f t="shared" si="0"/>
        <v>6661550</v>
      </c>
      <c r="F9" s="18"/>
      <c r="G9" s="19">
        <v>4</v>
      </c>
      <c r="H9" s="20">
        <f t="shared" si="2"/>
        <v>-266462</v>
      </c>
      <c r="I9" s="21">
        <f t="shared" si="3"/>
        <v>6395088</v>
      </c>
      <c r="J9" s="22">
        <v>-70286</v>
      </c>
      <c r="K9" s="17">
        <f t="shared" si="4"/>
        <v>6324802</v>
      </c>
      <c r="L9" s="23"/>
      <c r="M9" s="2"/>
      <c r="N9" s="24">
        <v>0</v>
      </c>
      <c r="O9" s="25"/>
    </row>
    <row r="10" spans="1:15" ht="24.95" customHeight="1" x14ac:dyDescent="0.25">
      <c r="A10" s="13">
        <f t="shared" si="1"/>
        <v>9</v>
      </c>
      <c r="B10" s="14" t="s">
        <v>21</v>
      </c>
      <c r="C10" s="15">
        <v>524350</v>
      </c>
      <c r="D10" s="26">
        <v>98000</v>
      </c>
      <c r="E10" s="17">
        <f t="shared" si="0"/>
        <v>426350</v>
      </c>
      <c r="F10" s="18"/>
      <c r="G10" s="19">
        <v>9</v>
      </c>
      <c r="H10" s="20">
        <f t="shared" si="2"/>
        <v>-38372</v>
      </c>
      <c r="I10" s="21">
        <f t="shared" si="3"/>
        <v>387978</v>
      </c>
      <c r="J10" s="22">
        <v>0</v>
      </c>
      <c r="K10" s="17">
        <f t="shared" si="4"/>
        <v>387978</v>
      </c>
      <c r="L10" s="23"/>
      <c r="M10" s="2"/>
      <c r="N10" s="24">
        <v>0</v>
      </c>
      <c r="O10" s="25"/>
    </row>
    <row r="11" spans="1:15" ht="24.95" customHeight="1" x14ac:dyDescent="0.25">
      <c r="A11" s="13">
        <f t="shared" si="1"/>
        <v>10</v>
      </c>
      <c r="B11" s="14" t="s">
        <v>22</v>
      </c>
      <c r="C11" s="15">
        <v>2316200</v>
      </c>
      <c r="D11" s="26">
        <v>333810</v>
      </c>
      <c r="E11" s="17">
        <f t="shared" si="0"/>
        <v>1982390</v>
      </c>
      <c r="F11" s="18"/>
      <c r="G11" s="19">
        <v>4</v>
      </c>
      <c r="H11" s="20">
        <f t="shared" si="2"/>
        <v>-79296</v>
      </c>
      <c r="I11" s="21">
        <f t="shared" si="3"/>
        <v>1903094</v>
      </c>
      <c r="J11" s="22">
        <v>0</v>
      </c>
      <c r="K11" s="17">
        <f t="shared" si="4"/>
        <v>1903094</v>
      </c>
      <c r="L11" s="23"/>
      <c r="M11" s="2"/>
      <c r="N11" s="24">
        <v>0</v>
      </c>
      <c r="O11" s="25"/>
    </row>
    <row r="12" spans="1:15" ht="24.95" customHeight="1" x14ac:dyDescent="0.25">
      <c r="A12" s="13">
        <f t="shared" si="1"/>
        <v>11</v>
      </c>
      <c r="B12" s="28" t="s">
        <v>23</v>
      </c>
      <c r="C12" s="15">
        <v>2303300</v>
      </c>
      <c r="D12" s="26">
        <v>382000</v>
      </c>
      <c r="E12" s="17">
        <f t="shared" si="0"/>
        <v>1921300</v>
      </c>
      <c r="F12" s="18"/>
      <c r="G12" s="19">
        <v>4</v>
      </c>
      <c r="H12" s="20">
        <f t="shared" si="2"/>
        <v>-76852</v>
      </c>
      <c r="I12" s="21">
        <f t="shared" si="3"/>
        <v>1844448</v>
      </c>
      <c r="J12" s="22">
        <v>0</v>
      </c>
      <c r="K12" s="17">
        <f t="shared" si="4"/>
        <v>1844448</v>
      </c>
      <c r="L12" s="23"/>
      <c r="M12" s="2"/>
      <c r="N12" s="24">
        <v>0</v>
      </c>
      <c r="O12" s="25"/>
    </row>
    <row r="13" spans="1:15" ht="24.95" customHeight="1" x14ac:dyDescent="0.25">
      <c r="A13" s="13">
        <f t="shared" si="1"/>
        <v>12</v>
      </c>
      <c r="B13" s="14" t="s">
        <v>24</v>
      </c>
      <c r="C13" s="15">
        <v>465650</v>
      </c>
      <c r="D13" s="26">
        <v>58000</v>
      </c>
      <c r="E13" s="17">
        <f t="shared" si="0"/>
        <v>407650</v>
      </c>
      <c r="F13" s="18"/>
      <c r="G13" s="19">
        <v>11</v>
      </c>
      <c r="H13" s="20">
        <f t="shared" si="2"/>
        <v>-44842</v>
      </c>
      <c r="I13" s="21">
        <f t="shared" si="3"/>
        <v>362808</v>
      </c>
      <c r="J13" s="22">
        <v>0</v>
      </c>
      <c r="K13" s="17">
        <f t="shared" si="4"/>
        <v>362808</v>
      </c>
      <c r="L13" s="23"/>
      <c r="M13" s="2"/>
      <c r="N13" s="24">
        <v>0</v>
      </c>
      <c r="O13" s="25"/>
    </row>
    <row r="14" spans="1:15" ht="24.95" customHeight="1" x14ac:dyDescent="0.25">
      <c r="A14" s="13">
        <f t="shared" si="1"/>
        <v>13</v>
      </c>
      <c r="B14" s="14" t="s">
        <v>25</v>
      </c>
      <c r="C14" s="15">
        <v>530450</v>
      </c>
      <c r="D14" s="26">
        <v>58000</v>
      </c>
      <c r="E14" s="17">
        <f t="shared" si="0"/>
        <v>472450</v>
      </c>
      <c r="F14" s="18"/>
      <c r="G14" s="19">
        <v>4</v>
      </c>
      <c r="H14" s="20">
        <f t="shared" si="2"/>
        <v>-18898</v>
      </c>
      <c r="I14" s="21">
        <f t="shared" si="3"/>
        <v>453552</v>
      </c>
      <c r="J14" s="22">
        <v>0</v>
      </c>
      <c r="K14" s="17">
        <f t="shared" si="4"/>
        <v>453552</v>
      </c>
      <c r="L14" s="23"/>
      <c r="M14" s="2"/>
      <c r="N14" s="24">
        <v>0</v>
      </c>
      <c r="O14" s="25"/>
    </row>
    <row r="15" spans="1:15" ht="24.95" customHeight="1" x14ac:dyDescent="0.25">
      <c r="A15" s="13">
        <f t="shared" si="1"/>
        <v>14</v>
      </c>
      <c r="B15" s="14" t="s">
        <v>26</v>
      </c>
      <c r="C15" s="15">
        <v>1384700</v>
      </c>
      <c r="D15" s="26">
        <v>177920</v>
      </c>
      <c r="E15" s="17">
        <f t="shared" si="0"/>
        <v>1206780</v>
      </c>
      <c r="F15" s="18"/>
      <c r="G15" s="19">
        <v>4</v>
      </c>
      <c r="H15" s="20">
        <f t="shared" si="2"/>
        <v>-48271</v>
      </c>
      <c r="I15" s="21">
        <f t="shared" si="3"/>
        <v>1158509</v>
      </c>
      <c r="J15" s="22">
        <v>0</v>
      </c>
      <c r="K15" s="17">
        <f t="shared" si="4"/>
        <v>1158509</v>
      </c>
      <c r="L15" s="23"/>
      <c r="M15" s="2"/>
      <c r="N15" s="24">
        <v>0</v>
      </c>
      <c r="O15" s="25"/>
    </row>
    <row r="16" spans="1:15" ht="24.95" customHeight="1" x14ac:dyDescent="0.25">
      <c r="A16" s="13">
        <f t="shared" si="1"/>
        <v>15</v>
      </c>
      <c r="B16" s="14" t="s">
        <v>27</v>
      </c>
      <c r="C16" s="15">
        <v>311900</v>
      </c>
      <c r="D16" s="26">
        <v>58000</v>
      </c>
      <c r="E16" s="17">
        <f t="shared" si="0"/>
        <v>253900</v>
      </c>
      <c r="F16" s="18"/>
      <c r="G16" s="19">
        <v>4</v>
      </c>
      <c r="H16" s="20">
        <f t="shared" si="2"/>
        <v>-10156</v>
      </c>
      <c r="I16" s="21">
        <f t="shared" si="3"/>
        <v>243744</v>
      </c>
      <c r="J16" s="22">
        <v>0</v>
      </c>
      <c r="K16" s="17">
        <f t="shared" si="4"/>
        <v>243744</v>
      </c>
      <c r="L16" s="23"/>
      <c r="M16" s="2"/>
      <c r="N16" s="24">
        <v>0</v>
      </c>
      <c r="O16" s="25"/>
    </row>
    <row r="17" spans="1:15" ht="24.95" customHeight="1" x14ac:dyDescent="0.25">
      <c r="A17" s="13">
        <f t="shared" si="1"/>
        <v>16</v>
      </c>
      <c r="B17" s="14" t="s">
        <v>28</v>
      </c>
      <c r="C17" s="15">
        <v>204000</v>
      </c>
      <c r="D17" s="26">
        <v>40000</v>
      </c>
      <c r="E17" s="17">
        <f t="shared" si="0"/>
        <v>164000</v>
      </c>
      <c r="F17" s="18"/>
      <c r="G17" s="19">
        <v>11</v>
      </c>
      <c r="H17" s="20">
        <f t="shared" si="2"/>
        <v>-18040</v>
      </c>
      <c r="I17" s="21">
        <f t="shared" si="3"/>
        <v>145960</v>
      </c>
      <c r="J17" s="22">
        <v>0</v>
      </c>
      <c r="K17" s="17">
        <f t="shared" si="4"/>
        <v>145960</v>
      </c>
      <c r="L17" s="23"/>
      <c r="M17" s="2"/>
      <c r="N17" s="24">
        <v>0</v>
      </c>
      <c r="O17" s="25"/>
    </row>
    <row r="18" spans="1:15" ht="24.95" customHeight="1" x14ac:dyDescent="0.25">
      <c r="A18" s="13">
        <f t="shared" si="1"/>
        <v>17</v>
      </c>
      <c r="B18" s="14" t="s">
        <v>29</v>
      </c>
      <c r="C18" s="15">
        <v>2204300</v>
      </c>
      <c r="D18" s="26">
        <v>337890</v>
      </c>
      <c r="E18" s="17">
        <f t="shared" si="0"/>
        <v>1866410</v>
      </c>
      <c r="F18" s="18"/>
      <c r="G18" s="19">
        <v>4</v>
      </c>
      <c r="H18" s="20">
        <f t="shared" si="2"/>
        <v>-74656</v>
      </c>
      <c r="I18" s="21">
        <f t="shared" si="3"/>
        <v>1791754</v>
      </c>
      <c r="J18" s="22">
        <v>0</v>
      </c>
      <c r="K18" s="17">
        <f t="shared" si="4"/>
        <v>1791754</v>
      </c>
      <c r="L18" s="23"/>
      <c r="M18" s="2"/>
      <c r="N18" s="24">
        <v>0</v>
      </c>
      <c r="O18" s="25"/>
    </row>
    <row r="19" spans="1:15" ht="24.95" customHeight="1" x14ac:dyDescent="0.25">
      <c r="A19" s="13">
        <f t="shared" si="1"/>
        <v>18</v>
      </c>
      <c r="B19" s="14" t="s">
        <v>30</v>
      </c>
      <c r="C19" s="15">
        <v>8168250</v>
      </c>
      <c r="D19" s="26">
        <v>875390</v>
      </c>
      <c r="E19" s="17">
        <f t="shared" si="0"/>
        <v>7292860</v>
      </c>
      <c r="F19" s="18"/>
      <c r="G19" s="19">
        <v>4</v>
      </c>
      <c r="H19" s="20">
        <f t="shared" si="2"/>
        <v>-291714</v>
      </c>
      <c r="I19" s="21">
        <f t="shared" si="3"/>
        <v>7001146</v>
      </c>
      <c r="J19" s="22">
        <v>0</v>
      </c>
      <c r="K19" s="17">
        <f t="shared" si="4"/>
        <v>7001146</v>
      </c>
      <c r="L19" s="23"/>
      <c r="M19" s="2"/>
      <c r="N19" s="24">
        <v>0</v>
      </c>
      <c r="O19" s="25"/>
    </row>
    <row r="20" spans="1:15" ht="24.95" customHeight="1" x14ac:dyDescent="0.25">
      <c r="A20" s="13">
        <f t="shared" si="1"/>
        <v>19</v>
      </c>
      <c r="B20" s="14" t="s">
        <v>31</v>
      </c>
      <c r="C20" s="15">
        <v>3658800</v>
      </c>
      <c r="D20" s="26">
        <v>504000</v>
      </c>
      <c r="E20" s="17">
        <f t="shared" si="0"/>
        <v>3154800</v>
      </c>
      <c r="F20" s="18"/>
      <c r="G20" s="19">
        <v>4</v>
      </c>
      <c r="H20" s="20">
        <f>-ROUND(E20*G20%,0)</f>
        <v>-126192</v>
      </c>
      <c r="I20" s="21">
        <f t="shared" si="3"/>
        <v>3028608</v>
      </c>
      <c r="J20" s="22">
        <v>-123147</v>
      </c>
      <c r="K20" s="17">
        <f t="shared" si="4"/>
        <v>2905461</v>
      </c>
      <c r="L20" s="23"/>
      <c r="M20" s="2"/>
      <c r="N20" s="24">
        <v>0</v>
      </c>
      <c r="O20" s="25"/>
    </row>
    <row r="21" spans="1:15" ht="24.95" customHeight="1" x14ac:dyDescent="0.25">
      <c r="A21" s="13">
        <f t="shared" si="1"/>
        <v>20</v>
      </c>
      <c r="B21" s="28" t="s">
        <v>32</v>
      </c>
      <c r="C21" s="15">
        <v>3699250</v>
      </c>
      <c r="D21" s="26">
        <v>409920</v>
      </c>
      <c r="E21" s="17">
        <f t="shared" si="0"/>
        <v>3289330</v>
      </c>
      <c r="F21" s="18"/>
      <c r="G21" s="19">
        <v>4</v>
      </c>
      <c r="H21" s="20">
        <f>-ROUND(E21*G21%,0)</f>
        <v>-131573</v>
      </c>
      <c r="I21" s="21">
        <f t="shared" si="3"/>
        <v>3157757</v>
      </c>
      <c r="J21" s="22">
        <v>0</v>
      </c>
      <c r="K21" s="17">
        <f t="shared" si="4"/>
        <v>3157757</v>
      </c>
      <c r="L21" s="23"/>
      <c r="M21" s="2"/>
      <c r="N21" s="24">
        <v>0</v>
      </c>
      <c r="O21" s="25"/>
    </row>
    <row r="22" spans="1:15" ht="24.95" customHeight="1" x14ac:dyDescent="0.25">
      <c r="A22" s="13">
        <f t="shared" si="1"/>
        <v>21</v>
      </c>
      <c r="B22" s="14" t="s">
        <v>33</v>
      </c>
      <c r="C22" s="15">
        <v>1053700</v>
      </c>
      <c r="D22" s="26">
        <v>116000</v>
      </c>
      <c r="E22" s="17">
        <f t="shared" si="0"/>
        <v>937700</v>
      </c>
      <c r="F22" s="18"/>
      <c r="G22" s="19">
        <v>9</v>
      </c>
      <c r="H22" s="20">
        <f t="shared" si="2"/>
        <v>-84393</v>
      </c>
      <c r="I22" s="21">
        <f t="shared" si="3"/>
        <v>853307</v>
      </c>
      <c r="J22" s="22">
        <v>0</v>
      </c>
      <c r="K22" s="17">
        <f t="shared" si="4"/>
        <v>853307</v>
      </c>
      <c r="L22" s="23"/>
      <c r="M22" s="2"/>
      <c r="N22" s="24">
        <v>0</v>
      </c>
      <c r="O22" s="25"/>
    </row>
    <row r="23" spans="1:15" ht="24.95" customHeight="1" x14ac:dyDescent="0.25">
      <c r="A23" s="13">
        <f t="shared" si="1"/>
        <v>22</v>
      </c>
      <c r="B23" s="14" t="s">
        <v>34</v>
      </c>
      <c r="C23" s="15">
        <v>3734300</v>
      </c>
      <c r="D23" s="26">
        <v>406000</v>
      </c>
      <c r="E23" s="17">
        <f t="shared" si="0"/>
        <v>3328300</v>
      </c>
      <c r="F23" s="18"/>
      <c r="G23" s="19">
        <v>4</v>
      </c>
      <c r="H23" s="20">
        <f t="shared" si="2"/>
        <v>-133132</v>
      </c>
      <c r="I23" s="21">
        <f t="shared" si="3"/>
        <v>3195168</v>
      </c>
      <c r="J23" s="22">
        <v>-329796</v>
      </c>
      <c r="K23" s="17">
        <f t="shared" si="4"/>
        <v>2865372</v>
      </c>
      <c r="L23" s="23"/>
      <c r="M23" s="2"/>
      <c r="N23" s="24">
        <v>0</v>
      </c>
      <c r="O23" s="25"/>
    </row>
    <row r="24" spans="1:15" ht="24.95" customHeight="1" x14ac:dyDescent="0.25">
      <c r="A24" s="13">
        <f t="shared" si="1"/>
        <v>23</v>
      </c>
      <c r="B24" s="14" t="s">
        <v>35</v>
      </c>
      <c r="C24" s="15">
        <v>3178450</v>
      </c>
      <c r="D24" s="26">
        <v>348000</v>
      </c>
      <c r="E24" s="17">
        <f t="shared" si="0"/>
        <v>2830450</v>
      </c>
      <c r="F24" s="18"/>
      <c r="G24" s="19">
        <v>4</v>
      </c>
      <c r="H24" s="20">
        <f t="shared" si="2"/>
        <v>-113218</v>
      </c>
      <c r="I24" s="21">
        <f t="shared" si="3"/>
        <v>2717232</v>
      </c>
      <c r="J24" s="22">
        <v>-275810</v>
      </c>
      <c r="K24" s="17">
        <f t="shared" si="4"/>
        <v>2441422</v>
      </c>
      <c r="L24" s="23"/>
      <c r="M24" s="2"/>
      <c r="N24" s="24">
        <v>0</v>
      </c>
      <c r="O24" s="25"/>
    </row>
    <row r="25" spans="1:15" ht="24.95" customHeight="1" x14ac:dyDescent="0.25">
      <c r="A25" s="13">
        <f t="shared" si="1"/>
        <v>24</v>
      </c>
      <c r="B25" s="14" t="s">
        <v>36</v>
      </c>
      <c r="C25" s="15">
        <v>1466400</v>
      </c>
      <c r="D25" s="26">
        <v>174000</v>
      </c>
      <c r="E25" s="17">
        <f t="shared" si="0"/>
        <v>1292400</v>
      </c>
      <c r="F25" s="18"/>
      <c r="G25" s="19">
        <v>9</v>
      </c>
      <c r="H25" s="20">
        <f t="shared" si="2"/>
        <v>-116316</v>
      </c>
      <c r="I25" s="21">
        <f t="shared" si="3"/>
        <v>1176084</v>
      </c>
      <c r="J25" s="22">
        <v>0</v>
      </c>
      <c r="K25" s="17">
        <f t="shared" si="4"/>
        <v>1176084</v>
      </c>
      <c r="L25" s="23"/>
      <c r="M25" s="2"/>
      <c r="N25" s="24">
        <v>0</v>
      </c>
      <c r="O25" s="25"/>
    </row>
    <row r="26" spans="1:15" ht="24.95" customHeight="1" x14ac:dyDescent="0.25">
      <c r="A26" s="13">
        <f t="shared" si="1"/>
        <v>25</v>
      </c>
      <c r="B26" s="14" t="s">
        <v>37</v>
      </c>
      <c r="C26" s="15">
        <v>2696800</v>
      </c>
      <c r="D26" s="26">
        <v>299200</v>
      </c>
      <c r="E26" s="17">
        <f t="shared" si="0"/>
        <v>2397600</v>
      </c>
      <c r="F26" s="18"/>
      <c r="G26" s="19">
        <v>4</v>
      </c>
      <c r="H26" s="20">
        <f t="shared" si="2"/>
        <v>-95904</v>
      </c>
      <c r="I26" s="21">
        <f t="shared" si="3"/>
        <v>2301696</v>
      </c>
      <c r="J26" s="22">
        <v>-27939</v>
      </c>
      <c r="K26" s="17">
        <f t="shared" si="4"/>
        <v>2273757</v>
      </c>
      <c r="L26" s="23"/>
      <c r="M26" s="2"/>
      <c r="N26" s="24">
        <v>0</v>
      </c>
      <c r="O26" s="25"/>
    </row>
    <row r="27" spans="1:15" ht="24.95" customHeight="1" x14ac:dyDescent="0.25">
      <c r="A27" s="13">
        <f t="shared" si="1"/>
        <v>26</v>
      </c>
      <c r="B27" s="14" t="s">
        <v>38</v>
      </c>
      <c r="C27" s="15">
        <v>5838750</v>
      </c>
      <c r="D27" s="26">
        <v>1016310</v>
      </c>
      <c r="E27" s="17">
        <f t="shared" si="0"/>
        <v>4822440</v>
      </c>
      <c r="F27" s="18"/>
      <c r="G27" s="19">
        <v>9</v>
      </c>
      <c r="H27" s="20">
        <f t="shared" si="2"/>
        <v>-434020</v>
      </c>
      <c r="I27" s="21">
        <f t="shared" si="3"/>
        <v>4388420</v>
      </c>
      <c r="J27" s="22">
        <v>-42742</v>
      </c>
      <c r="K27" s="17">
        <f t="shared" si="4"/>
        <v>4345678</v>
      </c>
      <c r="L27" s="23"/>
      <c r="M27" s="2"/>
      <c r="N27" s="24">
        <v>0</v>
      </c>
      <c r="O27" s="25"/>
    </row>
    <row r="28" spans="1:15" ht="24.95" customHeight="1" x14ac:dyDescent="0.25">
      <c r="A28" s="13">
        <f t="shared" si="1"/>
        <v>27</v>
      </c>
      <c r="B28" s="14" t="s">
        <v>39</v>
      </c>
      <c r="C28" s="15">
        <v>1638900</v>
      </c>
      <c r="D28" s="26">
        <v>185000</v>
      </c>
      <c r="E28" s="17">
        <f t="shared" si="0"/>
        <v>1453900</v>
      </c>
      <c r="F28" s="18"/>
      <c r="G28" s="19">
        <v>4</v>
      </c>
      <c r="H28" s="20">
        <f t="shared" si="2"/>
        <v>-58156</v>
      </c>
      <c r="I28" s="21">
        <f t="shared" si="3"/>
        <v>1395744</v>
      </c>
      <c r="J28" s="22">
        <v>0</v>
      </c>
      <c r="K28" s="17">
        <f t="shared" si="4"/>
        <v>1395744</v>
      </c>
      <c r="L28" s="23"/>
      <c r="M28" s="2"/>
      <c r="N28" s="24"/>
      <c r="O28" s="25"/>
    </row>
    <row r="29" spans="1:15" ht="24.95" customHeight="1" x14ac:dyDescent="0.25">
      <c r="A29" s="13">
        <f t="shared" si="1"/>
        <v>28</v>
      </c>
      <c r="B29" s="14" t="s">
        <v>40</v>
      </c>
      <c r="C29" s="15">
        <v>1716900</v>
      </c>
      <c r="D29" s="26">
        <v>254000</v>
      </c>
      <c r="E29" s="17">
        <f t="shared" si="0"/>
        <v>1462900</v>
      </c>
      <c r="F29" s="18"/>
      <c r="G29" s="19">
        <v>4</v>
      </c>
      <c r="H29" s="20">
        <f t="shared" si="2"/>
        <v>-58516</v>
      </c>
      <c r="I29" s="21">
        <f t="shared" si="3"/>
        <v>1404384</v>
      </c>
      <c r="J29" s="22">
        <v>0</v>
      </c>
      <c r="K29" s="17">
        <f t="shared" si="4"/>
        <v>1404384</v>
      </c>
      <c r="L29" s="23"/>
      <c r="M29" s="2"/>
      <c r="N29" s="24">
        <v>0</v>
      </c>
      <c r="O29" s="25"/>
    </row>
    <row r="30" spans="1:15" ht="24.95" customHeight="1" x14ac:dyDescent="0.25">
      <c r="A30" s="13">
        <f t="shared" si="1"/>
        <v>29</v>
      </c>
      <c r="B30" s="14" t="s">
        <v>41</v>
      </c>
      <c r="C30" s="15">
        <v>3016900</v>
      </c>
      <c r="D30" s="26">
        <v>388000</v>
      </c>
      <c r="E30" s="17">
        <f t="shared" si="0"/>
        <v>2628900</v>
      </c>
      <c r="F30" s="18"/>
      <c r="G30" s="19">
        <v>4</v>
      </c>
      <c r="H30" s="20">
        <f t="shared" si="2"/>
        <v>-105156</v>
      </c>
      <c r="I30" s="21">
        <f t="shared" si="3"/>
        <v>2523744</v>
      </c>
      <c r="J30" s="22">
        <v>0</v>
      </c>
      <c r="K30" s="17">
        <f t="shared" si="4"/>
        <v>2523744</v>
      </c>
      <c r="L30" s="23"/>
      <c r="M30" s="2"/>
      <c r="N30" s="24">
        <v>0</v>
      </c>
      <c r="O30" s="25"/>
    </row>
    <row r="31" spans="1:15" ht="24.95" customHeight="1" x14ac:dyDescent="0.25">
      <c r="A31" s="13">
        <f t="shared" si="1"/>
        <v>30</v>
      </c>
      <c r="B31" s="14" t="s">
        <v>42</v>
      </c>
      <c r="C31" s="15">
        <v>1617900</v>
      </c>
      <c r="D31" s="26">
        <v>174000</v>
      </c>
      <c r="E31" s="17">
        <f t="shared" si="0"/>
        <v>1443900</v>
      </c>
      <c r="F31" s="18"/>
      <c r="G31" s="19">
        <v>4</v>
      </c>
      <c r="H31" s="20">
        <f t="shared" si="2"/>
        <v>-57756</v>
      </c>
      <c r="I31" s="21">
        <f t="shared" si="3"/>
        <v>1386144</v>
      </c>
      <c r="J31" s="22">
        <v>0</v>
      </c>
      <c r="K31" s="17">
        <f t="shared" si="4"/>
        <v>1386144</v>
      </c>
      <c r="L31" s="23"/>
      <c r="M31" s="2"/>
      <c r="N31" s="24">
        <v>0</v>
      </c>
      <c r="O31" s="25"/>
    </row>
  </sheetData>
  <printOptions horizontalCentered="1"/>
  <pageMargins left="0.28999999999999998" right="0.1" top="0.3" bottom="0.3" header="0.55000000000000004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May-2023</vt:lpstr>
      <vt:lpstr>'May-2023'!Print_Area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Abid*</dc:creator>
  <cp:lastModifiedBy>Usman Badar</cp:lastModifiedBy>
  <dcterms:created xsi:type="dcterms:W3CDTF">2023-07-10T11:57:52Z</dcterms:created>
  <dcterms:modified xsi:type="dcterms:W3CDTF">2023-07-11T07:06:30Z</dcterms:modified>
</cp:coreProperties>
</file>