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AA60C3C8-C226-406C-831E-EC5F924069B2}" xr6:coauthVersionLast="47" xr6:coauthVersionMax="47" xr10:uidLastSave="{00000000-0000-0000-0000-000000000000}"/>
  <bookViews>
    <workbookView xWindow="-108" yWindow="-108" windowWidth="23256" windowHeight="12456" activeTab="2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5" l="1" a="1"/>
  <c r="I12" i="5" s="1"/>
  <c r="F13" i="4"/>
  <c r="E13" i="4"/>
  <c r="I12" i="1"/>
  <c r="I9" i="1"/>
  <c r="I7" i="1"/>
  <c r="C9" i="4"/>
  <c r="I3" i="11"/>
  <c r="J3" i="9"/>
  <c r="I3" i="6" a="1"/>
  <c r="I3" i="6" s="1"/>
  <c r="I8" i="12" a="1"/>
  <c r="I8" i="12" s="1"/>
  <c r="I4" i="12"/>
  <c r="I8" i="5"/>
  <c r="I4" i="5"/>
  <c r="I3" i="1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<sst xmlns="http://schemas.openxmlformats.org/spreadsheetml/2006/main" count="258" uniqueCount="51">
  <si>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</si>
  <si>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</si>
  <si>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</si>
  <si>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</si>
  <si>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</si>
  <si>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</si>
  <si>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</si>
  <si>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</si>
  <si>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</si>
  <si>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</si>
  <si>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</si>
  <si>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</si>
  <si>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</si>
  <si>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</si>
  <si>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</si>
  <si>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</si>
  <si>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</si>
  <si>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</si>
  <si>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</si>
  <si>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</si>
  <si>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</si>
  <si>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</si>
  <si>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</si>
  <si>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</si>
  <si>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</si>
  <si>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</si>
  <si>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</si>
  <si>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</si>
  <si>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</si>
  <si>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</si>
  <si>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</si>
  <si>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</si>
  <si>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</si>
  <si>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</si>
  <si>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</si>
  <si>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</si>
  <si>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</si>
  <si>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</si>
  <si>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</si>
  <si>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</si>
  <si>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</si>
  <si>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</si>
  <si>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</si>
  <si>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</si>
  <si>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</si>
  <si>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</si>
  <si>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</si>
  <si>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</si>
  <si>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Will Not Work</t>
  </si>
  <si>
    <t>If Not Found</t>
  </si>
  <si>
    <t>Salesperson is on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</si>
</sst>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[$$-409]#,##0.00"/>
    <numFmt numFmtId="166" formatCode="0.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8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>
      <selection activeCell="C17" sqref="C17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8" max="8" width="18.09765625" customWidth="1"/>
  </cols>
  <sheetData>
    <row r="1" spans="1:9" x14ac:dyDescent="0.3">
      <c r="A1" t="s">
        <v>0</v>
      </c>
    </row>
    <row r="2" spans="1:9" x14ac:dyDescent="0.3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3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19</v>
      </c>
      <c r="I3" s="2">
        <f>VLOOKUP(H3,B3:F24,5,FALSE)</f>
        <v>1087.2660000000001</v>
      </c>
    </row>
    <row r="4" spans="1:9" x14ac:dyDescent="0.3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3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3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3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  <c r="H7" t="s">
        <v>23</v>
      </c>
      <c r="I7" s="1">
        <f>VLOOKUP(H7,B3:F24,5,0)</f>
        <v>1836.3489573225595</v>
      </c>
    </row>
    <row r="8" spans="1:9" x14ac:dyDescent="0.3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3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  <c r="H9" t="s">
        <v>14</v>
      </c>
      <c r="I9">
        <f>VLOOKUP(H9,$B$3:$F$24,3,0)</f>
        <v>44761</v>
      </c>
    </row>
    <row r="10" spans="1:9" x14ac:dyDescent="0.3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3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3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  <c r="H12" t="s">
        <v>21</v>
      </c>
      <c r="I12" s="1">
        <f>VLOOKUP(H12,$B$3:$F$24,4,0)</f>
        <v>7065.0544679999994</v>
      </c>
    </row>
    <row r="13" spans="1:9" x14ac:dyDescent="0.3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3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3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3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3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3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3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3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3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3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3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3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3">
      <c r="D25" s="3"/>
    </row>
    <row r="26" spans="2:6" x14ac:dyDescent="0.3">
      <c r="D26" s="3"/>
    </row>
    <row r="27" spans="2:6" x14ac:dyDescent="0.3">
      <c r="D27" s="3"/>
    </row>
  </sheetData>
  <dataValidations count="1">
    <dataValidation type="list" allowBlank="1" showInputMessage="1" showErrorMessage="1" sqref="H3 H7 H12" xr:uid="{18968714-EB0D-4A76-B715-739EEA9F6F60}">
      <formula1>$B$3:$B$24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13"/>
  <sheetViews>
    <sheetView showGridLines="0" workbookViewId="0">
      <selection activeCell="F14" sqref="F14"/>
    </sheetView>
  </sheetViews>
  <sheetFormatPr defaultColWidth="10.59765625" defaultRowHeight="15.6" x14ac:dyDescent="0.3"/>
  <cols>
    <col min="2" max="2" width="11.59765625" bestFit="1" customWidth="1"/>
    <col min="6" max="6" width="14.09765625" customWidth="1"/>
  </cols>
  <sheetData>
    <row r="2" spans="2:24" x14ac:dyDescent="0.3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3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3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3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3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3">
      <c r="B8" s="9" t="s">
        <v>1</v>
      </c>
      <c r="C8" s="9" t="s">
        <v>4</v>
      </c>
    </row>
    <row r="9" spans="2:24" x14ac:dyDescent="0.3">
      <c r="B9" t="s">
        <v>26</v>
      </c>
      <c r="C9" s="2">
        <f>HLOOKUP(B9,C2:X6,5,FALSE)</f>
        <v>538.19667000000015</v>
      </c>
    </row>
    <row r="10" spans="2:24" x14ac:dyDescent="0.3">
      <c r="B10" s="16"/>
    </row>
    <row r="13" spans="2:24" x14ac:dyDescent="0.3">
      <c r="D13" t="s">
        <v>25</v>
      </c>
      <c r="E13">
        <f>HLOOKUP(D13,$C$2:$X$6,5,0)</f>
        <v>489.26970000000006</v>
      </c>
      <c r="F13">
        <f>ROUNDUP(E13,2)</f>
        <v>489.27</v>
      </c>
    </row>
  </sheetData>
  <dataValidations count="1">
    <dataValidation type="list" allowBlank="1" showInputMessage="1" showErrorMessage="1" sqref="B9 D13" xr:uid="{F86FD783-5740-47B8-BD86-3F9CBE408B18}">
      <formula1>$C$2:$X$2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K27"/>
  <sheetViews>
    <sheetView showGridLines="0" tabSelected="1" workbookViewId="0">
      <selection activeCell="K14" sqref="K14"/>
    </sheetView>
  </sheetViews>
  <sheetFormatPr defaultColWidth="10.59765625" defaultRowHeight="15.6" x14ac:dyDescent="0.3"/>
  <cols>
    <col min="4" max="4" width="11.59765625" bestFit="1" customWidth="1"/>
    <col min="5" max="5" width="11.09765625" bestFit="1" customWidth="1"/>
    <col min="6" max="6" width="15.5" bestFit="1" customWidth="1"/>
    <col min="7" max="7" width="6.8984375" customWidth="1"/>
    <col min="9" max="9" width="12.3984375" bestFit="1" customWidth="1"/>
    <col min="10" max="10" width="8.09765625" customWidth="1"/>
    <col min="11" max="11" width="15.8984375" customWidth="1"/>
  </cols>
  <sheetData>
    <row r="1" spans="1:11" x14ac:dyDescent="0.3">
      <c r="A1" t="s">
        <v>0</v>
      </c>
    </row>
    <row r="2" spans="1:11" x14ac:dyDescent="0.3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7" t="s">
        <v>28</v>
      </c>
      <c r="I2" s="17"/>
      <c r="J2" s="17" t="s">
        <v>48</v>
      </c>
      <c r="K2" s="17"/>
    </row>
    <row r="3" spans="1:11" x14ac:dyDescent="0.3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  <c r="J3" t="s">
        <v>50</v>
      </c>
    </row>
    <row r="4" spans="1:11" x14ac:dyDescent="0.3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VLOOKUP(H4,B3:F24,4,FALSE)</f>
        <v>#N/A</v>
      </c>
    </row>
    <row r="5" spans="1:11" x14ac:dyDescent="0.3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11" x14ac:dyDescent="0.3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7" t="s">
        <v>29</v>
      </c>
      <c r="I6" s="17"/>
    </row>
    <row r="7" spans="1:11" x14ac:dyDescent="0.3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11" x14ac:dyDescent="0.3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_xlfn.XLOOKUP(H8,F3:F24,E3:E24,,0)</f>
        <v>1239.48324</v>
      </c>
    </row>
    <row r="9" spans="1:11" x14ac:dyDescent="0.3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11" x14ac:dyDescent="0.3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11" x14ac:dyDescent="0.3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11" x14ac:dyDescent="0.3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  <c r="H12" t="s">
        <v>25</v>
      </c>
      <c r="I12" cm="1">
        <f t="array" ref="I12">_xlfn.XLOOKUP(H12,F3:$F$24,$D$3:$D$24,"Not in the List",0)</f>
        <v>2446.3485000000001</v>
      </c>
    </row>
    <row r="13" spans="1:11" x14ac:dyDescent="0.3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11" x14ac:dyDescent="0.3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11" x14ac:dyDescent="0.3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11" x14ac:dyDescent="0.3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">
      <c r="C25" s="3"/>
    </row>
    <row r="26" spans="2:6" x14ac:dyDescent="0.3">
      <c r="C26" s="3"/>
    </row>
    <row r="27" spans="2:6" x14ac:dyDescent="0.3">
      <c r="C27" s="3"/>
    </row>
  </sheetData>
  <mergeCells count="3">
    <mergeCell ref="H2:I2"/>
    <mergeCell ref="H6:I6"/>
    <mergeCell ref="J2:K2"/>
  </mergeCells>
  <dataValidations count="1">
    <dataValidation type="list" allowBlank="1" showInputMessage="1" showErrorMessage="1" sqref="H8 H12" xr:uid="{5738E3A3-46B9-4F62-8386-01B403915C9C}">
      <formula1>$F$3:$F$24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K27"/>
  <sheetViews>
    <sheetView showGridLines="0" workbookViewId="0">
      <selection activeCell="I12" sqref="I12"/>
    </sheetView>
  </sheetViews>
  <sheetFormatPr defaultColWidth="10.59765625" defaultRowHeight="15.6" x14ac:dyDescent="0.3"/>
  <cols>
    <col min="4" max="4" width="11.59765625" bestFit="1" customWidth="1"/>
    <col min="5" max="5" width="11.09765625" bestFit="1" customWidth="1"/>
    <col min="6" max="6" width="15.5" bestFit="1" customWidth="1"/>
    <col min="7" max="7" width="6.8984375" customWidth="1"/>
    <col min="9" max="9" width="12.3984375" bestFit="1" customWidth="1"/>
    <col min="10" max="10" width="8.09765625" customWidth="1"/>
  </cols>
  <sheetData>
    <row r="1" spans="1:11" x14ac:dyDescent="0.3">
      <c r="A1" t="s">
        <v>0</v>
      </c>
    </row>
    <row r="2" spans="1:11" x14ac:dyDescent="0.3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7" t="s">
        <v>28</v>
      </c>
      <c r="I2" s="17"/>
    </row>
    <row r="3" spans="1:11" x14ac:dyDescent="0.3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11" x14ac:dyDescent="0.3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VLOOKUP(H4,B3:F24,4,FALSE)</f>
        <v>#N/A</v>
      </c>
    </row>
    <row r="5" spans="1:11" x14ac:dyDescent="0.3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11" x14ac:dyDescent="0.3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7" t="s">
        <v>29</v>
      </c>
      <c r="I6" s="17"/>
      <c r="J6" s="17" t="s">
        <v>49</v>
      </c>
      <c r="K6" s="17"/>
    </row>
    <row r="7" spans="1:11" x14ac:dyDescent="0.3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11" x14ac:dyDescent="0.3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 cm="1">
        <f t="array" ref="I8">_xlfn.XLOOKUP(H8,F3:F24,E3:E24,Not in the list,0)</f>
        <v>1239.48324</v>
      </c>
    </row>
    <row r="9" spans="1:11" x14ac:dyDescent="0.3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11" x14ac:dyDescent="0.3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11" x14ac:dyDescent="0.3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11" x14ac:dyDescent="0.3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11" x14ac:dyDescent="0.3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11" x14ac:dyDescent="0.3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11" x14ac:dyDescent="0.3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11" x14ac:dyDescent="0.3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">
      <c r="C25" s="3"/>
    </row>
    <row r="26" spans="2:6" x14ac:dyDescent="0.3">
      <c r="C26" s="3"/>
    </row>
    <row r="27" spans="2:6" x14ac:dyDescent="0.3">
      <c r="C27" s="3"/>
    </row>
  </sheetData>
  <mergeCells count="3">
    <mergeCell ref="H2:I2"/>
    <mergeCell ref="H6:I6"/>
    <mergeCell ref="J6:K6"/>
  </mergeCells>
  <dataValidations count="1">
    <dataValidation type="list" allowBlank="1" showInputMessage="1" showErrorMessage="1" sqref="H8" xr:uid="{84A38959-4E95-44AC-8E94-637B6011774D}">
      <formula1>$F$3:$F$24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topLeftCell="A2" workbookViewId="0">
      <selection activeCell="H3" sqref="H3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8" max="8" width="12.59765625" customWidth="1"/>
    <col min="9" max="9" width="12.3984375" bestFit="1" customWidth="1"/>
    <col min="10" max="10" width="11.09765625" bestFit="1" customWidth="1"/>
  </cols>
  <sheetData>
    <row r="1" spans="1:10" x14ac:dyDescent="0.3">
      <c r="A1" t="s">
        <v>0</v>
      </c>
    </row>
    <row r="2" spans="1:10" x14ac:dyDescent="0.3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3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_xlfn.XLOOKUP(H3,B3:B24,E3:F24,"Not in the list",0)</f>
        <v>6197.4161999999997</v>
      </c>
      <c r="J3" s="2">
        <v>1239.48324</v>
      </c>
    </row>
    <row r="4" spans="1:10" x14ac:dyDescent="0.3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3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3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3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3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3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3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3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3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3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3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3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3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3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3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3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3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3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3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3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3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3">
      <c r="D25" s="3"/>
    </row>
    <row r="26" spans="2:6" x14ac:dyDescent="0.3">
      <c r="D26" s="3"/>
    </row>
    <row r="27" spans="2:6" x14ac:dyDescent="0.3">
      <c r="D27" s="3"/>
    </row>
  </sheetData>
  <dataValidations count="1">
    <dataValidation type="list" allowBlank="1" showInputMessage="1" showErrorMessage="1" sqref="H3" xr:uid="{74BB124B-0B62-4AD8-ABB4-6DA956F273A4}">
      <formula1>$B$3:$B$24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H4" sqref="H4:I4"/>
    </sheetView>
  </sheetViews>
  <sheetFormatPr defaultColWidth="10.59765625" defaultRowHeight="15.6" x14ac:dyDescent="0.3"/>
  <cols>
    <col min="2" max="2" width="17.09765625" customWidth="1"/>
    <col min="5" max="5" width="11.59765625" bestFit="1" customWidth="1"/>
    <col min="6" max="6" width="11.09765625" bestFit="1" customWidth="1"/>
    <col min="7" max="7" width="6.8984375" customWidth="1"/>
    <col min="9" max="9" width="16.5" bestFit="1" customWidth="1"/>
  </cols>
  <sheetData>
    <row r="1" spans="1:9" x14ac:dyDescent="0.3">
      <c r="A1" t="s">
        <v>0</v>
      </c>
    </row>
    <row r="2" spans="1:9" x14ac:dyDescent="0.3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3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34</v>
      </c>
      <c r="I3" s="10">
        <f>_xlfn.XLOOKUP(H3&amp;"*",B3:B14,E3:E14,"Not in the list",2)</f>
        <v>6197.4161999999997</v>
      </c>
    </row>
    <row r="4" spans="1:9" x14ac:dyDescent="0.3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  <c r="I4" s="15"/>
    </row>
    <row r="5" spans="1:9" x14ac:dyDescent="0.3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3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3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3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3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3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3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3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3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3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3">
      <c r="B15" s="11"/>
      <c r="C15" s="10"/>
      <c r="D15" s="10"/>
      <c r="E15" s="10"/>
      <c r="F15" s="10"/>
    </row>
    <row r="16" spans="1:9" x14ac:dyDescent="0.3">
      <c r="B16" s="11"/>
      <c r="C16" s="10"/>
      <c r="D16" s="10"/>
      <c r="E16" s="10"/>
      <c r="F16" s="10"/>
    </row>
    <row r="17" spans="2:6" x14ac:dyDescent="0.3">
      <c r="B17" s="11"/>
      <c r="C17" s="10"/>
      <c r="D17" s="10"/>
      <c r="E17" s="10"/>
      <c r="F17" s="10"/>
    </row>
    <row r="18" spans="2:6" x14ac:dyDescent="0.3">
      <c r="B18" s="11"/>
      <c r="C18" s="10"/>
      <c r="D18" s="10"/>
      <c r="E18" s="10"/>
      <c r="F18" s="10"/>
    </row>
    <row r="19" spans="2:6" x14ac:dyDescent="0.3">
      <c r="B19" s="11"/>
      <c r="C19" s="10"/>
      <c r="D19" s="10"/>
      <c r="E19" s="10"/>
      <c r="F19" s="10"/>
    </row>
    <row r="20" spans="2:6" x14ac:dyDescent="0.3">
      <c r="B20" s="11"/>
      <c r="C20" s="10"/>
      <c r="D20" s="10"/>
      <c r="E20" s="10"/>
      <c r="F20" s="10"/>
    </row>
    <row r="21" spans="2:6" x14ac:dyDescent="0.3">
      <c r="B21" s="11"/>
      <c r="C21" s="10"/>
      <c r="D21" s="10"/>
      <c r="E21" s="10"/>
      <c r="F21" s="10"/>
    </row>
    <row r="22" spans="2:6" x14ac:dyDescent="0.3">
      <c r="B22" s="11"/>
      <c r="C22" s="10"/>
      <c r="D22" s="10"/>
      <c r="E22" s="10"/>
      <c r="F22" s="10"/>
    </row>
    <row r="23" spans="2:6" x14ac:dyDescent="0.3">
      <c r="B23" s="11"/>
      <c r="C23" s="10"/>
      <c r="D23" s="10"/>
      <c r="E23" s="10"/>
      <c r="F23" s="10"/>
    </row>
    <row r="24" spans="2:6" x14ac:dyDescent="0.3">
      <c r="B24" s="11"/>
      <c r="C24" s="10"/>
      <c r="D24" s="10"/>
      <c r="E24" s="10"/>
      <c r="F24" s="10"/>
    </row>
  </sheetData>
  <dataValidations count="1">
    <dataValidation type="list" allowBlank="1" showInputMessage="1" showErrorMessage="1" sqref="H3" xr:uid="{379A578A-C16E-4998-96EC-4D0923BEFF8C}">
      <formula1>$B$3:$B$14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B9" sqref="B9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8" max="8" width="12.796875" customWidth="1"/>
    <col min="9" max="9" width="12.3984375" bestFit="1" customWidth="1"/>
    <col min="10" max="10" width="11.09765625" bestFit="1" customWidth="1"/>
  </cols>
  <sheetData>
    <row r="1" spans="1:10" x14ac:dyDescent="0.3">
      <c r="A1" t="s">
        <v>0</v>
      </c>
    </row>
    <row r="2" spans="1:10" x14ac:dyDescent="0.3">
      <c r="B2" s="17" t="s">
        <v>30</v>
      </c>
      <c r="C2" s="17"/>
      <c r="D2" s="17"/>
      <c r="E2" s="17"/>
      <c r="F2" s="17"/>
      <c r="H2" s="8" t="s">
        <v>1</v>
      </c>
      <c r="I2" s="8" t="s">
        <v>32</v>
      </c>
      <c r="J2" s="8" t="s">
        <v>4</v>
      </c>
    </row>
    <row r="3" spans="1:10" x14ac:dyDescent="0.3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24</v>
      </c>
      <c r="I3" s="4">
        <v>2020</v>
      </c>
      <c r="J3" s="10">
        <f>VLOOKUP(H3,$B$3:$F$25,3,0)</f>
        <v>2407.4534830498746</v>
      </c>
    </row>
    <row r="4" spans="1:10" x14ac:dyDescent="0.3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3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3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3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3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3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3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3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3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3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3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3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3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9" max="9" width="12.3984375" bestFit="1" customWidth="1"/>
    <col min="10" max="10" width="11.09765625" bestFit="1" customWidth="1"/>
  </cols>
  <sheetData>
    <row r="1" spans="1:11" x14ac:dyDescent="0.3">
      <c r="A1" t="s">
        <v>0</v>
      </c>
    </row>
    <row r="2" spans="1:11" x14ac:dyDescent="0.3">
      <c r="B2" s="17" t="s">
        <v>30</v>
      </c>
      <c r="C2" s="17"/>
      <c r="D2" s="17"/>
      <c r="E2" s="17"/>
      <c r="F2" s="17"/>
      <c r="H2" s="17" t="s">
        <v>29</v>
      </c>
      <c r="I2" s="17"/>
      <c r="J2" s="17"/>
    </row>
    <row r="3" spans="1:11" x14ac:dyDescent="0.3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3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3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3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7" t="s">
        <v>33</v>
      </c>
      <c r="I6" s="17"/>
      <c r="J6" s="17"/>
    </row>
    <row r="7" spans="1:11" x14ac:dyDescent="0.3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3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/>
      <c r="K8" s="14"/>
    </row>
    <row r="9" spans="1:11" x14ac:dyDescent="0.3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3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3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3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3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3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3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3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Usman</cp:lastModifiedBy>
  <dcterms:created xsi:type="dcterms:W3CDTF">2022-08-01T09:40:24Z</dcterms:created>
  <dcterms:modified xsi:type="dcterms:W3CDTF">2023-10-27T16:23:20Z</dcterms:modified>
</cp:coreProperties>
</file>