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wwmu\Documents\Excel Files\"/>
    </mc:Choice>
  </mc:AlternateContent>
  <xr:revisionPtr revIDLastSave="0" documentId="13_ncr:1_{E54ABEB3-0BB6-402B-A246-B5D2A3C4420E}" xr6:coauthVersionLast="47" xr6:coauthVersionMax="47" xr10:uidLastSave="{00000000-0000-0000-0000-000000000000}"/>
  <bookViews>
    <workbookView xWindow="-108" yWindow="-108" windowWidth="23256" windowHeight="12456" xr2:uid="{EA1592A0-4DC3-4830-A58A-B55A777E3D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 i="1" l="1" a="1"/>
  <c r="F20" i="1" s="1"/>
  <c r="G20" i="1" s="1"/>
  <c r="F21" i="1" a="1"/>
  <c r="F21" i="1" s="1"/>
  <c r="G21" i="1" s="1"/>
  <c r="F22" i="1" a="1"/>
  <c r="F22" i="1" s="1"/>
  <c r="G22" i="1" s="1"/>
  <c r="F23" i="1" a="1"/>
  <c r="F23" i="1" s="1"/>
  <c r="G23" i="1" s="1"/>
  <c r="F24" i="1" a="1"/>
  <c r="F24" i="1" s="1"/>
  <c r="G24" i="1" s="1"/>
  <c r="F14" i="1" a="1"/>
  <c r="F14" i="1" s="1"/>
  <c r="E10" i="1" a="1"/>
  <c r="E10" i="1" s="1"/>
  <c r="I10" i="1" a="1"/>
  <c r="I10" i="1" s="1"/>
  <c r="I11" i="1" a="1"/>
  <c r="I11" i="1" s="1"/>
  <c r="I12" i="1" a="1"/>
  <c r="I12" i="1" s="1"/>
  <c r="I13" i="1" a="1"/>
  <c r="I13" i="1" s="1"/>
  <c r="I14" i="1" a="1"/>
  <c r="I14" i="1" s="1"/>
  <c r="H10" i="1" a="1"/>
  <c r="H10" i="1" s="1"/>
  <c r="H11" i="1" a="1"/>
  <c r="H11" i="1" s="1"/>
  <c r="H12" i="1" a="1"/>
  <c r="H12" i="1" s="1"/>
  <c r="H13" i="1" a="1"/>
  <c r="H13" i="1" s="1"/>
  <c r="H14" i="1" a="1"/>
  <c r="H14" i="1" s="1"/>
  <c r="G10" i="1" a="1"/>
  <c r="G10" i="1" s="1"/>
  <c r="G11" i="1" a="1"/>
  <c r="G11" i="1" s="1"/>
  <c r="G12" i="1" a="1"/>
  <c r="G12" i="1" s="1"/>
  <c r="G13" i="1" a="1"/>
  <c r="G13" i="1" s="1"/>
  <c r="G14" i="1" a="1"/>
  <c r="G14" i="1" s="1"/>
  <c r="F10" i="1" a="1"/>
  <c r="F10" i="1" s="1"/>
  <c r="F11" i="1" a="1"/>
  <c r="F11" i="1" s="1"/>
  <c r="F12" i="1" a="1"/>
  <c r="F12" i="1" s="1"/>
  <c r="F13" i="1" a="1"/>
  <c r="F13" i="1" s="1"/>
  <c r="E11" i="1" a="1"/>
  <c r="E11" i="1" s="1"/>
  <c r="E12" i="1" a="1"/>
  <c r="E12" i="1" s="1"/>
  <c r="E13" i="1" a="1"/>
  <c r="E13" i="1" s="1"/>
  <c r="E14" i="1" a="1"/>
  <c r="E14" i="1" s="1"/>
  <c r="F48" i="1" a="1"/>
  <c r="F29" i="1" a="1"/>
  <c r="F29" i="1" l="1"/>
  <c r="F4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futureMetadata>
  <cellMetadata count="1">
    <bk>
      <rc t="1" v="0"/>
    </bk>
  </cellMetadata>
  <valueMetadata count="3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valueMetadata>
</metadata>
</file>

<file path=xl/sharedStrings.xml><?xml version="1.0" encoding="utf-8"?>
<sst xmlns="http://schemas.openxmlformats.org/spreadsheetml/2006/main" count="21" uniqueCount="17">
  <si>
    <t>Company Name</t>
  </si>
  <si>
    <t>Official Name</t>
  </si>
  <si>
    <t>Industry</t>
  </si>
  <si>
    <t>Year Incorporated</t>
  </si>
  <si>
    <t>Price</t>
  </si>
  <si>
    <t xml:space="preserve">   Outstanding Shares </t>
  </si>
  <si>
    <t>Stock</t>
  </si>
  <si>
    <t>Purchase Price</t>
  </si>
  <si>
    <t>Live Price</t>
  </si>
  <si>
    <t>Gain / Loss</t>
  </si>
  <si>
    <t>SHARES PRICES, OUTSTANDING SHARES &amp; PER SHARE VALUE</t>
  </si>
  <si>
    <t>AAPL</t>
  </si>
  <si>
    <t>FFC</t>
  </si>
  <si>
    <t xml:space="preserve">Stock Ticker </t>
  </si>
  <si>
    <t>Start &amp; End Date</t>
  </si>
  <si>
    <t>Share Price (Daily)</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</si>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</sst>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409]* #,##0.00_);_([$$-409]* \(#,##0.00\);_([$$-409]* &quot;-&quot;??_);_(@_)"/>
    <numFmt numFmtId="165" formatCode="mm/dd/yyyy"/>
  </numFmts>
  <fonts count="8" x14ac:knownFonts="1">
    <font>
      <sz val="11"/>
      <color theme="1"/>
      <name val="Calibri"/>
      <family val="2"/>
      <scheme val="minor"/>
    </font>
    <font>
      <b/>
      <sz val="12"/>
      <color theme="1"/>
      <name val="Calibri"/>
      <family val="2"/>
      <scheme val="minor"/>
    </font>
    <font>
      <b/>
      <sz val="12"/>
      <color indexed="9"/>
      <name val="Calibri"/>
      <family val="2"/>
      <scheme val="minor"/>
    </font>
    <font>
      <b/>
      <sz val="14"/>
      <color theme="1"/>
      <name val="Calibri"/>
      <family val="2"/>
      <scheme val="minor"/>
    </font>
    <font>
      <b/>
      <sz val="12"/>
      <color rgb="FFFFFFFF"/>
      <name val="Calibri"/>
      <family val="2"/>
      <scheme val="minor"/>
    </font>
    <font>
      <sz val="11"/>
      <color indexed="8"/>
      <name val="Calibri"/>
      <family val="2"/>
      <scheme val="minor"/>
    </font>
    <font>
      <b/>
      <i/>
      <sz val="11"/>
      <color indexed="9"/>
      <name val="Calibri"/>
      <family val="2"/>
      <scheme val="minor"/>
    </font>
    <font>
      <b/>
      <i/>
      <sz val="11"/>
      <color rgb="FFFFFFFF"/>
      <name val="Calibri"/>
      <family val="2"/>
      <scheme val="minor"/>
    </font>
  </fonts>
  <fills count="7">
    <fill>
      <patternFill patternType="none"/>
    </fill>
    <fill>
      <patternFill patternType="gray125"/>
    </fill>
    <fill>
      <patternFill patternType="solid">
        <fgColor indexed="20"/>
        <bgColor indexed="24"/>
      </patternFill>
    </fill>
    <fill>
      <patternFill patternType="solid">
        <fgColor rgb="FFFFFFFF"/>
        <bgColor indexed="64"/>
      </patternFill>
    </fill>
    <fill>
      <patternFill patternType="darkGray">
        <fgColor indexed="9"/>
        <bgColor indexed="13"/>
      </patternFill>
    </fill>
    <fill>
      <patternFill patternType="solid">
        <fgColor indexed="16"/>
        <bgColor indexed="24"/>
      </patternFill>
    </fill>
    <fill>
      <patternFill patternType="solid">
        <fgColor rgb="FF800000"/>
        <bgColor rgb="FF9999FF"/>
      </patternFill>
    </fill>
  </fills>
  <borders count="14">
    <border>
      <left/>
      <right/>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horizontal="center"/>
    </xf>
    <xf numFmtId="3" fontId="0" fillId="0" borderId="0" xfId="0" applyNumberFormat="1"/>
    <xf numFmtId="1" fontId="0" fillId="0" borderId="0" xfId="0" applyNumberFormat="1"/>
    <xf numFmtId="164" fontId="0" fillId="0" borderId="0" xfId="0" applyNumberFormat="1"/>
    <xf numFmtId="0" fontId="0" fillId="0" borderId="1" xfId="0" applyBorder="1"/>
    <xf numFmtId="3" fontId="0" fillId="0" borderId="1" xfId="0" applyNumberFormat="1" applyBorder="1"/>
    <xf numFmtId="1" fontId="0" fillId="0" borderId="1" xfId="0" applyNumberFormat="1" applyBorder="1"/>
    <xf numFmtId="164" fontId="0" fillId="0" borderId="1" xfId="0" applyNumberFormat="1" applyBorder="1"/>
    <xf numFmtId="0" fontId="2" fillId="2" borderId="2" xfId="0" applyFont="1" applyFill="1" applyBorder="1" applyAlignment="1">
      <alignment horizontal="center" vertical="top"/>
    </xf>
    <xf numFmtId="0" fontId="4" fillId="2" borderId="2" xfId="0" applyFont="1" applyFill="1" applyBorder="1" applyAlignment="1">
      <alignment horizontal="center" vertical="center"/>
    </xf>
    <xf numFmtId="0" fontId="2" fillId="2" borderId="2" xfId="0" applyFont="1" applyFill="1" applyBorder="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164" fontId="0" fillId="3" borderId="0" xfId="0" applyNumberFormat="1" applyFill="1"/>
    <xf numFmtId="0" fontId="5" fillId="4" borderId="0" xfId="0" applyFont="1" applyFill="1"/>
    <xf numFmtId="165" fontId="5" fillId="4" borderId="0" xfId="0" applyNumberFormat="1" applyFont="1" applyFill="1"/>
    <xf numFmtId="0" fontId="5" fillId="4" borderId="4" xfId="0" applyFont="1" applyFill="1" applyBorder="1" applyAlignment="1">
      <alignment horizontal="center"/>
    </xf>
    <xf numFmtId="0" fontId="6" fillId="5" borderId="0" xfId="0" applyFont="1" applyFill="1" applyAlignment="1">
      <alignment horizontal="right"/>
    </xf>
    <xf numFmtId="0" fontId="5" fillId="4" borderId="3" xfId="0" applyFont="1" applyFill="1" applyBorder="1" applyAlignment="1">
      <alignment horizontal="center"/>
    </xf>
    <xf numFmtId="0" fontId="5" fillId="4" borderId="5" xfId="0" applyFont="1" applyFill="1" applyBorder="1"/>
    <xf numFmtId="165" fontId="5" fillId="4" borderId="3" xfId="0" applyNumberFormat="1" applyFont="1" applyFill="1" applyBorder="1"/>
    <xf numFmtId="0" fontId="5" fillId="4" borderId="1" xfId="0" applyFont="1" applyFill="1" applyBorder="1"/>
    <xf numFmtId="0" fontId="5" fillId="4" borderId="6" xfId="0" applyFont="1" applyFill="1" applyBorder="1"/>
    <xf numFmtId="0" fontId="5" fillId="4" borderId="4" xfId="0" applyFont="1" applyFill="1" applyBorder="1"/>
    <xf numFmtId="165" fontId="5" fillId="4" borderId="4" xfId="0" applyNumberFormat="1" applyFont="1" applyFill="1" applyBorder="1"/>
    <xf numFmtId="0" fontId="5" fillId="4" borderId="7" xfId="0" applyFont="1" applyFill="1" applyBorder="1" applyAlignment="1">
      <alignment horizontal="center"/>
    </xf>
    <xf numFmtId="0" fontId="5" fillId="4" borderId="8" xfId="0" applyFont="1" applyFill="1" applyBorder="1"/>
    <xf numFmtId="0" fontId="5" fillId="4" borderId="9" xfId="0" applyFont="1" applyFill="1" applyBorder="1"/>
    <xf numFmtId="0" fontId="5" fillId="4" borderId="10" xfId="0" applyFont="1" applyFill="1" applyBorder="1"/>
    <xf numFmtId="0" fontId="5" fillId="4" borderId="11" xfId="0" applyFont="1" applyFill="1" applyBorder="1" applyAlignment="1">
      <alignment horizontal="center"/>
    </xf>
    <xf numFmtId="0" fontId="5" fillId="4" borderId="12" xfId="0" applyFont="1" applyFill="1" applyBorder="1"/>
    <xf numFmtId="0" fontId="5" fillId="4" borderId="13" xfId="0" applyFont="1" applyFill="1" applyBorder="1"/>
    <xf numFmtId="0" fontId="7" fillId="6" borderId="0" xfId="0" applyFont="1" applyFill="1" applyAlignment="1">
      <alignment horizontal="right"/>
    </xf>
    <xf numFmtId="0" fontId="3" fillId="0" borderId="1" xfId="0" applyFont="1" applyBorder="1" applyAlignment="1"/>
    <xf numFmtId="0" fontId="3" fillId="0" borderId="1" xfId="0" applyFont="1" applyBorder="1" applyAlignment="1">
      <alignment horizont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1" defaultTableStyle="TableStyleMedium2" defaultPivotStyle="PivotStyleLight16">
    <tableStyle name="Invisible" pivot="0" table="0" count="0" xr9:uid="{576C8584-706A-4689-B45B-8FAC2B048C98}"/>
  </tableStyles>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4">
  <a r="1" c="20">
    <v t="i">0</v>
    <v t="i">3</v>
    <v t="i">4</v>
    <v t="i">5</v>
    <v t="i">6</v>
    <v t="i">7</v>
    <v t="i">10</v>
    <v t="i">11</v>
    <v t="i">12</v>
    <v t="i">13</v>
    <v t="i">14</v>
    <v t="i">17</v>
    <v t="i">18</v>
    <v t="i">19</v>
    <v t="i">20</v>
    <v t="i">21</v>
    <v t="i">25</v>
    <v t="i">26</v>
    <v t="i">27</v>
    <v t="i">28</v>
  </a>
  <a r="1" c="20">
    <v>191.24</v>
    <v>189.43</v>
    <v>193.42</v>
    <v>192.32</v>
    <v>194.27</v>
    <v>195.71</v>
    <v>193.18</v>
    <v>194.71</v>
    <v>197.96</v>
    <v>198.11</v>
    <v>197.57</v>
    <v>195.89</v>
    <v>196.94</v>
    <v>194.83</v>
    <v>194.68</v>
    <v>193.6</v>
    <v>193.05</v>
    <v>193.15</v>
    <v>193.58</v>
    <v>192.53</v>
  </a>
  <a r="1" c="12">
    <v t="i">0</v>
    <v t="i">31</v>
    <v t="i">59</v>
    <v t="i">90</v>
    <v t="i">120</v>
    <v t="i">151</v>
    <v t="i">181</v>
    <v t="i">212</v>
    <v t="i">243</v>
    <v t="i">273</v>
    <v t="i">304</v>
    <v t="i">334</v>
  </a>
  <a r="1" c="12">
    <v>17.489999999999998</v>
    <v>16</v>
    <v>13.84</v>
    <v>14.06</v>
    <v>13.56</v>
    <v>13.74</v>
    <v>13.77</v>
    <v>13.49</v>
    <v>12.97</v>
    <v>12.55</v>
    <v>13.84</v>
    <v>13.9</v>
  </a>
</arrayData>
</file>

<file path=xl/richData/rdrichvalue.xml><?xml version="1.0" encoding="utf-8"?>
<rvData xmlns="http://schemas.microsoft.com/office/spreadsheetml/2017/richdata" count="54">
  <rv s="0">
    <v>https://www.bing.com/financeapi/forcetrigger?t=a1mou2&amp;q=XNAS%3aAAPL&amp;form=skydnc</v>
    <v>Learn more on Bing</v>
  </rv>
  <rv s="1">
    <v>en-US</v>
    <v>a1mou2</v>
    <v>268435456</v>
    <v>1</v>
    <v>Powered by Refinitiv</v>
    <v>0</v>
    <v>APPLE INC. (XNAS:AAPL)</v>
    <v>2</v>
    <v>3</v>
    <v>Finance</v>
    <v>4</v>
    <v>237.49</v>
    <v>164.07499999999999</v>
    <v>1.2343</v>
    <v>2.5499999999999998</v>
    <v>1.1025E-2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237.49</v>
    <v>Computers, Phones &amp; Household Electronics</v>
    <v>Stock</v>
    <v>45580.999977256251</v>
    <v>0</v>
    <v>232.37</v>
    <v>3555488139000</v>
    <v>APPLE INC.</v>
    <v>APPLE INC.</v>
    <v>233.61</v>
    <v>35.604900000000001</v>
    <v>231.3</v>
    <v>233.85</v>
    <v>15204140000</v>
    <v>AAPL</v>
    <v>APPLE INC. (XNAS:AAPL)</v>
    <v>41442</v>
    <v>54338983</v>
    <v>1977</v>
  </rv>
  <rv s="2">
    <v>1</v>
  </rv>
  <rv s="0">
    <v>https://www.bing.com/financeapi/forcetrigger?t=a1u3p2&amp;q=XNAS%3aGOOG&amp;form=skydnc</v>
    <v>Learn more on Bing</v>
  </rv>
  <rv s="1">
    <v>en-US</v>
    <v>a1u3p2</v>
    <v>268435456</v>
    <v>1</v>
    <v>Powered by Refinitiv</v>
    <v>0</v>
    <v>ALPHABET INC. (XNAS:GOOG)</v>
    <v>2</v>
    <v>3</v>
    <v>Finance</v>
    <v>4</v>
    <v>193.31</v>
    <v>121.46</v>
    <v>1.0374000000000001</v>
    <v>0.55000000000000004</v>
    <v>3.3059999999999999E-3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179582</v>
    <v>Nasdaq Stock Market</v>
    <v>XNAS</v>
    <v>XNAS</v>
    <v>1600 Amphitheatre Parkway, MOUNTAIN VIEW, CA, 94043 US</v>
    <v>169.09</v>
    <v>Software &amp; IT Services</v>
    <v>Stock</v>
    <v>45580.999285647653</v>
    <v>3</v>
    <v>166.05</v>
    <v>2038421000000</v>
    <v>ALPHABET INC.</v>
    <v>ALPHABET INC.</v>
    <v>167.14</v>
    <v>23.937200000000001</v>
    <v>166.35</v>
    <v>166.9</v>
    <v>12310000000</v>
    <v>GOOG</v>
    <v>ALPHABET INC. (XNAS:GOOG)</v>
    <v>15148</v>
    <v>16442437</v>
    <v>2015</v>
  </rv>
  <rv s="2">
    <v>4</v>
  </rv>
  <rv s="0">
    <v>https://www.bing.com/financeapi/forcetrigger?t=a1nhlh&amp;q=XNAS%3aAMZN&amp;form=skydnc</v>
    <v>Learn more on Bing</v>
  </rv>
  <rv s="1">
    <v>en-US</v>
    <v>a1nhlh</v>
    <v>268435456</v>
    <v>1</v>
    <v>Powered by Refinitiv</v>
    <v>0</v>
    <v>AMAZON.COM, INC. (XNAS:AMZN)</v>
    <v>2</v>
    <v>3</v>
    <v>Finance</v>
    <v>4</v>
    <v>201.2</v>
    <v>118.35</v>
    <v>1.1460999999999999</v>
    <v>0.15</v>
    <v>7.9979999999999993E-4</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1532000</v>
    <v>Nasdaq Stock Market</v>
    <v>XNAS</v>
    <v>XNAS</v>
    <v>410 Terry Ave N, SEATTLE, WA, 98109 US</v>
    <v>188.41</v>
    <v>Diversified Retail</v>
    <v>Stock</v>
    <v>45580.999812916409</v>
    <v>6</v>
    <v>184.58</v>
    <v>1969913533300</v>
    <v>AMAZON.COM, INC.</v>
    <v>AMAZON.COM, INC.</v>
    <v>187.63</v>
    <v>44.969000000000001</v>
    <v>187.54</v>
    <v>187.69</v>
    <v>10495570000</v>
    <v>AMZN</v>
    <v>AMAZON.COM, INC. (XNAS:AMZN)</v>
    <v>36013</v>
    <v>35543471</v>
    <v>1996</v>
  </rv>
  <rv s="2">
    <v>7</v>
  </rv>
  <rv s="0">
    <v>https://www.bing.com/financeapi/forcetrigger?t=a24kar&amp;q=XNAS%3aTSLA&amp;form=skydnc</v>
    <v>Learn more on Bing</v>
  </rv>
  <rv s="1">
    <v>en-US</v>
    <v>a24kar</v>
    <v>268435456</v>
    <v>1</v>
    <v>Powered by Refinitiv</v>
    <v>0</v>
    <v>TESLA, INC. (XNAS:TSLA)</v>
    <v>2</v>
    <v>3</v>
    <v>Finance</v>
    <v>4</v>
    <v>271</v>
    <v>138.80250000000001</v>
    <v>2.2787000000000002</v>
    <v>0.41</v>
    <v>1.8709999999999998E-3</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224.26</v>
    <v>Automobiles &amp; Auto Parts</v>
    <v>Stock</v>
    <v>45580.999999883592</v>
    <v>9</v>
    <v>217.12</v>
    <v>700251765720</v>
    <v>TESLA, INC.</v>
    <v>TESLA, INC.</v>
    <v>220.01</v>
    <v>61.721699999999998</v>
    <v>219.16</v>
    <v>219.57</v>
    <v>3189196000</v>
    <v>TSLA</v>
    <v>TESLA, INC. (XNAS:TSLA)</v>
    <v>279519</v>
    <v>80266018</v>
    <v>2024</v>
  </rv>
  <rv s="2">
    <v>10</v>
  </rv>
  <rv s="0">
    <v>http://en.wikipedia.org/wiki/Public_domain</v>
    <v>Public domain</v>
  </rv>
  <rv s="0">
    <v>http://es.wikipedia.org/wiki/Adobe_(empresa)</v>
    <v>Wikipedia</v>
  </rv>
  <rv s="3">
    <v>12</v>
    <v>13</v>
  </rv>
  <rv s="4">
    <v>10</v>
    <v>https://www.bing.com/th?id=AMMS_503c684ccc667ad525fe1d703881df2c&amp;qlt=95</v>
    <v>14</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9</v>
    <v>638.25</v>
    <v>433.97</v>
    <v>1.2890999999999999</v>
    <v>-1.62</v>
    <v>-3.179E-3</v>
    <v>USD</v>
    <v>Adobe Inc is a United States-based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v>
    <v>29945</v>
    <v>Nasdaq Stock Market</v>
    <v>XNAS</v>
    <v>XNAS</v>
    <v>345 Park Avenue, SAN JOSE, CA, 95110-2704 US</v>
    <v>517.77200000000005</v>
    <v>15</v>
    <v>Software &amp; IT Services</v>
    <v>Stock</v>
    <v>45580.999629640624</v>
    <v>16</v>
    <v>506.8</v>
    <v>223634806000</v>
    <v>ADOBE INC.</v>
    <v>ADOBE INC.</v>
    <v>513.82000000000005</v>
    <v>42.902099999999997</v>
    <v>509.65</v>
    <v>508.03</v>
    <v>440200000</v>
    <v>ADBE</v>
    <v>ADOBE INC. (XNAS:ADBE)</v>
    <v>1367</v>
    <v>3665452</v>
    <v>1997</v>
  </rv>
  <rv s="2">
    <v>17</v>
  </rv>
  <rv s="0">
    <v>https://www.bing.com/financeapi/forcetrigger?t=axyhnm&amp;q=XNAS%3aPEP&amp;form=skydnc</v>
    <v>Learn more on Bing</v>
  </rv>
  <rv s="1">
    <v>en-US</v>
    <v>axyhnm</v>
    <v>268435456</v>
    <v>1</v>
    <v>Powered by Refinitiv</v>
    <v>0</v>
    <v>PEPSICO, INC. (XNAS:PEP)</v>
    <v>2</v>
    <v>3</v>
    <v>Finance</v>
    <v>4</v>
    <v>183.41</v>
    <v>158.03</v>
    <v>0.54069999999999996</v>
    <v>-0.2</v>
    <v>-1.1360000000000001E-3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318000</v>
    <v>Nasdaq Stock Market</v>
    <v>XNAS</v>
    <v>XNAS</v>
    <v>700 ANDERSON HILL RD, PURCHASE, NY, 10577 US</v>
    <v>177.39</v>
    <v>Beverages</v>
    <v>Stock</v>
    <v>45580.996355346877</v>
    <v>19</v>
    <v>175.12</v>
    <v>241332865100</v>
    <v>PEPSICO, INC.</v>
    <v>PEPSICO, INC.</v>
    <v>176.35499999999999</v>
    <v>25.922799999999999</v>
    <v>176.1</v>
    <v>175.9</v>
    <v>1371989000</v>
    <v>PEP</v>
    <v>PEPSICO, INC. (XNAS:PEP)</v>
    <v>732</v>
    <v>5757491</v>
    <v>1986</v>
  </rv>
  <rv s="2">
    <v>20</v>
  </rv>
  <rv s="0">
    <v>https://www.bing.com/financeapi/forcetrigger?t=a1wljc&amp;q=XNYS%3aKO&amp;form=skydnc</v>
    <v>Learn more on Bing</v>
  </rv>
  <rv s="1">
    <v>en-US</v>
    <v>a1wljc</v>
    <v>268435456</v>
    <v>1</v>
    <v>Powered by Refinitiv</v>
    <v>0</v>
    <v>THE COCA-COLA COMPANY (XNYS:KO)</v>
    <v>2</v>
    <v>3</v>
    <v>Finance</v>
    <v>4</v>
    <v>73.53</v>
    <v>52.84</v>
    <v>0.60750000000000004</v>
    <v>0</v>
    <v>0</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71.209999999999994</v>
    <v>Beverages</v>
    <v>Stock</v>
    <v>45580.999968772659</v>
    <v>22</v>
    <v>70.16</v>
    <v>303156115120</v>
    <v>THE COCA-COLA COMPANY</v>
    <v>THE COCA-COLA COMPANY</v>
    <v>70.459999999999994</v>
    <v>28.593499999999999</v>
    <v>70.34</v>
    <v>70.34</v>
    <v>4309868000</v>
    <v>KO</v>
    <v>THE COCA-COLA COMPANY (XNYS:KO)</v>
    <v>3357</v>
    <v>13111087</v>
    <v>1919</v>
  </rv>
  <rv s="2">
    <v>23</v>
  </rv>
  <rv s="0">
    <v>https://www.bing.com/financeapi/forcetrigger?t=a1yjxm&amp;q=XNYS%3aNKE&amp;form=skydnc</v>
    <v>Learn more on Bing</v>
  </rv>
  <rv s="1">
    <v>en-US</v>
    <v>a1yjxm</v>
    <v>268435456</v>
    <v>1</v>
    <v>Powered by Refinitiv</v>
    <v>0</v>
    <v>NIKE, INC. (XNYS:NKE)</v>
    <v>2</v>
    <v>3</v>
    <v>Finance</v>
    <v>9</v>
    <v>123.3916</v>
    <v>70.750200000000007</v>
    <v>1.0174000000000001</v>
    <v>0.52</v>
    <v>6.3730000000000002E-3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82.72</v>
    <v>Textiles &amp; Apparel</v>
    <v>Stock</v>
    <v>45580.999658205466</v>
    <v>25</v>
    <v>81.05</v>
    <v>122235291520</v>
    <v>NIKE, INC.</v>
    <v>NIKE, INC.</v>
    <v>81.05</v>
    <v>23.552700000000002</v>
    <v>81.599999999999994</v>
    <v>82.12</v>
    <v>1488496000</v>
    <v>NKE</v>
    <v>NIKE, INC. (XNYS:NKE)</v>
    <v>10790</v>
    <v>14121975</v>
    <v>1969</v>
  </rv>
  <rv s="2">
    <v>26</v>
  </rv>
  <rv s="6">
    <v>1</v>
    <v>8</v>
    <v>20</v>
    <v>1</v>
  </rv>
  <rv s="7">
    <fb>44927</fb>
    <v>11</v>
  </rv>
  <rv s="7">
    <fb>17.489999999999998</fb>
    <v>12</v>
  </rv>
  <rv s="7">
    <fb>44958</fb>
    <v>11</v>
  </rv>
  <rv s="7">
    <fb>16</fb>
    <v>12</v>
  </rv>
  <rv s="7">
    <fb>44986</fb>
    <v>11</v>
  </rv>
  <rv s="7">
    <fb>13.84</fb>
    <v>12</v>
  </rv>
  <rv s="7">
    <fb>45017</fb>
    <v>11</v>
  </rv>
  <rv s="7">
    <fb>14.06</fb>
    <v>12</v>
  </rv>
  <rv s="7">
    <fb>45047</fb>
    <v>11</v>
  </rv>
  <rv s="7">
    <fb>13.56</fb>
    <v>12</v>
  </rv>
  <rv s="7">
    <fb>45078</fb>
    <v>11</v>
  </rv>
  <rv s="7">
    <fb>13.74</fb>
    <v>12</v>
  </rv>
  <rv s="7">
    <fb>45108</fb>
    <v>11</v>
  </rv>
  <rv s="7">
    <fb>13.77</fb>
    <v>12</v>
  </rv>
  <rv s="7">
    <fb>45139</fb>
    <v>11</v>
  </rv>
  <rv s="7">
    <fb>13.49</fb>
    <v>12</v>
  </rv>
  <rv s="7">
    <fb>45170</fb>
    <v>11</v>
  </rv>
  <rv s="7">
    <fb>12.97</fb>
    <v>12</v>
  </rv>
  <rv s="7">
    <fb>45200</fb>
    <v>11</v>
  </rv>
  <rv s="7">
    <fb>12.55</fb>
    <v>12</v>
  </rv>
  <rv s="7">
    <fb>45231</fb>
    <v>11</v>
  </rv>
  <rv s="7">
    <fb>45261</fb>
    <v>11</v>
  </rv>
  <rv s="7">
    <fb>13.9</fb>
    <v>12</v>
  </rv>
  <rv s="8">
    <v>13</v>
    <v>AAPL</v>
    <v>Daily</v>
    <v>45261</v>
    <v>45291</v>
    <v>0</v>
    <v>1</v>
    <v>638394048000000000,638646731970806320,0</v>
    <v>0</v>
    <v>a1mou2</v>
    <v>XNAS:AAPL</v>
    <v>1</v>
  </rv>
  <rv s="8">
    <v>13</v>
    <v>FFC</v>
    <v>Monthly</v>
    <v>44927</v>
    <v>45291</v>
    <v>0</v>
    <v>1</v>
    <v>638394048000000000,638646731970636271,0</v>
    <v>2</v>
    <v>a1ssyc</v>
    <v>XNYS:FFC</v>
    <v>3</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error">
    <k n="colOffset" t="i"/>
    <k n="errorType" t="i"/>
    <k n="rwOffset" t="i"/>
    <k n="subType" t="i"/>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4">
      <v>Delayed 15 minutes</v>
      <v>from previous close</v>
      <v>from previous close</v>
      <v>Source: Nasdaq</v>
      <v>GMT</v>
    </spb>
    <spb s="8">
      <v>Powered by Refinitiv</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CC54B-42D8-449C-91B9-44EC6ADAF3D0}">
  <dimension ref="C4:K60"/>
  <sheetViews>
    <sheetView showGridLines="0" tabSelected="1" workbookViewId="0">
      <selection activeCell="H3" sqref="H3"/>
    </sheetView>
  </sheetViews>
  <sheetFormatPr defaultRowHeight="14.4" x14ac:dyDescent="0.3"/>
  <cols>
    <col min="3" max="3" width="4.6640625" bestFit="1" customWidth="1"/>
    <col min="4" max="4" width="34.88671875" bestFit="1" customWidth="1"/>
    <col min="5" max="5" width="15.77734375" bestFit="1" customWidth="1"/>
    <col min="6" max="6" width="22.77734375" customWidth="1"/>
    <col min="7" max="7" width="27" customWidth="1"/>
    <col min="8" max="8" width="20.21875" customWidth="1"/>
    <col min="9" max="9" width="14.33203125" customWidth="1"/>
    <col min="10" max="10" width="8.6640625" bestFit="1" customWidth="1"/>
    <col min="11" max="11" width="11.109375" bestFit="1" customWidth="1"/>
  </cols>
  <sheetData>
    <row r="4" spans="4:11" ht="18.600000000000001" thickBot="1" x14ac:dyDescent="0.4">
      <c r="E4" s="34" t="s">
        <v>10</v>
      </c>
      <c r="F4" s="34"/>
      <c r="G4" s="35"/>
      <c r="H4" s="1"/>
      <c r="I4" s="1"/>
      <c r="J4" s="1"/>
      <c r="K4" s="1"/>
    </row>
    <row r="7" spans="4:11" ht="15" thickBot="1" x14ac:dyDescent="0.35"/>
    <row r="8" spans="4:11" ht="15.6" x14ac:dyDescent="0.3">
      <c r="D8" s="9" t="s">
        <v>0</v>
      </c>
      <c r="E8" s="9" t="s">
        <v>1</v>
      </c>
      <c r="F8" s="9" t="s">
        <v>5</v>
      </c>
      <c r="G8" s="9" t="s">
        <v>2</v>
      </c>
      <c r="H8" s="9" t="s">
        <v>3</v>
      </c>
      <c r="I8" s="9" t="s">
        <v>4</v>
      </c>
    </row>
    <row r="10" spans="4:11" x14ac:dyDescent="0.3">
      <c r="D10" t="e" vm="1">
        <v>#VALUE!</v>
      </c>
      <c r="E10" t="str" cm="1">
        <f t="array" aca="1" ref="E10" ca="1">_FV(D10,"Official name",TRUE)</f>
        <v>APPLE INC.</v>
      </c>
      <c r="F10" s="2" cm="1">
        <f t="array" aca="1" ref="F10" ca="1">_FV(D10,"Shares outstanding",TRUE)</f>
        <v>15204140000</v>
      </c>
      <c r="G10" t="str" cm="1">
        <f t="array" aca="1" ref="G10" ca="1">_FV(D10,"Industry")</f>
        <v>Computers, Phones &amp; Household Electronics</v>
      </c>
      <c r="H10" s="3" cm="1">
        <f t="array" aca="1" ref="H10" ca="1">_FV(D10,"Year incorporated",TRUE)</f>
        <v>1977</v>
      </c>
      <c r="I10" s="4" cm="1">
        <f t="array" aca="1" ref="I10" ca="1">_FV(D10,"Price")</f>
        <v>233.85</v>
      </c>
    </row>
    <row r="11" spans="4:11" x14ac:dyDescent="0.3">
      <c r="D11" t="e" vm="2">
        <v>#VALUE!</v>
      </c>
      <c r="E11" t="str" cm="1">
        <f t="array" aca="1" ref="E11" ca="1">_FV(D11,"Official name",TRUE)</f>
        <v>ALPHABET INC.</v>
      </c>
      <c r="F11" s="2" cm="1">
        <f t="array" aca="1" ref="F11" ca="1">_FV(D11,"Shares outstanding",TRUE)</f>
        <v>12310000000</v>
      </c>
      <c r="G11" t="str" cm="1">
        <f t="array" aca="1" ref="G11" ca="1">_FV(D11,"Industry")</f>
        <v>Software &amp; IT Services</v>
      </c>
      <c r="H11" s="3" cm="1">
        <f t="array" aca="1" ref="H11" ca="1">_FV(D11,"Year incorporated",TRUE)</f>
        <v>2015</v>
      </c>
      <c r="I11" s="4" cm="1">
        <f t="array" aca="1" ref="I11" ca="1">_FV(D11,"Price")</f>
        <v>166.9</v>
      </c>
    </row>
    <row r="12" spans="4:11" x14ac:dyDescent="0.3">
      <c r="D12" t="e" vm="3">
        <v>#VALUE!</v>
      </c>
      <c r="E12" t="str" cm="1">
        <f t="array" aca="1" ref="E12" ca="1">_FV(D12,"Official name",TRUE)</f>
        <v>AMAZON.COM, INC.</v>
      </c>
      <c r="F12" s="2" cm="1">
        <f t="array" aca="1" ref="F12" ca="1">_FV(D12,"Shares outstanding",TRUE)</f>
        <v>10495570000</v>
      </c>
      <c r="G12" t="str" cm="1">
        <f t="array" aca="1" ref="G12" ca="1">_FV(D12,"Industry")</f>
        <v>Diversified Retail</v>
      </c>
      <c r="H12" s="3" cm="1">
        <f t="array" aca="1" ref="H12" ca="1">_FV(D12,"Year incorporated",TRUE)</f>
        <v>1996</v>
      </c>
      <c r="I12" s="4" cm="1">
        <f t="array" aca="1" ref="I12" ca="1">_FV(D12,"Price")</f>
        <v>187.69</v>
      </c>
    </row>
    <row r="13" spans="4:11" x14ac:dyDescent="0.3">
      <c r="D13" t="e" vm="4">
        <v>#VALUE!</v>
      </c>
      <c r="E13" t="str" cm="1">
        <f t="array" aca="1" ref="E13" ca="1">_FV(D13,"Official name",TRUE)</f>
        <v>TESLA, INC.</v>
      </c>
      <c r="F13" s="2" cm="1">
        <f t="array" aca="1" ref="F13" ca="1">_FV(D13,"Shares outstanding",TRUE)</f>
        <v>3189196000</v>
      </c>
      <c r="G13" t="str" cm="1">
        <f t="array" aca="1" ref="G13" ca="1">_FV(D13,"Industry")</f>
        <v>Automobiles &amp; Auto Parts</v>
      </c>
      <c r="H13" s="3" cm="1">
        <f t="array" aca="1" ref="H13" ca="1">_FV(D13,"Year incorporated",TRUE)</f>
        <v>2024</v>
      </c>
      <c r="I13" s="4" cm="1">
        <f t="array" aca="1" ref="I13" ca="1">_FV(D13,"Price")</f>
        <v>219.57</v>
      </c>
    </row>
    <row r="14" spans="4:11" ht="15" thickBot="1" x14ac:dyDescent="0.35">
      <c r="D14" s="5" t="e" vm="2">
        <v>#VALUE!</v>
      </c>
      <c r="E14" s="5" t="str" cm="1">
        <f t="array" aca="1" ref="E14" ca="1">_FV(D14,"Official name",TRUE)</f>
        <v>ALPHABET INC.</v>
      </c>
      <c r="F14" s="6" cm="1">
        <f t="array" aca="1" ref="F14" ca="1">_FV(D14,"Shares outstanding",TRUE)</f>
        <v>12310000000</v>
      </c>
      <c r="G14" s="5" t="str" cm="1">
        <f t="array" aca="1" ref="G14" ca="1">_FV(D14,"Industry")</f>
        <v>Software &amp; IT Services</v>
      </c>
      <c r="H14" s="7" cm="1">
        <f t="array" aca="1" ref="H14" ca="1">_FV(D14,"Year incorporated",TRUE)</f>
        <v>2015</v>
      </c>
      <c r="I14" s="8" cm="1">
        <f t="array" aca="1" ref="I14" ca="1">_FV(D14,"Price")</f>
        <v>166.9</v>
      </c>
    </row>
    <row r="17" spans="3:7" ht="15" thickBot="1" x14ac:dyDescent="0.35"/>
    <row r="18" spans="3:7" ht="15.6" x14ac:dyDescent="0.3">
      <c r="D18" s="10" t="s">
        <v>6</v>
      </c>
      <c r="E18" s="11" t="s">
        <v>7</v>
      </c>
      <c r="F18" s="11" t="s">
        <v>8</v>
      </c>
      <c r="G18" s="11" t="s">
        <v>9</v>
      </c>
    </row>
    <row r="19" spans="3:7" ht="15.6" x14ac:dyDescent="0.3">
      <c r="D19" s="12"/>
      <c r="E19" s="13"/>
      <c r="F19" s="13"/>
      <c r="G19" s="13"/>
    </row>
    <row r="20" spans="3:7" x14ac:dyDescent="0.3">
      <c r="D20" t="e" vm="5">
        <v>#VALUE!</v>
      </c>
      <c r="E20">
        <v>150</v>
      </c>
      <c r="F20" s="4" cm="1">
        <f t="array" aca="1" ref="F20" ca="1">_FV(D20,"Price")</f>
        <v>508.03</v>
      </c>
      <c r="G20" s="14">
        <f ca="1">F20-E20</f>
        <v>358.03</v>
      </c>
    </row>
    <row r="21" spans="3:7" x14ac:dyDescent="0.3">
      <c r="D21" t="e" vm="1">
        <v>#VALUE!</v>
      </c>
      <c r="E21">
        <v>200</v>
      </c>
      <c r="F21" s="4" cm="1">
        <f t="array" aca="1" ref="F21" ca="1">_FV(D21,"Price")</f>
        <v>233.85</v>
      </c>
      <c r="G21" s="4">
        <f t="shared" ref="G21:G24" ca="1" si="0">F21-E21</f>
        <v>33.849999999999994</v>
      </c>
    </row>
    <row r="22" spans="3:7" x14ac:dyDescent="0.3">
      <c r="D22" t="e" vm="6">
        <v>#VALUE!</v>
      </c>
      <c r="E22">
        <v>260</v>
      </c>
      <c r="F22" s="4" cm="1">
        <f t="array" aca="1" ref="F22" ca="1">_FV(D22,"Price")</f>
        <v>175.9</v>
      </c>
      <c r="G22" s="4">
        <f t="shared" ca="1" si="0"/>
        <v>-84.1</v>
      </c>
    </row>
    <row r="23" spans="3:7" x14ac:dyDescent="0.3">
      <c r="D23" t="e" vm="7">
        <v>#VALUE!</v>
      </c>
      <c r="E23">
        <v>70</v>
      </c>
      <c r="F23" s="4" cm="1">
        <f t="array" aca="1" ref="F23" ca="1">_FV(D23,"Price")</f>
        <v>70.34</v>
      </c>
      <c r="G23" s="4">
        <f t="shared" ca="1" si="0"/>
        <v>0.34000000000000341</v>
      </c>
    </row>
    <row r="24" spans="3:7" ht="15" thickBot="1" x14ac:dyDescent="0.35">
      <c r="D24" s="5" t="e" vm="8">
        <v>#VALUE!</v>
      </c>
      <c r="E24" s="5">
        <v>190</v>
      </c>
      <c r="F24" s="8" cm="1">
        <f t="array" aca="1" ref="F24" ca="1">_FV(D24,"Price")</f>
        <v>82.12</v>
      </c>
      <c r="G24" s="8">
        <f t="shared" ca="1" si="0"/>
        <v>-107.88</v>
      </c>
    </row>
    <row r="28" spans="3:7" ht="15" thickBot="1" x14ac:dyDescent="0.35">
      <c r="C28" s="18" t="s">
        <v>16</v>
      </c>
      <c r="D28" s="18" t="s">
        <v>13</v>
      </c>
      <c r="E28" s="18" t="s">
        <v>14</v>
      </c>
      <c r="F28" s="18" t="s">
        <v>15</v>
      </c>
      <c r="G28" s="18"/>
    </row>
    <row r="29" spans="3:7" ht="15" thickBot="1" x14ac:dyDescent="0.35">
      <c r="C29" s="23">
        <v>1</v>
      </c>
      <c r="D29" s="24" t="s">
        <v>11</v>
      </c>
      <c r="E29" s="25">
        <v>45261</v>
      </c>
      <c r="F29" s="17" t="e" cm="1" vm="9">
        <f t="array" aca="1" ref="F29" ca="1">_xlfn.STOCKHISTORY(D29,E29,E30,0)</f>
        <v>#VALUE!</v>
      </c>
      <c r="G29" s="26"/>
    </row>
    <row r="30" spans="3:7" x14ac:dyDescent="0.3">
      <c r="C30" s="27"/>
      <c r="D30" s="15"/>
      <c r="E30" s="16">
        <v>45291</v>
      </c>
      <c r="F30" s="15"/>
      <c r="G30" s="28"/>
    </row>
    <row r="31" spans="3:7" x14ac:dyDescent="0.3">
      <c r="C31" s="27"/>
      <c r="D31" s="15"/>
      <c r="E31" s="15"/>
      <c r="F31" s="15"/>
      <c r="G31" s="28"/>
    </row>
    <row r="32" spans="3:7" x14ac:dyDescent="0.3">
      <c r="C32" s="27"/>
      <c r="D32" s="15"/>
      <c r="E32" s="15"/>
      <c r="F32" s="15"/>
      <c r="G32" s="28"/>
    </row>
    <row r="33" spans="3:7" x14ac:dyDescent="0.3">
      <c r="C33" s="27"/>
      <c r="D33" s="15"/>
      <c r="E33" s="15"/>
      <c r="F33" s="15"/>
      <c r="G33" s="28"/>
    </row>
    <row r="34" spans="3:7" x14ac:dyDescent="0.3">
      <c r="C34" s="27"/>
      <c r="D34" s="15"/>
      <c r="E34" s="15"/>
      <c r="F34" s="15"/>
      <c r="G34" s="28"/>
    </row>
    <row r="35" spans="3:7" x14ac:dyDescent="0.3">
      <c r="C35" s="27"/>
      <c r="D35" s="15"/>
      <c r="E35" s="15"/>
      <c r="F35" s="15"/>
      <c r="G35" s="28"/>
    </row>
    <row r="36" spans="3:7" x14ac:dyDescent="0.3">
      <c r="C36" s="27"/>
      <c r="D36" s="15"/>
      <c r="E36" s="15"/>
      <c r="F36" s="15"/>
      <c r="G36" s="28"/>
    </row>
    <row r="37" spans="3:7" x14ac:dyDescent="0.3">
      <c r="C37" s="27"/>
      <c r="D37" s="15"/>
      <c r="E37" s="15"/>
      <c r="F37" s="15"/>
      <c r="G37" s="28"/>
    </row>
    <row r="38" spans="3:7" x14ac:dyDescent="0.3">
      <c r="C38" s="27"/>
      <c r="D38" s="15"/>
      <c r="E38" s="15"/>
      <c r="F38" s="15"/>
      <c r="G38" s="28"/>
    </row>
    <row r="39" spans="3:7" x14ac:dyDescent="0.3">
      <c r="C39" s="27"/>
      <c r="D39" s="15"/>
      <c r="E39" s="15"/>
      <c r="F39" s="15"/>
      <c r="G39" s="28"/>
    </row>
    <row r="40" spans="3:7" x14ac:dyDescent="0.3">
      <c r="C40" s="27"/>
      <c r="D40" s="15"/>
      <c r="E40" s="15"/>
      <c r="F40" s="15"/>
      <c r="G40" s="28"/>
    </row>
    <row r="41" spans="3:7" x14ac:dyDescent="0.3">
      <c r="C41" s="27"/>
      <c r="D41" s="15"/>
      <c r="E41" s="15"/>
      <c r="F41" s="15"/>
      <c r="G41" s="28"/>
    </row>
    <row r="42" spans="3:7" x14ac:dyDescent="0.3">
      <c r="C42" s="27"/>
      <c r="D42" s="15"/>
      <c r="E42" s="15"/>
      <c r="F42" s="15"/>
      <c r="G42" s="28"/>
    </row>
    <row r="43" spans="3:7" x14ac:dyDescent="0.3">
      <c r="C43" s="27"/>
      <c r="D43" s="15"/>
      <c r="E43" s="15"/>
      <c r="F43" s="15"/>
      <c r="G43" s="28"/>
    </row>
    <row r="44" spans="3:7" x14ac:dyDescent="0.3">
      <c r="C44" s="27"/>
      <c r="D44" s="15"/>
      <c r="E44" s="15"/>
      <c r="F44" s="15"/>
      <c r="G44" s="28"/>
    </row>
    <row r="45" spans="3:7" x14ac:dyDescent="0.3">
      <c r="C45" s="27"/>
      <c r="D45" s="15"/>
      <c r="E45" s="15"/>
      <c r="F45" s="15"/>
      <c r="G45" s="28"/>
    </row>
    <row r="46" spans="3:7" x14ac:dyDescent="0.3">
      <c r="C46" s="27"/>
      <c r="D46" s="15"/>
      <c r="E46" s="15"/>
      <c r="F46" s="15"/>
      <c r="G46" s="28"/>
    </row>
    <row r="47" spans="3:7" x14ac:dyDescent="0.3">
      <c r="C47" s="18" t="s">
        <v>16</v>
      </c>
      <c r="D47" s="18" t="s">
        <v>13</v>
      </c>
      <c r="E47" s="18" t="s">
        <v>14</v>
      </c>
      <c r="F47" s="33" t="s">
        <v>15</v>
      </c>
      <c r="G47" s="33"/>
    </row>
    <row r="48" spans="3:7" ht="15" thickBot="1" x14ac:dyDescent="0.35">
      <c r="C48" s="29">
        <v>2</v>
      </c>
      <c r="D48" s="20" t="s">
        <v>12</v>
      </c>
      <c r="E48" s="21">
        <v>44927</v>
      </c>
      <c r="F48" s="19" t="str" cm="1">
        <f t="array" aca="1" ref="F48:G60" ca="1">_xlfn.STOCKHISTORY(D48,E48,E49,2)</f>
        <v>Date</v>
      </c>
      <c r="G48" s="30" t="str">
        <f ca="1"/>
        <v>Close</v>
      </c>
    </row>
    <row r="49" spans="3:7" x14ac:dyDescent="0.3">
      <c r="C49" s="27"/>
      <c r="D49" s="15"/>
      <c r="E49" s="16">
        <v>45291</v>
      </c>
      <c r="F49" s="15" vm="10">
        <f ca="1"/>
        <v>44927</v>
      </c>
      <c r="G49" s="28" vm="11">
        <f ca="1"/>
        <v>17.489999999999998</v>
      </c>
    </row>
    <row r="50" spans="3:7" x14ac:dyDescent="0.3">
      <c r="C50" s="27"/>
      <c r="D50" s="15"/>
      <c r="E50" s="15"/>
      <c r="F50" s="15" vm="12">
        <f ca="1"/>
        <v>44958</v>
      </c>
      <c r="G50" s="28" vm="13">
        <f ca="1"/>
        <v>16</v>
      </c>
    </row>
    <row r="51" spans="3:7" x14ac:dyDescent="0.3">
      <c r="C51" s="27"/>
      <c r="D51" s="15"/>
      <c r="E51" s="15"/>
      <c r="F51" s="15" vm="14">
        <f ca="1"/>
        <v>44986</v>
      </c>
      <c r="G51" s="28" vm="15">
        <f ca="1"/>
        <v>13.84</v>
      </c>
    </row>
    <row r="52" spans="3:7" x14ac:dyDescent="0.3">
      <c r="C52" s="27"/>
      <c r="D52" s="15"/>
      <c r="E52" s="15"/>
      <c r="F52" s="15" vm="16">
        <f ca="1"/>
        <v>45017</v>
      </c>
      <c r="G52" s="28" vm="17">
        <f ca="1"/>
        <v>14.06</v>
      </c>
    </row>
    <row r="53" spans="3:7" x14ac:dyDescent="0.3">
      <c r="C53" s="27"/>
      <c r="D53" s="15"/>
      <c r="E53" s="15"/>
      <c r="F53" s="15" vm="18">
        <f ca="1"/>
        <v>45047</v>
      </c>
      <c r="G53" s="28" vm="19">
        <f ca="1"/>
        <v>13.56</v>
      </c>
    </row>
    <row r="54" spans="3:7" x14ac:dyDescent="0.3">
      <c r="C54" s="27"/>
      <c r="D54" s="15"/>
      <c r="E54" s="15"/>
      <c r="F54" s="15" vm="20">
        <f ca="1"/>
        <v>45078</v>
      </c>
      <c r="G54" s="28" vm="21">
        <f ca="1"/>
        <v>13.74</v>
      </c>
    </row>
    <row r="55" spans="3:7" x14ac:dyDescent="0.3">
      <c r="C55" s="27"/>
      <c r="D55" s="15"/>
      <c r="E55" s="15"/>
      <c r="F55" s="15" vm="22">
        <f ca="1"/>
        <v>45108</v>
      </c>
      <c r="G55" s="28" vm="23">
        <f ca="1"/>
        <v>13.77</v>
      </c>
    </row>
    <row r="56" spans="3:7" x14ac:dyDescent="0.3">
      <c r="C56" s="27"/>
      <c r="D56" s="15"/>
      <c r="E56" s="15"/>
      <c r="F56" s="15" vm="24">
        <f ca="1"/>
        <v>45139</v>
      </c>
      <c r="G56" s="28" vm="25">
        <f ca="1"/>
        <v>13.49</v>
      </c>
    </row>
    <row r="57" spans="3:7" x14ac:dyDescent="0.3">
      <c r="C57" s="27"/>
      <c r="D57" s="15"/>
      <c r="E57" s="15"/>
      <c r="F57" s="15" vm="26">
        <f ca="1"/>
        <v>45170</v>
      </c>
      <c r="G57" s="28" vm="27">
        <f ca="1"/>
        <v>12.97</v>
      </c>
    </row>
    <row r="58" spans="3:7" x14ac:dyDescent="0.3">
      <c r="C58" s="27"/>
      <c r="D58" s="15"/>
      <c r="E58" s="15"/>
      <c r="F58" s="15" vm="28">
        <f ca="1"/>
        <v>45200</v>
      </c>
      <c r="G58" s="28" vm="29">
        <f ca="1"/>
        <v>12.55</v>
      </c>
    </row>
    <row r="59" spans="3:7" x14ac:dyDescent="0.3">
      <c r="C59" s="27"/>
      <c r="D59" s="15"/>
      <c r="E59" s="15"/>
      <c r="F59" s="15" vm="30">
        <f ca="1"/>
        <v>45231</v>
      </c>
      <c r="G59" s="28" vm="15">
        <f ca="1"/>
        <v>13.84</v>
      </c>
    </row>
    <row r="60" spans="3:7" ht="15" thickBot="1" x14ac:dyDescent="0.35">
      <c r="C60" s="31"/>
      <c r="D60" s="22"/>
      <c r="E60" s="22"/>
      <c r="F60" s="22" vm="31">
        <f ca="1"/>
        <v>45261</v>
      </c>
      <c r="G60" s="32" vm="32">
        <f ca="1"/>
        <v>13.9</v>
      </c>
    </row>
  </sheetData>
  <conditionalFormatting sqref="D8:I14">
    <cfRule type="colorScale" priority="3">
      <colorScale>
        <cfvo type="min"/>
        <cfvo type="max"/>
        <color rgb="FFFCFCFF"/>
        <color rgb="FFF8696B"/>
      </colorScale>
    </cfRule>
  </conditionalFormatting>
  <conditionalFormatting sqref="G20:G24">
    <cfRule type="cellIs" dxfId="1" priority="1" operator="lessThan">
      <formula>0</formula>
    </cfRule>
  </conditionalFormatting>
  <conditionalFormatting sqref="I10:I14">
    <cfRule type="aboveAverage" dxfId="0" priority="2"/>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FUI-S22BSAF017</cp:lastModifiedBy>
  <dcterms:created xsi:type="dcterms:W3CDTF">2023-06-13T20:55:00Z</dcterms:created>
  <dcterms:modified xsi:type="dcterms:W3CDTF">2024-10-16T11:00:41Z</dcterms:modified>
</cp:coreProperties>
</file>