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315" windowHeight="9525" activeTab="5"/>
  </bookViews>
  <sheets>
    <sheet name="Nom. Sic. Sem. 1" sheetId="7" r:id="rId1"/>
    <sheet name="Nom. Sic. Sem. 2" sheetId="12" r:id="rId2"/>
    <sheet name="Nom. Sic. Sem. 3" sheetId="13" r:id="rId3"/>
    <sheet name="Nom. Sic. Sem. 4" sheetId="14" r:id="rId4"/>
    <sheet name="Nom. Sic. Sem. 5" sheetId="15" r:id="rId5"/>
    <sheet name="Estadistica Mes" sheetId="3" r:id="rId6"/>
  </sheets>
  <definedNames>
    <definedName name="_xlnm.Print_Area" localSheetId="5">'Estadistica Mes'!$A$1:$M$59</definedName>
    <definedName name="_xlnm.Print_Area" localSheetId="0">'Nom. Sic. Sem. 1'!$A$1:$AS$54</definedName>
    <definedName name="_xlnm.Print_Area" localSheetId="1">'Nom. Sic. Sem. 2'!$A$1:$AS$54</definedName>
    <definedName name="_xlnm.Print_Area" localSheetId="2">'Nom. Sic. Sem. 3'!$A$1:$AS$54</definedName>
    <definedName name="_xlnm.Print_Area" localSheetId="3">'Nom. Sic. Sem. 4'!$A$1:$AS$54</definedName>
    <definedName name="_xlnm.Print_Area" localSheetId="4">'Nom. Sic. Sem. 5'!$A$1:$AS$54</definedName>
  </definedNames>
  <calcPr calcId="125725"/>
</workbook>
</file>

<file path=xl/calcChain.xml><?xml version="1.0" encoding="utf-8"?>
<calcChain xmlns="http://schemas.openxmlformats.org/spreadsheetml/2006/main">
  <c r="B41" i="3"/>
  <c r="B37"/>
  <c r="F26"/>
  <c r="E26"/>
  <c r="C30"/>
  <c r="C26"/>
  <c r="B30"/>
  <c r="B26"/>
  <c r="C6"/>
  <c r="M58"/>
  <c r="K7"/>
  <c r="K8"/>
  <c r="K9"/>
  <c r="K10"/>
  <c r="K11"/>
  <c r="K12"/>
  <c r="K13"/>
  <c r="K14"/>
  <c r="K15"/>
  <c r="K16"/>
  <c r="K17"/>
  <c r="K18"/>
  <c r="K19"/>
  <c r="K20"/>
  <c r="K21"/>
  <c r="K6"/>
  <c r="I6"/>
  <c r="G6"/>
  <c r="E6"/>
  <c r="M15"/>
  <c r="M16"/>
  <c r="M14"/>
  <c r="M7"/>
  <c r="M8"/>
  <c r="M9"/>
  <c r="M10"/>
  <c r="M11"/>
  <c r="M6"/>
  <c r="AU9" i="7"/>
  <c r="AC6"/>
  <c r="P6"/>
  <c r="M40" i="3"/>
  <c r="M38"/>
  <c r="M39"/>
  <c r="M41"/>
  <c r="M37"/>
  <c r="I55"/>
  <c r="I54"/>
  <c r="I53"/>
  <c r="I52"/>
  <c r="I51"/>
  <c r="H55"/>
  <c r="H54"/>
  <c r="H53"/>
  <c r="H52"/>
  <c r="H51"/>
  <c r="G55"/>
  <c r="G54"/>
  <c r="G53"/>
  <c r="G52"/>
  <c r="G51"/>
  <c r="F55"/>
  <c r="F54"/>
  <c r="F53"/>
  <c r="F52"/>
  <c r="F51"/>
  <c r="E55"/>
  <c r="E54"/>
  <c r="E53"/>
  <c r="E52"/>
  <c r="E51"/>
  <c r="D55"/>
  <c r="D54"/>
  <c r="D53"/>
  <c r="D52"/>
  <c r="D51"/>
  <c r="C55"/>
  <c r="C54"/>
  <c r="C53"/>
  <c r="C52"/>
  <c r="C51"/>
  <c r="B55"/>
  <c r="B54"/>
  <c r="B53"/>
  <c r="B52"/>
  <c r="B51"/>
  <c r="M44"/>
  <c r="B44"/>
  <c r="D44"/>
  <c r="C44"/>
  <c r="D41"/>
  <c r="D40"/>
  <c r="D39"/>
  <c r="D38"/>
  <c r="D37"/>
  <c r="C41"/>
  <c r="C40"/>
  <c r="C39"/>
  <c r="C38"/>
  <c r="C37"/>
  <c r="B40"/>
  <c r="B39"/>
  <c r="B38"/>
  <c r="J16"/>
  <c r="J15"/>
  <c r="J14"/>
  <c r="J10"/>
  <c r="J8"/>
  <c r="J7"/>
  <c r="J6"/>
  <c r="H16"/>
  <c r="H15"/>
  <c r="H14"/>
  <c r="H10"/>
  <c r="H8"/>
  <c r="H7"/>
  <c r="H6"/>
  <c r="F16"/>
  <c r="F20" s="1"/>
  <c r="F15"/>
  <c r="F14"/>
  <c r="F10"/>
  <c r="F8"/>
  <c r="F7"/>
  <c r="F6"/>
  <c r="D16"/>
  <c r="D15"/>
  <c r="D14"/>
  <c r="D6"/>
  <c r="C20"/>
  <c r="H20"/>
  <c r="I17"/>
  <c r="I18"/>
  <c r="I19"/>
  <c r="G17"/>
  <c r="G18"/>
  <c r="G19"/>
  <c r="E17"/>
  <c r="E18"/>
  <c r="E19"/>
  <c r="D12"/>
  <c r="C16"/>
  <c r="E16" s="1"/>
  <c r="C15"/>
  <c r="C14"/>
  <c r="I16"/>
  <c r="G16"/>
  <c r="D10"/>
  <c r="D8"/>
  <c r="D27" s="1"/>
  <c r="D7"/>
  <c r="C12"/>
  <c r="E12" s="1"/>
  <c r="C10"/>
  <c r="C8"/>
  <c r="C7"/>
  <c r="AQ53" i="15"/>
  <c r="AO53"/>
  <c r="AN53"/>
  <c r="AM53"/>
  <c r="AK53"/>
  <c r="AI53"/>
  <c r="AH53"/>
  <c r="W53"/>
  <c r="T53"/>
  <c r="R53"/>
  <c r="O53"/>
  <c r="AQ52"/>
  <c r="AO52"/>
  <c r="AN52"/>
  <c r="AM52"/>
  <c r="AK52"/>
  <c r="AI52"/>
  <c r="AH52"/>
  <c r="W52"/>
  <c r="T52"/>
  <c r="R52"/>
  <c r="O52"/>
  <c r="AQ51"/>
  <c r="AQ54" s="1"/>
  <c r="AO51"/>
  <c r="AO54" s="1"/>
  <c r="AN51"/>
  <c r="AN54" s="1"/>
  <c r="AM51"/>
  <c r="AM54" s="1"/>
  <c r="AK51"/>
  <c r="AK54" s="1"/>
  <c r="AI51"/>
  <c r="AI54" s="1"/>
  <c r="AH51"/>
  <c r="AH54" s="1"/>
  <c r="W51"/>
  <c r="W54" s="1"/>
  <c r="T51"/>
  <c r="T54" s="1"/>
  <c r="R51"/>
  <c r="R54" s="1"/>
  <c r="O51"/>
  <c r="O54" s="1"/>
  <c r="AP49"/>
  <c r="AF49"/>
  <c r="AC49"/>
  <c r="Y49"/>
  <c r="X49"/>
  <c r="P49"/>
  <c r="Q49" s="1"/>
  <c r="M49"/>
  <c r="AB49" s="1"/>
  <c r="AD49" s="1"/>
  <c r="AP48"/>
  <c r="AF48"/>
  <c r="AC48"/>
  <c r="Y48"/>
  <c r="X48"/>
  <c r="P48"/>
  <c r="Q48" s="1"/>
  <c r="M48"/>
  <c r="V48" s="1"/>
  <c r="AP47"/>
  <c r="AF47"/>
  <c r="AC47"/>
  <c r="AB47"/>
  <c r="AD47" s="1"/>
  <c r="Z47"/>
  <c r="Y47"/>
  <c r="X47"/>
  <c r="Q47"/>
  <c r="P47"/>
  <c r="N47"/>
  <c r="M47"/>
  <c r="V47" s="1"/>
  <c r="AA47" s="1"/>
  <c r="AP46"/>
  <c r="AF46"/>
  <c r="AC46"/>
  <c r="Y46"/>
  <c r="X46"/>
  <c r="P46"/>
  <c r="Q46" s="1"/>
  <c r="M46"/>
  <c r="V46" s="1"/>
  <c r="AP45"/>
  <c r="AF45"/>
  <c r="AC45"/>
  <c r="AB45"/>
  <c r="AD45" s="1"/>
  <c r="Z45"/>
  <c r="Y45"/>
  <c r="X45"/>
  <c r="Q45"/>
  <c r="P45"/>
  <c r="N45"/>
  <c r="M45"/>
  <c r="V45" s="1"/>
  <c r="AP44"/>
  <c r="AF44"/>
  <c r="AC44"/>
  <c r="Y44"/>
  <c r="P44"/>
  <c r="Q44" s="1"/>
  <c r="M44"/>
  <c r="V44" s="1"/>
  <c r="AP43"/>
  <c r="AP53" s="1"/>
  <c r="AF43"/>
  <c r="AF53" s="1"/>
  <c r="AC43"/>
  <c r="AC53" s="1"/>
  <c r="AB43"/>
  <c r="AD43" s="1"/>
  <c r="Z43"/>
  <c r="Y43"/>
  <c r="Y53" s="1"/>
  <c r="X43"/>
  <c r="U43"/>
  <c r="U53" s="1"/>
  <c r="Q43"/>
  <c r="Q53" s="1"/>
  <c r="P43"/>
  <c r="P53" s="1"/>
  <c r="N43"/>
  <c r="M43"/>
  <c r="M53" s="1"/>
  <c r="B43"/>
  <c r="AP42"/>
  <c r="AF42"/>
  <c r="AC42"/>
  <c r="AB42"/>
  <c r="AD42" s="1"/>
  <c r="Z42"/>
  <c r="Y42"/>
  <c r="X42"/>
  <c r="U42"/>
  <c r="Q42"/>
  <c r="P42"/>
  <c r="N42"/>
  <c r="M42"/>
  <c r="V42" s="1"/>
  <c r="AP41"/>
  <c r="AF41"/>
  <c r="AC41"/>
  <c r="Y41"/>
  <c r="P41"/>
  <c r="Q41" s="1"/>
  <c r="M41"/>
  <c r="V41" s="1"/>
  <c r="AP40"/>
  <c r="AP52" s="1"/>
  <c r="AF40"/>
  <c r="AF52" s="1"/>
  <c r="AC40"/>
  <c r="AC52" s="1"/>
  <c r="Y40"/>
  <c r="Y52" s="1"/>
  <c r="P40"/>
  <c r="Q40" s="1"/>
  <c r="Q52" s="1"/>
  <c r="M40"/>
  <c r="M52" s="1"/>
  <c r="AP39"/>
  <c r="AF39"/>
  <c r="AC39"/>
  <c r="Y39"/>
  <c r="P39"/>
  <c r="Q39" s="1"/>
  <c r="M39"/>
  <c r="V39" s="1"/>
  <c r="AP38"/>
  <c r="AF38"/>
  <c r="AC38"/>
  <c r="Y38"/>
  <c r="P38"/>
  <c r="Q38" s="1"/>
  <c r="M38"/>
  <c r="AB38" s="1"/>
  <c r="AD38" s="1"/>
  <c r="AP37"/>
  <c r="AF37"/>
  <c r="AC37"/>
  <c r="Y37"/>
  <c r="P37"/>
  <c r="Q37" s="1"/>
  <c r="M37"/>
  <c r="V37" s="1"/>
  <c r="AP36"/>
  <c r="AF36"/>
  <c r="AC36"/>
  <c r="Y36"/>
  <c r="P36"/>
  <c r="Q36" s="1"/>
  <c r="M36"/>
  <c r="AB36" s="1"/>
  <c r="AD36" s="1"/>
  <c r="AP35"/>
  <c r="AF35"/>
  <c r="AC35"/>
  <c r="Y35"/>
  <c r="P35"/>
  <c r="Q35" s="1"/>
  <c r="M35"/>
  <c r="V35" s="1"/>
  <c r="AP34"/>
  <c r="AF34"/>
  <c r="AC34"/>
  <c r="Y34"/>
  <c r="P34"/>
  <c r="Q34" s="1"/>
  <c r="M34"/>
  <c r="AB34" s="1"/>
  <c r="AD34" s="1"/>
  <c r="AP33"/>
  <c r="AF33"/>
  <c r="AC33"/>
  <c r="Y33"/>
  <c r="P33"/>
  <c r="Q33" s="1"/>
  <c r="M33"/>
  <c r="V33" s="1"/>
  <c r="AP32"/>
  <c r="AF32"/>
  <c r="AC32"/>
  <c r="Y32"/>
  <c r="P32"/>
  <c r="Q32" s="1"/>
  <c r="M32"/>
  <c r="AB32" s="1"/>
  <c r="AD32" s="1"/>
  <c r="AP31"/>
  <c r="AF31"/>
  <c r="AC31"/>
  <c r="Y31"/>
  <c r="P31"/>
  <c r="Q31" s="1"/>
  <c r="M31"/>
  <c r="V31" s="1"/>
  <c r="AP30"/>
  <c r="AF30"/>
  <c r="AC30"/>
  <c r="Y30"/>
  <c r="P30"/>
  <c r="Q30" s="1"/>
  <c r="M30"/>
  <c r="AB30" s="1"/>
  <c r="AD30" s="1"/>
  <c r="AP29"/>
  <c r="AF29"/>
  <c r="AC29"/>
  <c r="Y29"/>
  <c r="P29"/>
  <c r="Q29" s="1"/>
  <c r="M29"/>
  <c r="V29" s="1"/>
  <c r="AP28"/>
  <c r="AL28"/>
  <c r="AR28" s="1"/>
  <c r="AJ28"/>
  <c r="AF28"/>
  <c r="AC28"/>
  <c r="Y28"/>
  <c r="P28"/>
  <c r="Q28" s="1"/>
  <c r="M28"/>
  <c r="AB28" s="1"/>
  <c r="AD28" s="1"/>
  <c r="AP27"/>
  <c r="AF27"/>
  <c r="AC27"/>
  <c r="Y27"/>
  <c r="P27"/>
  <c r="Q27" s="1"/>
  <c r="M27"/>
  <c r="V27" s="1"/>
  <c r="AP26"/>
  <c r="AF26"/>
  <c r="AC26"/>
  <c r="Y26"/>
  <c r="P26"/>
  <c r="Q26" s="1"/>
  <c r="M26"/>
  <c r="AB26" s="1"/>
  <c r="AD26" s="1"/>
  <c r="AP25"/>
  <c r="AF25"/>
  <c r="AC25"/>
  <c r="Y25"/>
  <c r="P25"/>
  <c r="Q25" s="1"/>
  <c r="M25"/>
  <c r="V25" s="1"/>
  <c r="AP24"/>
  <c r="AF24"/>
  <c r="AC24"/>
  <c r="Y24"/>
  <c r="P24"/>
  <c r="Q24" s="1"/>
  <c r="M24"/>
  <c r="AB24" s="1"/>
  <c r="AD24" s="1"/>
  <c r="AP23"/>
  <c r="AF23"/>
  <c r="AC23"/>
  <c r="Y23"/>
  <c r="P23"/>
  <c r="Q23" s="1"/>
  <c r="M23"/>
  <c r="V23" s="1"/>
  <c r="AP22"/>
  <c r="AF22"/>
  <c r="AC22"/>
  <c r="Y22"/>
  <c r="P22"/>
  <c r="Q22" s="1"/>
  <c r="M22"/>
  <c r="AB22" s="1"/>
  <c r="AD22" s="1"/>
  <c r="AP21"/>
  <c r="AF21"/>
  <c r="AC21"/>
  <c r="Y21"/>
  <c r="Q21"/>
  <c r="P21"/>
  <c r="M21"/>
  <c r="AP20"/>
  <c r="AF20"/>
  <c r="AC20"/>
  <c r="Y20"/>
  <c r="P20"/>
  <c r="Q20" s="1"/>
  <c r="M20"/>
  <c r="V20" s="1"/>
  <c r="AP19"/>
  <c r="AF19"/>
  <c r="AC19"/>
  <c r="Y19"/>
  <c r="P19"/>
  <c r="Q19" s="1"/>
  <c r="M19"/>
  <c r="AB19" s="1"/>
  <c r="AD19" s="1"/>
  <c r="AP18"/>
  <c r="AF18"/>
  <c r="AC18"/>
  <c r="Y18"/>
  <c r="P18"/>
  <c r="Q18" s="1"/>
  <c r="M18"/>
  <c r="V18" s="1"/>
  <c r="AP17"/>
  <c r="AF17"/>
  <c r="AC17"/>
  <c r="Y17"/>
  <c r="P17"/>
  <c r="Q17" s="1"/>
  <c r="M17"/>
  <c r="AB17" s="1"/>
  <c r="AD17" s="1"/>
  <c r="AP16"/>
  <c r="AF16"/>
  <c r="AC16"/>
  <c r="Y16"/>
  <c r="P16"/>
  <c r="Q16" s="1"/>
  <c r="M16"/>
  <c r="V16" s="1"/>
  <c r="AP15"/>
  <c r="AF15"/>
  <c r="AC15"/>
  <c r="Y15"/>
  <c r="P15"/>
  <c r="Q15" s="1"/>
  <c r="M15"/>
  <c r="AB15" s="1"/>
  <c r="AD15" s="1"/>
  <c r="AP14"/>
  <c r="AF14"/>
  <c r="AC14"/>
  <c r="Y14"/>
  <c r="P14"/>
  <c r="Q14" s="1"/>
  <c r="M14"/>
  <c r="U14" s="1"/>
  <c r="AP13"/>
  <c r="AF13"/>
  <c r="AC13"/>
  <c r="Y13"/>
  <c r="P13"/>
  <c r="Q13" s="1"/>
  <c r="M13"/>
  <c r="V13" s="1"/>
  <c r="AP12"/>
  <c r="AF12"/>
  <c r="AC12"/>
  <c r="Y12"/>
  <c r="P12"/>
  <c r="Q12" s="1"/>
  <c r="M12"/>
  <c r="AB12" s="1"/>
  <c r="AD12" s="1"/>
  <c r="AP11"/>
  <c r="AF11"/>
  <c r="AC11"/>
  <c r="Y11"/>
  <c r="P11"/>
  <c r="Q11" s="1"/>
  <c r="M11"/>
  <c r="V11" s="1"/>
  <c r="AP10"/>
  <c r="AF10"/>
  <c r="AC10"/>
  <c r="Y10"/>
  <c r="P10"/>
  <c r="Q10" s="1"/>
  <c r="M10"/>
  <c r="AB10" s="1"/>
  <c r="AD10" s="1"/>
  <c r="BB9"/>
  <c r="BA9"/>
  <c r="AZ9"/>
  <c r="AY9"/>
  <c r="AX9"/>
  <c r="AW9"/>
  <c r="AV9"/>
  <c r="AU9"/>
  <c r="AP9"/>
  <c r="AF9"/>
  <c r="AC9"/>
  <c r="Y9"/>
  <c r="P9"/>
  <c r="Q9" s="1"/>
  <c r="M9"/>
  <c r="V9" s="1"/>
  <c r="AP8"/>
  <c r="AF8"/>
  <c r="AC8"/>
  <c r="Y8"/>
  <c r="S8"/>
  <c r="P8"/>
  <c r="Q8" s="1"/>
  <c r="M8"/>
  <c r="AB8" s="1"/>
  <c r="AD8" s="1"/>
  <c r="AP7"/>
  <c r="AF7"/>
  <c r="AC7"/>
  <c r="Y7"/>
  <c r="P7"/>
  <c r="Q7" s="1"/>
  <c r="M7"/>
  <c r="AB7" s="1"/>
  <c r="AD7" s="1"/>
  <c r="AP6"/>
  <c r="AP51" s="1"/>
  <c r="AP54" s="1"/>
  <c r="AF6"/>
  <c r="AF51" s="1"/>
  <c r="AF54" s="1"/>
  <c r="AC6"/>
  <c r="AB6"/>
  <c r="Z6"/>
  <c r="Y6"/>
  <c r="X6"/>
  <c r="U6"/>
  <c r="Q6"/>
  <c r="P6"/>
  <c r="N6"/>
  <c r="M6"/>
  <c r="AQ53" i="14"/>
  <c r="AO53"/>
  <c r="AN53"/>
  <c r="AM53"/>
  <c r="AK53"/>
  <c r="AI53"/>
  <c r="AH53"/>
  <c r="W53"/>
  <c r="T53"/>
  <c r="R53"/>
  <c r="O53"/>
  <c r="AQ52"/>
  <c r="AO52"/>
  <c r="AN52"/>
  <c r="AM52"/>
  <c r="AK52"/>
  <c r="AI52"/>
  <c r="AH52"/>
  <c r="W52"/>
  <c r="T52"/>
  <c r="R52"/>
  <c r="O52"/>
  <c r="AQ51"/>
  <c r="AQ54" s="1"/>
  <c r="AO51"/>
  <c r="AO54" s="1"/>
  <c r="AN51"/>
  <c r="AN54" s="1"/>
  <c r="AM51"/>
  <c r="AM54" s="1"/>
  <c r="AK51"/>
  <c r="AK54" s="1"/>
  <c r="AI51"/>
  <c r="AI54" s="1"/>
  <c r="AH51"/>
  <c r="AH54" s="1"/>
  <c r="W51"/>
  <c r="W54" s="1"/>
  <c r="T51"/>
  <c r="T54" s="1"/>
  <c r="R51"/>
  <c r="R54" s="1"/>
  <c r="O51"/>
  <c r="O54" s="1"/>
  <c r="AP49"/>
  <c r="AF49"/>
  <c r="AC49"/>
  <c r="Y49"/>
  <c r="X49"/>
  <c r="P49"/>
  <c r="Q49" s="1"/>
  <c r="M49"/>
  <c r="AB49" s="1"/>
  <c r="AD49" s="1"/>
  <c r="AP48"/>
  <c r="AF48"/>
  <c r="AC48"/>
  <c r="AB48"/>
  <c r="AD48" s="1"/>
  <c r="Z48"/>
  <c r="Y48"/>
  <c r="X48"/>
  <c r="Q48"/>
  <c r="P48"/>
  <c r="N48"/>
  <c r="M48"/>
  <c r="V48" s="1"/>
  <c r="AA48" s="1"/>
  <c r="AE48" s="1"/>
  <c r="AP47"/>
  <c r="AF47"/>
  <c r="AC47"/>
  <c r="Y47"/>
  <c r="X47"/>
  <c r="P47"/>
  <c r="Q47" s="1"/>
  <c r="M47"/>
  <c r="AB47" s="1"/>
  <c r="AD47" s="1"/>
  <c r="AP46"/>
  <c r="AF46"/>
  <c r="AC46"/>
  <c r="AB46"/>
  <c r="AD46" s="1"/>
  <c r="Z46"/>
  <c r="Y46"/>
  <c r="X46"/>
  <c r="Q46"/>
  <c r="P46"/>
  <c r="N46"/>
  <c r="M46"/>
  <c r="V46" s="1"/>
  <c r="AA46" s="1"/>
  <c r="AE46" s="1"/>
  <c r="AP45"/>
  <c r="AF45"/>
  <c r="AC45"/>
  <c r="Y45"/>
  <c r="P45"/>
  <c r="Q45" s="1"/>
  <c r="M45"/>
  <c r="AB45" s="1"/>
  <c r="AD45" s="1"/>
  <c r="AP44"/>
  <c r="AF44"/>
  <c r="AC44"/>
  <c r="AB44"/>
  <c r="AD44" s="1"/>
  <c r="Z44"/>
  <c r="Y44"/>
  <c r="X44"/>
  <c r="Q44"/>
  <c r="P44"/>
  <c r="N44"/>
  <c r="M44"/>
  <c r="V44" s="1"/>
  <c r="AP43"/>
  <c r="AP53" s="1"/>
  <c r="AF43"/>
  <c r="AF53" s="1"/>
  <c r="AC43"/>
  <c r="AC53" s="1"/>
  <c r="Y43"/>
  <c r="Y53" s="1"/>
  <c r="P43"/>
  <c r="Q43" s="1"/>
  <c r="Q53" s="1"/>
  <c r="M43"/>
  <c r="M53" s="1"/>
  <c r="B43"/>
  <c r="AP42"/>
  <c r="AF42"/>
  <c r="AC42"/>
  <c r="Y42"/>
  <c r="P42"/>
  <c r="Q42" s="1"/>
  <c r="M42"/>
  <c r="AB42" s="1"/>
  <c r="AD42" s="1"/>
  <c r="AP41"/>
  <c r="AF41"/>
  <c r="AC41"/>
  <c r="AB41"/>
  <c r="AD41" s="1"/>
  <c r="Z41"/>
  <c r="Y41"/>
  <c r="X41"/>
  <c r="U41"/>
  <c r="Q41"/>
  <c r="P41"/>
  <c r="N41"/>
  <c r="M41"/>
  <c r="V41" s="1"/>
  <c r="AP40"/>
  <c r="AP52" s="1"/>
  <c r="AF40"/>
  <c r="AF52" s="1"/>
  <c r="AC40"/>
  <c r="AC52" s="1"/>
  <c r="Y40"/>
  <c r="Y52" s="1"/>
  <c r="P40"/>
  <c r="Q40" s="1"/>
  <c r="Q52" s="1"/>
  <c r="M40"/>
  <c r="M52" s="1"/>
  <c r="AP39"/>
  <c r="AF39"/>
  <c r="AC39"/>
  <c r="AB39"/>
  <c r="AD39" s="1"/>
  <c r="Z39"/>
  <c r="Y39"/>
  <c r="X39"/>
  <c r="U39"/>
  <c r="Q39"/>
  <c r="P39"/>
  <c r="N39"/>
  <c r="M39"/>
  <c r="V39" s="1"/>
  <c r="AP38"/>
  <c r="AF38"/>
  <c r="AC38"/>
  <c r="Y38"/>
  <c r="P38"/>
  <c r="Q38" s="1"/>
  <c r="M38"/>
  <c r="AB38" s="1"/>
  <c r="AD38" s="1"/>
  <c r="AP37"/>
  <c r="AF37"/>
  <c r="AC37"/>
  <c r="AB37"/>
  <c r="AD37" s="1"/>
  <c r="Z37"/>
  <c r="Y37"/>
  <c r="X37"/>
  <c r="U37"/>
  <c r="Q37"/>
  <c r="P37"/>
  <c r="N37"/>
  <c r="M37"/>
  <c r="V37" s="1"/>
  <c r="AP36"/>
  <c r="AF36"/>
  <c r="AC36"/>
  <c r="Y36"/>
  <c r="P36"/>
  <c r="Q36" s="1"/>
  <c r="M36"/>
  <c r="AB36" s="1"/>
  <c r="AD36" s="1"/>
  <c r="AP35"/>
  <c r="AF35"/>
  <c r="AC35"/>
  <c r="AB35"/>
  <c r="AD35" s="1"/>
  <c r="Z35"/>
  <c r="Y35"/>
  <c r="X35"/>
  <c r="U35"/>
  <c r="Q35"/>
  <c r="P35"/>
  <c r="N35"/>
  <c r="M35"/>
  <c r="V35" s="1"/>
  <c r="AP34"/>
  <c r="AF34"/>
  <c r="AC34"/>
  <c r="Y34"/>
  <c r="P34"/>
  <c r="Q34" s="1"/>
  <c r="M34"/>
  <c r="AB34" s="1"/>
  <c r="AD34" s="1"/>
  <c r="AP33"/>
  <c r="AF33"/>
  <c r="AC33"/>
  <c r="AB33"/>
  <c r="AD33" s="1"/>
  <c r="Z33"/>
  <c r="Y33"/>
  <c r="X33"/>
  <c r="U33"/>
  <c r="Q33"/>
  <c r="P33"/>
  <c r="N33"/>
  <c r="M33"/>
  <c r="V33" s="1"/>
  <c r="AP32"/>
  <c r="AF32"/>
  <c r="AC32"/>
  <c r="Y32"/>
  <c r="P32"/>
  <c r="Q32" s="1"/>
  <c r="M32"/>
  <c r="AB32" s="1"/>
  <c r="AD32" s="1"/>
  <c r="AP31"/>
  <c r="AF31"/>
  <c r="AC31"/>
  <c r="AB31"/>
  <c r="AD31" s="1"/>
  <c r="Z31"/>
  <c r="Y31"/>
  <c r="X31"/>
  <c r="U31"/>
  <c r="Q31"/>
  <c r="P31"/>
  <c r="N31"/>
  <c r="M31"/>
  <c r="V31" s="1"/>
  <c r="AP30"/>
  <c r="AF30"/>
  <c r="AC30"/>
  <c r="Y30"/>
  <c r="P30"/>
  <c r="Q30" s="1"/>
  <c r="M30"/>
  <c r="AB30" s="1"/>
  <c r="AD30" s="1"/>
  <c r="AP29"/>
  <c r="AF29"/>
  <c r="AC29"/>
  <c r="AB29"/>
  <c r="AD29" s="1"/>
  <c r="Z29"/>
  <c r="Y29"/>
  <c r="X29"/>
  <c r="U29"/>
  <c r="Q29"/>
  <c r="P29"/>
  <c r="N29"/>
  <c r="M29"/>
  <c r="V29" s="1"/>
  <c r="AP28"/>
  <c r="AL28"/>
  <c r="AR28" s="1"/>
  <c r="AJ28"/>
  <c r="AF28"/>
  <c r="AC28"/>
  <c r="Y28"/>
  <c r="P28"/>
  <c r="Q28" s="1"/>
  <c r="M28"/>
  <c r="AB28" s="1"/>
  <c r="AD28" s="1"/>
  <c r="AP27"/>
  <c r="AF27"/>
  <c r="AC27"/>
  <c r="AB27"/>
  <c r="AD27" s="1"/>
  <c r="Z27"/>
  <c r="Y27"/>
  <c r="X27"/>
  <c r="U27"/>
  <c r="Q27"/>
  <c r="P27"/>
  <c r="N27"/>
  <c r="M27"/>
  <c r="V27" s="1"/>
  <c r="AP26"/>
  <c r="AF26"/>
  <c r="AC26"/>
  <c r="Y26"/>
  <c r="P26"/>
  <c r="Q26" s="1"/>
  <c r="M26"/>
  <c r="AB26" s="1"/>
  <c r="AD26" s="1"/>
  <c r="AP25"/>
  <c r="AF25"/>
  <c r="AC25"/>
  <c r="AB25"/>
  <c r="AD25" s="1"/>
  <c r="Z25"/>
  <c r="Y25"/>
  <c r="X25"/>
  <c r="U25"/>
  <c r="Q25"/>
  <c r="P25"/>
  <c r="N25"/>
  <c r="M25"/>
  <c r="V25" s="1"/>
  <c r="AP24"/>
  <c r="AF24"/>
  <c r="AC24"/>
  <c r="Y24"/>
  <c r="P24"/>
  <c r="Q24" s="1"/>
  <c r="M24"/>
  <c r="AB24" s="1"/>
  <c r="AD24" s="1"/>
  <c r="AP23"/>
  <c r="AF23"/>
  <c r="AC23"/>
  <c r="AB23"/>
  <c r="AD23" s="1"/>
  <c r="Z23"/>
  <c r="Y23"/>
  <c r="X23"/>
  <c r="U23"/>
  <c r="Q23"/>
  <c r="P23"/>
  <c r="N23"/>
  <c r="M23"/>
  <c r="V23" s="1"/>
  <c r="AP22"/>
  <c r="AF22"/>
  <c r="AC22"/>
  <c r="Y22"/>
  <c r="P22"/>
  <c r="Q22" s="1"/>
  <c r="M22"/>
  <c r="AP21"/>
  <c r="AF21"/>
  <c r="AC21"/>
  <c r="AB21"/>
  <c r="AD21" s="1"/>
  <c r="Z21"/>
  <c r="Y21"/>
  <c r="X21"/>
  <c r="U21"/>
  <c r="Q21"/>
  <c r="P21"/>
  <c r="N21"/>
  <c r="M21"/>
  <c r="V21" s="1"/>
  <c r="AP20"/>
  <c r="AF20"/>
  <c r="AC20"/>
  <c r="Y20"/>
  <c r="P20"/>
  <c r="Q20" s="1"/>
  <c r="M20"/>
  <c r="X20" s="1"/>
  <c r="AP19"/>
  <c r="AF19"/>
  <c r="AC19"/>
  <c r="Y19"/>
  <c r="P19"/>
  <c r="Q19" s="1"/>
  <c r="M19"/>
  <c r="AB19" s="1"/>
  <c r="AD19" s="1"/>
  <c r="AP18"/>
  <c r="AF18"/>
  <c r="AC18"/>
  <c r="Y18"/>
  <c r="P18"/>
  <c r="Q18" s="1"/>
  <c r="M18"/>
  <c r="V18" s="1"/>
  <c r="AP17"/>
  <c r="AF17"/>
  <c r="AC17"/>
  <c r="Y17"/>
  <c r="P17"/>
  <c r="Q17" s="1"/>
  <c r="M17"/>
  <c r="AB17" s="1"/>
  <c r="AD17" s="1"/>
  <c r="AP16"/>
  <c r="AF16"/>
  <c r="AC16"/>
  <c r="Y16"/>
  <c r="P16"/>
  <c r="Q16" s="1"/>
  <c r="M16"/>
  <c r="V16" s="1"/>
  <c r="AP15"/>
  <c r="AF15"/>
  <c r="AC15"/>
  <c r="Y15"/>
  <c r="P15"/>
  <c r="Q15" s="1"/>
  <c r="M15"/>
  <c r="AB15" s="1"/>
  <c r="AD15" s="1"/>
  <c r="AP14"/>
  <c r="AF14"/>
  <c r="AC14"/>
  <c r="Y14"/>
  <c r="P14"/>
  <c r="Q14" s="1"/>
  <c r="M14"/>
  <c r="U14" s="1"/>
  <c r="AP13"/>
  <c r="AF13"/>
  <c r="AC13"/>
  <c r="Y13"/>
  <c r="P13"/>
  <c r="Q13" s="1"/>
  <c r="M13"/>
  <c r="V13" s="1"/>
  <c r="AP12"/>
  <c r="AF12"/>
  <c r="AC12"/>
  <c r="Y12"/>
  <c r="P12"/>
  <c r="Q12" s="1"/>
  <c r="M12"/>
  <c r="AB12" s="1"/>
  <c r="AD12" s="1"/>
  <c r="AP11"/>
  <c r="AF11"/>
  <c r="AC11"/>
  <c r="Y11"/>
  <c r="P11"/>
  <c r="Q11" s="1"/>
  <c r="M11"/>
  <c r="V11" s="1"/>
  <c r="AP10"/>
  <c r="AF10"/>
  <c r="AC10"/>
  <c r="Y10"/>
  <c r="P10"/>
  <c r="Q10" s="1"/>
  <c r="M10"/>
  <c r="AB10" s="1"/>
  <c r="AD10" s="1"/>
  <c r="BB9"/>
  <c r="BA9"/>
  <c r="AZ9"/>
  <c r="AY9"/>
  <c r="AX9"/>
  <c r="AW9"/>
  <c r="AV9"/>
  <c r="AU9"/>
  <c r="AP9"/>
  <c r="AF9"/>
  <c r="AC9"/>
  <c r="Y9"/>
  <c r="P9"/>
  <c r="Q9" s="1"/>
  <c r="M9"/>
  <c r="V9" s="1"/>
  <c r="AP8"/>
  <c r="AF8"/>
  <c r="AC8"/>
  <c r="Y8"/>
  <c r="S8"/>
  <c r="P8"/>
  <c r="Q8" s="1"/>
  <c r="M8"/>
  <c r="AB8" s="1"/>
  <c r="AD8" s="1"/>
  <c r="AP7"/>
  <c r="AF7"/>
  <c r="AC7"/>
  <c r="Y7"/>
  <c r="P7"/>
  <c r="Q7" s="1"/>
  <c r="M7"/>
  <c r="AB7" s="1"/>
  <c r="AD7" s="1"/>
  <c r="AP6"/>
  <c r="AP51" s="1"/>
  <c r="AP54" s="1"/>
  <c r="AF6"/>
  <c r="AF51" s="1"/>
  <c r="AF54" s="1"/>
  <c r="AC6"/>
  <c r="AB6"/>
  <c r="Z6"/>
  <c r="Y6"/>
  <c r="X6"/>
  <c r="U6"/>
  <c r="Q6"/>
  <c r="P6"/>
  <c r="N6"/>
  <c r="M6"/>
  <c r="AQ53" i="13"/>
  <c r="AO53"/>
  <c r="AN53"/>
  <c r="AM53"/>
  <c r="AK53"/>
  <c r="AI53"/>
  <c r="AH53"/>
  <c r="W53"/>
  <c r="T53"/>
  <c r="R53"/>
  <c r="O53"/>
  <c r="AQ52"/>
  <c r="AO52"/>
  <c r="AN52"/>
  <c r="AM52"/>
  <c r="AK52"/>
  <c r="AI52"/>
  <c r="AH52"/>
  <c r="W52"/>
  <c r="T52"/>
  <c r="R52"/>
  <c r="O52"/>
  <c r="AQ51"/>
  <c r="AQ54" s="1"/>
  <c r="AO51"/>
  <c r="AO54" s="1"/>
  <c r="AN51"/>
  <c r="AN54" s="1"/>
  <c r="AM51"/>
  <c r="AM54" s="1"/>
  <c r="AK51"/>
  <c r="AK54" s="1"/>
  <c r="AI51"/>
  <c r="AI54" s="1"/>
  <c r="AH51"/>
  <c r="AH54" s="1"/>
  <c r="W51"/>
  <c r="W54" s="1"/>
  <c r="T51"/>
  <c r="T54" s="1"/>
  <c r="R51"/>
  <c r="R54" s="1"/>
  <c r="O51"/>
  <c r="O54" s="1"/>
  <c r="AP49"/>
  <c r="AF49"/>
  <c r="AC49"/>
  <c r="Y49"/>
  <c r="X49"/>
  <c r="P49"/>
  <c r="Q49" s="1"/>
  <c r="M49"/>
  <c r="AB49" s="1"/>
  <c r="AD49" s="1"/>
  <c r="AP48"/>
  <c r="AF48"/>
  <c r="AC48"/>
  <c r="AB48"/>
  <c r="AD48" s="1"/>
  <c r="Z48"/>
  <c r="Y48"/>
  <c r="X48"/>
  <c r="Q48"/>
  <c r="P48"/>
  <c r="N48"/>
  <c r="M48"/>
  <c r="V48" s="1"/>
  <c r="AA48" s="1"/>
  <c r="AE48" s="1"/>
  <c r="AP47"/>
  <c r="AF47"/>
  <c r="AC47"/>
  <c r="Y47"/>
  <c r="X47"/>
  <c r="P47"/>
  <c r="Q47" s="1"/>
  <c r="M47"/>
  <c r="AB47" s="1"/>
  <c r="AD47" s="1"/>
  <c r="AP46"/>
  <c r="AF46"/>
  <c r="AC46"/>
  <c r="AB46"/>
  <c r="AD46" s="1"/>
  <c r="Z46"/>
  <c r="Y46"/>
  <c r="X46"/>
  <c r="Q46"/>
  <c r="P46"/>
  <c r="N46"/>
  <c r="M46"/>
  <c r="V46" s="1"/>
  <c r="AA46" s="1"/>
  <c r="AE46" s="1"/>
  <c r="AP45"/>
  <c r="AF45"/>
  <c r="AC45"/>
  <c r="Y45"/>
  <c r="P45"/>
  <c r="Q45" s="1"/>
  <c r="M45"/>
  <c r="AB45" s="1"/>
  <c r="AD45" s="1"/>
  <c r="AP44"/>
  <c r="AF44"/>
  <c r="AC44"/>
  <c r="AB44"/>
  <c r="AD44" s="1"/>
  <c r="Z44"/>
  <c r="Y44"/>
  <c r="X44"/>
  <c r="Q44"/>
  <c r="P44"/>
  <c r="N44"/>
  <c r="M44"/>
  <c r="V44" s="1"/>
  <c r="AP43"/>
  <c r="AP53" s="1"/>
  <c r="AF43"/>
  <c r="AF53" s="1"/>
  <c r="AC43"/>
  <c r="AC53" s="1"/>
  <c r="Y43"/>
  <c r="Y53" s="1"/>
  <c r="P43"/>
  <c r="Q43" s="1"/>
  <c r="Q53" s="1"/>
  <c r="M43"/>
  <c r="M53" s="1"/>
  <c r="B43"/>
  <c r="AP42"/>
  <c r="AF42"/>
  <c r="AC42"/>
  <c r="Y42"/>
  <c r="P42"/>
  <c r="Q42" s="1"/>
  <c r="M42"/>
  <c r="AB42" s="1"/>
  <c r="AD42" s="1"/>
  <c r="AP41"/>
  <c r="AF41"/>
  <c r="AC41"/>
  <c r="AB41"/>
  <c r="AD41" s="1"/>
  <c r="Z41"/>
  <c r="Y41"/>
  <c r="X41"/>
  <c r="U41"/>
  <c r="Q41"/>
  <c r="P41"/>
  <c r="N41"/>
  <c r="M41"/>
  <c r="V41" s="1"/>
  <c r="AP40"/>
  <c r="AP52" s="1"/>
  <c r="AF40"/>
  <c r="AF52" s="1"/>
  <c r="AC40"/>
  <c r="AC52" s="1"/>
  <c r="Y40"/>
  <c r="Y52" s="1"/>
  <c r="P40"/>
  <c r="Q40" s="1"/>
  <c r="Q52" s="1"/>
  <c r="M40"/>
  <c r="M52" s="1"/>
  <c r="AP39"/>
  <c r="AF39"/>
  <c r="AC39"/>
  <c r="AB39"/>
  <c r="AD39" s="1"/>
  <c r="Z39"/>
  <c r="Y39"/>
  <c r="X39"/>
  <c r="U39"/>
  <c r="Q39"/>
  <c r="P39"/>
  <c r="N39"/>
  <c r="M39"/>
  <c r="V39" s="1"/>
  <c r="AP38"/>
  <c r="AF38"/>
  <c r="AC38"/>
  <c r="Y38"/>
  <c r="P38"/>
  <c r="Q38" s="1"/>
  <c r="M38"/>
  <c r="AB38" s="1"/>
  <c r="AD38" s="1"/>
  <c r="AP37"/>
  <c r="AF37"/>
  <c r="AC37"/>
  <c r="AB37"/>
  <c r="AD37" s="1"/>
  <c r="Z37"/>
  <c r="Y37"/>
  <c r="X37"/>
  <c r="U37"/>
  <c r="Q37"/>
  <c r="P37"/>
  <c r="N37"/>
  <c r="M37"/>
  <c r="V37" s="1"/>
  <c r="AP36"/>
  <c r="AF36"/>
  <c r="AC36"/>
  <c r="Y36"/>
  <c r="P36"/>
  <c r="Q36" s="1"/>
  <c r="M36"/>
  <c r="AB36" s="1"/>
  <c r="AD36" s="1"/>
  <c r="AP35"/>
  <c r="AF35"/>
  <c r="AC35"/>
  <c r="AB35"/>
  <c r="AD35" s="1"/>
  <c r="Z35"/>
  <c r="Y35"/>
  <c r="X35"/>
  <c r="U35"/>
  <c r="Q35"/>
  <c r="P35"/>
  <c r="N35"/>
  <c r="M35"/>
  <c r="V35" s="1"/>
  <c r="AP34"/>
  <c r="AF34"/>
  <c r="AC34"/>
  <c r="Y34"/>
  <c r="P34"/>
  <c r="Q34" s="1"/>
  <c r="M34"/>
  <c r="AB34" s="1"/>
  <c r="AD34" s="1"/>
  <c r="AP33"/>
  <c r="AF33"/>
  <c r="AC33"/>
  <c r="AB33"/>
  <c r="AD33" s="1"/>
  <c r="Z33"/>
  <c r="Y33"/>
  <c r="X33"/>
  <c r="U33"/>
  <c r="Q33"/>
  <c r="P33"/>
  <c r="N33"/>
  <c r="M33"/>
  <c r="V33" s="1"/>
  <c r="AP32"/>
  <c r="AF32"/>
  <c r="AC32"/>
  <c r="Y32"/>
  <c r="P32"/>
  <c r="Q32" s="1"/>
  <c r="M32"/>
  <c r="AB32" s="1"/>
  <c r="AD32" s="1"/>
  <c r="AP31"/>
  <c r="AF31"/>
  <c r="AC31"/>
  <c r="AB31"/>
  <c r="AD31" s="1"/>
  <c r="Z31"/>
  <c r="Y31"/>
  <c r="X31"/>
  <c r="U31"/>
  <c r="Q31"/>
  <c r="P31"/>
  <c r="N31"/>
  <c r="M31"/>
  <c r="V31" s="1"/>
  <c r="AP30"/>
  <c r="AF30"/>
  <c r="AC30"/>
  <c r="Y30"/>
  <c r="P30"/>
  <c r="Q30" s="1"/>
  <c r="M30"/>
  <c r="AB30" s="1"/>
  <c r="AD30" s="1"/>
  <c r="AP29"/>
  <c r="AF29"/>
  <c r="AC29"/>
  <c r="AB29"/>
  <c r="AD29" s="1"/>
  <c r="Z29"/>
  <c r="Y29"/>
  <c r="X29"/>
  <c r="U29"/>
  <c r="Q29"/>
  <c r="P29"/>
  <c r="N29"/>
  <c r="M29"/>
  <c r="V29" s="1"/>
  <c r="AP28"/>
  <c r="AL28"/>
  <c r="AR28" s="1"/>
  <c r="AJ28"/>
  <c r="AF28"/>
  <c r="AC28"/>
  <c r="Y28"/>
  <c r="P28"/>
  <c r="Q28" s="1"/>
  <c r="M28"/>
  <c r="AB28" s="1"/>
  <c r="AD28" s="1"/>
  <c r="AP27"/>
  <c r="AF27"/>
  <c r="AC27"/>
  <c r="AB27"/>
  <c r="AD27" s="1"/>
  <c r="Z27"/>
  <c r="Y27"/>
  <c r="X27"/>
  <c r="U27"/>
  <c r="Q27"/>
  <c r="P27"/>
  <c r="N27"/>
  <c r="M27"/>
  <c r="V27" s="1"/>
  <c r="AP26"/>
  <c r="AF26"/>
  <c r="AC26"/>
  <c r="Y26"/>
  <c r="P26"/>
  <c r="Q26" s="1"/>
  <c r="M26"/>
  <c r="AB26" s="1"/>
  <c r="AD26" s="1"/>
  <c r="AP25"/>
  <c r="AF25"/>
  <c r="AC25"/>
  <c r="AB25"/>
  <c r="AD25" s="1"/>
  <c r="Z25"/>
  <c r="Y25"/>
  <c r="X25"/>
  <c r="U25"/>
  <c r="Q25"/>
  <c r="P25"/>
  <c r="N25"/>
  <c r="M25"/>
  <c r="V25" s="1"/>
  <c r="AP24"/>
  <c r="AF24"/>
  <c r="AC24"/>
  <c r="Y24"/>
  <c r="P24"/>
  <c r="Q24" s="1"/>
  <c r="M24"/>
  <c r="AB24" s="1"/>
  <c r="AD24" s="1"/>
  <c r="AP23"/>
  <c r="AF23"/>
  <c r="AC23"/>
  <c r="AB23"/>
  <c r="AD23" s="1"/>
  <c r="Z23"/>
  <c r="Y23"/>
  <c r="X23"/>
  <c r="U23"/>
  <c r="Q23"/>
  <c r="P23"/>
  <c r="N23"/>
  <c r="M23"/>
  <c r="V23" s="1"/>
  <c r="AP22"/>
  <c r="AF22"/>
  <c r="AC22"/>
  <c r="Y22"/>
  <c r="P22"/>
  <c r="Q22" s="1"/>
  <c r="M22"/>
  <c r="V22" s="1"/>
  <c r="AP21"/>
  <c r="AF21"/>
  <c r="AC21"/>
  <c r="AB21"/>
  <c r="AD21" s="1"/>
  <c r="Z21"/>
  <c r="Y21"/>
  <c r="X21"/>
  <c r="AA21" s="1"/>
  <c r="U21"/>
  <c r="Q21"/>
  <c r="P21"/>
  <c r="N21"/>
  <c r="M21"/>
  <c r="V21" s="1"/>
  <c r="AP20"/>
  <c r="AF20"/>
  <c r="AC20"/>
  <c r="Y20"/>
  <c r="P20"/>
  <c r="Q20" s="1"/>
  <c r="M20"/>
  <c r="AP19"/>
  <c r="AF19"/>
  <c r="AC19"/>
  <c r="AB19"/>
  <c r="AD19" s="1"/>
  <c r="Z19"/>
  <c r="Y19"/>
  <c r="X19"/>
  <c r="U19"/>
  <c r="Q19"/>
  <c r="P19"/>
  <c r="N19"/>
  <c r="M19"/>
  <c r="V19" s="1"/>
  <c r="AP18"/>
  <c r="AF18"/>
  <c r="AC18"/>
  <c r="Y18"/>
  <c r="P18"/>
  <c r="Q18" s="1"/>
  <c r="M18"/>
  <c r="AB18" s="1"/>
  <c r="AD18" s="1"/>
  <c r="AP17"/>
  <c r="AF17"/>
  <c r="AC17"/>
  <c r="AB17"/>
  <c r="AD17" s="1"/>
  <c r="Z17"/>
  <c r="Y17"/>
  <c r="X17"/>
  <c r="U17"/>
  <c r="Q17"/>
  <c r="P17"/>
  <c r="N17"/>
  <c r="M17"/>
  <c r="V17" s="1"/>
  <c r="AP16"/>
  <c r="AF16"/>
  <c r="AC16"/>
  <c r="Y16"/>
  <c r="P16"/>
  <c r="Q16" s="1"/>
  <c r="M16"/>
  <c r="AB16" s="1"/>
  <c r="AD16" s="1"/>
  <c r="AP15"/>
  <c r="AF15"/>
  <c r="AC15"/>
  <c r="AB15"/>
  <c r="AD15" s="1"/>
  <c r="Z15"/>
  <c r="Y15"/>
  <c r="X15"/>
  <c r="U15"/>
  <c r="Q15"/>
  <c r="P15"/>
  <c r="N15"/>
  <c r="M15"/>
  <c r="V15" s="1"/>
  <c r="AP14"/>
  <c r="AF14"/>
  <c r="AC14"/>
  <c r="Y14"/>
  <c r="U14"/>
  <c r="Q14"/>
  <c r="P14"/>
  <c r="N14"/>
  <c r="M14"/>
  <c r="AB14" s="1"/>
  <c r="AD14" s="1"/>
  <c r="AP13"/>
  <c r="AF13"/>
  <c r="AC13"/>
  <c r="Y13"/>
  <c r="P13"/>
  <c r="Q13" s="1"/>
  <c r="M13"/>
  <c r="AB13" s="1"/>
  <c r="AD13" s="1"/>
  <c r="AP12"/>
  <c r="AF12"/>
  <c r="AC12"/>
  <c r="AB12"/>
  <c r="AD12" s="1"/>
  <c r="Z12"/>
  <c r="Y12"/>
  <c r="X12"/>
  <c r="AA12" s="1"/>
  <c r="AE12" s="1"/>
  <c r="U12"/>
  <c r="Q12"/>
  <c r="P12"/>
  <c r="N12"/>
  <c r="M12"/>
  <c r="V12" s="1"/>
  <c r="AP11"/>
  <c r="AF11"/>
  <c r="AC11"/>
  <c r="Y11"/>
  <c r="P11"/>
  <c r="Q11" s="1"/>
  <c r="M11"/>
  <c r="AB11" s="1"/>
  <c r="AD11" s="1"/>
  <c r="AP10"/>
  <c r="AF10"/>
  <c r="AC10"/>
  <c r="AB10"/>
  <c r="AD10" s="1"/>
  <c r="Z10"/>
  <c r="Y10"/>
  <c r="X10"/>
  <c r="AA10" s="1"/>
  <c r="AE10" s="1"/>
  <c r="U10"/>
  <c r="Q10"/>
  <c r="P10"/>
  <c r="N10"/>
  <c r="M10"/>
  <c r="V10" s="1"/>
  <c r="BB9"/>
  <c r="BA9"/>
  <c r="AZ9"/>
  <c r="AY9"/>
  <c r="AX9"/>
  <c r="AW9"/>
  <c r="AV9"/>
  <c r="AU9"/>
  <c r="AP9"/>
  <c r="AF9"/>
  <c r="AC9"/>
  <c r="Y9"/>
  <c r="P9"/>
  <c r="Q9" s="1"/>
  <c r="M9"/>
  <c r="AB9" s="1"/>
  <c r="AD9" s="1"/>
  <c r="AP8"/>
  <c r="AF8"/>
  <c r="AC8"/>
  <c r="Y8"/>
  <c r="Q8"/>
  <c r="P8"/>
  <c r="M8"/>
  <c r="V8" s="1"/>
  <c r="AP7"/>
  <c r="AF7"/>
  <c r="AC7"/>
  <c r="Y7"/>
  <c r="P7"/>
  <c r="Q7" s="1"/>
  <c r="M7"/>
  <c r="V7" s="1"/>
  <c r="AP6"/>
  <c r="AP51" s="1"/>
  <c r="AP54" s="1"/>
  <c r="AF6"/>
  <c r="AF51" s="1"/>
  <c r="AF54" s="1"/>
  <c r="AC6"/>
  <c r="AC51" s="1"/>
  <c r="AC54" s="1"/>
  <c r="Y6"/>
  <c r="Y51" s="1"/>
  <c r="Y54" s="1"/>
  <c r="P6"/>
  <c r="P51" s="1"/>
  <c r="M6"/>
  <c r="M51" s="1"/>
  <c r="M54" s="1"/>
  <c r="AQ53" i="12"/>
  <c r="AO53"/>
  <c r="AN53"/>
  <c r="AM53"/>
  <c r="AK53"/>
  <c r="AI53"/>
  <c r="AH53"/>
  <c r="W53"/>
  <c r="T53"/>
  <c r="R53"/>
  <c r="O53"/>
  <c r="AQ52"/>
  <c r="AO52"/>
  <c r="AN52"/>
  <c r="AM52"/>
  <c r="AK52"/>
  <c r="AI52"/>
  <c r="AH52"/>
  <c r="W52"/>
  <c r="T52"/>
  <c r="R52"/>
  <c r="O52"/>
  <c r="AQ51"/>
  <c r="AQ54" s="1"/>
  <c r="AO51"/>
  <c r="AO54" s="1"/>
  <c r="AN51"/>
  <c r="AN54" s="1"/>
  <c r="AM51"/>
  <c r="AM54" s="1"/>
  <c r="AK51"/>
  <c r="AK54" s="1"/>
  <c r="AI51"/>
  <c r="AI54" s="1"/>
  <c r="AH51"/>
  <c r="AH54" s="1"/>
  <c r="W51"/>
  <c r="W54" s="1"/>
  <c r="T51"/>
  <c r="T54" s="1"/>
  <c r="R51"/>
  <c r="R54" s="1"/>
  <c r="O51"/>
  <c r="O54" s="1"/>
  <c r="AP49"/>
  <c r="AF49"/>
  <c r="AC49"/>
  <c r="Y49"/>
  <c r="X49"/>
  <c r="P49"/>
  <c r="Q49" s="1"/>
  <c r="M49"/>
  <c r="AB49" s="1"/>
  <c r="AD49" s="1"/>
  <c r="AP48"/>
  <c r="AF48"/>
  <c r="AC48"/>
  <c r="AB48"/>
  <c r="AD48" s="1"/>
  <c r="Z48"/>
  <c r="Y48"/>
  <c r="X48"/>
  <c r="Q48"/>
  <c r="P48"/>
  <c r="N48"/>
  <c r="M48"/>
  <c r="V48" s="1"/>
  <c r="AA48" s="1"/>
  <c r="AE48" s="1"/>
  <c r="AP47"/>
  <c r="AF47"/>
  <c r="AC47"/>
  <c r="Y47"/>
  <c r="X47"/>
  <c r="P47"/>
  <c r="Q47" s="1"/>
  <c r="M47"/>
  <c r="AB47" s="1"/>
  <c r="AD47" s="1"/>
  <c r="AP46"/>
  <c r="AF46"/>
  <c r="AC46"/>
  <c r="AB46"/>
  <c r="AD46" s="1"/>
  <c r="Z46"/>
  <c r="Y46"/>
  <c r="X46"/>
  <c r="Q46"/>
  <c r="P46"/>
  <c r="N46"/>
  <c r="M46"/>
  <c r="V46" s="1"/>
  <c r="AA46" s="1"/>
  <c r="AE46" s="1"/>
  <c r="AP45"/>
  <c r="AF45"/>
  <c r="AC45"/>
  <c r="Y45"/>
  <c r="P45"/>
  <c r="Q45" s="1"/>
  <c r="M45"/>
  <c r="AB45" s="1"/>
  <c r="AD45" s="1"/>
  <c r="AP44"/>
  <c r="AF44"/>
  <c r="AC44"/>
  <c r="AB44"/>
  <c r="AD44" s="1"/>
  <c r="Z44"/>
  <c r="Y44"/>
  <c r="X44"/>
  <c r="Q44"/>
  <c r="P44"/>
  <c r="N44"/>
  <c r="M44"/>
  <c r="V44" s="1"/>
  <c r="AP43"/>
  <c r="AP53" s="1"/>
  <c r="AF43"/>
  <c r="AF53" s="1"/>
  <c r="AC43"/>
  <c r="AC53" s="1"/>
  <c r="Y43"/>
  <c r="Y53" s="1"/>
  <c r="P43"/>
  <c r="Q43" s="1"/>
  <c r="Q53" s="1"/>
  <c r="M43"/>
  <c r="M53" s="1"/>
  <c r="B43"/>
  <c r="AP42"/>
  <c r="AF42"/>
  <c r="AC42"/>
  <c r="Y42"/>
  <c r="P42"/>
  <c r="Q42" s="1"/>
  <c r="M42"/>
  <c r="AB42" s="1"/>
  <c r="AD42" s="1"/>
  <c r="AP41"/>
  <c r="AF41"/>
  <c r="AC41"/>
  <c r="AB41"/>
  <c r="AD41" s="1"/>
  <c r="Z41"/>
  <c r="Y41"/>
  <c r="X41"/>
  <c r="U41"/>
  <c r="Q41"/>
  <c r="P41"/>
  <c r="N41"/>
  <c r="M41"/>
  <c r="V41" s="1"/>
  <c r="AP40"/>
  <c r="AP52" s="1"/>
  <c r="AF40"/>
  <c r="AF52" s="1"/>
  <c r="AC40"/>
  <c r="AC52" s="1"/>
  <c r="Y40"/>
  <c r="Y52" s="1"/>
  <c r="P40"/>
  <c r="Q40" s="1"/>
  <c r="Q52" s="1"/>
  <c r="M40"/>
  <c r="M52" s="1"/>
  <c r="AP39"/>
  <c r="AF39"/>
  <c r="AC39"/>
  <c r="AB39"/>
  <c r="AD39" s="1"/>
  <c r="Z39"/>
  <c r="Y39"/>
  <c r="X39"/>
  <c r="U39"/>
  <c r="Q39"/>
  <c r="P39"/>
  <c r="N39"/>
  <c r="M39"/>
  <c r="V39" s="1"/>
  <c r="AP38"/>
  <c r="AF38"/>
  <c r="AC38"/>
  <c r="Y38"/>
  <c r="P38"/>
  <c r="Q38" s="1"/>
  <c r="M38"/>
  <c r="AB38" s="1"/>
  <c r="AD38" s="1"/>
  <c r="AP37"/>
  <c r="AF37"/>
  <c r="AC37"/>
  <c r="AB37"/>
  <c r="AD37" s="1"/>
  <c r="Z37"/>
  <c r="Y37"/>
  <c r="X37"/>
  <c r="U37"/>
  <c r="Q37"/>
  <c r="P37"/>
  <c r="N37"/>
  <c r="M37"/>
  <c r="V37" s="1"/>
  <c r="AP36"/>
  <c r="AF36"/>
  <c r="AC36"/>
  <c r="Y36"/>
  <c r="P36"/>
  <c r="Q36" s="1"/>
  <c r="M36"/>
  <c r="AB36" s="1"/>
  <c r="AD36" s="1"/>
  <c r="AP35"/>
  <c r="AF35"/>
  <c r="AC35"/>
  <c r="AB35"/>
  <c r="AD35" s="1"/>
  <c r="Z35"/>
  <c r="Y35"/>
  <c r="X35"/>
  <c r="U35"/>
  <c r="Q35"/>
  <c r="P35"/>
  <c r="N35"/>
  <c r="M35"/>
  <c r="V35" s="1"/>
  <c r="AP34"/>
  <c r="AF34"/>
  <c r="AC34"/>
  <c r="Y34"/>
  <c r="P34"/>
  <c r="Q34" s="1"/>
  <c r="M34"/>
  <c r="AB34" s="1"/>
  <c r="AD34" s="1"/>
  <c r="AP33"/>
  <c r="AF33"/>
  <c r="AC33"/>
  <c r="AB33"/>
  <c r="AD33" s="1"/>
  <c r="Z33"/>
  <c r="Y33"/>
  <c r="X33"/>
  <c r="U33"/>
  <c r="Q33"/>
  <c r="P33"/>
  <c r="N33"/>
  <c r="M33"/>
  <c r="V33" s="1"/>
  <c r="AP32"/>
  <c r="AF32"/>
  <c r="AC32"/>
  <c r="Y32"/>
  <c r="P32"/>
  <c r="Q32" s="1"/>
  <c r="M32"/>
  <c r="AB32" s="1"/>
  <c r="AD32" s="1"/>
  <c r="AP31"/>
  <c r="AF31"/>
  <c r="AC31"/>
  <c r="AB31"/>
  <c r="AD31" s="1"/>
  <c r="Z31"/>
  <c r="Y31"/>
  <c r="X31"/>
  <c r="U31"/>
  <c r="Q31"/>
  <c r="P31"/>
  <c r="N31"/>
  <c r="M31"/>
  <c r="V31" s="1"/>
  <c r="AP30"/>
  <c r="AF30"/>
  <c r="AC30"/>
  <c r="Y30"/>
  <c r="P30"/>
  <c r="Q30" s="1"/>
  <c r="M30"/>
  <c r="AB30" s="1"/>
  <c r="AD30" s="1"/>
  <c r="AP29"/>
  <c r="AF29"/>
  <c r="AC29"/>
  <c r="AB29"/>
  <c r="AD29" s="1"/>
  <c r="Z29"/>
  <c r="Y29"/>
  <c r="X29"/>
  <c r="U29"/>
  <c r="Q29"/>
  <c r="P29"/>
  <c r="N29"/>
  <c r="M29"/>
  <c r="V29" s="1"/>
  <c r="AP28"/>
  <c r="AL28"/>
  <c r="AR28" s="1"/>
  <c r="AJ28"/>
  <c r="AF28"/>
  <c r="AC28"/>
  <c r="Y28"/>
  <c r="P28"/>
  <c r="Q28" s="1"/>
  <c r="M28"/>
  <c r="AB28" s="1"/>
  <c r="AD28" s="1"/>
  <c r="AP27"/>
  <c r="AF27"/>
  <c r="AC27"/>
  <c r="AB27"/>
  <c r="AD27" s="1"/>
  <c r="Z27"/>
  <c r="Y27"/>
  <c r="X27"/>
  <c r="U27"/>
  <c r="Q27"/>
  <c r="P27"/>
  <c r="N27"/>
  <c r="M27"/>
  <c r="V27" s="1"/>
  <c r="AP26"/>
  <c r="AF26"/>
  <c r="AC26"/>
  <c r="Y26"/>
  <c r="P26"/>
  <c r="Q26" s="1"/>
  <c r="M26"/>
  <c r="AB26" s="1"/>
  <c r="AD26" s="1"/>
  <c r="AP25"/>
  <c r="AF25"/>
  <c r="AC25"/>
  <c r="AB25"/>
  <c r="AD25" s="1"/>
  <c r="Z25"/>
  <c r="Y25"/>
  <c r="X25"/>
  <c r="U25"/>
  <c r="Q25"/>
  <c r="P25"/>
  <c r="N25"/>
  <c r="M25"/>
  <c r="V25" s="1"/>
  <c r="AP24"/>
  <c r="AF24"/>
  <c r="AC24"/>
  <c r="Y24"/>
  <c r="P24"/>
  <c r="Q24" s="1"/>
  <c r="M24"/>
  <c r="AB24" s="1"/>
  <c r="AD24" s="1"/>
  <c r="AP23"/>
  <c r="AF23"/>
  <c r="AC23"/>
  <c r="AB23"/>
  <c r="AD23" s="1"/>
  <c r="Z23"/>
  <c r="Y23"/>
  <c r="X23"/>
  <c r="U23"/>
  <c r="Q23"/>
  <c r="P23"/>
  <c r="N23"/>
  <c r="M23"/>
  <c r="V23" s="1"/>
  <c r="AP22"/>
  <c r="AF22"/>
  <c r="AC22"/>
  <c r="Y22"/>
  <c r="P22"/>
  <c r="Q22" s="1"/>
  <c r="M22"/>
  <c r="AP21"/>
  <c r="AF21"/>
  <c r="AC21"/>
  <c r="AB21"/>
  <c r="AD21" s="1"/>
  <c r="Z21"/>
  <c r="Y21"/>
  <c r="X21"/>
  <c r="U21"/>
  <c r="Q21"/>
  <c r="P21"/>
  <c r="N21"/>
  <c r="M21"/>
  <c r="V21" s="1"/>
  <c r="AP20"/>
  <c r="AF20"/>
  <c r="AC20"/>
  <c r="Y20"/>
  <c r="P20"/>
  <c r="Q20" s="1"/>
  <c r="M20"/>
  <c r="X20" s="1"/>
  <c r="AP19"/>
  <c r="AF19"/>
  <c r="AC19"/>
  <c r="Y19"/>
  <c r="P19"/>
  <c r="Q19" s="1"/>
  <c r="M19"/>
  <c r="AB19" s="1"/>
  <c r="AD19" s="1"/>
  <c r="AP18"/>
  <c r="AF18"/>
  <c r="AC18"/>
  <c r="Y18"/>
  <c r="P18"/>
  <c r="Q18" s="1"/>
  <c r="M18"/>
  <c r="V18" s="1"/>
  <c r="AP17"/>
  <c r="AF17"/>
  <c r="AC17"/>
  <c r="Y17"/>
  <c r="P17"/>
  <c r="Q17" s="1"/>
  <c r="M17"/>
  <c r="AB17" s="1"/>
  <c r="AD17" s="1"/>
  <c r="AP16"/>
  <c r="AF16"/>
  <c r="AC16"/>
  <c r="Y16"/>
  <c r="P16"/>
  <c r="Q16" s="1"/>
  <c r="M16"/>
  <c r="V16" s="1"/>
  <c r="AP15"/>
  <c r="AF15"/>
  <c r="AC15"/>
  <c r="Y15"/>
  <c r="P15"/>
  <c r="Q15" s="1"/>
  <c r="M15"/>
  <c r="AB15" s="1"/>
  <c r="AD15" s="1"/>
  <c r="AP14"/>
  <c r="AF14"/>
  <c r="AC14"/>
  <c r="Y14"/>
  <c r="P14"/>
  <c r="Q14" s="1"/>
  <c r="M14"/>
  <c r="U14" s="1"/>
  <c r="AP13"/>
  <c r="AF13"/>
  <c r="AC13"/>
  <c r="Y13"/>
  <c r="P13"/>
  <c r="Q13" s="1"/>
  <c r="M13"/>
  <c r="V13" s="1"/>
  <c r="AP12"/>
  <c r="AF12"/>
  <c r="AC12"/>
  <c r="Y12"/>
  <c r="P12"/>
  <c r="Q12" s="1"/>
  <c r="M12"/>
  <c r="AB12" s="1"/>
  <c r="AD12" s="1"/>
  <c r="AP11"/>
  <c r="AF11"/>
  <c r="AC11"/>
  <c r="Y11"/>
  <c r="P11"/>
  <c r="Q11" s="1"/>
  <c r="M11"/>
  <c r="V11" s="1"/>
  <c r="AP10"/>
  <c r="AF10"/>
  <c r="AC10"/>
  <c r="Y10"/>
  <c r="P10"/>
  <c r="Q10" s="1"/>
  <c r="M10"/>
  <c r="AB10" s="1"/>
  <c r="AD10" s="1"/>
  <c r="BB9"/>
  <c r="BA9"/>
  <c r="AZ9"/>
  <c r="AY9"/>
  <c r="AX9"/>
  <c r="AW9"/>
  <c r="AV9"/>
  <c r="AU9"/>
  <c r="AP9"/>
  <c r="AF9"/>
  <c r="AC9"/>
  <c r="AB9"/>
  <c r="AD9" s="1"/>
  <c r="Z9"/>
  <c r="Y9"/>
  <c r="X9"/>
  <c r="U9"/>
  <c r="Q9"/>
  <c r="P9"/>
  <c r="N9"/>
  <c r="M9"/>
  <c r="V9" s="1"/>
  <c r="AP8"/>
  <c r="AF8"/>
  <c r="AC8"/>
  <c r="Y8"/>
  <c r="S8"/>
  <c r="P8"/>
  <c r="Q8" s="1"/>
  <c r="M8"/>
  <c r="AB8" s="1"/>
  <c r="AD8" s="1"/>
  <c r="AP7"/>
  <c r="AF7"/>
  <c r="AC7"/>
  <c r="Y7"/>
  <c r="P7"/>
  <c r="Q7" s="1"/>
  <c r="M7"/>
  <c r="AB7" s="1"/>
  <c r="AD7" s="1"/>
  <c r="AP6"/>
  <c r="AP51" s="1"/>
  <c r="AP54" s="1"/>
  <c r="AF6"/>
  <c r="AF51" s="1"/>
  <c r="AF54" s="1"/>
  <c r="AC6"/>
  <c r="AB6"/>
  <c r="Z6"/>
  <c r="Y6"/>
  <c r="X6"/>
  <c r="U6"/>
  <c r="Q6"/>
  <c r="P6"/>
  <c r="N6"/>
  <c r="M6"/>
  <c r="AP51" i="7"/>
  <c r="AO51"/>
  <c r="AN51"/>
  <c r="AM51"/>
  <c r="AR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M54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Q51"/>
  <c r="AR51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M53"/>
  <c r="M52"/>
  <c r="M51"/>
  <c r="M33"/>
  <c r="AP42"/>
  <c r="AP43"/>
  <c r="AP44"/>
  <c r="AP45"/>
  <c r="AP46"/>
  <c r="AP47"/>
  <c r="AP48"/>
  <c r="AP49"/>
  <c r="AL41"/>
  <c r="AL42"/>
  <c r="AJ41"/>
  <c r="AJ42"/>
  <c r="AC46"/>
  <c r="AB46"/>
  <c r="AD46" s="1"/>
  <c r="Z46"/>
  <c r="Q47"/>
  <c r="Q48"/>
  <c r="Q49"/>
  <c r="N46"/>
  <c r="M46"/>
  <c r="M43"/>
  <c r="V43" s="1"/>
  <c r="M44"/>
  <c r="AB44" s="1"/>
  <c r="AD44" s="1"/>
  <c r="M45"/>
  <c r="Z45" s="1"/>
  <c r="M47"/>
  <c r="N47" s="1"/>
  <c r="M48"/>
  <c r="AB48" s="1"/>
  <c r="AD48" s="1"/>
  <c r="M49"/>
  <c r="N49" s="1"/>
  <c r="P44"/>
  <c r="P45"/>
  <c r="P46"/>
  <c r="P47"/>
  <c r="P48"/>
  <c r="P49"/>
  <c r="P43"/>
  <c r="V44"/>
  <c r="Y48"/>
  <c r="Y43"/>
  <c r="Y44"/>
  <c r="Y45"/>
  <c r="Y46"/>
  <c r="Y47"/>
  <c r="Y49"/>
  <c r="Y42"/>
  <c r="AC45"/>
  <c r="AC43"/>
  <c r="AC42"/>
  <c r="AC41"/>
  <c r="AC44"/>
  <c r="AC47"/>
  <c r="AC48"/>
  <c r="AC49"/>
  <c r="AC40"/>
  <c r="BB9"/>
  <c r="BA9"/>
  <c r="AZ9"/>
  <c r="AY9"/>
  <c r="AX9"/>
  <c r="AW9"/>
  <c r="AV9"/>
  <c r="H12" i="3"/>
  <c r="D28"/>
  <c r="F25"/>
  <c r="E25"/>
  <c r="D25"/>
  <c r="C25"/>
  <c r="B25"/>
  <c r="M56"/>
  <c r="M55"/>
  <c r="M54"/>
  <c r="AF49" i="7"/>
  <c r="X49"/>
  <c r="V49"/>
  <c r="AF48"/>
  <c r="X48"/>
  <c r="V48"/>
  <c r="AF47"/>
  <c r="X47"/>
  <c r="V47"/>
  <c r="AF46"/>
  <c r="X46"/>
  <c r="Q46"/>
  <c r="V46"/>
  <c r="AF45"/>
  <c r="Q45"/>
  <c r="AF44"/>
  <c r="Q44"/>
  <c r="AF43"/>
  <c r="B43"/>
  <c r="AF42"/>
  <c r="P42"/>
  <c r="Q42" s="1"/>
  <c r="M42"/>
  <c r="AP41"/>
  <c r="AF41"/>
  <c r="Y41"/>
  <c r="P41"/>
  <c r="Q41" s="1"/>
  <c r="M41"/>
  <c r="AP40"/>
  <c r="AF40"/>
  <c r="Y40"/>
  <c r="P40"/>
  <c r="M40"/>
  <c r="AP39"/>
  <c r="AF39"/>
  <c r="AC39"/>
  <c r="Y39"/>
  <c r="P39"/>
  <c r="Q39" s="1"/>
  <c r="M39"/>
  <c r="AP38"/>
  <c r="AF38"/>
  <c r="AC38"/>
  <c r="Y38"/>
  <c r="U38"/>
  <c r="P38"/>
  <c r="N38"/>
  <c r="M38"/>
  <c r="V38" s="1"/>
  <c r="AP37"/>
  <c r="AF37"/>
  <c r="AC37"/>
  <c r="Y37"/>
  <c r="P37"/>
  <c r="Q37" s="1"/>
  <c r="M37"/>
  <c r="AP36"/>
  <c r="AF36"/>
  <c r="AC36"/>
  <c r="Y36"/>
  <c r="U36"/>
  <c r="P36"/>
  <c r="N36"/>
  <c r="M36"/>
  <c r="V36" s="1"/>
  <c r="AP35"/>
  <c r="AF35"/>
  <c r="AC35"/>
  <c r="Y35"/>
  <c r="P35"/>
  <c r="Q35" s="1"/>
  <c r="M35"/>
  <c r="AP34"/>
  <c r="AF34"/>
  <c r="AC34"/>
  <c r="Y34"/>
  <c r="U34"/>
  <c r="P34"/>
  <c r="N34"/>
  <c r="M34"/>
  <c r="V34" s="1"/>
  <c r="AP33"/>
  <c r="AF33"/>
  <c r="AC33"/>
  <c r="Y33"/>
  <c r="P33"/>
  <c r="Q33" s="1"/>
  <c r="AP32"/>
  <c r="AF32"/>
  <c r="AC32"/>
  <c r="Y32"/>
  <c r="U32"/>
  <c r="P32"/>
  <c r="N32"/>
  <c r="M32"/>
  <c r="V32" s="1"/>
  <c r="AP31"/>
  <c r="AF31"/>
  <c r="AC31"/>
  <c r="Y31"/>
  <c r="P31"/>
  <c r="Q31" s="1"/>
  <c r="M31"/>
  <c r="AP30"/>
  <c r="AF30"/>
  <c r="AC30"/>
  <c r="Y30"/>
  <c r="U30"/>
  <c r="P30"/>
  <c r="N30"/>
  <c r="M30"/>
  <c r="V30" s="1"/>
  <c r="AP29"/>
  <c r="AF29"/>
  <c r="AC29"/>
  <c r="Y29"/>
  <c r="P29"/>
  <c r="Q29" s="1"/>
  <c r="M29"/>
  <c r="AP28"/>
  <c r="AL28"/>
  <c r="AJ28"/>
  <c r="AF28"/>
  <c r="AC28"/>
  <c r="Y28"/>
  <c r="U28"/>
  <c r="P28"/>
  <c r="N28"/>
  <c r="M28"/>
  <c r="V28" s="1"/>
  <c r="AP27"/>
  <c r="AF27"/>
  <c r="AC27"/>
  <c r="Y27"/>
  <c r="P27"/>
  <c r="Q27" s="1"/>
  <c r="M27"/>
  <c r="AP26"/>
  <c r="AF26"/>
  <c r="AC26"/>
  <c r="Y26"/>
  <c r="U26"/>
  <c r="P26"/>
  <c r="N26"/>
  <c r="M26"/>
  <c r="V26" s="1"/>
  <c r="AP25"/>
  <c r="AF25"/>
  <c r="AC25"/>
  <c r="Y25"/>
  <c r="P25"/>
  <c r="Q25" s="1"/>
  <c r="M25"/>
  <c r="AP24"/>
  <c r="AF24"/>
  <c r="AC24"/>
  <c r="Y24"/>
  <c r="U24"/>
  <c r="P24"/>
  <c r="N24"/>
  <c r="M24"/>
  <c r="V24" s="1"/>
  <c r="AP23"/>
  <c r="AF23"/>
  <c r="AC23"/>
  <c r="Y23"/>
  <c r="P23"/>
  <c r="Q23" s="1"/>
  <c r="M23"/>
  <c r="AP22"/>
  <c r="AF22"/>
  <c r="AC22"/>
  <c r="Y22"/>
  <c r="U22"/>
  <c r="P22"/>
  <c r="N22"/>
  <c r="M22"/>
  <c r="V22" s="1"/>
  <c r="AP21"/>
  <c r="AF21"/>
  <c r="AC21"/>
  <c r="Y21"/>
  <c r="P21"/>
  <c r="Q21" s="1"/>
  <c r="M21"/>
  <c r="AP20"/>
  <c r="AF20"/>
  <c r="AC20"/>
  <c r="Y20"/>
  <c r="U20"/>
  <c r="P20"/>
  <c r="N20"/>
  <c r="M20"/>
  <c r="V20" s="1"/>
  <c r="AP19"/>
  <c r="AF19"/>
  <c r="AC19"/>
  <c r="Y19"/>
  <c r="P19"/>
  <c r="Q19" s="1"/>
  <c r="M19"/>
  <c r="AP18"/>
  <c r="AF18"/>
  <c r="AC18"/>
  <c r="Y18"/>
  <c r="U18"/>
  <c r="P18"/>
  <c r="N18"/>
  <c r="M18"/>
  <c r="V18" s="1"/>
  <c r="AP17"/>
  <c r="AF17"/>
  <c r="AC17"/>
  <c r="Y17"/>
  <c r="P17"/>
  <c r="Q17" s="1"/>
  <c r="M17"/>
  <c r="AP16"/>
  <c r="AF16"/>
  <c r="AC16"/>
  <c r="Y16"/>
  <c r="U16"/>
  <c r="P16"/>
  <c r="N16"/>
  <c r="M16"/>
  <c r="V16" s="1"/>
  <c r="AP15"/>
  <c r="AF15"/>
  <c r="AC15"/>
  <c r="Y15"/>
  <c r="P15"/>
  <c r="Q15" s="1"/>
  <c r="M15"/>
  <c r="AP14"/>
  <c r="AF14"/>
  <c r="AC14"/>
  <c r="Y14"/>
  <c r="P14"/>
  <c r="Q14" s="1"/>
  <c r="M14"/>
  <c r="AP13"/>
  <c r="AF13"/>
  <c r="AC13"/>
  <c r="Y13"/>
  <c r="P13"/>
  <c r="Q13" s="1"/>
  <c r="M13"/>
  <c r="V13" s="1"/>
  <c r="AP12"/>
  <c r="AF12"/>
  <c r="AC12"/>
  <c r="Y12"/>
  <c r="P12"/>
  <c r="Q12" s="1"/>
  <c r="M12"/>
  <c r="AP11"/>
  <c r="AF11"/>
  <c r="AC11"/>
  <c r="Y11"/>
  <c r="Q11"/>
  <c r="P11"/>
  <c r="N11"/>
  <c r="M11"/>
  <c r="V11" s="1"/>
  <c r="AP10"/>
  <c r="AF10"/>
  <c r="AC10"/>
  <c r="Y10"/>
  <c r="P10"/>
  <c r="Q10" s="1"/>
  <c r="M10"/>
  <c r="AP9"/>
  <c r="AF9"/>
  <c r="AC9"/>
  <c r="Y9"/>
  <c r="U9"/>
  <c r="P9"/>
  <c r="N9"/>
  <c r="M9"/>
  <c r="V9" s="1"/>
  <c r="AP8"/>
  <c r="AF8"/>
  <c r="AC8"/>
  <c r="Y8"/>
  <c r="P8"/>
  <c r="Q8" s="1"/>
  <c r="M8"/>
  <c r="S8" s="1"/>
  <c r="AP7"/>
  <c r="AF7"/>
  <c r="AC7"/>
  <c r="Y7"/>
  <c r="P7"/>
  <c r="Q7" s="1"/>
  <c r="M7"/>
  <c r="AP6"/>
  <c r="AF6"/>
  <c r="Y6"/>
  <c r="Q6"/>
  <c r="M6"/>
  <c r="M52" i="3"/>
  <c r="I15"/>
  <c r="G15"/>
  <c r="F30"/>
  <c r="E30"/>
  <c r="D30"/>
  <c r="M30"/>
  <c r="G14"/>
  <c r="E29"/>
  <c r="E28"/>
  <c r="C28"/>
  <c r="E27"/>
  <c r="C27"/>
  <c r="I11"/>
  <c r="G11"/>
  <c r="E11"/>
  <c r="I10"/>
  <c r="F28"/>
  <c r="F27"/>
  <c r="E9"/>
  <c r="I8"/>
  <c r="I7"/>
  <c r="C29"/>
  <c r="G7"/>
  <c r="B28"/>
  <c r="J20" l="1"/>
  <c r="J12"/>
  <c r="D20"/>
  <c r="H21"/>
  <c r="V21" i="15"/>
  <c r="S21"/>
  <c r="AB21"/>
  <c r="AD21" s="1"/>
  <c r="Z21"/>
  <c r="X21"/>
  <c r="AA21" s="1"/>
  <c r="AE21" s="1"/>
  <c r="U21"/>
  <c r="Q51"/>
  <c r="Q54" s="1"/>
  <c r="AD6"/>
  <c r="S7"/>
  <c r="V7"/>
  <c r="V8"/>
  <c r="N9"/>
  <c r="U9"/>
  <c r="X9"/>
  <c r="Z9"/>
  <c r="AB9"/>
  <c r="AD9" s="1"/>
  <c r="S10"/>
  <c r="V10"/>
  <c r="N11"/>
  <c r="U11"/>
  <c r="X11"/>
  <c r="Z11"/>
  <c r="AB11"/>
  <c r="AD11" s="1"/>
  <c r="S12"/>
  <c r="V12"/>
  <c r="N13"/>
  <c r="U13"/>
  <c r="X13"/>
  <c r="Z13"/>
  <c r="AB13"/>
  <c r="AD13" s="1"/>
  <c r="S14"/>
  <c r="V14"/>
  <c r="AA14" s="1"/>
  <c r="Z14"/>
  <c r="AB14"/>
  <c r="AD14" s="1"/>
  <c r="S15"/>
  <c r="V15"/>
  <c r="N16"/>
  <c r="U16"/>
  <c r="X16"/>
  <c r="Z16"/>
  <c r="AB16"/>
  <c r="AD16" s="1"/>
  <c r="S17"/>
  <c r="V17"/>
  <c r="N18"/>
  <c r="U18"/>
  <c r="X18"/>
  <c r="AA18" s="1"/>
  <c r="Z18"/>
  <c r="AB18"/>
  <c r="AD18" s="1"/>
  <c r="S19"/>
  <c r="V19"/>
  <c r="N20"/>
  <c r="U20"/>
  <c r="X20"/>
  <c r="Z20"/>
  <c r="AB20"/>
  <c r="AD20" s="1"/>
  <c r="M51"/>
  <c r="M54" s="1"/>
  <c r="P51"/>
  <c r="S6"/>
  <c r="V6"/>
  <c r="Y51"/>
  <c r="Y54" s="1"/>
  <c r="AA6"/>
  <c r="AC51"/>
  <c r="AC54" s="1"/>
  <c r="N7"/>
  <c r="N51" s="1"/>
  <c r="U7"/>
  <c r="U51" s="1"/>
  <c r="U54" s="1"/>
  <c r="X7"/>
  <c r="Z7"/>
  <c r="Z51" s="1"/>
  <c r="U8"/>
  <c r="X8"/>
  <c r="AA8" s="1"/>
  <c r="AE8" s="1"/>
  <c r="Z8"/>
  <c r="S9"/>
  <c r="N10"/>
  <c r="U10"/>
  <c r="X10"/>
  <c r="Z10"/>
  <c r="S11"/>
  <c r="N12"/>
  <c r="U12"/>
  <c r="X12"/>
  <c r="AA12" s="1"/>
  <c r="AE12" s="1"/>
  <c r="Z12"/>
  <c r="S13"/>
  <c r="N14"/>
  <c r="N15"/>
  <c r="U15"/>
  <c r="X15"/>
  <c r="AA15" s="1"/>
  <c r="AE15" s="1"/>
  <c r="Z15"/>
  <c r="S16"/>
  <c r="N17"/>
  <c r="U17"/>
  <c r="X17"/>
  <c r="Z17"/>
  <c r="S18"/>
  <c r="N19"/>
  <c r="U19"/>
  <c r="X19"/>
  <c r="AA19" s="1"/>
  <c r="AE19" s="1"/>
  <c r="Z19"/>
  <c r="S20"/>
  <c r="N21"/>
  <c r="AA42"/>
  <c r="AE42" s="1"/>
  <c r="AA45"/>
  <c r="AE45" s="1"/>
  <c r="AE47"/>
  <c r="S22"/>
  <c r="V22"/>
  <c r="N23"/>
  <c r="U23"/>
  <c r="X23"/>
  <c r="AA23" s="1"/>
  <c r="Z23"/>
  <c r="AB23"/>
  <c r="AD23" s="1"/>
  <c r="S24"/>
  <c r="V24"/>
  <c r="N25"/>
  <c r="U25"/>
  <c r="X25"/>
  <c r="Z25"/>
  <c r="AB25"/>
  <c r="AD25" s="1"/>
  <c r="S26"/>
  <c r="V26"/>
  <c r="N27"/>
  <c r="U27"/>
  <c r="X27"/>
  <c r="AA27" s="1"/>
  <c r="Z27"/>
  <c r="AB27"/>
  <c r="AD27" s="1"/>
  <c r="S28"/>
  <c r="V28"/>
  <c r="N29"/>
  <c r="U29"/>
  <c r="X29"/>
  <c r="Z29"/>
  <c r="AB29"/>
  <c r="AD29" s="1"/>
  <c r="S30"/>
  <c r="V30"/>
  <c r="N31"/>
  <c r="U31"/>
  <c r="X31"/>
  <c r="AA31" s="1"/>
  <c r="Z31"/>
  <c r="AB31"/>
  <c r="AD31" s="1"/>
  <c r="S32"/>
  <c r="V32"/>
  <c r="N33"/>
  <c r="U33"/>
  <c r="X33"/>
  <c r="Z33"/>
  <c r="AB33"/>
  <c r="AD33" s="1"/>
  <c r="S34"/>
  <c r="V34"/>
  <c r="N35"/>
  <c r="U35"/>
  <c r="X35"/>
  <c r="AA35" s="1"/>
  <c r="Z35"/>
  <c r="AB35"/>
  <c r="AD35" s="1"/>
  <c r="S36"/>
  <c r="V36"/>
  <c r="N37"/>
  <c r="U37"/>
  <c r="X37"/>
  <c r="Z37"/>
  <c r="AB37"/>
  <c r="AD37" s="1"/>
  <c r="S38"/>
  <c r="V38"/>
  <c r="N39"/>
  <c r="U39"/>
  <c r="X39"/>
  <c r="AA39" s="1"/>
  <c r="Z39"/>
  <c r="AB39"/>
  <c r="AD39" s="1"/>
  <c r="S40"/>
  <c r="V40"/>
  <c r="V52" s="1"/>
  <c r="N41"/>
  <c r="U41"/>
  <c r="X41"/>
  <c r="Z41"/>
  <c r="AB41"/>
  <c r="AD41" s="1"/>
  <c r="S42"/>
  <c r="S43"/>
  <c r="S53" s="1"/>
  <c r="V43"/>
  <c r="N44"/>
  <c r="N53" s="1"/>
  <c r="X44"/>
  <c r="Z44"/>
  <c r="Z53" s="1"/>
  <c r="AB44"/>
  <c r="AD44" s="1"/>
  <c r="AD53" s="1"/>
  <c r="N46"/>
  <c r="Z46"/>
  <c r="AA46" s="1"/>
  <c r="AE46" s="1"/>
  <c r="AB46"/>
  <c r="AD46" s="1"/>
  <c r="N48"/>
  <c r="Z48"/>
  <c r="AA48" s="1"/>
  <c r="AE48" s="1"/>
  <c r="AB48"/>
  <c r="AD48" s="1"/>
  <c r="V49"/>
  <c r="AA49" s="1"/>
  <c r="AE49" s="1"/>
  <c r="P52"/>
  <c r="AB53"/>
  <c r="N22"/>
  <c r="U22"/>
  <c r="X22"/>
  <c r="Z22"/>
  <c r="S23"/>
  <c r="N24"/>
  <c r="U24"/>
  <c r="X24"/>
  <c r="AA24" s="1"/>
  <c r="AE24" s="1"/>
  <c r="Z24"/>
  <c r="S25"/>
  <c r="N26"/>
  <c r="U26"/>
  <c r="X26"/>
  <c r="Z26"/>
  <c r="S27"/>
  <c r="N28"/>
  <c r="U28"/>
  <c r="X28"/>
  <c r="AA28" s="1"/>
  <c r="Z28"/>
  <c r="S29"/>
  <c r="N30"/>
  <c r="U30"/>
  <c r="X30"/>
  <c r="Z30"/>
  <c r="S31"/>
  <c r="N32"/>
  <c r="U32"/>
  <c r="X32"/>
  <c r="AA32" s="1"/>
  <c r="AE32" s="1"/>
  <c r="Z32"/>
  <c r="S33"/>
  <c r="N34"/>
  <c r="U34"/>
  <c r="X34"/>
  <c r="Z34"/>
  <c r="S35"/>
  <c r="N36"/>
  <c r="U36"/>
  <c r="X36"/>
  <c r="AA36" s="1"/>
  <c r="AE36" s="1"/>
  <c r="Z36"/>
  <c r="S37"/>
  <c r="N38"/>
  <c r="U38"/>
  <c r="X38"/>
  <c r="Z38"/>
  <c r="S39"/>
  <c r="N40"/>
  <c r="N52" s="1"/>
  <c r="U40"/>
  <c r="U52" s="1"/>
  <c r="X40"/>
  <c r="Z40"/>
  <c r="Z52" s="1"/>
  <c r="AB40"/>
  <c r="S41"/>
  <c r="N49"/>
  <c r="Z49"/>
  <c r="AB22" i="14"/>
  <c r="AD22" s="1"/>
  <c r="Z22"/>
  <c r="X22"/>
  <c r="AA22" s="1"/>
  <c r="AE22" s="1"/>
  <c r="U22"/>
  <c r="N22"/>
  <c r="V22"/>
  <c r="S22"/>
  <c r="AL46"/>
  <c r="AR46" s="1"/>
  <c r="AG46"/>
  <c r="AJ46"/>
  <c r="AL48"/>
  <c r="AR48" s="1"/>
  <c r="AG48"/>
  <c r="AJ48"/>
  <c r="Q51"/>
  <c r="Q54" s="1"/>
  <c r="AD6"/>
  <c r="S7"/>
  <c r="V7"/>
  <c r="V8"/>
  <c r="N9"/>
  <c r="U9"/>
  <c r="X9"/>
  <c r="Z9"/>
  <c r="AB9"/>
  <c r="AD9" s="1"/>
  <c r="S10"/>
  <c r="V10"/>
  <c r="N11"/>
  <c r="U11"/>
  <c r="X11"/>
  <c r="AA11" s="1"/>
  <c r="Z11"/>
  <c r="AB11"/>
  <c r="AD11" s="1"/>
  <c r="S12"/>
  <c r="V12"/>
  <c r="N13"/>
  <c r="U13"/>
  <c r="X13"/>
  <c r="Z13"/>
  <c r="AB13"/>
  <c r="AD13" s="1"/>
  <c r="S14"/>
  <c r="V14"/>
  <c r="Z14"/>
  <c r="AB14"/>
  <c r="AD14" s="1"/>
  <c r="S15"/>
  <c r="V15"/>
  <c r="N16"/>
  <c r="U16"/>
  <c r="X16"/>
  <c r="AA16" s="1"/>
  <c r="Z16"/>
  <c r="AB16"/>
  <c r="AD16" s="1"/>
  <c r="S17"/>
  <c r="V17"/>
  <c r="N18"/>
  <c r="U18"/>
  <c r="X18"/>
  <c r="Z18"/>
  <c r="AB18"/>
  <c r="AD18" s="1"/>
  <c r="S19"/>
  <c r="V19"/>
  <c r="N20"/>
  <c r="U20"/>
  <c r="AB20"/>
  <c r="AD20" s="1"/>
  <c r="Z20"/>
  <c r="M51"/>
  <c r="M54" s="1"/>
  <c r="P51"/>
  <c r="S6"/>
  <c r="V6"/>
  <c r="Y51"/>
  <c r="Y54" s="1"/>
  <c r="AA6"/>
  <c r="AC51"/>
  <c r="AC54" s="1"/>
  <c r="N7"/>
  <c r="N51" s="1"/>
  <c r="U7"/>
  <c r="U51" s="1"/>
  <c r="X7"/>
  <c r="Z7"/>
  <c r="Z51" s="1"/>
  <c r="U8"/>
  <c r="X8"/>
  <c r="AA8" s="1"/>
  <c r="AE8" s="1"/>
  <c r="Z8"/>
  <c r="S9"/>
  <c r="N10"/>
  <c r="U10"/>
  <c r="X10"/>
  <c r="Z10"/>
  <c r="S11"/>
  <c r="N12"/>
  <c r="U12"/>
  <c r="X12"/>
  <c r="AA12" s="1"/>
  <c r="AE12" s="1"/>
  <c r="Z12"/>
  <c r="S13"/>
  <c r="N14"/>
  <c r="N15"/>
  <c r="U15"/>
  <c r="X15"/>
  <c r="AA15" s="1"/>
  <c r="AE15" s="1"/>
  <c r="Z15"/>
  <c r="S16"/>
  <c r="N17"/>
  <c r="U17"/>
  <c r="X17"/>
  <c r="Z17"/>
  <c r="S18"/>
  <c r="N19"/>
  <c r="U19"/>
  <c r="X19"/>
  <c r="AA19" s="1"/>
  <c r="AE19" s="1"/>
  <c r="Z19"/>
  <c r="S20"/>
  <c r="V20"/>
  <c r="AA20" s="1"/>
  <c r="AE20" s="1"/>
  <c r="AA21"/>
  <c r="AE21" s="1"/>
  <c r="AA23"/>
  <c r="AE23" s="1"/>
  <c r="AA25"/>
  <c r="AE25" s="1"/>
  <c r="AA27"/>
  <c r="AE27" s="1"/>
  <c r="AA29"/>
  <c r="AE29" s="1"/>
  <c r="AA31"/>
  <c r="AE31" s="1"/>
  <c r="AA33"/>
  <c r="AE33" s="1"/>
  <c r="AA35"/>
  <c r="AE35" s="1"/>
  <c r="AA37"/>
  <c r="AE37" s="1"/>
  <c r="AA39"/>
  <c r="AE39" s="1"/>
  <c r="AA41"/>
  <c r="AE41" s="1"/>
  <c r="AA44"/>
  <c r="AE44" s="1"/>
  <c r="S24"/>
  <c r="V24"/>
  <c r="S26"/>
  <c r="V26"/>
  <c r="S28"/>
  <c r="V28"/>
  <c r="S30"/>
  <c r="V30"/>
  <c r="S32"/>
  <c r="V32"/>
  <c r="S34"/>
  <c r="V34"/>
  <c r="S36"/>
  <c r="V36"/>
  <c r="S38"/>
  <c r="V38"/>
  <c r="S40"/>
  <c r="V40"/>
  <c r="S42"/>
  <c r="V42"/>
  <c r="S43"/>
  <c r="S53" s="1"/>
  <c r="V43"/>
  <c r="V45"/>
  <c r="V47"/>
  <c r="V49"/>
  <c r="AA49" s="1"/>
  <c r="AE49" s="1"/>
  <c r="P52"/>
  <c r="P53"/>
  <c r="S21"/>
  <c r="S23"/>
  <c r="N24"/>
  <c r="U24"/>
  <c r="X24"/>
  <c r="Z24"/>
  <c r="S25"/>
  <c r="N26"/>
  <c r="U26"/>
  <c r="X26"/>
  <c r="AA26" s="1"/>
  <c r="AE26" s="1"/>
  <c r="Z26"/>
  <c r="S27"/>
  <c r="N28"/>
  <c r="U28"/>
  <c r="X28"/>
  <c r="Z28"/>
  <c r="S29"/>
  <c r="N30"/>
  <c r="U30"/>
  <c r="X30"/>
  <c r="AA30" s="1"/>
  <c r="AE30" s="1"/>
  <c r="Z30"/>
  <c r="S31"/>
  <c r="N32"/>
  <c r="U32"/>
  <c r="X32"/>
  <c r="Z32"/>
  <c r="S33"/>
  <c r="N34"/>
  <c r="U34"/>
  <c r="X34"/>
  <c r="AA34" s="1"/>
  <c r="AE34" s="1"/>
  <c r="Z34"/>
  <c r="S35"/>
  <c r="N36"/>
  <c r="U36"/>
  <c r="X36"/>
  <c r="Z36"/>
  <c r="S37"/>
  <c r="N38"/>
  <c r="U38"/>
  <c r="X38"/>
  <c r="AA38" s="1"/>
  <c r="AE38" s="1"/>
  <c r="Z38"/>
  <c r="S39"/>
  <c r="N40"/>
  <c r="U40"/>
  <c r="X40"/>
  <c r="Z40"/>
  <c r="AB40"/>
  <c r="S41"/>
  <c r="N42"/>
  <c r="U42"/>
  <c r="X42"/>
  <c r="Z42"/>
  <c r="N43"/>
  <c r="U43"/>
  <c r="U53" s="1"/>
  <c r="X43"/>
  <c r="Z43"/>
  <c r="AB43"/>
  <c r="N45"/>
  <c r="X45"/>
  <c r="Z45"/>
  <c r="N47"/>
  <c r="Z47"/>
  <c r="N49"/>
  <c r="Z49"/>
  <c r="AL10" i="13"/>
  <c r="AR10" s="1"/>
  <c r="AG10"/>
  <c r="AJ10"/>
  <c r="AL12"/>
  <c r="AR12" s="1"/>
  <c r="AG12"/>
  <c r="AJ12"/>
  <c r="AA15"/>
  <c r="AE15" s="1"/>
  <c r="AA17"/>
  <c r="AE17" s="1"/>
  <c r="AA19"/>
  <c r="AE19" s="1"/>
  <c r="AB20"/>
  <c r="AD20" s="1"/>
  <c r="Z20"/>
  <c r="AL46"/>
  <c r="AR46" s="1"/>
  <c r="AG46"/>
  <c r="AJ46"/>
  <c r="AL48"/>
  <c r="AR48" s="1"/>
  <c r="AG48"/>
  <c r="AJ48"/>
  <c r="S6"/>
  <c r="V6"/>
  <c r="N7"/>
  <c r="U7"/>
  <c r="X7"/>
  <c r="Z7"/>
  <c r="AB7"/>
  <c r="AD7" s="1"/>
  <c r="U8"/>
  <c r="X8"/>
  <c r="AA8" s="1"/>
  <c r="Z8"/>
  <c r="AB8"/>
  <c r="AD8" s="1"/>
  <c r="S9"/>
  <c r="V9"/>
  <c r="S11"/>
  <c r="V11"/>
  <c r="S13"/>
  <c r="V13"/>
  <c r="S16"/>
  <c r="V16"/>
  <c r="S18"/>
  <c r="V18"/>
  <c r="S20"/>
  <c r="V20"/>
  <c r="AE21"/>
  <c r="AB22"/>
  <c r="AD22" s="1"/>
  <c r="Z22"/>
  <c r="X22"/>
  <c r="U22"/>
  <c r="N22"/>
  <c r="N6"/>
  <c r="Q6"/>
  <c r="Q51" s="1"/>
  <c r="Q54" s="1"/>
  <c r="U6"/>
  <c r="X6"/>
  <c r="Z6"/>
  <c r="AB6"/>
  <c r="S7"/>
  <c r="S8"/>
  <c r="N9"/>
  <c r="U9"/>
  <c r="X9"/>
  <c r="AA9" s="1"/>
  <c r="AE9" s="1"/>
  <c r="Z9"/>
  <c r="S10"/>
  <c r="N11"/>
  <c r="U11"/>
  <c r="X11"/>
  <c r="Z11"/>
  <c r="S12"/>
  <c r="N13"/>
  <c r="U13"/>
  <c r="X13"/>
  <c r="AA13" s="1"/>
  <c r="AE13" s="1"/>
  <c r="Z13"/>
  <c r="S14"/>
  <c r="V14"/>
  <c r="Z14"/>
  <c r="S15"/>
  <c r="N16"/>
  <c r="U16"/>
  <c r="X16"/>
  <c r="AA16" s="1"/>
  <c r="AE16" s="1"/>
  <c r="Z16"/>
  <c r="S17"/>
  <c r="N18"/>
  <c r="U18"/>
  <c r="X18"/>
  <c r="Z18"/>
  <c r="S19"/>
  <c r="N20"/>
  <c r="U20"/>
  <c r="X20"/>
  <c r="AA20" s="1"/>
  <c r="AE20" s="1"/>
  <c r="S22"/>
  <c r="AA23"/>
  <c r="AE23" s="1"/>
  <c r="AA25"/>
  <c r="AE25" s="1"/>
  <c r="AA27"/>
  <c r="AE27" s="1"/>
  <c r="AA29"/>
  <c r="AE29" s="1"/>
  <c r="AA31"/>
  <c r="AE31" s="1"/>
  <c r="AA33"/>
  <c r="AE33" s="1"/>
  <c r="AA35"/>
  <c r="AE35" s="1"/>
  <c r="AA37"/>
  <c r="AE37" s="1"/>
  <c r="AA39"/>
  <c r="AE39" s="1"/>
  <c r="AA41"/>
  <c r="AE41" s="1"/>
  <c r="AA44"/>
  <c r="AE44" s="1"/>
  <c r="S24"/>
  <c r="V24"/>
  <c r="S26"/>
  <c r="V26"/>
  <c r="S28"/>
  <c r="V28"/>
  <c r="S30"/>
  <c r="V30"/>
  <c r="S32"/>
  <c r="V32"/>
  <c r="S34"/>
  <c r="V34"/>
  <c r="S36"/>
  <c r="V36"/>
  <c r="S38"/>
  <c r="V38"/>
  <c r="S40"/>
  <c r="V40"/>
  <c r="S42"/>
  <c r="V42"/>
  <c r="S43"/>
  <c r="S53" s="1"/>
  <c r="V43"/>
  <c r="V45"/>
  <c r="V47"/>
  <c r="V49"/>
  <c r="AA49" s="1"/>
  <c r="AE49" s="1"/>
  <c r="P52"/>
  <c r="P54" s="1"/>
  <c r="P53"/>
  <c r="S21"/>
  <c r="S23"/>
  <c r="N24"/>
  <c r="U24"/>
  <c r="X24"/>
  <c r="AA24" s="1"/>
  <c r="AE24" s="1"/>
  <c r="Z24"/>
  <c r="S25"/>
  <c r="N26"/>
  <c r="U26"/>
  <c r="X26"/>
  <c r="Z26"/>
  <c r="S27"/>
  <c r="N28"/>
  <c r="U28"/>
  <c r="X28"/>
  <c r="AA28" s="1"/>
  <c r="Z28"/>
  <c r="S29"/>
  <c r="N30"/>
  <c r="U30"/>
  <c r="X30"/>
  <c r="Z30"/>
  <c r="S31"/>
  <c r="N32"/>
  <c r="U32"/>
  <c r="X32"/>
  <c r="AA32" s="1"/>
  <c r="AE32" s="1"/>
  <c r="Z32"/>
  <c r="S33"/>
  <c r="N34"/>
  <c r="U34"/>
  <c r="X34"/>
  <c r="Z34"/>
  <c r="S35"/>
  <c r="N36"/>
  <c r="U36"/>
  <c r="X36"/>
  <c r="AA36" s="1"/>
  <c r="AE36" s="1"/>
  <c r="Z36"/>
  <c r="S37"/>
  <c r="N38"/>
  <c r="U38"/>
  <c r="X38"/>
  <c r="Z38"/>
  <c r="S39"/>
  <c r="N40"/>
  <c r="U40"/>
  <c r="X40"/>
  <c r="Z40"/>
  <c r="AB40"/>
  <c r="S41"/>
  <c r="N42"/>
  <c r="U42"/>
  <c r="X42"/>
  <c r="AA42" s="1"/>
  <c r="AE42" s="1"/>
  <c r="Z42"/>
  <c r="N43"/>
  <c r="U43"/>
  <c r="U53" s="1"/>
  <c r="X43"/>
  <c r="Z43"/>
  <c r="AB43"/>
  <c r="N45"/>
  <c r="X45"/>
  <c r="AA45" s="1"/>
  <c r="AE45" s="1"/>
  <c r="Z45"/>
  <c r="N47"/>
  <c r="Z47"/>
  <c r="N49"/>
  <c r="Z49"/>
  <c r="AA9" i="12"/>
  <c r="AE9" s="1"/>
  <c r="AB22"/>
  <c r="AD22" s="1"/>
  <c r="Z22"/>
  <c r="X22"/>
  <c r="AA22" s="1"/>
  <c r="AE22" s="1"/>
  <c r="U22"/>
  <c r="N22"/>
  <c r="V22"/>
  <c r="S22"/>
  <c r="AL46"/>
  <c r="AR46" s="1"/>
  <c r="AG46"/>
  <c r="AJ46"/>
  <c r="AL48"/>
  <c r="AR48" s="1"/>
  <c r="AG48"/>
  <c r="AJ48"/>
  <c r="Q51"/>
  <c r="Q54" s="1"/>
  <c r="AD6"/>
  <c r="S7"/>
  <c r="V7"/>
  <c r="V8"/>
  <c r="S10"/>
  <c r="V10"/>
  <c r="N11"/>
  <c r="U11"/>
  <c r="X11"/>
  <c r="Z11"/>
  <c r="AB11"/>
  <c r="AD11" s="1"/>
  <c r="S12"/>
  <c r="V12"/>
  <c r="N13"/>
  <c r="U13"/>
  <c r="X13"/>
  <c r="AA13" s="1"/>
  <c r="Z13"/>
  <c r="AB13"/>
  <c r="AD13" s="1"/>
  <c r="S14"/>
  <c r="V14"/>
  <c r="AA14" s="1"/>
  <c r="Z14"/>
  <c r="AB14"/>
  <c r="AD14" s="1"/>
  <c r="S15"/>
  <c r="V15"/>
  <c r="N16"/>
  <c r="U16"/>
  <c r="X16"/>
  <c r="Z16"/>
  <c r="AB16"/>
  <c r="AD16" s="1"/>
  <c r="S17"/>
  <c r="V17"/>
  <c r="N18"/>
  <c r="U18"/>
  <c r="X18"/>
  <c r="AA18" s="1"/>
  <c r="Z18"/>
  <c r="AB18"/>
  <c r="AD18" s="1"/>
  <c r="S19"/>
  <c r="V19"/>
  <c r="N20"/>
  <c r="U20"/>
  <c r="AB20"/>
  <c r="AD20" s="1"/>
  <c r="Z20"/>
  <c r="M51"/>
  <c r="M54" s="1"/>
  <c r="P51"/>
  <c r="S6"/>
  <c r="V6"/>
  <c r="Y51"/>
  <c r="Y54" s="1"/>
  <c r="AA6"/>
  <c r="AC51"/>
  <c r="AC54" s="1"/>
  <c r="N7"/>
  <c r="N51" s="1"/>
  <c r="U7"/>
  <c r="U51" s="1"/>
  <c r="X7"/>
  <c r="X51" s="1"/>
  <c r="Z7"/>
  <c r="Z51" s="1"/>
  <c r="U8"/>
  <c r="X8"/>
  <c r="AA8" s="1"/>
  <c r="AE8" s="1"/>
  <c r="Z8"/>
  <c r="S9"/>
  <c r="N10"/>
  <c r="U10"/>
  <c r="X10"/>
  <c r="Z10"/>
  <c r="S11"/>
  <c r="N12"/>
  <c r="U12"/>
  <c r="X12"/>
  <c r="AA12" s="1"/>
  <c r="AE12" s="1"/>
  <c r="Z12"/>
  <c r="S13"/>
  <c r="N14"/>
  <c r="N15"/>
  <c r="U15"/>
  <c r="X15"/>
  <c r="AA15" s="1"/>
  <c r="AE15" s="1"/>
  <c r="Z15"/>
  <c r="S16"/>
  <c r="N17"/>
  <c r="U17"/>
  <c r="X17"/>
  <c r="Z17"/>
  <c r="S18"/>
  <c r="N19"/>
  <c r="U19"/>
  <c r="X19"/>
  <c r="AA19" s="1"/>
  <c r="AE19" s="1"/>
  <c r="Z19"/>
  <c r="S20"/>
  <c r="V20"/>
  <c r="AA20" s="1"/>
  <c r="AE20" s="1"/>
  <c r="AA21"/>
  <c r="AE21" s="1"/>
  <c r="AA23"/>
  <c r="AE23" s="1"/>
  <c r="AA25"/>
  <c r="AE25" s="1"/>
  <c r="AA27"/>
  <c r="AE27" s="1"/>
  <c r="AA29"/>
  <c r="AE29" s="1"/>
  <c r="AA31"/>
  <c r="AE31" s="1"/>
  <c r="AA33"/>
  <c r="AE33" s="1"/>
  <c r="AA35"/>
  <c r="AE35" s="1"/>
  <c r="AA37"/>
  <c r="AE37" s="1"/>
  <c r="AA39"/>
  <c r="AE39" s="1"/>
  <c r="AA41"/>
  <c r="AE41" s="1"/>
  <c r="AA44"/>
  <c r="AE44" s="1"/>
  <c r="S24"/>
  <c r="V24"/>
  <c r="S26"/>
  <c r="V26"/>
  <c r="S28"/>
  <c r="V28"/>
  <c r="S30"/>
  <c r="V30"/>
  <c r="S32"/>
  <c r="V32"/>
  <c r="S34"/>
  <c r="V34"/>
  <c r="S36"/>
  <c r="V36"/>
  <c r="S38"/>
  <c r="V38"/>
  <c r="S40"/>
  <c r="V40"/>
  <c r="S42"/>
  <c r="V42"/>
  <c r="S43"/>
  <c r="S53" s="1"/>
  <c r="V43"/>
  <c r="V45"/>
  <c r="V47"/>
  <c r="V49"/>
  <c r="AA49" s="1"/>
  <c r="AE49" s="1"/>
  <c r="P52"/>
  <c r="P53"/>
  <c r="S21"/>
  <c r="S23"/>
  <c r="N24"/>
  <c r="U24"/>
  <c r="X24"/>
  <c r="Z24"/>
  <c r="S25"/>
  <c r="N26"/>
  <c r="U26"/>
  <c r="X26"/>
  <c r="AA26" s="1"/>
  <c r="AE26" s="1"/>
  <c r="Z26"/>
  <c r="S27"/>
  <c r="N28"/>
  <c r="U28"/>
  <c r="X28"/>
  <c r="Z28"/>
  <c r="S29"/>
  <c r="N30"/>
  <c r="U30"/>
  <c r="X30"/>
  <c r="AA30" s="1"/>
  <c r="AE30" s="1"/>
  <c r="Z30"/>
  <c r="S31"/>
  <c r="N32"/>
  <c r="U32"/>
  <c r="X32"/>
  <c r="Z32"/>
  <c r="S33"/>
  <c r="N34"/>
  <c r="U34"/>
  <c r="X34"/>
  <c r="AA34" s="1"/>
  <c r="AE34" s="1"/>
  <c r="Z34"/>
  <c r="S35"/>
  <c r="N36"/>
  <c r="U36"/>
  <c r="X36"/>
  <c r="Z36"/>
  <c r="S37"/>
  <c r="N38"/>
  <c r="U38"/>
  <c r="X38"/>
  <c r="AA38" s="1"/>
  <c r="AE38" s="1"/>
  <c r="Z38"/>
  <c r="S39"/>
  <c r="N40"/>
  <c r="U40"/>
  <c r="X40"/>
  <c r="Z40"/>
  <c r="AB40"/>
  <c r="S41"/>
  <c r="N42"/>
  <c r="U42"/>
  <c r="X42"/>
  <c r="Z42"/>
  <c r="N43"/>
  <c r="U43"/>
  <c r="U53" s="1"/>
  <c r="X43"/>
  <c r="Z43"/>
  <c r="AB43"/>
  <c r="N45"/>
  <c r="X45"/>
  <c r="Z45"/>
  <c r="N47"/>
  <c r="Z47"/>
  <c r="N49"/>
  <c r="Z49"/>
  <c r="I14" i="3"/>
  <c r="N48" i="7"/>
  <c r="N44"/>
  <c r="Z49"/>
  <c r="Z47"/>
  <c r="Z44"/>
  <c r="AB49"/>
  <c r="AD49" s="1"/>
  <c r="AB47"/>
  <c r="AD47" s="1"/>
  <c r="AB45"/>
  <c r="AD45" s="1"/>
  <c r="N45"/>
  <c r="Z48"/>
  <c r="E15" i="3"/>
  <c r="X11" i="7"/>
  <c r="N13"/>
  <c r="B58" i="3"/>
  <c r="X13" i="7"/>
  <c r="J21" i="3"/>
  <c r="D21"/>
  <c r="E14"/>
  <c r="M53"/>
  <c r="D58"/>
  <c r="C58"/>
  <c r="I58"/>
  <c r="N6" i="7"/>
  <c r="AB9"/>
  <c r="AD9" s="1"/>
  <c r="AB11"/>
  <c r="AD11" s="1"/>
  <c r="U11"/>
  <c r="AB13"/>
  <c r="AD13" s="1"/>
  <c r="U13"/>
  <c r="AB16"/>
  <c r="AD16" s="1"/>
  <c r="AB18"/>
  <c r="AD18" s="1"/>
  <c r="AB20"/>
  <c r="AD20" s="1"/>
  <c r="AB22"/>
  <c r="AD22" s="1"/>
  <c r="AB24"/>
  <c r="AD24" s="1"/>
  <c r="AB26"/>
  <c r="AD26" s="1"/>
  <c r="AB28"/>
  <c r="AD28" s="1"/>
  <c r="AR28"/>
  <c r="AB30"/>
  <c r="AD30" s="1"/>
  <c r="AB32"/>
  <c r="AD32" s="1"/>
  <c r="AB34"/>
  <c r="AD34" s="1"/>
  <c r="AB36"/>
  <c r="AD36" s="1"/>
  <c r="AB38"/>
  <c r="AD38" s="1"/>
  <c r="AB40"/>
  <c r="V41"/>
  <c r="V42"/>
  <c r="V45"/>
  <c r="U6"/>
  <c r="AB7"/>
  <c r="AD7" s="1"/>
  <c r="AB8"/>
  <c r="AD8" s="1"/>
  <c r="Q9"/>
  <c r="X9"/>
  <c r="Z9"/>
  <c r="Z11"/>
  <c r="AA11" s="1"/>
  <c r="AE11" s="1"/>
  <c r="Z13"/>
  <c r="AA13" s="1"/>
  <c r="AE13" s="1"/>
  <c r="Q16"/>
  <c r="X16"/>
  <c r="Z16"/>
  <c r="Q18"/>
  <c r="X18"/>
  <c r="Z18"/>
  <c r="Q20"/>
  <c r="X20"/>
  <c r="Z20"/>
  <c r="Q22"/>
  <c r="X22"/>
  <c r="Z22"/>
  <c r="Q24"/>
  <c r="X24"/>
  <c r="Z24"/>
  <c r="Q26"/>
  <c r="X26"/>
  <c r="Z26"/>
  <c r="Q28"/>
  <c r="X28"/>
  <c r="Z28"/>
  <c r="Q30"/>
  <c r="X30"/>
  <c r="Z30"/>
  <c r="Q32"/>
  <c r="X32"/>
  <c r="Z32"/>
  <c r="Q34"/>
  <c r="X34"/>
  <c r="Z34"/>
  <c r="Q36"/>
  <c r="X36"/>
  <c r="Z36"/>
  <c r="Q38"/>
  <c r="X38"/>
  <c r="Z38"/>
  <c r="N40"/>
  <c r="Q40"/>
  <c r="N42"/>
  <c r="X42"/>
  <c r="Z42"/>
  <c r="V10"/>
  <c r="V12"/>
  <c r="AB14"/>
  <c r="AD14" s="1"/>
  <c r="V15"/>
  <c r="V17"/>
  <c r="AB19"/>
  <c r="AD19" s="1"/>
  <c r="V23"/>
  <c r="V25"/>
  <c r="V27"/>
  <c r="V29"/>
  <c r="V31"/>
  <c r="V33"/>
  <c r="V35"/>
  <c r="V37"/>
  <c r="V39"/>
  <c r="U42"/>
  <c r="AB42"/>
  <c r="AD42" s="1"/>
  <c r="M51" i="3"/>
  <c r="X44" i="7"/>
  <c r="AA44" s="1"/>
  <c r="AE44" s="1"/>
  <c r="AA46"/>
  <c r="AE46" s="1"/>
  <c r="AA48"/>
  <c r="AE48" s="1"/>
  <c r="H58" i="3"/>
  <c r="G58"/>
  <c r="F58"/>
  <c r="E58"/>
  <c r="I20"/>
  <c r="G20"/>
  <c r="E20"/>
  <c r="E32"/>
  <c r="G32"/>
  <c r="S7" i="7"/>
  <c r="V7"/>
  <c r="V8"/>
  <c r="S6"/>
  <c r="N7"/>
  <c r="U7"/>
  <c r="X7"/>
  <c r="Z7"/>
  <c r="U8"/>
  <c r="X8"/>
  <c r="Z8"/>
  <c r="S9"/>
  <c r="N10"/>
  <c r="U10"/>
  <c r="X10"/>
  <c r="Z10"/>
  <c r="AB10"/>
  <c r="AD10" s="1"/>
  <c r="S11"/>
  <c r="N12"/>
  <c r="U12"/>
  <c r="X12"/>
  <c r="AA12" s="1"/>
  <c r="Z12"/>
  <c r="AB12"/>
  <c r="AD12" s="1"/>
  <c r="S13"/>
  <c r="N14"/>
  <c r="U14"/>
  <c r="N15"/>
  <c r="U15"/>
  <c r="X15"/>
  <c r="AA15" s="1"/>
  <c r="Z15"/>
  <c r="AB15"/>
  <c r="AD15" s="1"/>
  <c r="S16"/>
  <c r="N17"/>
  <c r="U17"/>
  <c r="X17"/>
  <c r="AA17" s="1"/>
  <c r="Z17"/>
  <c r="AB17"/>
  <c r="AD17" s="1"/>
  <c r="S18"/>
  <c r="N19"/>
  <c r="U19"/>
  <c r="X19"/>
  <c r="Z19"/>
  <c r="AA20"/>
  <c r="AE20" s="1"/>
  <c r="AA24"/>
  <c r="AE24" s="1"/>
  <c r="AA28"/>
  <c r="AA32"/>
  <c r="AE32" s="1"/>
  <c r="AA36"/>
  <c r="AE36" s="1"/>
  <c r="V21"/>
  <c r="S21"/>
  <c r="AB21"/>
  <c r="AD21" s="1"/>
  <c r="Z21"/>
  <c r="X21"/>
  <c r="U21"/>
  <c r="N21"/>
  <c r="AD40"/>
  <c r="S10"/>
  <c r="S12"/>
  <c r="S14"/>
  <c r="V14"/>
  <c r="Z14"/>
  <c r="S15"/>
  <c r="S17"/>
  <c r="S19"/>
  <c r="V19"/>
  <c r="S20"/>
  <c r="S22"/>
  <c r="N23"/>
  <c r="U23"/>
  <c r="X23"/>
  <c r="Z23"/>
  <c r="AB23"/>
  <c r="AD23" s="1"/>
  <c r="S24"/>
  <c r="N25"/>
  <c r="U25"/>
  <c r="X25"/>
  <c r="Z25"/>
  <c r="AB25"/>
  <c r="AD25" s="1"/>
  <c r="S26"/>
  <c r="N27"/>
  <c r="U27"/>
  <c r="X27"/>
  <c r="Z27"/>
  <c r="AB27"/>
  <c r="AD27" s="1"/>
  <c r="S28"/>
  <c r="N29"/>
  <c r="U29"/>
  <c r="X29"/>
  <c r="Z29"/>
  <c r="AB29"/>
  <c r="AD29" s="1"/>
  <c r="S30"/>
  <c r="N31"/>
  <c r="U31"/>
  <c r="X31"/>
  <c r="Z31"/>
  <c r="AB31"/>
  <c r="AD31" s="1"/>
  <c r="S32"/>
  <c r="N33"/>
  <c r="U33"/>
  <c r="X33"/>
  <c r="Z33"/>
  <c r="AB33"/>
  <c r="AD33" s="1"/>
  <c r="S34"/>
  <c r="N35"/>
  <c r="U35"/>
  <c r="X35"/>
  <c r="Z35"/>
  <c r="AB35"/>
  <c r="AD35" s="1"/>
  <c r="S36"/>
  <c r="N37"/>
  <c r="U37"/>
  <c r="X37"/>
  <c r="Z37"/>
  <c r="AB37"/>
  <c r="AD37" s="1"/>
  <c r="S38"/>
  <c r="N39"/>
  <c r="U39"/>
  <c r="X39"/>
  <c r="Z39"/>
  <c r="AB39"/>
  <c r="AD39" s="1"/>
  <c r="S40"/>
  <c r="V40"/>
  <c r="N41"/>
  <c r="U41"/>
  <c r="X41"/>
  <c r="Z41"/>
  <c r="AB41"/>
  <c r="AD41" s="1"/>
  <c r="S42"/>
  <c r="N43"/>
  <c r="Q43"/>
  <c r="U43"/>
  <c r="X43"/>
  <c r="Z43"/>
  <c r="AB43"/>
  <c r="X45"/>
  <c r="AA45" s="1"/>
  <c r="AE45" s="1"/>
  <c r="AA47"/>
  <c r="AE47" s="1"/>
  <c r="AA49"/>
  <c r="AE49" s="1"/>
  <c r="S23"/>
  <c r="S25"/>
  <c r="S27"/>
  <c r="S29"/>
  <c r="S31"/>
  <c r="S33"/>
  <c r="S35"/>
  <c r="S37"/>
  <c r="S39"/>
  <c r="U40"/>
  <c r="X40"/>
  <c r="Z40"/>
  <c r="S41"/>
  <c r="S43"/>
  <c r="M28" i="3"/>
  <c r="B29"/>
  <c r="D29"/>
  <c r="F29"/>
  <c r="F32" s="1"/>
  <c r="G8"/>
  <c r="E10"/>
  <c r="G10"/>
  <c r="B27"/>
  <c r="M27" s="1"/>
  <c r="F12"/>
  <c r="G12" s="1"/>
  <c r="AL46" i="15" l="1"/>
  <c r="AR46" s="1"/>
  <c r="AG46"/>
  <c r="AJ46"/>
  <c r="N54"/>
  <c r="AJ49"/>
  <c r="AL49"/>
  <c r="AR49" s="1"/>
  <c r="AG49"/>
  <c r="AL48"/>
  <c r="AR48" s="1"/>
  <c r="AG48"/>
  <c r="AJ48"/>
  <c r="Z54"/>
  <c r="AD40"/>
  <c r="AD52" s="1"/>
  <c r="AB52"/>
  <c r="X52"/>
  <c r="AA40"/>
  <c r="AJ36"/>
  <c r="AL36"/>
  <c r="AR36" s="1"/>
  <c r="AG36"/>
  <c r="AJ32"/>
  <c r="AL32"/>
  <c r="AR32" s="1"/>
  <c r="AG32"/>
  <c r="AJ24"/>
  <c r="AL24"/>
  <c r="AR24" s="1"/>
  <c r="AG24"/>
  <c r="AJ45"/>
  <c r="AL45"/>
  <c r="AR45" s="1"/>
  <c r="AG45"/>
  <c r="AJ42"/>
  <c r="AL42"/>
  <c r="AR42" s="1"/>
  <c r="AG42"/>
  <c r="AJ19"/>
  <c r="AL19"/>
  <c r="AR19" s="1"/>
  <c r="AG19"/>
  <c r="AJ15"/>
  <c r="AL15"/>
  <c r="AR15" s="1"/>
  <c r="AG15"/>
  <c r="AJ12"/>
  <c r="AL12"/>
  <c r="AR12" s="1"/>
  <c r="AG12"/>
  <c r="AJ8"/>
  <c r="AL8"/>
  <c r="AR8" s="1"/>
  <c r="AG8"/>
  <c r="AL21"/>
  <c r="AR21" s="1"/>
  <c r="AG21"/>
  <c r="AJ21"/>
  <c r="V53"/>
  <c r="AE39"/>
  <c r="AE35"/>
  <c r="AE31"/>
  <c r="AE27"/>
  <c r="AE23"/>
  <c r="S51"/>
  <c r="AE18"/>
  <c r="AE14"/>
  <c r="AA13"/>
  <c r="AE13" s="1"/>
  <c r="AA9"/>
  <c r="AE9" s="1"/>
  <c r="AD51"/>
  <c r="AD54" s="1"/>
  <c r="AJ47"/>
  <c r="AL47"/>
  <c r="AR47" s="1"/>
  <c r="AG47"/>
  <c r="AE6"/>
  <c r="AA38"/>
  <c r="AE38" s="1"/>
  <c r="AA34"/>
  <c r="AE34" s="1"/>
  <c r="AA30"/>
  <c r="AE30" s="1"/>
  <c r="AA26"/>
  <c r="AE26" s="1"/>
  <c r="AA22"/>
  <c r="AE22" s="1"/>
  <c r="AA44"/>
  <c r="AE44" s="1"/>
  <c r="AA43"/>
  <c r="AA41"/>
  <c r="AE41" s="1"/>
  <c r="S52"/>
  <c r="AA37"/>
  <c r="AE37" s="1"/>
  <c r="AA33"/>
  <c r="AE33" s="1"/>
  <c r="AA29"/>
  <c r="AE29" s="1"/>
  <c r="AA25"/>
  <c r="AE25" s="1"/>
  <c r="AA17"/>
  <c r="AE17" s="1"/>
  <c r="AA10"/>
  <c r="AE10" s="1"/>
  <c r="AA7"/>
  <c r="AE7" s="1"/>
  <c r="V51"/>
  <c r="V54" s="1"/>
  <c r="P54"/>
  <c r="X53"/>
  <c r="AA20"/>
  <c r="AE20" s="1"/>
  <c r="AA16"/>
  <c r="AE16" s="1"/>
  <c r="AA11"/>
  <c r="AE11" s="1"/>
  <c r="AB51"/>
  <c r="AB54" s="1"/>
  <c r="X51"/>
  <c r="X54" s="1"/>
  <c r="AJ20" i="14"/>
  <c r="AL20"/>
  <c r="AR20" s="1"/>
  <c r="AG20"/>
  <c r="AJ49"/>
  <c r="AL49"/>
  <c r="AR49" s="1"/>
  <c r="AG49"/>
  <c r="AJ38"/>
  <c r="AL38"/>
  <c r="AR38" s="1"/>
  <c r="AG38"/>
  <c r="AJ34"/>
  <c r="AL34"/>
  <c r="AR34" s="1"/>
  <c r="AG34"/>
  <c r="AJ30"/>
  <c r="AL30"/>
  <c r="AR30" s="1"/>
  <c r="AG30"/>
  <c r="AJ26"/>
  <c r="AL26"/>
  <c r="AR26" s="1"/>
  <c r="AG26"/>
  <c r="AL41"/>
  <c r="AR41" s="1"/>
  <c r="AG41"/>
  <c r="AJ41"/>
  <c r="AL37"/>
  <c r="AR37" s="1"/>
  <c r="AG37"/>
  <c r="AJ37"/>
  <c r="AL33"/>
  <c r="AR33" s="1"/>
  <c r="AG33"/>
  <c r="AJ33"/>
  <c r="AL29"/>
  <c r="AR29" s="1"/>
  <c r="AG29"/>
  <c r="AJ29"/>
  <c r="AL25"/>
  <c r="AR25" s="1"/>
  <c r="AG25"/>
  <c r="AJ25"/>
  <c r="AL21"/>
  <c r="AR21" s="1"/>
  <c r="AG21"/>
  <c r="AJ21"/>
  <c r="AJ19"/>
  <c r="AL19"/>
  <c r="AR19" s="1"/>
  <c r="AG19"/>
  <c r="AJ15"/>
  <c r="AL15"/>
  <c r="AR15" s="1"/>
  <c r="AG15"/>
  <c r="AJ12"/>
  <c r="AL12"/>
  <c r="AR12" s="1"/>
  <c r="AG12"/>
  <c r="AJ8"/>
  <c r="AL8"/>
  <c r="AR8" s="1"/>
  <c r="AG8"/>
  <c r="Z53"/>
  <c r="Z52"/>
  <c r="Z54" s="1"/>
  <c r="U52"/>
  <c r="U54" s="1"/>
  <c r="S52"/>
  <c r="S51"/>
  <c r="S54" s="1"/>
  <c r="AA18"/>
  <c r="AE18" s="1"/>
  <c r="AA14"/>
  <c r="AE14" s="1"/>
  <c r="AA13"/>
  <c r="AE13" s="1"/>
  <c r="AA9"/>
  <c r="AE9" s="1"/>
  <c r="AD51"/>
  <c r="AD43"/>
  <c r="AD53" s="1"/>
  <c r="AB53"/>
  <c r="X53"/>
  <c r="AA43"/>
  <c r="AD40"/>
  <c r="AD52" s="1"/>
  <c r="AB52"/>
  <c r="X52"/>
  <c r="AA40"/>
  <c r="AL44"/>
  <c r="AR44" s="1"/>
  <c r="AG44"/>
  <c r="AJ44"/>
  <c r="AL39"/>
  <c r="AR39" s="1"/>
  <c r="AG39"/>
  <c r="AJ39"/>
  <c r="AL35"/>
  <c r="AR35" s="1"/>
  <c r="AG35"/>
  <c r="AJ35"/>
  <c r="AL31"/>
  <c r="AR31" s="1"/>
  <c r="AG31"/>
  <c r="AJ31"/>
  <c r="AL27"/>
  <c r="AR27" s="1"/>
  <c r="AG27"/>
  <c r="AJ27"/>
  <c r="AL23"/>
  <c r="AR23" s="1"/>
  <c r="AG23"/>
  <c r="AJ23"/>
  <c r="AE6"/>
  <c r="AJ22"/>
  <c r="AL22"/>
  <c r="AR22" s="1"/>
  <c r="AG22"/>
  <c r="AA45"/>
  <c r="AE45" s="1"/>
  <c r="N53"/>
  <c r="AA42"/>
  <c r="AE42" s="1"/>
  <c r="N52"/>
  <c r="N54" s="1"/>
  <c r="AA36"/>
  <c r="AE36" s="1"/>
  <c r="AA32"/>
  <c r="AE32" s="1"/>
  <c r="AA28"/>
  <c r="AA24"/>
  <c r="AE24" s="1"/>
  <c r="AA47"/>
  <c r="AE47" s="1"/>
  <c r="V53"/>
  <c r="V52"/>
  <c r="AA17"/>
  <c r="AE17" s="1"/>
  <c r="AA10"/>
  <c r="AE10" s="1"/>
  <c r="AA7"/>
  <c r="AE7" s="1"/>
  <c r="V51"/>
  <c r="P54"/>
  <c r="AE16"/>
  <c r="AE11"/>
  <c r="AB51"/>
  <c r="AB54" s="1"/>
  <c r="X51"/>
  <c r="X54" s="1"/>
  <c r="AJ49" i="13"/>
  <c r="AL49"/>
  <c r="AR49" s="1"/>
  <c r="AG49"/>
  <c r="AJ45"/>
  <c r="AL45"/>
  <c r="AR45" s="1"/>
  <c r="AG45"/>
  <c r="AD43"/>
  <c r="AD53" s="1"/>
  <c r="AB53"/>
  <c r="X53"/>
  <c r="AA43"/>
  <c r="AJ42"/>
  <c r="AL42"/>
  <c r="AR42" s="1"/>
  <c r="AG42"/>
  <c r="AD40"/>
  <c r="AD52" s="1"/>
  <c r="AB52"/>
  <c r="X52"/>
  <c r="AA40"/>
  <c r="AJ36"/>
  <c r="AL36"/>
  <c r="AR36" s="1"/>
  <c r="AG36"/>
  <c r="AJ32"/>
  <c r="AL32"/>
  <c r="AR32" s="1"/>
  <c r="AG32"/>
  <c r="AJ24"/>
  <c r="AL24"/>
  <c r="AR24" s="1"/>
  <c r="AG24"/>
  <c r="AL44"/>
  <c r="AR44" s="1"/>
  <c r="AG44"/>
  <c r="AJ44"/>
  <c r="AL39"/>
  <c r="AR39" s="1"/>
  <c r="AG39"/>
  <c r="AJ39"/>
  <c r="AL35"/>
  <c r="AR35" s="1"/>
  <c r="AG35"/>
  <c r="AJ35"/>
  <c r="AL31"/>
  <c r="AR31" s="1"/>
  <c r="AG31"/>
  <c r="AJ31"/>
  <c r="AL27"/>
  <c r="AR27" s="1"/>
  <c r="AG27"/>
  <c r="AJ27"/>
  <c r="AL23"/>
  <c r="AR23" s="1"/>
  <c r="AG23"/>
  <c r="AJ23"/>
  <c r="AJ20"/>
  <c r="AG20"/>
  <c r="AL20"/>
  <c r="AR20" s="1"/>
  <c r="AJ16"/>
  <c r="AL16"/>
  <c r="AR16" s="1"/>
  <c r="AG16"/>
  <c r="AJ13"/>
  <c r="AL13"/>
  <c r="AR13" s="1"/>
  <c r="AG13"/>
  <c r="AJ9"/>
  <c r="AL9"/>
  <c r="AR9" s="1"/>
  <c r="AG9"/>
  <c r="AL19"/>
  <c r="AR19" s="1"/>
  <c r="AG19"/>
  <c r="AJ19"/>
  <c r="AL15"/>
  <c r="AR15" s="1"/>
  <c r="AG15"/>
  <c r="AJ15"/>
  <c r="N53"/>
  <c r="N52"/>
  <c r="AA47"/>
  <c r="AE47" s="1"/>
  <c r="V53"/>
  <c r="V52"/>
  <c r="Z51"/>
  <c r="U51"/>
  <c r="N51"/>
  <c r="N54" s="1"/>
  <c r="AE8"/>
  <c r="AA7"/>
  <c r="AE7" s="1"/>
  <c r="S51"/>
  <c r="AL41"/>
  <c r="AR41" s="1"/>
  <c r="AG41"/>
  <c r="AJ41"/>
  <c r="AL37"/>
  <c r="AR37" s="1"/>
  <c r="AG37"/>
  <c r="AJ37"/>
  <c r="AL33"/>
  <c r="AR33" s="1"/>
  <c r="AG33"/>
  <c r="AJ33"/>
  <c r="AL29"/>
  <c r="AR29" s="1"/>
  <c r="AG29"/>
  <c r="AJ29"/>
  <c r="AL25"/>
  <c r="AR25" s="1"/>
  <c r="AG25"/>
  <c r="AJ25"/>
  <c r="AB51"/>
  <c r="AB54" s="1"/>
  <c r="AD6"/>
  <c r="AD51" s="1"/>
  <c r="AD54" s="1"/>
  <c r="X51"/>
  <c r="X54" s="1"/>
  <c r="AA6"/>
  <c r="AL21"/>
  <c r="AR21" s="1"/>
  <c r="AG21"/>
  <c r="AJ21"/>
  <c r="AL17"/>
  <c r="AR17" s="1"/>
  <c r="AG17"/>
  <c r="AJ17"/>
  <c r="Z53"/>
  <c r="Z52"/>
  <c r="U52"/>
  <c r="AA38"/>
  <c r="AE38" s="1"/>
  <c r="AA34"/>
  <c r="AE34" s="1"/>
  <c r="AA30"/>
  <c r="AE30" s="1"/>
  <c r="AA26"/>
  <c r="AE26" s="1"/>
  <c r="S52"/>
  <c r="AA18"/>
  <c r="AE18" s="1"/>
  <c r="AA14"/>
  <c r="AE14" s="1"/>
  <c r="AA11"/>
  <c r="AE11" s="1"/>
  <c r="AA22"/>
  <c r="AE22" s="1"/>
  <c r="V51"/>
  <c r="V54" s="1"/>
  <c r="AJ20" i="12"/>
  <c r="AL20"/>
  <c r="AR20" s="1"/>
  <c r="AG20"/>
  <c r="AJ49"/>
  <c r="AL49"/>
  <c r="AR49" s="1"/>
  <c r="AG49"/>
  <c r="AJ38"/>
  <c r="AL38"/>
  <c r="AR38" s="1"/>
  <c r="AG38"/>
  <c r="AJ34"/>
  <c r="AL34"/>
  <c r="AR34" s="1"/>
  <c r="AG34"/>
  <c r="AJ30"/>
  <c r="AL30"/>
  <c r="AR30" s="1"/>
  <c r="AG30"/>
  <c r="AJ26"/>
  <c r="AL26"/>
  <c r="AR26" s="1"/>
  <c r="AG26"/>
  <c r="AL41"/>
  <c r="AR41" s="1"/>
  <c r="AG41"/>
  <c r="AJ41"/>
  <c r="AL37"/>
  <c r="AR37" s="1"/>
  <c r="AG37"/>
  <c r="AJ37"/>
  <c r="AL33"/>
  <c r="AR33" s="1"/>
  <c r="AG33"/>
  <c r="AJ33"/>
  <c r="AL29"/>
  <c r="AR29" s="1"/>
  <c r="AG29"/>
  <c r="AJ29"/>
  <c r="AL25"/>
  <c r="AR25" s="1"/>
  <c r="AG25"/>
  <c r="AJ25"/>
  <c r="AL21"/>
  <c r="AR21" s="1"/>
  <c r="AG21"/>
  <c r="AJ21"/>
  <c r="AJ19"/>
  <c r="AL19"/>
  <c r="AR19" s="1"/>
  <c r="AG19"/>
  <c r="AJ15"/>
  <c r="AL15"/>
  <c r="AR15" s="1"/>
  <c r="AG15"/>
  <c r="AJ12"/>
  <c r="AL12"/>
  <c r="AR12" s="1"/>
  <c r="AG12"/>
  <c r="AJ8"/>
  <c r="AL8"/>
  <c r="AR8" s="1"/>
  <c r="AG8"/>
  <c r="AJ22"/>
  <c r="AL22"/>
  <c r="AR22" s="1"/>
  <c r="AG22"/>
  <c r="Z53"/>
  <c r="Z52"/>
  <c r="Z54" s="1"/>
  <c r="U52"/>
  <c r="U54" s="1"/>
  <c r="S52"/>
  <c r="S51"/>
  <c r="S54" s="1"/>
  <c r="AE18"/>
  <c r="AE14"/>
  <c r="AE13"/>
  <c r="AB51"/>
  <c r="AD43"/>
  <c r="AD53" s="1"/>
  <c r="AB53"/>
  <c r="X53"/>
  <c r="AA43"/>
  <c r="AD40"/>
  <c r="AD52" s="1"/>
  <c r="AB52"/>
  <c r="X52"/>
  <c r="X54" s="1"/>
  <c r="AA40"/>
  <c r="AL44"/>
  <c r="AR44" s="1"/>
  <c r="AG44"/>
  <c r="AJ44"/>
  <c r="AL39"/>
  <c r="AR39" s="1"/>
  <c r="AG39"/>
  <c r="AJ39"/>
  <c r="AL35"/>
  <c r="AR35" s="1"/>
  <c r="AG35"/>
  <c r="AJ35"/>
  <c r="AL31"/>
  <c r="AR31" s="1"/>
  <c r="AG31"/>
  <c r="AJ31"/>
  <c r="AL27"/>
  <c r="AR27" s="1"/>
  <c r="AG27"/>
  <c r="AJ27"/>
  <c r="AL23"/>
  <c r="AR23" s="1"/>
  <c r="AG23"/>
  <c r="AJ23"/>
  <c r="AE6"/>
  <c r="AL9"/>
  <c r="AR9" s="1"/>
  <c r="AG9"/>
  <c r="AJ9"/>
  <c r="AA45"/>
  <c r="AE45" s="1"/>
  <c r="N53"/>
  <c r="AA42"/>
  <c r="AE42" s="1"/>
  <c r="N52"/>
  <c r="N54" s="1"/>
  <c r="AA36"/>
  <c r="AE36" s="1"/>
  <c r="AA32"/>
  <c r="AE32" s="1"/>
  <c r="AA28"/>
  <c r="AA24"/>
  <c r="AE24" s="1"/>
  <c r="AA47"/>
  <c r="AE47" s="1"/>
  <c r="V53"/>
  <c r="V52"/>
  <c r="AA17"/>
  <c r="AE17" s="1"/>
  <c r="AA10"/>
  <c r="AE10" s="1"/>
  <c r="AA7"/>
  <c r="AE7" s="1"/>
  <c r="V51"/>
  <c r="V54" s="1"/>
  <c r="P54"/>
  <c r="AA16"/>
  <c r="AE16" s="1"/>
  <c r="AA11"/>
  <c r="AE11" s="1"/>
  <c r="AD51"/>
  <c r="AD54" s="1"/>
  <c r="F21" i="3"/>
  <c r="AJ49" i="7"/>
  <c r="AL49"/>
  <c r="AR49" s="1"/>
  <c r="AJ45"/>
  <c r="AL45"/>
  <c r="AR45" s="1"/>
  <c r="AL46"/>
  <c r="AR46" s="1"/>
  <c r="AJ46"/>
  <c r="AJ47"/>
  <c r="AL47"/>
  <c r="AR47" s="1"/>
  <c r="AL48"/>
  <c r="AR48" s="1"/>
  <c r="AJ48"/>
  <c r="AL44"/>
  <c r="AR44" s="1"/>
  <c r="AJ44"/>
  <c r="V6"/>
  <c r="Z6" s="1"/>
  <c r="AA43"/>
  <c r="AA10"/>
  <c r="AA7"/>
  <c r="AE7" s="1"/>
  <c r="AA42"/>
  <c r="AA38"/>
  <c r="AE38" s="1"/>
  <c r="AA34"/>
  <c r="AE34" s="1"/>
  <c r="AA30"/>
  <c r="AE30" s="1"/>
  <c r="AA26"/>
  <c r="AE26" s="1"/>
  <c r="AA22"/>
  <c r="AE22" s="1"/>
  <c r="AA16"/>
  <c r="AE16" s="1"/>
  <c r="AL13"/>
  <c r="AR13" s="1"/>
  <c r="AJ13"/>
  <c r="AG13"/>
  <c r="AJ11"/>
  <c r="AG11"/>
  <c r="AL11"/>
  <c r="AR11" s="1"/>
  <c r="AE42"/>
  <c r="AA39"/>
  <c r="AA37"/>
  <c r="AA35"/>
  <c r="AG16"/>
  <c r="AA18"/>
  <c r="AE18" s="1"/>
  <c r="AA9"/>
  <c r="AE9" s="1"/>
  <c r="AG48"/>
  <c r="AG46"/>
  <c r="AG47"/>
  <c r="AD43"/>
  <c r="AG44"/>
  <c r="AJ38"/>
  <c r="AL38"/>
  <c r="AR38" s="1"/>
  <c r="AG38"/>
  <c r="AJ34"/>
  <c r="AL34"/>
  <c r="AR34" s="1"/>
  <c r="AG34"/>
  <c r="AJ30"/>
  <c r="AL30"/>
  <c r="AR30" s="1"/>
  <c r="AG30"/>
  <c r="AJ26"/>
  <c r="AL26"/>
  <c r="AR26" s="1"/>
  <c r="AG26"/>
  <c r="AJ22"/>
  <c r="AL22"/>
  <c r="AR22" s="1"/>
  <c r="AG22"/>
  <c r="AE39"/>
  <c r="AE37"/>
  <c r="AE35"/>
  <c r="AA33"/>
  <c r="AE33" s="1"/>
  <c r="AA31"/>
  <c r="AE31" s="1"/>
  <c r="AA29"/>
  <c r="AE29" s="1"/>
  <c r="AA27"/>
  <c r="AE27" s="1"/>
  <c r="AA25"/>
  <c r="AE25" s="1"/>
  <c r="AA23"/>
  <c r="AE23" s="1"/>
  <c r="AA14"/>
  <c r="AE14" s="1"/>
  <c r="AA21"/>
  <c r="AE21" s="1"/>
  <c r="AA8"/>
  <c r="AE8" s="1"/>
  <c r="AA40"/>
  <c r="AJ36"/>
  <c r="AL36"/>
  <c r="AR36" s="1"/>
  <c r="AG36"/>
  <c r="AJ32"/>
  <c r="AL32"/>
  <c r="AR32" s="1"/>
  <c r="AG32"/>
  <c r="AJ24"/>
  <c r="AL24"/>
  <c r="AR24" s="1"/>
  <c r="AG24"/>
  <c r="AL20"/>
  <c r="AR20" s="1"/>
  <c r="AG20"/>
  <c r="AJ20"/>
  <c r="AL7"/>
  <c r="AR7" s="1"/>
  <c r="AG7"/>
  <c r="AJ7"/>
  <c r="AA41"/>
  <c r="AE41" s="1"/>
  <c r="AA19"/>
  <c r="AE19" s="1"/>
  <c r="AE17"/>
  <c r="AE15"/>
  <c r="AE12"/>
  <c r="AE10"/>
  <c r="M29" i="3"/>
  <c r="G21"/>
  <c r="I21"/>
  <c r="I12"/>
  <c r="AL16" i="15" l="1"/>
  <c r="AR16" s="1"/>
  <c r="AG16"/>
  <c r="AJ16"/>
  <c r="AJ10"/>
  <c r="AL10"/>
  <c r="AR10" s="1"/>
  <c r="AG10"/>
  <c r="AL25"/>
  <c r="AR25" s="1"/>
  <c r="AG25"/>
  <c r="AJ25"/>
  <c r="AL33"/>
  <c r="AR33" s="1"/>
  <c r="AG33"/>
  <c r="AJ33"/>
  <c r="AA53"/>
  <c r="AE43"/>
  <c r="AJ22"/>
  <c r="AL22"/>
  <c r="AR22" s="1"/>
  <c r="AG22"/>
  <c r="AJ30"/>
  <c r="AL30"/>
  <c r="AR30" s="1"/>
  <c r="AG30"/>
  <c r="AJ38"/>
  <c r="AL38"/>
  <c r="AR38" s="1"/>
  <c r="AG38"/>
  <c r="AL13"/>
  <c r="AR13" s="1"/>
  <c r="AG13"/>
  <c r="AJ13"/>
  <c r="AL18"/>
  <c r="AR18" s="1"/>
  <c r="AG18"/>
  <c r="AJ18"/>
  <c r="AL23"/>
  <c r="AR23" s="1"/>
  <c r="AG23"/>
  <c r="AJ23"/>
  <c r="AL31"/>
  <c r="AR31" s="1"/>
  <c r="AG31"/>
  <c r="AJ31"/>
  <c r="AL39"/>
  <c r="AR39" s="1"/>
  <c r="AG39"/>
  <c r="AJ39"/>
  <c r="AA52"/>
  <c r="AE40"/>
  <c r="AA51"/>
  <c r="AA54" s="1"/>
  <c r="AL11"/>
  <c r="AR11" s="1"/>
  <c r="AG11"/>
  <c r="AJ11"/>
  <c r="AL20"/>
  <c r="AR20" s="1"/>
  <c r="AG20"/>
  <c r="AJ20"/>
  <c r="AJ7"/>
  <c r="AL7"/>
  <c r="AR7" s="1"/>
  <c r="AG7"/>
  <c r="AJ17"/>
  <c r="AL17"/>
  <c r="AR17" s="1"/>
  <c r="AG17"/>
  <c r="AL29"/>
  <c r="AR29" s="1"/>
  <c r="AG29"/>
  <c r="AJ29"/>
  <c r="AL37"/>
  <c r="AR37" s="1"/>
  <c r="AG37"/>
  <c r="AJ37"/>
  <c r="AL41"/>
  <c r="AR41" s="1"/>
  <c r="AG41"/>
  <c r="AJ41"/>
  <c r="AL44"/>
  <c r="AR44" s="1"/>
  <c r="AG44"/>
  <c r="AJ44"/>
  <c r="AJ26"/>
  <c r="AL26"/>
  <c r="AR26" s="1"/>
  <c r="AG26"/>
  <c r="AJ34"/>
  <c r="AL34"/>
  <c r="AR34" s="1"/>
  <c r="AG34"/>
  <c r="AE51"/>
  <c r="AL6"/>
  <c r="AG6"/>
  <c r="AJ6"/>
  <c r="AL9"/>
  <c r="AR9" s="1"/>
  <c r="AG9"/>
  <c r="AJ9"/>
  <c r="AL14"/>
  <c r="AR14" s="1"/>
  <c r="AG14"/>
  <c r="AJ14"/>
  <c r="AL27"/>
  <c r="AR27" s="1"/>
  <c r="AG27"/>
  <c r="AJ27"/>
  <c r="AL35"/>
  <c r="AR35" s="1"/>
  <c r="AG35"/>
  <c r="AJ35"/>
  <c r="S54"/>
  <c r="AL16" i="14"/>
  <c r="AR16" s="1"/>
  <c r="AG16"/>
  <c r="AJ16"/>
  <c r="AJ10"/>
  <c r="AL10"/>
  <c r="AR10" s="1"/>
  <c r="AG10"/>
  <c r="AJ47"/>
  <c r="AL47"/>
  <c r="AR47" s="1"/>
  <c r="AG47"/>
  <c r="AJ36"/>
  <c r="AL36"/>
  <c r="AR36" s="1"/>
  <c r="AG36"/>
  <c r="AJ42"/>
  <c r="AL42"/>
  <c r="AR42" s="1"/>
  <c r="AG42"/>
  <c r="AJ45"/>
  <c r="AL45"/>
  <c r="AR45" s="1"/>
  <c r="AG45"/>
  <c r="AE51"/>
  <c r="AL6"/>
  <c r="AG6"/>
  <c r="AJ6"/>
  <c r="AA52"/>
  <c r="AE40"/>
  <c r="AA53"/>
  <c r="AE43"/>
  <c r="AL13"/>
  <c r="AR13" s="1"/>
  <c r="AG13"/>
  <c r="AJ13"/>
  <c r="AL18"/>
  <c r="AR18" s="1"/>
  <c r="AG18"/>
  <c r="AJ18"/>
  <c r="V54"/>
  <c r="AD54"/>
  <c r="AL11"/>
  <c r="AR11" s="1"/>
  <c r="AG11"/>
  <c r="AJ11"/>
  <c r="AJ7"/>
  <c r="AL7"/>
  <c r="AR7" s="1"/>
  <c r="AG7"/>
  <c r="AJ17"/>
  <c r="AL17"/>
  <c r="AR17" s="1"/>
  <c r="AG17"/>
  <c r="AJ24"/>
  <c r="AL24"/>
  <c r="AR24" s="1"/>
  <c r="AG24"/>
  <c r="AJ32"/>
  <c r="AL32"/>
  <c r="AR32" s="1"/>
  <c r="AG32"/>
  <c r="AL9"/>
  <c r="AR9" s="1"/>
  <c r="AG9"/>
  <c r="AJ9"/>
  <c r="AL14"/>
  <c r="AR14" s="1"/>
  <c r="AG14"/>
  <c r="AJ14"/>
  <c r="AA51"/>
  <c r="AA54" s="1"/>
  <c r="AJ11" i="13"/>
  <c r="AL11"/>
  <c r="AR11" s="1"/>
  <c r="AG11"/>
  <c r="AJ18"/>
  <c r="AL18"/>
  <c r="AR18" s="1"/>
  <c r="AG18"/>
  <c r="AJ26"/>
  <c r="AL26"/>
  <c r="AR26" s="1"/>
  <c r="AG26"/>
  <c r="AJ34"/>
  <c r="AL34"/>
  <c r="AR34" s="1"/>
  <c r="AG34"/>
  <c r="AL8"/>
  <c r="AR8" s="1"/>
  <c r="AG8"/>
  <c r="AJ8"/>
  <c r="AJ47"/>
  <c r="AL47"/>
  <c r="AR47" s="1"/>
  <c r="AG47"/>
  <c r="AA52"/>
  <c r="AE40"/>
  <c r="S54"/>
  <c r="U54"/>
  <c r="AJ22"/>
  <c r="AL22"/>
  <c r="AR22" s="1"/>
  <c r="AG22"/>
  <c r="AJ14"/>
  <c r="AL14"/>
  <c r="AR14" s="1"/>
  <c r="AG14"/>
  <c r="AJ30"/>
  <c r="AL30"/>
  <c r="AR30" s="1"/>
  <c r="AG30"/>
  <c r="AJ38"/>
  <c r="AL38"/>
  <c r="AR38" s="1"/>
  <c r="AG38"/>
  <c r="AA51"/>
  <c r="AE6"/>
  <c r="AL7"/>
  <c r="AR7" s="1"/>
  <c r="AG7"/>
  <c r="AJ7"/>
  <c r="AA53"/>
  <c r="AE43"/>
  <c r="Z54"/>
  <c r="AL11" i="12"/>
  <c r="AR11" s="1"/>
  <c r="AG11"/>
  <c r="AJ11"/>
  <c r="AJ7"/>
  <c r="AL7"/>
  <c r="AR7" s="1"/>
  <c r="AG7"/>
  <c r="AJ17"/>
  <c r="AL17"/>
  <c r="AR17" s="1"/>
  <c r="AG17"/>
  <c r="AJ24"/>
  <c r="AL24"/>
  <c r="AR24" s="1"/>
  <c r="AG24"/>
  <c r="AJ32"/>
  <c r="AL32"/>
  <c r="AR32" s="1"/>
  <c r="AG32"/>
  <c r="AL13"/>
  <c r="AR13" s="1"/>
  <c r="AG13"/>
  <c r="AJ13"/>
  <c r="AL18"/>
  <c r="AR18" s="1"/>
  <c r="AG18"/>
  <c r="AJ18"/>
  <c r="AA51"/>
  <c r="AL16"/>
  <c r="AR16" s="1"/>
  <c r="AG16"/>
  <c r="AJ16"/>
  <c r="AJ10"/>
  <c r="AL10"/>
  <c r="AR10" s="1"/>
  <c r="AG10"/>
  <c r="AJ47"/>
  <c r="AL47"/>
  <c r="AR47" s="1"/>
  <c r="AG47"/>
  <c r="AJ36"/>
  <c r="AL36"/>
  <c r="AR36" s="1"/>
  <c r="AG36"/>
  <c r="AJ42"/>
  <c r="AL42"/>
  <c r="AR42" s="1"/>
  <c r="AG42"/>
  <c r="AJ45"/>
  <c r="AL45"/>
  <c r="AR45" s="1"/>
  <c r="AG45"/>
  <c r="AE51"/>
  <c r="AL6"/>
  <c r="AG6"/>
  <c r="AG51" s="1"/>
  <c r="AJ6"/>
  <c r="AA52"/>
  <c r="AE40"/>
  <c r="AA53"/>
  <c r="AE43"/>
  <c r="AL14"/>
  <c r="AR14" s="1"/>
  <c r="AG14"/>
  <c r="AJ14"/>
  <c r="AB54"/>
  <c r="AG49" i="7"/>
  <c r="X6"/>
  <c r="AA6"/>
  <c r="AE43"/>
  <c r="AJ16"/>
  <c r="AL16"/>
  <c r="AR16" s="1"/>
  <c r="AL18"/>
  <c r="AR18" s="1"/>
  <c r="AJ18"/>
  <c r="AG18"/>
  <c r="AG42"/>
  <c r="AR42"/>
  <c r="AL9"/>
  <c r="AR9" s="1"/>
  <c r="AJ9"/>
  <c r="AG9"/>
  <c r="AL12"/>
  <c r="AR12" s="1"/>
  <c r="AG12"/>
  <c r="AJ12"/>
  <c r="AL17"/>
  <c r="AR17" s="1"/>
  <c r="AG17"/>
  <c r="AJ17"/>
  <c r="AL21"/>
  <c r="AR21" s="1"/>
  <c r="AG21"/>
  <c r="AJ21"/>
  <c r="AJ14"/>
  <c r="AL14"/>
  <c r="AR14" s="1"/>
  <c r="AG14"/>
  <c r="AL25"/>
  <c r="AR25" s="1"/>
  <c r="AG25"/>
  <c r="AJ25"/>
  <c r="AL29"/>
  <c r="AR29" s="1"/>
  <c r="AG29"/>
  <c r="AJ29"/>
  <c r="AL33"/>
  <c r="AR33" s="1"/>
  <c r="AG33"/>
  <c r="AJ33"/>
  <c r="AL37"/>
  <c r="AR37" s="1"/>
  <c r="AG37"/>
  <c r="AJ37"/>
  <c r="AG45"/>
  <c r="AL10"/>
  <c r="AR10" s="1"/>
  <c r="AG10"/>
  <c r="AJ10"/>
  <c r="AL15"/>
  <c r="AR15" s="1"/>
  <c r="AG15"/>
  <c r="AJ15"/>
  <c r="AJ19"/>
  <c r="AG19"/>
  <c r="AL19"/>
  <c r="AR19" s="1"/>
  <c r="AR41"/>
  <c r="AG41"/>
  <c r="AE40"/>
  <c r="AJ8"/>
  <c r="AL8"/>
  <c r="AR8" s="1"/>
  <c r="AG8"/>
  <c r="AL23"/>
  <c r="AR23" s="1"/>
  <c r="AG23"/>
  <c r="AJ23"/>
  <c r="AL27"/>
  <c r="AR27" s="1"/>
  <c r="AG27"/>
  <c r="AJ27"/>
  <c r="AL31"/>
  <c r="AR31" s="1"/>
  <c r="AG31"/>
  <c r="AJ31"/>
  <c r="AL35"/>
  <c r="AR35" s="1"/>
  <c r="AG35"/>
  <c r="AJ35"/>
  <c r="AL39"/>
  <c r="AR39" s="1"/>
  <c r="AG39"/>
  <c r="AJ39"/>
  <c r="AL51" i="15" l="1"/>
  <c r="AR6"/>
  <c r="AR51" s="1"/>
  <c r="AJ51"/>
  <c r="AE52"/>
  <c r="AJ40"/>
  <c r="AJ52" s="1"/>
  <c r="AL40"/>
  <c r="AG40"/>
  <c r="AG52" s="1"/>
  <c r="AE53"/>
  <c r="AJ43"/>
  <c r="AJ53" s="1"/>
  <c r="AL43"/>
  <c r="AG43"/>
  <c r="AG53" s="1"/>
  <c r="AG51"/>
  <c r="AE54"/>
  <c r="AG51" i="14"/>
  <c r="AE53"/>
  <c r="AJ43"/>
  <c r="AJ53" s="1"/>
  <c r="AL43"/>
  <c r="AG43"/>
  <c r="AG53" s="1"/>
  <c r="AE52"/>
  <c r="AE54" s="1"/>
  <c r="AJ40"/>
  <c r="AJ52" s="1"/>
  <c r="AL40"/>
  <c r="AG40"/>
  <c r="AG52" s="1"/>
  <c r="AL51"/>
  <c r="AR6"/>
  <c r="AR51" s="1"/>
  <c r="AJ51"/>
  <c r="AJ54" s="1"/>
  <c r="AE53" i="13"/>
  <c r="AJ43"/>
  <c r="AJ53" s="1"/>
  <c r="AL43"/>
  <c r="AG43"/>
  <c r="AG53" s="1"/>
  <c r="AA54"/>
  <c r="AE51"/>
  <c r="AJ6"/>
  <c r="AJ51" s="1"/>
  <c r="AL6"/>
  <c r="AG6"/>
  <c r="AG51" s="1"/>
  <c r="AE52"/>
  <c r="AJ40"/>
  <c r="AJ52" s="1"/>
  <c r="AL40"/>
  <c r="AG40"/>
  <c r="AG52" s="1"/>
  <c r="AE53" i="12"/>
  <c r="AJ43"/>
  <c r="AJ53" s="1"/>
  <c r="AL43"/>
  <c r="AG43"/>
  <c r="AG53" s="1"/>
  <c r="AE52"/>
  <c r="AE54" s="1"/>
  <c r="AJ40"/>
  <c r="AJ52" s="1"/>
  <c r="AL40"/>
  <c r="AG40"/>
  <c r="AG52" s="1"/>
  <c r="AG54" s="1"/>
  <c r="AL51"/>
  <c r="AR6"/>
  <c r="AR51" s="1"/>
  <c r="AJ51"/>
  <c r="AJ54" s="1"/>
  <c r="AA54"/>
  <c r="AG43" i="7"/>
  <c r="AJ43"/>
  <c r="AL43"/>
  <c r="AB6"/>
  <c r="AJ40"/>
  <c r="AL40"/>
  <c r="AG40"/>
  <c r="AR43"/>
  <c r="AJ54" i="15" l="1"/>
  <c r="AL53"/>
  <c r="AR43"/>
  <c r="AR53" s="1"/>
  <c r="AL52"/>
  <c r="AL54" s="1"/>
  <c r="AR40"/>
  <c r="AR52" s="1"/>
  <c r="AG54"/>
  <c r="AR54"/>
  <c r="AL52" i="14"/>
  <c r="AR40"/>
  <c r="AR52" s="1"/>
  <c r="AL53"/>
  <c r="AR43"/>
  <c r="AR53" s="1"/>
  <c r="AR54" s="1"/>
  <c r="AL54"/>
  <c r="AG54"/>
  <c r="AL53" i="13"/>
  <c r="AR43"/>
  <c r="AR53" s="1"/>
  <c r="AG54"/>
  <c r="AJ54"/>
  <c r="AL52"/>
  <c r="AR40"/>
  <c r="AR52" s="1"/>
  <c r="AL51"/>
  <c r="AL54" s="1"/>
  <c r="AR6"/>
  <c r="AR51" s="1"/>
  <c r="AR54" s="1"/>
  <c r="AE54"/>
  <c r="AL52" i="12"/>
  <c r="AR40"/>
  <c r="AR52" s="1"/>
  <c r="AL53"/>
  <c r="AR43"/>
  <c r="AR53" s="1"/>
  <c r="AL54"/>
  <c r="AR54"/>
  <c r="D26" i="3"/>
  <c r="D32" s="1"/>
  <c r="E8"/>
  <c r="AD6" i="7"/>
  <c r="AR40"/>
  <c r="C32" i="3" l="1"/>
  <c r="E7"/>
  <c r="AE6" i="7"/>
  <c r="AJ6" l="1"/>
  <c r="AG6"/>
  <c r="AL6"/>
  <c r="AR6" l="1"/>
  <c r="C21" i="3" l="1"/>
  <c r="M26"/>
  <c r="M33" s="1"/>
  <c r="M47" s="1"/>
  <c r="B32"/>
  <c r="C22" l="1"/>
  <c r="E21"/>
</calcChain>
</file>

<file path=xl/comments1.xml><?xml version="1.0" encoding="utf-8"?>
<comments xmlns="http://schemas.openxmlformats.org/spreadsheetml/2006/main">
  <authors>
    <author>Jesús Álvarez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2.xml><?xml version="1.0" encoding="utf-8"?>
<comments xmlns="http://schemas.openxmlformats.org/spreadsheetml/2006/main">
  <authors>
    <author>Jesús Álvarez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3.xml><?xml version="1.0" encoding="utf-8"?>
<comments xmlns="http://schemas.openxmlformats.org/spreadsheetml/2006/main">
  <authors>
    <author>Jesús Álvarez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4.xml><?xml version="1.0" encoding="utf-8"?>
<comments xmlns="http://schemas.openxmlformats.org/spreadsheetml/2006/main">
  <authors>
    <author>Jesús Álvarez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5.xml><?xml version="1.0" encoding="utf-8"?>
<comments xmlns="http://schemas.openxmlformats.org/spreadsheetml/2006/main">
  <authors>
    <author>Jesús Álvarez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sharedStrings.xml><?xml version="1.0" encoding="utf-8"?>
<sst xmlns="http://schemas.openxmlformats.org/spreadsheetml/2006/main" count="677" uniqueCount="139">
  <si>
    <t>HACIENDA SICARIGUA C.A</t>
  </si>
  <si>
    <t>Carora - Estado Lara</t>
  </si>
  <si>
    <t>ASIGNACIONES</t>
  </si>
  <si>
    <t>DEDUCCIONES</t>
  </si>
  <si>
    <t>NETO A COBRAR</t>
  </si>
  <si>
    <t>Dotacion</t>
  </si>
  <si>
    <t>Horas Extra</t>
  </si>
  <si>
    <t>Medicina</t>
  </si>
  <si>
    <t>Pagos Extra</t>
  </si>
  <si>
    <t>Ticket</t>
  </si>
  <si>
    <t>FIRMA DEL</t>
  </si>
  <si>
    <t>NOMINA DEL</t>
  </si>
  <si>
    <t>AL</t>
  </si>
  <si>
    <t>Días Trabaj.</t>
  </si>
  <si>
    <t>B. Noct.</t>
  </si>
  <si>
    <t>P.Rem Sind/Enf</t>
  </si>
  <si>
    <t>HORAS EXTRAS</t>
  </si>
  <si>
    <t>SUBTOT.   1</t>
  </si>
  <si>
    <t>Feriado Trab.</t>
  </si>
  <si>
    <t>Domingo Trabajado</t>
  </si>
  <si>
    <t>Sub Total</t>
  </si>
  <si>
    <t>Promedio Semana</t>
  </si>
  <si>
    <t>Días de Descanso</t>
  </si>
  <si>
    <t>Total</t>
  </si>
  <si>
    <t>S.S.O./P.F</t>
  </si>
  <si>
    <t>L.P.H</t>
  </si>
  <si>
    <t>Dcto.</t>
  </si>
  <si>
    <t>Funrevi</t>
  </si>
  <si>
    <t>Cuota sindical</t>
  </si>
  <si>
    <t>Desc. Aut.</t>
  </si>
  <si>
    <t>total</t>
  </si>
  <si>
    <t>TRABAJADOR</t>
  </si>
  <si>
    <t>No.</t>
  </si>
  <si>
    <t>NOMBRE Y APELLIDO</t>
  </si>
  <si>
    <t>Sal/Dia</t>
  </si>
  <si>
    <t>Código</t>
  </si>
  <si>
    <t>L</t>
  </si>
  <si>
    <t>M</t>
  </si>
  <si>
    <t>J</t>
  </si>
  <si>
    <t>V</t>
  </si>
  <si>
    <t>S</t>
  </si>
  <si>
    <t>D</t>
  </si>
  <si>
    <t xml:space="preserve">Días   </t>
  </si>
  <si>
    <t>MONTO</t>
  </si>
  <si>
    <t>y Otros</t>
  </si>
  <si>
    <t>Días</t>
  </si>
  <si>
    <t>Diur.</t>
  </si>
  <si>
    <t>Noct.</t>
  </si>
  <si>
    <t xml:space="preserve">Dias  </t>
  </si>
  <si>
    <t>Devengado</t>
  </si>
  <si>
    <t xml:space="preserve">Días </t>
  </si>
  <si>
    <t>Deveng.</t>
  </si>
  <si>
    <t>Optica</t>
  </si>
  <si>
    <t>LOPNA</t>
  </si>
  <si>
    <t>GANADERIA</t>
  </si>
  <si>
    <t>Vicente P. Briceño*</t>
  </si>
  <si>
    <t>DIAS NO TRABAJADOS</t>
  </si>
  <si>
    <t>Luby Alvarado</t>
  </si>
  <si>
    <t>RM</t>
  </si>
  <si>
    <t>FJ</t>
  </si>
  <si>
    <t>FI</t>
  </si>
  <si>
    <t>EM</t>
  </si>
  <si>
    <t>PS</t>
  </si>
  <si>
    <t>Ricardo A. Parra*</t>
  </si>
  <si>
    <t>Reinaldo Ladino</t>
  </si>
  <si>
    <t>Ángel Custodio Torres</t>
  </si>
  <si>
    <t>Octavio de Jesus  Tua</t>
  </si>
  <si>
    <t>Jose Luis Tua</t>
  </si>
  <si>
    <t>Gerardo M. García</t>
  </si>
  <si>
    <t>Efrain Perozo</t>
  </si>
  <si>
    <t>Jose Juan Garcia</t>
  </si>
  <si>
    <t>Betulio S. González</t>
  </si>
  <si>
    <t>David Rafael Ladino</t>
  </si>
  <si>
    <t>Euclides Gonzalez</t>
  </si>
  <si>
    <t>Felipe Parra</t>
  </si>
  <si>
    <t xml:space="preserve">Javier José Silva </t>
  </si>
  <si>
    <t>Juan G. Velasquez*</t>
  </si>
  <si>
    <t>Niver Javier Rodríguez</t>
  </si>
  <si>
    <t>Noel Rojas</t>
  </si>
  <si>
    <t>Reyes A. Fernández</t>
  </si>
  <si>
    <t>Antonio Bravo</t>
  </si>
  <si>
    <t>Marco A. González</t>
  </si>
  <si>
    <t>Argenis Jesús Garcia*</t>
  </si>
  <si>
    <t>Ángel Alberto Torrealba</t>
  </si>
  <si>
    <t>Edixon Escalona</t>
  </si>
  <si>
    <t>Luis Herrera</t>
  </si>
  <si>
    <t>Nabol Alvarez</t>
  </si>
  <si>
    <t>Libardo A. Torrealba</t>
  </si>
  <si>
    <t>Jorge R. Garcia</t>
  </si>
  <si>
    <t>Armando  Jose Nuñez</t>
  </si>
  <si>
    <t>Jorge Alvarez</t>
  </si>
  <si>
    <t>Carlos perozo</t>
  </si>
  <si>
    <t>José Gregorio Álvarez</t>
  </si>
  <si>
    <t>Luis Falcon</t>
  </si>
  <si>
    <t>Jose angel Herrera</t>
  </si>
  <si>
    <t>EMPLEADOS</t>
  </si>
  <si>
    <t>Aura Marina Torrealba</t>
  </si>
  <si>
    <t>Alberto  J. Hernández</t>
  </si>
  <si>
    <t>Laura Carrasco</t>
  </si>
  <si>
    <t>TEMPOREROS</t>
  </si>
  <si>
    <t>jose gregorio alvarez</t>
  </si>
  <si>
    <t xml:space="preserve">Jesus perez </t>
  </si>
  <si>
    <t>Henry Escalona</t>
  </si>
  <si>
    <t>Rosy Ladino</t>
  </si>
  <si>
    <t>marvin rodriguez</t>
  </si>
  <si>
    <t>Yolimar Perez</t>
  </si>
  <si>
    <t>Luis Miguel Gonzalez</t>
  </si>
  <si>
    <t>HACIENDA SICARIGUA,C.A LECHE</t>
  </si>
  <si>
    <t>ANÁLISIS COMPARATIVO DE LA NÓMINA SEMANAL</t>
  </si>
  <si>
    <t>ÁREA</t>
  </si>
  <si>
    <t>SEMANA 1</t>
  </si>
  <si>
    <t>DIFERENCIA</t>
  </si>
  <si>
    <t>SEMANA 2</t>
  </si>
  <si>
    <t>SEMANA 3</t>
  </si>
  <si>
    <t>SEMANA 4</t>
  </si>
  <si>
    <t>SEMANA 5</t>
  </si>
  <si>
    <t xml:space="preserve">fijos </t>
  </si>
  <si>
    <t>Total Semana</t>
  </si>
  <si>
    <t>Total Rubro</t>
  </si>
  <si>
    <t>Sub total mes</t>
  </si>
  <si>
    <t>medicina</t>
  </si>
  <si>
    <t>Total semana</t>
  </si>
  <si>
    <t>Total Mes</t>
  </si>
  <si>
    <t>Total tipo</t>
  </si>
  <si>
    <t>Dias no laborados</t>
  </si>
  <si>
    <t>Fijos ganaderia de leche</t>
  </si>
  <si>
    <t>Empleados</t>
  </si>
  <si>
    <t>Temporeros ganaderia de leche</t>
  </si>
  <si>
    <t>Vacaciones</t>
  </si>
  <si>
    <t>Total Fijo</t>
  </si>
  <si>
    <t>Totales semana</t>
  </si>
  <si>
    <t>Total mes</t>
  </si>
  <si>
    <t>Gastos Fijos</t>
  </si>
  <si>
    <t>Pagos extras</t>
  </si>
  <si>
    <t>0/0/0</t>
  </si>
  <si>
    <t>Ganadería</t>
  </si>
  <si>
    <t>Temporeros</t>
  </si>
  <si>
    <t>Horas extra</t>
  </si>
  <si>
    <t>Total concepto</t>
  </si>
</sst>
</file>

<file path=xl/styles.xml><?xml version="1.0" encoding="utf-8"?>
<styleSheet xmlns="http://schemas.openxmlformats.org/spreadsheetml/2006/main">
  <numFmts count="4">
    <numFmt numFmtId="164" formatCode="_-* #,##0\ _P_t_s_-;\-* #,##0\ _P_t_s_-;_-* &quot;-&quot;\ _P_t_s_-;_-@_-"/>
    <numFmt numFmtId="165" formatCode="_-* #,##0.00\ _P_t_s_-;\-* #,##0.00\ _P_t_s_-;_-* &quot;-&quot;\ _P_t_s_-;_-@_-"/>
    <numFmt numFmtId="166" formatCode="_-* #,##0.0\ _P_t_s_-;\-* #,##0.0\ _P_t_s_-;_-* &quot;-&quot;\ _P_t_s_-;_-@_-"/>
    <numFmt numFmtId="167" formatCode="#,##0.0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3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20"/>
      <color indexed="8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0" borderId="0"/>
    <xf numFmtId="0" fontId="4" fillId="2" borderId="1" applyNumberFormat="0" applyFont="0" applyAlignment="0" applyProtection="0"/>
  </cellStyleXfs>
  <cellXfs count="202">
    <xf numFmtId="0" fontId="0" fillId="0" borderId="0" xfId="0"/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5" fontId="6" fillId="6" borderId="0" xfId="1" applyNumberFormat="1" applyFont="1" applyFill="1" applyAlignment="1">
      <alignment horizontal="center" vertical="center"/>
    </xf>
    <xf numFmtId="1" fontId="6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6" fillId="6" borderId="17" xfId="1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5" fontId="6" fillId="0" borderId="22" xfId="1" applyNumberFormat="1" applyFont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6" fontId="6" fillId="6" borderId="23" xfId="1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" fontId="6" fillId="6" borderId="25" xfId="0" applyNumberFormat="1" applyFont="1" applyFill="1" applyBorder="1" applyAlignment="1">
      <alignment horizontal="center" vertical="center"/>
    </xf>
    <xf numFmtId="1" fontId="6" fillId="7" borderId="26" xfId="0" applyNumberFormat="1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1" fontId="6" fillId="6" borderId="26" xfId="0" applyNumberFormat="1" applyFont="1" applyFill="1" applyBorder="1" applyAlignment="1">
      <alignment horizontal="center" vertical="center"/>
    </xf>
    <xf numFmtId="165" fontId="6" fillId="6" borderId="7" xfId="1" applyNumberFormat="1" applyFont="1" applyFill="1" applyBorder="1" applyAlignment="1">
      <alignment horizontal="center" vertical="center"/>
    </xf>
    <xf numFmtId="10" fontId="6" fillId="6" borderId="7" xfId="1" applyNumberFormat="1" applyFont="1" applyFill="1" applyBorder="1" applyAlignment="1">
      <alignment horizontal="center" vertical="center"/>
    </xf>
    <xf numFmtId="9" fontId="6" fillId="6" borderId="7" xfId="1" applyNumberFormat="1" applyFont="1" applyFill="1" applyBorder="1" applyAlignment="1">
      <alignment horizontal="center" vertical="center"/>
    </xf>
    <xf numFmtId="9" fontId="6" fillId="6" borderId="2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4" fontId="6" fillId="6" borderId="13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4" fontId="6" fillId="6" borderId="22" xfId="0" applyNumberFormat="1" applyFont="1" applyFill="1" applyBorder="1" applyAlignment="1">
      <alignment horizontal="center" vertical="center"/>
    </xf>
    <xf numFmtId="4" fontId="6" fillId="0" borderId="22" xfId="0" applyNumberFormat="1" applyFont="1" applyFill="1" applyBorder="1" applyAlignment="1">
      <alignment horizontal="center" vertical="center"/>
    </xf>
    <xf numFmtId="0" fontId="6" fillId="6" borderId="22" xfId="0" applyNumberFormat="1" applyFont="1" applyFill="1" applyBorder="1" applyAlignment="1">
      <alignment horizontal="center" vertical="center"/>
    </xf>
    <xf numFmtId="3" fontId="6" fillId="6" borderId="22" xfId="0" applyNumberFormat="1" applyFont="1" applyFill="1" applyBorder="1" applyAlignment="1">
      <alignment horizontal="center" vertical="center"/>
    </xf>
    <xf numFmtId="1" fontId="6" fillId="6" borderId="22" xfId="0" applyNumberFormat="1" applyFont="1" applyFill="1" applyBorder="1" applyAlignment="1">
      <alignment horizontal="center" vertical="center"/>
    </xf>
    <xf numFmtId="4" fontId="6" fillId="6" borderId="22" xfId="1" applyNumberFormat="1" applyFont="1" applyFill="1" applyBorder="1" applyAlignment="1">
      <alignment horizontal="center" vertical="center"/>
    </xf>
    <xf numFmtId="4" fontId="6" fillId="6" borderId="31" xfId="1" applyNumberFormat="1" applyFont="1" applyFill="1" applyBorder="1" applyAlignment="1">
      <alignment horizontal="center" vertical="center"/>
    </xf>
    <xf numFmtId="4" fontId="6" fillId="0" borderId="22" xfId="1" applyNumberFormat="1" applyFont="1" applyFill="1" applyBorder="1" applyAlignment="1">
      <alignment horizontal="center" vertical="center"/>
    </xf>
    <xf numFmtId="4" fontId="6" fillId="0" borderId="31" xfId="1" applyNumberFormat="1" applyFont="1" applyFill="1" applyBorder="1" applyAlignment="1">
      <alignment horizontal="center" vertical="center"/>
    </xf>
    <xf numFmtId="4" fontId="6" fillId="6" borderId="32" xfId="1" applyNumberFormat="1" applyFont="1" applyFill="1" applyBorder="1" applyAlignment="1">
      <alignment horizontal="center" vertical="center"/>
    </xf>
    <xf numFmtId="4" fontId="6" fillId="0" borderId="13" xfId="0" applyNumberFormat="1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3" fontId="6" fillId="6" borderId="13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4" fontId="6" fillId="6" borderId="13" xfId="1" applyNumberFormat="1" applyFont="1" applyFill="1" applyBorder="1" applyAlignment="1">
      <alignment horizontal="center" vertical="center"/>
    </xf>
    <xf numFmtId="3" fontId="6" fillId="6" borderId="13" xfId="1" applyNumberFormat="1" applyFont="1" applyFill="1" applyBorder="1" applyAlignment="1">
      <alignment horizontal="center" vertical="center"/>
    </xf>
    <xf numFmtId="4" fontId="6" fillId="0" borderId="32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13" xfId="5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2" fillId="0" borderId="0" xfId="5" applyFont="1" applyAlignment="1">
      <alignment horizontal="center"/>
    </xf>
    <xf numFmtId="2" fontId="6" fillId="6" borderId="13" xfId="0" applyNumberFormat="1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/>
    </xf>
    <xf numFmtId="167" fontId="6" fillId="0" borderId="13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4" fontId="6" fillId="0" borderId="13" xfId="1" applyNumberFormat="1" applyFont="1" applyBorder="1" applyAlignment="1">
      <alignment horizontal="center" vertical="center"/>
    </xf>
    <xf numFmtId="1" fontId="6" fillId="6" borderId="13" xfId="1" applyNumberFormat="1" applyFont="1" applyFill="1" applyBorder="1" applyAlignment="1">
      <alignment horizontal="center" vertical="center"/>
    </xf>
    <xf numFmtId="4" fontId="6" fillId="0" borderId="13" xfId="1" applyNumberFormat="1" applyFont="1" applyFill="1" applyBorder="1" applyAlignment="1">
      <alignment horizontal="center" vertical="center"/>
    </xf>
    <xf numFmtId="3" fontId="6" fillId="6" borderId="22" xfId="1" applyNumberFormat="1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2" fillId="0" borderId="0" xfId="5" applyFont="1"/>
    <xf numFmtId="165" fontId="7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4" fontId="9" fillId="0" borderId="0" xfId="1" applyNumberFormat="1" applyFont="1" applyFill="1" applyBorder="1" applyAlignment="1">
      <alignment horizontal="center" vertical="center"/>
    </xf>
    <xf numFmtId="3" fontId="7" fillId="0" borderId="0" xfId="1" applyNumberFormat="1" applyFont="1" applyBorder="1" applyAlignment="1">
      <alignment horizontal="center" vertical="center"/>
    </xf>
    <xf numFmtId="4" fontId="7" fillId="0" borderId="0" xfId="1" applyNumberFormat="1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1" applyNumberFormat="1" applyFont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3" fontId="7" fillId="0" borderId="13" xfId="0" applyNumberFormat="1" applyFont="1" applyBorder="1" applyAlignment="1">
      <alignment horizontal="center" vertical="center" wrapText="1"/>
    </xf>
    <xf numFmtId="4" fontId="15" fillId="5" borderId="13" xfId="4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4" fontId="13" fillId="0" borderId="13" xfId="0" applyNumberFormat="1" applyFont="1" applyBorder="1" applyAlignment="1">
      <alignment horizontal="center" vertical="center" wrapText="1"/>
    </xf>
    <xf numFmtId="4" fontId="13" fillId="2" borderId="1" xfId="6" applyNumberFormat="1" applyFont="1" applyAlignment="1">
      <alignment horizontal="center" vertical="center" wrapText="1"/>
    </xf>
    <xf numFmtId="4" fontId="7" fillId="2" borderId="1" xfId="6" applyNumberFormat="1" applyFont="1" applyAlignment="1">
      <alignment horizontal="center" vertical="center" wrapText="1"/>
    </xf>
    <xf numFmtId="3" fontId="13" fillId="0" borderId="13" xfId="0" applyNumberFormat="1" applyFont="1" applyBorder="1" applyAlignment="1">
      <alignment horizontal="center" vertical="center" wrapText="1"/>
    </xf>
    <xf numFmtId="4" fontId="7" fillId="2" borderId="13" xfId="6" applyNumberFormat="1" applyFont="1" applyBorder="1" applyAlignment="1">
      <alignment horizontal="center" vertical="center" wrapText="1"/>
    </xf>
    <xf numFmtId="4" fontId="15" fillId="4" borderId="13" xfId="3" applyNumberFormat="1" applyFont="1" applyBorder="1" applyAlignment="1">
      <alignment horizontal="center" vertical="center" wrapText="1"/>
    </xf>
    <xf numFmtId="0" fontId="13" fillId="2" borderId="1" xfId="6" applyNumberFormat="1" applyFont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" fontId="15" fillId="3" borderId="13" xfId="2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4" fontId="6" fillId="6" borderId="24" xfId="0" applyNumberFormat="1" applyFont="1" applyFill="1" applyBorder="1" applyAlignment="1">
      <alignment horizontal="center" vertical="center"/>
    </xf>
    <xf numFmtId="4" fontId="6" fillId="0" borderId="24" xfId="0" applyNumberFormat="1" applyFont="1" applyFill="1" applyBorder="1" applyAlignment="1">
      <alignment horizontal="center" vertical="center"/>
    </xf>
    <xf numFmtId="4" fontId="6" fillId="6" borderId="23" xfId="0" applyNumberFormat="1" applyFont="1" applyFill="1" applyBorder="1" applyAlignment="1">
      <alignment horizontal="center" vertical="center"/>
    </xf>
    <xf numFmtId="0" fontId="6" fillId="6" borderId="24" xfId="0" applyNumberFormat="1" applyFont="1" applyFill="1" applyBorder="1" applyAlignment="1">
      <alignment horizontal="center" vertical="center"/>
    </xf>
    <xf numFmtId="3" fontId="6" fillId="6" borderId="24" xfId="0" applyNumberFormat="1" applyFont="1" applyFill="1" applyBorder="1" applyAlignment="1">
      <alignment horizontal="center" vertical="center"/>
    </xf>
    <xf numFmtId="1" fontId="6" fillId="6" borderId="24" xfId="0" applyNumberFormat="1" applyFont="1" applyFill="1" applyBorder="1" applyAlignment="1">
      <alignment horizontal="center" vertical="center"/>
    </xf>
    <xf numFmtId="4" fontId="6" fillId="6" borderId="24" xfId="1" applyNumberFormat="1" applyFont="1" applyFill="1" applyBorder="1" applyAlignment="1">
      <alignment horizontal="center" vertical="center"/>
    </xf>
    <xf numFmtId="3" fontId="6" fillId="6" borderId="24" xfId="1" applyNumberFormat="1" applyFont="1" applyFill="1" applyBorder="1" applyAlignment="1">
      <alignment horizontal="center" vertical="center"/>
    </xf>
    <xf numFmtId="4" fontId="6" fillId="6" borderId="33" xfId="0" applyNumberFormat="1" applyFont="1" applyFill="1" applyBorder="1" applyAlignment="1">
      <alignment horizontal="center" vertical="center"/>
    </xf>
    <xf numFmtId="4" fontId="6" fillId="0" borderId="23" xfId="1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4" fontId="6" fillId="6" borderId="33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" fontId="13" fillId="0" borderId="24" xfId="0" applyNumberFormat="1" applyFont="1" applyBorder="1" applyAlignment="1">
      <alignment horizontal="center" vertical="center" wrapText="1"/>
    </xf>
    <xf numFmtId="4" fontId="13" fillId="2" borderId="36" xfId="6" applyNumberFormat="1" applyFont="1" applyBorder="1" applyAlignment="1">
      <alignment horizontal="center" vertical="center" wrapText="1"/>
    </xf>
    <xf numFmtId="4" fontId="7" fillId="0" borderId="24" xfId="0" applyNumberFormat="1" applyFont="1" applyBorder="1" applyAlignment="1">
      <alignment horizontal="center" vertical="center" wrapText="1"/>
    </xf>
    <xf numFmtId="4" fontId="7" fillId="2" borderId="36" xfId="6" applyNumberFormat="1" applyFont="1" applyBorder="1" applyAlignment="1">
      <alignment horizontal="center" vertical="center" wrapText="1"/>
    </xf>
    <xf numFmtId="3" fontId="13" fillId="0" borderId="24" xfId="0" applyNumberFormat="1" applyFont="1" applyBorder="1" applyAlignment="1">
      <alignment horizontal="center" vertical="center" wrapText="1"/>
    </xf>
    <xf numFmtId="4" fontId="15" fillId="4" borderId="22" xfId="3" applyNumberFormat="1" applyFont="1" applyBorder="1" applyAlignment="1">
      <alignment horizontal="center" vertical="center" wrapText="1"/>
    </xf>
    <xf numFmtId="4" fontId="13" fillId="2" borderId="37" xfId="6" applyNumberFormat="1" applyFont="1" applyBorder="1" applyAlignment="1">
      <alignment horizontal="center" vertical="center" wrapText="1"/>
    </xf>
    <xf numFmtId="4" fontId="7" fillId="2" borderId="37" xfId="6" applyNumberFormat="1" applyFont="1" applyBorder="1" applyAlignment="1">
      <alignment horizontal="center" vertical="center" wrapText="1"/>
    </xf>
    <xf numFmtId="4" fontId="13" fillId="0" borderId="22" xfId="0" applyNumberFormat="1" applyFont="1" applyBorder="1" applyAlignment="1">
      <alignment horizontal="center" vertical="center" wrapText="1"/>
    </xf>
    <xf numFmtId="4" fontId="13" fillId="2" borderId="38" xfId="6" applyNumberFormat="1" applyFont="1" applyBorder="1" applyAlignment="1">
      <alignment horizontal="center" vertical="center" wrapText="1"/>
    </xf>
    <xf numFmtId="4" fontId="7" fillId="0" borderId="22" xfId="0" applyNumberFormat="1" applyFont="1" applyBorder="1" applyAlignment="1">
      <alignment horizontal="center" vertical="center" wrapText="1"/>
    </xf>
    <xf numFmtId="4" fontId="7" fillId="2" borderId="38" xfId="6" applyNumberFormat="1" applyFont="1" applyBorder="1" applyAlignment="1">
      <alignment horizontal="center" vertical="center" wrapText="1"/>
    </xf>
    <xf numFmtId="3" fontId="13" fillId="0" borderId="22" xfId="0" applyNumberFormat="1" applyFont="1" applyBorder="1" applyAlignment="1">
      <alignment horizontal="center" vertical="center" wrapText="1"/>
    </xf>
    <xf numFmtId="4" fontId="13" fillId="2" borderId="13" xfId="6" applyNumberFormat="1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/>
    <xf numFmtId="0" fontId="6" fillId="7" borderId="2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165" fontId="6" fillId="6" borderId="7" xfId="1" applyNumberFormat="1" applyFont="1" applyFill="1" applyBorder="1" applyAlignment="1">
      <alignment horizontal="center" vertical="center" wrapText="1"/>
    </xf>
    <xf numFmtId="165" fontId="6" fillId="6" borderId="19" xfId="1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5" fontId="6" fillId="6" borderId="6" xfId="1" applyNumberFormat="1" applyFont="1" applyFill="1" applyBorder="1" applyAlignment="1">
      <alignment horizontal="center" vertical="center"/>
    </xf>
    <xf numFmtId="165" fontId="6" fillId="6" borderId="5" xfId="1" applyNumberFormat="1" applyFont="1" applyFill="1" applyBorder="1" applyAlignment="1">
      <alignment horizontal="center" vertical="center"/>
    </xf>
    <xf numFmtId="165" fontId="6" fillId="6" borderId="27" xfId="1" applyNumberFormat="1" applyFont="1" applyFill="1" applyBorder="1" applyAlignment="1">
      <alignment horizontal="center" vertical="center" wrapText="1"/>
    </xf>
    <xf numFmtId="0" fontId="8" fillId="0" borderId="32" xfId="5" applyFont="1" applyBorder="1" applyAlignment="1">
      <alignment horizontal="center" vertical="center" wrapText="1"/>
    </xf>
    <xf numFmtId="0" fontId="8" fillId="0" borderId="30" xfId="5" applyFont="1" applyBorder="1" applyAlignment="1">
      <alignment horizontal="center" vertical="center" wrapText="1"/>
    </xf>
    <xf numFmtId="0" fontId="8" fillId="0" borderId="12" xfId="5" applyFont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165" fontId="6" fillId="0" borderId="9" xfId="1" applyNumberFormat="1" applyFont="1" applyFill="1" applyBorder="1" applyAlignment="1">
      <alignment horizontal="center" vertical="center" wrapText="1"/>
    </xf>
    <xf numFmtId="165" fontId="6" fillId="0" borderId="21" xfId="1" applyNumberFormat="1" applyFont="1" applyFill="1" applyBorder="1" applyAlignment="1">
      <alignment horizontal="center" vertical="center" wrapText="1"/>
    </xf>
    <xf numFmtId="165" fontId="6" fillId="0" borderId="29" xfId="1" applyNumberFormat="1" applyFont="1" applyFill="1" applyBorder="1" applyAlignment="1">
      <alignment horizontal="center" vertical="center" wrapText="1"/>
    </xf>
    <xf numFmtId="16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5" fontId="6" fillId="6" borderId="2" xfId="1" applyNumberFormat="1" applyFont="1" applyFill="1" applyBorder="1" applyAlignment="1">
      <alignment horizontal="center" vertical="center" wrapText="1"/>
    </xf>
    <xf numFmtId="165" fontId="6" fillId="6" borderId="18" xfId="1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" fillId="0" borderId="0" xfId="5" applyFont="1"/>
    <xf numFmtId="0" fontId="7" fillId="0" borderId="24" xfId="0" applyFont="1" applyBorder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0" fontId="8" fillId="0" borderId="0" xfId="5" applyFont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</cellXfs>
  <cellStyles count="7">
    <cellStyle name="60% - Énfasis5" xfId="3" builtinId="48"/>
    <cellStyle name="Énfasis3" xfId="2" builtinId="37"/>
    <cellStyle name="Énfasis6" xfId="4" builtinId="49"/>
    <cellStyle name="Millares [0]" xfId="1" builtinId="6"/>
    <cellStyle name="Normal" xfId="0" builtinId="0"/>
    <cellStyle name="Normal 4" xfId="5"/>
    <cellStyle name="Notas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>
        <c:manualLayout>
          <c:layoutTarget val="inner"/>
          <c:xMode val="edge"/>
          <c:yMode val="edge"/>
          <c:x val="8.272350607336873E-2"/>
          <c:y val="3.4043381997969094E-2"/>
          <c:w val="0.70953139229689477"/>
          <c:h val="0.90785753524995427"/>
        </c:manualLayout>
      </c:layout>
      <c:barChart>
        <c:barDir val="col"/>
        <c:grouping val="stacked"/>
        <c:ser>
          <c:idx val="0"/>
          <c:order val="0"/>
          <c:tx>
            <c:strRef>
              <c:f>'Estadistica Mes'!$B$25</c:f>
              <c:strCache>
                <c:ptCount val="1"/>
                <c:pt idx="0">
                  <c:v>Fijos ganaderia de leche</c:v>
                </c:pt>
              </c:strCache>
            </c:strRef>
          </c:tx>
          <c:val>
            <c:numRef>
              <c:f>'Estadistica Mes'!$B$26:$B$30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6C-47D2-96CD-67399DD8C149}"/>
            </c:ext>
          </c:extLst>
        </c:ser>
        <c:ser>
          <c:idx val="1"/>
          <c:order val="1"/>
          <c:tx>
            <c:strRef>
              <c:f>'Estadistica Mes'!$C$25</c:f>
              <c:strCache>
                <c:ptCount val="1"/>
                <c:pt idx="0">
                  <c:v>Empleados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Mes'!$C$26:$C$30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6C-47D2-96CD-67399DD8C149}"/>
            </c:ext>
          </c:extLst>
        </c:ser>
        <c:ser>
          <c:idx val="2"/>
          <c:order val="2"/>
          <c:tx>
            <c:strRef>
              <c:f>'Estadistica Mes'!$D$25</c:f>
              <c:strCache>
                <c:ptCount val="1"/>
                <c:pt idx="0">
                  <c:v>Temporeros ganaderia de leche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Mes'!$D$26:$D$30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6C-47D2-96CD-67399DD8C149}"/>
            </c:ext>
          </c:extLst>
        </c:ser>
        <c:ser>
          <c:idx val="3"/>
          <c:order val="3"/>
          <c:tx>
            <c:strRef>
              <c:f>'Estadistica Mes'!$E$25</c:f>
              <c:strCache>
                <c:ptCount val="1"/>
                <c:pt idx="0">
                  <c:v>Vacaciones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Mes'!$E$26:$E$30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6C-47D2-96CD-67399DD8C149}"/>
            </c:ext>
          </c:extLst>
        </c:ser>
        <c:ser>
          <c:idx val="4"/>
          <c:order val="4"/>
          <c:tx>
            <c:strRef>
              <c:f>'Estadistica Mes'!$F$25</c:f>
              <c:strCache>
                <c:ptCount val="1"/>
                <c:pt idx="0">
                  <c:v>Ticket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Mes'!$F$26:$F$30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6C-47D2-96CD-67399DD8C149}"/>
            </c:ext>
          </c:extLst>
        </c:ser>
        <c:ser>
          <c:idx val="5"/>
          <c:order val="5"/>
          <c:tx>
            <c:strRef>
              <c:f>'Estadistica Mes'!$G$25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Mes'!$G$26:$G$30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6C-47D2-96CD-67399DD8C149}"/>
            </c:ext>
          </c:extLst>
        </c:ser>
        <c:overlap val="100"/>
        <c:axId val="78523008"/>
        <c:axId val="78537088"/>
      </c:barChart>
      <c:catAx>
        <c:axId val="78523008"/>
        <c:scaling>
          <c:orientation val="minMax"/>
        </c:scaling>
        <c:axPos val="b"/>
        <c:numFmt formatCode="General" sourceLinked="1"/>
        <c:tickLblPos val="nextTo"/>
        <c:crossAx val="78537088"/>
        <c:crosses val="autoZero"/>
        <c:auto val="1"/>
        <c:lblAlgn val="ctr"/>
        <c:lblOffset val="100"/>
      </c:catAx>
      <c:valAx>
        <c:axId val="78537088"/>
        <c:scaling>
          <c:orientation val="minMax"/>
        </c:scaling>
        <c:axPos val="l"/>
        <c:majorGridlines/>
        <c:numFmt formatCode="#,##0.00" sourceLinked="1"/>
        <c:tickLblPos val="nextTo"/>
        <c:crossAx val="785230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Mes'!$D$36</c:f>
              <c:strCache>
                <c:ptCount val="1"/>
                <c:pt idx="0">
                  <c:v>medicina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'Estadistica Mes'!$D$37:$D$41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70-4296-BBDC-16D33323EF59}"/>
            </c:ext>
          </c:extLst>
        </c:ser>
        <c:ser>
          <c:idx val="1"/>
          <c:order val="1"/>
          <c:tx>
            <c:strRef>
              <c:f>'Estadistica Mes'!$C$36</c:f>
              <c:strCache>
                <c:ptCount val="1"/>
                <c:pt idx="0">
                  <c:v>Horas Extra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'Estadistica Mes'!$C$37:$C$41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70-4296-BBDC-16D33323EF59}"/>
            </c:ext>
          </c:extLst>
        </c:ser>
        <c:axId val="78572160"/>
        <c:axId val="79823232"/>
      </c:barChart>
      <c:catAx>
        <c:axId val="78572160"/>
        <c:scaling>
          <c:orientation val="minMax"/>
        </c:scaling>
        <c:axPos val="b"/>
        <c:numFmt formatCode="General" sourceLinked="1"/>
        <c:tickLblPos val="nextTo"/>
        <c:crossAx val="79823232"/>
        <c:crosses val="autoZero"/>
        <c:auto val="1"/>
        <c:lblAlgn val="ctr"/>
        <c:lblOffset val="100"/>
      </c:catAx>
      <c:valAx>
        <c:axId val="79823232"/>
        <c:scaling>
          <c:orientation val="minMax"/>
        </c:scaling>
        <c:axPos val="l"/>
        <c:majorGridlines/>
        <c:numFmt formatCode="#,##0.00" sourceLinked="1"/>
        <c:tickLblPos val="nextTo"/>
        <c:crossAx val="78572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Mes'!$C$50</c:f>
              <c:strCache>
                <c:ptCount val="1"/>
                <c:pt idx="0">
                  <c:v>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Mes'!$C$51:$C$55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FC-4322-B998-805F4850C09D}"/>
            </c:ext>
          </c:extLst>
        </c:ser>
        <c:ser>
          <c:idx val="1"/>
          <c:order val="1"/>
          <c:tx>
            <c:strRef>
              <c:f>'Estadistica Mes'!$D$50</c:f>
              <c:strCache>
                <c:ptCount val="1"/>
                <c:pt idx="0">
                  <c:v>RM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FC-4322-B998-805F4850C09D}"/>
            </c:ext>
          </c:extLst>
        </c:ser>
        <c:ser>
          <c:idx val="2"/>
          <c:order val="2"/>
          <c:tx>
            <c:strRef>
              <c:f>'Estadistica Mes'!$E$50</c:f>
              <c:strCache>
                <c:ptCount val="1"/>
                <c:pt idx="0">
                  <c:v>FJ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FC-4322-B998-805F4850C09D}"/>
            </c:ext>
          </c:extLst>
        </c:ser>
        <c:axId val="79850880"/>
        <c:axId val="79860864"/>
      </c:barChart>
      <c:catAx>
        <c:axId val="79850880"/>
        <c:scaling>
          <c:orientation val="minMax"/>
        </c:scaling>
        <c:axPos val="b"/>
        <c:tickLblPos val="nextTo"/>
        <c:crossAx val="79860864"/>
        <c:crosses val="autoZero"/>
        <c:auto val="1"/>
        <c:lblAlgn val="ctr"/>
        <c:lblOffset val="100"/>
      </c:catAx>
      <c:valAx>
        <c:axId val="79860864"/>
        <c:scaling>
          <c:orientation val="minMax"/>
        </c:scaling>
        <c:axPos val="l"/>
        <c:majorGridlines/>
        <c:numFmt formatCode="General" sourceLinked="1"/>
        <c:tickLblPos val="nextTo"/>
        <c:crossAx val="79850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280988</xdr:colOff>
      <xdr:row>22</xdr:row>
      <xdr:rowOff>604837</xdr:rowOff>
    </xdr:from>
    <xdr:to>
      <xdr:col>19</xdr:col>
      <xdr:colOff>1466850</xdr:colOff>
      <xdr:row>31</xdr:row>
      <xdr:rowOff>481012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338138</xdr:colOff>
      <xdr:row>34</xdr:row>
      <xdr:rowOff>414338</xdr:rowOff>
    </xdr:from>
    <xdr:to>
      <xdr:col>19</xdr:col>
      <xdr:colOff>1638300</xdr:colOff>
      <xdr:row>43</xdr:row>
      <xdr:rowOff>242888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461963</xdr:colOff>
      <xdr:row>47</xdr:row>
      <xdr:rowOff>519111</xdr:rowOff>
    </xdr:from>
    <xdr:to>
      <xdr:col>19</xdr:col>
      <xdr:colOff>609600</xdr:colOff>
      <xdr:row>57</xdr:row>
      <xdr:rowOff>395286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77"/>
  <sheetViews>
    <sheetView zoomScale="40" zoomScaleNormal="40" zoomScaleSheetLayoutView="25" workbookViewId="0">
      <selection activeCell="C45" sqref="C45"/>
    </sheetView>
  </sheetViews>
  <sheetFormatPr baseColWidth="10" defaultRowHeight="18" customHeight="1" outlineLevelCol="2"/>
  <cols>
    <col min="1" max="1" width="23.140625" style="5" customWidth="1"/>
    <col min="2" max="2" width="7.7109375" style="5" customWidth="1"/>
    <col min="3" max="3" width="49.28515625" style="5" customWidth="1"/>
    <col min="4" max="4" width="22.28515625" style="72" customWidth="1"/>
    <col min="5" max="5" width="19.85546875" style="5" customWidth="1"/>
    <col min="6" max="6" width="10.7109375" style="5" customWidth="1"/>
    <col min="7" max="7" width="10.7109375" style="73" customWidth="1"/>
    <col min="8" max="8" width="10.5703125" style="5" customWidth="1"/>
    <col min="9" max="10" width="10.42578125" style="5" customWidth="1"/>
    <col min="11" max="11" width="10.28515625" style="5" customWidth="1"/>
    <col min="12" max="12" width="10.85546875" style="5" customWidth="1"/>
    <col min="13" max="13" width="9.5703125" style="72" customWidth="1"/>
    <col min="14" max="14" width="24.7109375" style="72" customWidth="1"/>
    <col min="15" max="15" width="18.42578125" style="72" customWidth="1"/>
    <col min="16" max="16" width="13.42578125" style="72" customWidth="1"/>
    <col min="17" max="17" width="19.28515625" style="72" customWidth="1"/>
    <col min="18" max="18" width="10.140625" style="72" customWidth="1" outlineLevel="1"/>
    <col min="19" max="19" width="11" style="72" customWidth="1" outlineLevel="1"/>
    <col min="20" max="20" width="9.28515625" style="72" customWidth="1" outlineLevel="1"/>
    <col min="21" max="21" width="11.140625" style="72" customWidth="1" outlineLevel="1"/>
    <col min="22" max="22" width="24.140625" style="72" customWidth="1"/>
    <col min="23" max="23" width="10.140625" style="74" hidden="1" customWidth="1"/>
    <col min="24" max="24" width="24.7109375" style="72" hidden="1" customWidth="1"/>
    <col min="25" max="25" width="13" style="72" customWidth="1"/>
    <col min="26" max="26" width="21.42578125" style="72" customWidth="1"/>
    <col min="27" max="27" width="20" style="72" customWidth="1"/>
    <col min="28" max="28" width="20.28515625" style="72" customWidth="1"/>
    <col min="29" max="29" width="16.5703125" style="75" customWidth="1"/>
    <col min="30" max="30" width="21.42578125" style="72" customWidth="1"/>
    <col min="31" max="31" width="21.7109375" style="5" customWidth="1"/>
    <col min="32" max="32" width="22.28515625" style="5" customWidth="1"/>
    <col min="33" max="33" width="20.7109375" style="5" customWidth="1"/>
    <col min="34" max="34" width="13.85546875" style="5" hidden="1" customWidth="1"/>
    <col min="35" max="35" width="8.5703125" style="5" hidden="1" customWidth="1"/>
    <col min="36" max="36" width="20.140625" style="5" customWidth="1"/>
    <col min="37" max="37" width="7.5703125" style="5" hidden="1" customWidth="1"/>
    <col min="38" max="38" width="23" style="5" customWidth="1"/>
    <col min="39" max="41" width="23" style="5" customWidth="1" outlineLevel="2"/>
    <col min="42" max="42" width="23.140625" style="5" customWidth="1"/>
    <col min="43" max="43" width="19" style="5" customWidth="1"/>
    <col min="44" max="44" width="25.5703125" style="5" customWidth="1"/>
    <col min="45" max="45" width="68.5703125" style="5" customWidth="1"/>
    <col min="46" max="46" width="10.85546875" style="5" customWidth="1"/>
    <col min="47" max="16384" width="11.42578125" style="5"/>
  </cols>
  <sheetData>
    <row r="1" spans="1:54" ht="50.1" customHeight="1">
      <c r="B1" s="184" t="s">
        <v>0</v>
      </c>
      <c r="C1" s="184"/>
      <c r="D1" s="184"/>
      <c r="E1" s="184"/>
      <c r="F1" s="1"/>
      <c r="G1" s="2"/>
      <c r="H1" s="3"/>
      <c r="I1" s="2"/>
      <c r="J1" s="2"/>
      <c r="K1" s="2"/>
      <c r="L1" s="3"/>
      <c r="M1" s="2"/>
      <c r="N1" s="2"/>
      <c r="O1" s="2"/>
      <c r="P1" s="3"/>
      <c r="Q1" s="2"/>
      <c r="R1" s="2"/>
      <c r="S1" s="185"/>
      <c r="T1" s="185"/>
      <c r="U1" s="185"/>
      <c r="V1" s="185"/>
      <c r="W1" s="4"/>
      <c r="X1" s="2"/>
      <c r="Y1" s="2"/>
      <c r="Z1" s="2"/>
      <c r="AA1" s="3"/>
      <c r="AB1" s="2"/>
      <c r="AC1" s="4"/>
      <c r="AD1" s="2"/>
      <c r="AE1" s="3"/>
      <c r="AF1" s="2"/>
      <c r="AG1" s="2"/>
      <c r="AH1" s="2"/>
      <c r="AI1" s="3"/>
      <c r="AJ1" s="2"/>
      <c r="AK1" s="2"/>
      <c r="AL1" s="2"/>
      <c r="AM1" s="2"/>
      <c r="AN1" s="2"/>
      <c r="AO1" s="2"/>
      <c r="AP1" s="2"/>
      <c r="AQ1" s="2"/>
      <c r="AR1" s="2"/>
    </row>
    <row r="2" spans="1:54" ht="50.1" customHeight="1" thickBot="1">
      <c r="B2" s="184" t="s">
        <v>1</v>
      </c>
      <c r="C2" s="184"/>
      <c r="D2" s="184"/>
      <c r="E2" s="184"/>
      <c r="F2" s="1"/>
      <c r="G2" s="2"/>
      <c r="H2" s="3"/>
      <c r="I2" s="2"/>
      <c r="J2" s="2"/>
      <c r="K2" s="2"/>
      <c r="L2" s="3"/>
      <c r="M2" s="2"/>
      <c r="N2" s="2"/>
      <c r="O2" s="2"/>
      <c r="P2" s="3"/>
      <c r="Q2" s="2"/>
      <c r="R2" s="2"/>
      <c r="S2" s="2"/>
      <c r="T2" s="3"/>
      <c r="U2" s="2"/>
      <c r="V2" s="2"/>
      <c r="W2" s="4"/>
      <c r="X2" s="3"/>
      <c r="Y2" s="3"/>
      <c r="Z2" s="3"/>
      <c r="AA2" s="2"/>
      <c r="AB2" s="2"/>
      <c r="AC2" s="4"/>
      <c r="AD2" s="3"/>
      <c r="AE2" s="2"/>
      <c r="AF2" s="2"/>
      <c r="AG2" s="2"/>
      <c r="AH2" s="3"/>
      <c r="AI2" s="2"/>
      <c r="AJ2" s="2"/>
      <c r="AK2" s="2"/>
      <c r="AL2" s="3"/>
      <c r="AM2" s="3"/>
      <c r="AN2" s="3"/>
      <c r="AO2" s="3"/>
      <c r="AP2" s="2"/>
      <c r="AQ2" s="2"/>
      <c r="AR2" s="2"/>
    </row>
    <row r="3" spans="1:54" ht="50.1" customHeight="1" thickBot="1"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186" t="s">
        <v>2</v>
      </c>
      <c r="N3" s="187"/>
      <c r="O3" s="187"/>
      <c r="P3" s="187"/>
      <c r="Q3" s="187"/>
      <c r="R3" s="187"/>
      <c r="S3" s="187"/>
      <c r="T3" s="187"/>
      <c r="U3" s="187"/>
      <c r="V3" s="187"/>
      <c r="W3" s="178"/>
      <c r="X3" s="178"/>
      <c r="Y3" s="178"/>
      <c r="Z3" s="178"/>
      <c r="AA3" s="178"/>
      <c r="AB3" s="178"/>
      <c r="AC3" s="178"/>
      <c r="AD3" s="178"/>
      <c r="AE3" s="188"/>
      <c r="AF3" s="189" t="s">
        <v>3</v>
      </c>
      <c r="AG3" s="178"/>
      <c r="AH3" s="178"/>
      <c r="AI3" s="178"/>
      <c r="AJ3" s="188"/>
      <c r="AK3" s="2"/>
      <c r="AL3" s="181" t="s">
        <v>4</v>
      </c>
      <c r="AM3" s="152" t="s">
        <v>5</v>
      </c>
      <c r="AN3" s="152" t="s">
        <v>6</v>
      </c>
      <c r="AO3" s="152" t="s">
        <v>7</v>
      </c>
      <c r="AP3" s="171" t="s">
        <v>8</v>
      </c>
      <c r="AQ3" s="174" t="s">
        <v>9</v>
      </c>
      <c r="AR3" s="6"/>
      <c r="AS3" s="7" t="s">
        <v>10</v>
      </c>
    </row>
    <row r="4" spans="1:54" ht="50.1" customHeight="1" thickBot="1">
      <c r="B4" s="154" t="s">
        <v>11</v>
      </c>
      <c r="C4" s="155"/>
      <c r="D4" s="156" t="s">
        <v>134</v>
      </c>
      <c r="E4" s="156"/>
      <c r="F4" s="8" t="s">
        <v>12</v>
      </c>
      <c r="G4" s="9"/>
      <c r="H4" s="177" t="s">
        <v>134</v>
      </c>
      <c r="I4" s="177"/>
      <c r="J4" s="177"/>
      <c r="K4" s="178"/>
      <c r="L4" s="178"/>
      <c r="M4" s="179" t="s">
        <v>13</v>
      </c>
      <c r="N4" s="180"/>
      <c r="O4" s="10" t="s">
        <v>14</v>
      </c>
      <c r="P4" s="183" t="s">
        <v>15</v>
      </c>
      <c r="Q4" s="183"/>
      <c r="R4" s="183" t="s">
        <v>16</v>
      </c>
      <c r="S4" s="183"/>
      <c r="T4" s="183"/>
      <c r="U4" s="183"/>
      <c r="V4" s="157" t="s">
        <v>17</v>
      </c>
      <c r="W4" s="159" t="s">
        <v>18</v>
      </c>
      <c r="X4" s="160"/>
      <c r="Y4" s="150" t="s">
        <v>19</v>
      </c>
      <c r="Z4" s="151"/>
      <c r="AA4" s="11" t="s">
        <v>20</v>
      </c>
      <c r="AB4" s="152" t="s">
        <v>21</v>
      </c>
      <c r="AC4" s="165" t="s">
        <v>22</v>
      </c>
      <c r="AD4" s="166"/>
      <c r="AE4" s="12" t="s">
        <v>23</v>
      </c>
      <c r="AF4" s="13" t="s">
        <v>24</v>
      </c>
      <c r="AG4" s="13" t="s">
        <v>25</v>
      </c>
      <c r="AH4" s="13" t="s">
        <v>26</v>
      </c>
      <c r="AI4" s="13" t="s">
        <v>27</v>
      </c>
      <c r="AJ4" s="152" t="s">
        <v>28</v>
      </c>
      <c r="AK4" s="14" t="s">
        <v>29</v>
      </c>
      <c r="AL4" s="182"/>
      <c r="AM4" s="153"/>
      <c r="AN4" s="153"/>
      <c r="AO4" s="153"/>
      <c r="AP4" s="172"/>
      <c r="AQ4" s="175"/>
      <c r="AR4" s="15" t="s">
        <v>30</v>
      </c>
      <c r="AS4" s="16" t="s">
        <v>31</v>
      </c>
    </row>
    <row r="5" spans="1:54" ht="50.1" customHeight="1">
      <c r="B5" s="17" t="s">
        <v>32</v>
      </c>
      <c r="C5" s="17" t="s">
        <v>33</v>
      </c>
      <c r="D5" s="18" t="s">
        <v>34</v>
      </c>
      <c r="E5" s="19" t="s">
        <v>35</v>
      </c>
      <c r="F5" s="20" t="s">
        <v>36</v>
      </c>
      <c r="G5" s="21" t="s">
        <v>37</v>
      </c>
      <c r="H5" s="19" t="s">
        <v>37</v>
      </c>
      <c r="I5" s="19" t="s">
        <v>38</v>
      </c>
      <c r="J5" s="19" t="s">
        <v>39</v>
      </c>
      <c r="K5" s="19" t="s">
        <v>40</v>
      </c>
      <c r="L5" s="19" t="s">
        <v>41</v>
      </c>
      <c r="M5" s="19" t="s">
        <v>42</v>
      </c>
      <c r="N5" s="19" t="s">
        <v>43</v>
      </c>
      <c r="O5" s="22" t="s">
        <v>44</v>
      </c>
      <c r="P5" s="22" t="s">
        <v>45</v>
      </c>
      <c r="Q5" s="22" t="s">
        <v>43</v>
      </c>
      <c r="R5" s="22" t="s">
        <v>46</v>
      </c>
      <c r="S5" s="22" t="s">
        <v>43</v>
      </c>
      <c r="T5" s="22" t="s">
        <v>47</v>
      </c>
      <c r="U5" s="22" t="s">
        <v>43</v>
      </c>
      <c r="V5" s="158"/>
      <c r="W5" s="23" t="s">
        <v>48</v>
      </c>
      <c r="X5" s="22" t="s">
        <v>43</v>
      </c>
      <c r="Y5" s="24" t="s">
        <v>48</v>
      </c>
      <c r="Z5" s="25" t="s">
        <v>43</v>
      </c>
      <c r="AA5" s="26" t="s">
        <v>49</v>
      </c>
      <c r="AB5" s="153"/>
      <c r="AC5" s="27" t="s">
        <v>50</v>
      </c>
      <c r="AD5" s="22" t="s">
        <v>43</v>
      </c>
      <c r="AE5" s="28" t="s">
        <v>51</v>
      </c>
      <c r="AF5" s="29">
        <v>4.4999999999999998E-2</v>
      </c>
      <c r="AG5" s="30">
        <v>0.01</v>
      </c>
      <c r="AH5" s="30" t="s">
        <v>52</v>
      </c>
      <c r="AI5" s="28" t="s">
        <v>53</v>
      </c>
      <c r="AJ5" s="167"/>
      <c r="AK5" s="31" t="s">
        <v>53</v>
      </c>
      <c r="AL5" s="182"/>
      <c r="AM5" s="167"/>
      <c r="AN5" s="167"/>
      <c r="AO5" s="167"/>
      <c r="AP5" s="173"/>
      <c r="AQ5" s="176"/>
      <c r="AR5" s="15"/>
      <c r="AS5" s="16"/>
    </row>
    <row r="6" spans="1:54" ht="50.1" customHeight="1">
      <c r="A6" s="131" t="s">
        <v>54</v>
      </c>
      <c r="B6" s="33">
        <v>1</v>
      </c>
      <c r="C6" s="33" t="s">
        <v>55</v>
      </c>
      <c r="D6" s="34"/>
      <c r="E6" s="35">
        <v>521001</v>
      </c>
      <c r="F6" s="35"/>
      <c r="G6" s="35"/>
      <c r="H6" s="35"/>
      <c r="I6" s="35"/>
      <c r="J6" s="35"/>
      <c r="K6" s="35"/>
      <c r="L6" s="35"/>
      <c r="M6" s="35">
        <f t="shared" ref="M6:M38" si="0">SUM(F6:L6)</f>
        <v>0</v>
      </c>
      <c r="N6" s="36">
        <f t="shared" ref="N6:N39" si="1">D6*M6</f>
        <v>0</v>
      </c>
      <c r="O6" s="37"/>
      <c r="P6" s="36">
        <f>COUNTIF(F6:L6,"RM") + COUNTIF(F6:L6,"V") + COUNTIF(F6:L6,"FJ") + COUNTIF(F6:L6,"AL") +  COUNTIF(F6:L6,"EM") + COUNTIF(F6:L6,"PS")</f>
        <v>0</v>
      </c>
      <c r="Q6" s="36">
        <f t="shared" ref="Q6:Q12" si="2">IF(P6="",0,P6*D6)</f>
        <v>0</v>
      </c>
      <c r="R6" s="38"/>
      <c r="S6" s="36">
        <f t="shared" ref="S6:S36" si="3">IF(M6=0,0,((O6+N6)/M6/8)*1.55*R6)</f>
        <v>0</v>
      </c>
      <c r="T6" s="39"/>
      <c r="U6" s="36">
        <f t="shared" ref="U6:U35" si="4">IF(M6=0,0,((N6+O6)/M6/8)*1.55*1.35*T6)</f>
        <v>0</v>
      </c>
      <c r="V6" s="36">
        <f>IF((M6+P6)=0,0,(N6+O6+Q6+S6+U6))</f>
        <v>0</v>
      </c>
      <c r="W6" s="40">
        <v>0</v>
      </c>
      <c r="X6" s="36">
        <f t="shared" ref="X6:X12" si="5">IF((M6+P6)=0,0,V6/(M6+P6)*W6*2)</f>
        <v>0</v>
      </c>
      <c r="Y6" s="36">
        <f>COUNTIF(L6,"1")</f>
        <v>0</v>
      </c>
      <c r="Z6" s="36">
        <f>IF((M6+P6)=0,0,V6/(M6+P6)*Y6*1.75)</f>
        <v>0</v>
      </c>
      <c r="AA6" s="36">
        <f t="shared" ref="AA6:AA36" si="6">X6+V6+Z6</f>
        <v>0</v>
      </c>
      <c r="AB6" s="36">
        <f t="shared" ref="AB6:AB39" si="7">IF((M6+P6)=0,0,AA6/(M6+P6))</f>
        <v>0</v>
      </c>
      <c r="AC6" s="36">
        <f>COUNTIF(F6:L6,"L")</f>
        <v>0</v>
      </c>
      <c r="AD6" s="36">
        <f t="shared" ref="AD6:AD39" si="8">AB6*AC6</f>
        <v>0</v>
      </c>
      <c r="AE6" s="36">
        <f t="shared" ref="AE6:AE24" si="9">(AA6+AD6)</f>
        <v>0</v>
      </c>
      <c r="AF6" s="36">
        <f t="shared" ref="AF6:AF49" si="10">(D6*7*AF$5)</f>
        <v>0</v>
      </c>
      <c r="AG6" s="36">
        <f t="shared" ref="AG6:AG27" si="11">(AE6*AG$5)</f>
        <v>0</v>
      </c>
      <c r="AH6" s="41"/>
      <c r="AI6" s="41"/>
      <c r="AJ6" s="41">
        <f t="shared" ref="AJ6:AJ36" si="12">AE6*1%</f>
        <v>0</v>
      </c>
      <c r="AK6" s="41"/>
      <c r="AL6" s="42">
        <f t="shared" ref="AL6:AL12" si="13">IF(AE6=0,0,(AE6-AF6-AG6-AH6-AI6-AJ6-AK6))</f>
        <v>0</v>
      </c>
      <c r="AM6" s="42"/>
      <c r="AN6" s="42"/>
      <c r="AO6" s="42"/>
      <c r="AP6" s="43">
        <f>SUM(AM6:AO6)</f>
        <v>0</v>
      </c>
      <c r="AQ6" s="44"/>
      <c r="AR6" s="45">
        <f>AL6+AP6+AQ6</f>
        <v>0</v>
      </c>
      <c r="AS6" s="41"/>
    </row>
    <row r="7" spans="1:54" ht="50.1" customHeight="1">
      <c r="B7" s="33">
        <v>2</v>
      </c>
      <c r="C7" s="33" t="s">
        <v>57</v>
      </c>
      <c r="D7" s="34"/>
      <c r="E7" s="33">
        <v>521001</v>
      </c>
      <c r="F7" s="33"/>
      <c r="G7" s="33"/>
      <c r="H7" s="33"/>
      <c r="I7" s="33"/>
      <c r="J7" s="33"/>
      <c r="K7" s="33"/>
      <c r="L7" s="33"/>
      <c r="M7" s="33">
        <f t="shared" si="0"/>
        <v>0</v>
      </c>
      <c r="N7" s="34">
        <f t="shared" si="1"/>
        <v>0</v>
      </c>
      <c r="O7" s="46"/>
      <c r="P7" s="36">
        <f t="shared" ref="P7:P39" si="14">COUNTIF(F7:L7,"RM") + COUNTIF(F7:L7,"V") + COUNTIF(F7:L7,"FJ") + COUNTIF(F7:L7,"AL") +  COUNTIF(F7:L7,"EM") + COUNTIF(F7:L7,"PS")</f>
        <v>0</v>
      </c>
      <c r="Q7" s="34">
        <f t="shared" si="2"/>
        <v>0</v>
      </c>
      <c r="R7" s="47"/>
      <c r="S7" s="34">
        <f t="shared" si="3"/>
        <v>0</v>
      </c>
      <c r="T7" s="48"/>
      <c r="U7" s="34">
        <f t="shared" si="4"/>
        <v>0</v>
      </c>
      <c r="V7" s="34">
        <f t="shared" ref="V7:V39" si="15">IF((M7+P7)=0,0,(N7+O7+Q7+S7+U7))</f>
        <v>0</v>
      </c>
      <c r="W7" s="49"/>
      <c r="X7" s="34">
        <f t="shared" si="5"/>
        <v>0</v>
      </c>
      <c r="Y7" s="34">
        <f t="shared" ref="Y7:Y39" si="16">COUNTIF(L7,"1")</f>
        <v>0</v>
      </c>
      <c r="Z7" s="34">
        <f t="shared" ref="Z7:Z39" si="17">IF((M7+P7)=0,0,V7/(M7+P7)*Y7*1.75)</f>
        <v>0</v>
      </c>
      <c r="AA7" s="34">
        <f t="shared" si="6"/>
        <v>0</v>
      </c>
      <c r="AB7" s="34">
        <f t="shared" si="7"/>
        <v>0</v>
      </c>
      <c r="AC7" s="34">
        <f t="shared" ref="AC7:AC39" si="18">COUNTIF(F7:L7,"L")</f>
        <v>0</v>
      </c>
      <c r="AD7" s="34">
        <f t="shared" si="8"/>
        <v>0</v>
      </c>
      <c r="AE7" s="34">
        <f t="shared" si="9"/>
        <v>0</v>
      </c>
      <c r="AF7" s="34">
        <f t="shared" si="10"/>
        <v>0</v>
      </c>
      <c r="AG7" s="34">
        <f t="shared" si="11"/>
        <v>0</v>
      </c>
      <c r="AH7" s="50"/>
      <c r="AI7" s="51"/>
      <c r="AJ7" s="50">
        <f t="shared" si="12"/>
        <v>0</v>
      </c>
      <c r="AK7" s="50"/>
      <c r="AL7" s="45">
        <f t="shared" si="13"/>
        <v>0</v>
      </c>
      <c r="AM7" s="45"/>
      <c r="AN7" s="45"/>
      <c r="AO7" s="45"/>
      <c r="AP7" s="43">
        <f t="shared" ref="AP7:AP38" si="19">SUM(AM7:AO7)</f>
        <v>0</v>
      </c>
      <c r="AQ7" s="52"/>
      <c r="AR7" s="45">
        <f>AL7+AP7+AQ7</f>
        <v>0</v>
      </c>
      <c r="AS7" s="50"/>
      <c r="AT7" s="32"/>
      <c r="AU7" s="168" t="s">
        <v>56</v>
      </c>
      <c r="AV7" s="169"/>
      <c r="AW7" s="169"/>
      <c r="AX7" s="169"/>
      <c r="AY7" s="169"/>
      <c r="AZ7" s="169"/>
      <c r="BA7" s="169"/>
      <c r="BB7" s="170"/>
    </row>
    <row r="8" spans="1:54" ht="50.1" customHeight="1">
      <c r="B8" s="33">
        <v>3</v>
      </c>
      <c r="C8" s="33" t="s">
        <v>63</v>
      </c>
      <c r="D8" s="34"/>
      <c r="E8" s="33">
        <v>521001</v>
      </c>
      <c r="F8" s="33"/>
      <c r="G8" s="33"/>
      <c r="H8" s="33"/>
      <c r="I8" s="33"/>
      <c r="J8" s="33"/>
      <c r="K8" s="33"/>
      <c r="L8" s="33"/>
      <c r="M8" s="33">
        <f t="shared" si="0"/>
        <v>0</v>
      </c>
      <c r="N8" s="34">
        <v>0</v>
      </c>
      <c r="O8" s="46"/>
      <c r="P8" s="36">
        <f t="shared" si="14"/>
        <v>0</v>
      </c>
      <c r="Q8" s="34">
        <f t="shared" si="2"/>
        <v>0</v>
      </c>
      <c r="R8" s="47"/>
      <c r="S8" s="34">
        <f t="shared" si="3"/>
        <v>0</v>
      </c>
      <c r="T8" s="48"/>
      <c r="U8" s="34">
        <f t="shared" si="4"/>
        <v>0</v>
      </c>
      <c r="V8" s="34">
        <f t="shared" si="15"/>
        <v>0</v>
      </c>
      <c r="W8" s="49"/>
      <c r="X8" s="34">
        <f t="shared" si="5"/>
        <v>0</v>
      </c>
      <c r="Y8" s="34">
        <f t="shared" si="16"/>
        <v>0</v>
      </c>
      <c r="Z8" s="34">
        <f t="shared" si="17"/>
        <v>0</v>
      </c>
      <c r="AA8" s="34">
        <f t="shared" si="6"/>
        <v>0</v>
      </c>
      <c r="AB8" s="34">
        <f t="shared" si="7"/>
        <v>0</v>
      </c>
      <c r="AC8" s="34">
        <f t="shared" si="18"/>
        <v>0</v>
      </c>
      <c r="AD8" s="34">
        <f t="shared" si="8"/>
        <v>0</v>
      </c>
      <c r="AE8" s="34">
        <f t="shared" si="9"/>
        <v>0</v>
      </c>
      <c r="AF8" s="34">
        <f t="shared" si="10"/>
        <v>0</v>
      </c>
      <c r="AG8" s="34">
        <f t="shared" si="11"/>
        <v>0</v>
      </c>
      <c r="AH8" s="50"/>
      <c r="AI8" s="51"/>
      <c r="AJ8" s="50">
        <f t="shared" si="12"/>
        <v>0</v>
      </c>
      <c r="AK8" s="50"/>
      <c r="AL8" s="45">
        <f t="shared" si="13"/>
        <v>0</v>
      </c>
      <c r="AM8" s="45"/>
      <c r="AN8" s="45"/>
      <c r="AO8" s="45"/>
      <c r="AP8" s="43">
        <f t="shared" si="19"/>
        <v>0</v>
      </c>
      <c r="AQ8" s="52"/>
      <c r="AR8" s="45">
        <f>AL8+AP8+AQ8</f>
        <v>0</v>
      </c>
      <c r="AS8" s="50"/>
      <c r="AT8" s="53"/>
      <c r="AU8" s="54" t="s">
        <v>36</v>
      </c>
      <c r="AV8" s="54" t="s">
        <v>39</v>
      </c>
      <c r="AW8" s="54" t="s">
        <v>58</v>
      </c>
      <c r="AX8" s="54" t="s">
        <v>59</v>
      </c>
      <c r="AY8" s="55" t="s">
        <v>60</v>
      </c>
      <c r="AZ8" s="56" t="s">
        <v>12</v>
      </c>
      <c r="BA8" s="55" t="s">
        <v>61</v>
      </c>
      <c r="BB8" s="55" t="s">
        <v>62</v>
      </c>
    </row>
    <row r="9" spans="1:54" ht="50.1" customHeight="1">
      <c r="B9" s="33">
        <v>4</v>
      </c>
      <c r="C9" s="33" t="s">
        <v>64</v>
      </c>
      <c r="D9" s="34"/>
      <c r="E9" s="33">
        <v>521001</v>
      </c>
      <c r="F9" s="33"/>
      <c r="G9" s="33"/>
      <c r="H9" s="33"/>
      <c r="I9" s="33"/>
      <c r="J9" s="33"/>
      <c r="K9" s="33"/>
      <c r="L9" s="33"/>
      <c r="M9" s="33">
        <f t="shared" si="0"/>
        <v>0</v>
      </c>
      <c r="N9" s="34">
        <f t="shared" si="1"/>
        <v>0</v>
      </c>
      <c r="O9" s="46"/>
      <c r="P9" s="36">
        <f t="shared" si="14"/>
        <v>0</v>
      </c>
      <c r="Q9" s="34">
        <f t="shared" si="2"/>
        <v>0</v>
      </c>
      <c r="R9" s="47"/>
      <c r="S9" s="34">
        <f t="shared" si="3"/>
        <v>0</v>
      </c>
      <c r="T9" s="48"/>
      <c r="U9" s="34">
        <f t="shared" si="4"/>
        <v>0</v>
      </c>
      <c r="V9" s="34">
        <f t="shared" si="15"/>
        <v>0</v>
      </c>
      <c r="W9" s="49"/>
      <c r="X9" s="34">
        <f t="shared" si="5"/>
        <v>0</v>
      </c>
      <c r="Y9" s="34">
        <f t="shared" si="16"/>
        <v>0</v>
      </c>
      <c r="Z9" s="34">
        <f t="shared" si="17"/>
        <v>0</v>
      </c>
      <c r="AA9" s="34">
        <f t="shared" si="6"/>
        <v>0</v>
      </c>
      <c r="AB9" s="34">
        <f t="shared" si="7"/>
        <v>0</v>
      </c>
      <c r="AC9" s="34">
        <f t="shared" si="18"/>
        <v>0</v>
      </c>
      <c r="AD9" s="34">
        <f t="shared" si="8"/>
        <v>0</v>
      </c>
      <c r="AE9" s="34">
        <f t="shared" si="9"/>
        <v>0</v>
      </c>
      <c r="AF9" s="34">
        <f t="shared" si="10"/>
        <v>0</v>
      </c>
      <c r="AG9" s="34">
        <f t="shared" si="11"/>
        <v>0</v>
      </c>
      <c r="AH9" s="50"/>
      <c r="AI9" s="51"/>
      <c r="AJ9" s="50">
        <f t="shared" si="12"/>
        <v>0</v>
      </c>
      <c r="AK9" s="50"/>
      <c r="AL9" s="45">
        <f t="shared" si="13"/>
        <v>0</v>
      </c>
      <c r="AM9" s="45"/>
      <c r="AN9" s="45"/>
      <c r="AO9" s="45"/>
      <c r="AP9" s="43">
        <f t="shared" si="19"/>
        <v>0</v>
      </c>
      <c r="AQ9" s="52"/>
      <c r="AR9" s="45">
        <f t="shared" ref="AR9:AR37" si="20">AL9+AP9+AQ9</f>
        <v>0</v>
      </c>
      <c r="AS9" s="50"/>
      <c r="AT9" s="53"/>
      <c r="AU9" s="54">
        <f>COUNTIF(F6:L49,"L")</f>
        <v>0</v>
      </c>
      <c r="AV9" s="54">
        <f>COUNTIF(F6:L49,"V")</f>
        <v>0</v>
      </c>
      <c r="AW9" s="54">
        <f>COUNTIF(F6:L49,"RM")</f>
        <v>0</v>
      </c>
      <c r="AX9" s="54">
        <f>COUNTIF(F6:L49,"FJ")</f>
        <v>0</v>
      </c>
      <c r="AY9" s="57">
        <f>COUNTIF(F6:L49,"FI")</f>
        <v>0</v>
      </c>
      <c r="AZ9" s="57">
        <f>COUNTIF(F6:L49,"AL")</f>
        <v>0</v>
      </c>
      <c r="BA9" s="57">
        <f>COUNTIF(F6:L49,"EM")</f>
        <v>0</v>
      </c>
      <c r="BB9" s="57">
        <f>COUNTIF(F6:L49,"PS")</f>
        <v>0</v>
      </c>
    </row>
    <row r="10" spans="1:54" ht="50.1" customHeight="1">
      <c r="B10" s="33">
        <v>5</v>
      </c>
      <c r="C10" s="33" t="s">
        <v>65</v>
      </c>
      <c r="D10" s="59"/>
      <c r="E10" s="33">
        <v>611010</v>
      </c>
      <c r="F10" s="33"/>
      <c r="G10" s="33"/>
      <c r="H10" s="33"/>
      <c r="I10" s="33"/>
      <c r="J10" s="33"/>
      <c r="K10" s="33"/>
      <c r="L10" s="33"/>
      <c r="M10" s="33">
        <f t="shared" si="0"/>
        <v>0</v>
      </c>
      <c r="N10" s="34">
        <f t="shared" si="1"/>
        <v>0</v>
      </c>
      <c r="O10" s="46"/>
      <c r="P10" s="36">
        <f t="shared" si="14"/>
        <v>0</v>
      </c>
      <c r="Q10" s="34">
        <f t="shared" si="2"/>
        <v>0</v>
      </c>
      <c r="R10" s="47"/>
      <c r="S10" s="34">
        <f t="shared" si="3"/>
        <v>0</v>
      </c>
      <c r="T10" s="48"/>
      <c r="U10" s="34">
        <f t="shared" si="4"/>
        <v>0</v>
      </c>
      <c r="V10" s="34">
        <f t="shared" si="15"/>
        <v>0</v>
      </c>
      <c r="W10" s="49"/>
      <c r="X10" s="34">
        <f t="shared" si="5"/>
        <v>0</v>
      </c>
      <c r="Y10" s="34">
        <f t="shared" si="16"/>
        <v>0</v>
      </c>
      <c r="Z10" s="34">
        <f t="shared" si="17"/>
        <v>0</v>
      </c>
      <c r="AA10" s="34">
        <f t="shared" si="6"/>
        <v>0</v>
      </c>
      <c r="AB10" s="34">
        <f t="shared" si="7"/>
        <v>0</v>
      </c>
      <c r="AC10" s="34">
        <f t="shared" si="18"/>
        <v>0</v>
      </c>
      <c r="AD10" s="34">
        <f t="shared" si="8"/>
        <v>0</v>
      </c>
      <c r="AE10" s="34">
        <f t="shared" si="9"/>
        <v>0</v>
      </c>
      <c r="AF10" s="34">
        <f t="shared" si="10"/>
        <v>0</v>
      </c>
      <c r="AG10" s="34">
        <f t="shared" si="11"/>
        <v>0</v>
      </c>
      <c r="AH10" s="50"/>
      <c r="AI10" s="50"/>
      <c r="AJ10" s="50">
        <f t="shared" si="12"/>
        <v>0</v>
      </c>
      <c r="AK10" s="50"/>
      <c r="AL10" s="45">
        <f t="shared" si="13"/>
        <v>0</v>
      </c>
      <c r="AM10" s="45"/>
      <c r="AN10" s="45"/>
      <c r="AO10" s="45"/>
      <c r="AP10" s="43">
        <f t="shared" si="19"/>
        <v>0</v>
      </c>
      <c r="AQ10" s="52"/>
      <c r="AR10" s="45">
        <f t="shared" si="20"/>
        <v>0</v>
      </c>
      <c r="AS10" s="50"/>
      <c r="AT10" s="53"/>
      <c r="AU10" s="58"/>
      <c r="AV10" s="58"/>
      <c r="AW10" s="58"/>
      <c r="AX10" s="58"/>
    </row>
    <row r="11" spans="1:54" ht="50.1" customHeight="1">
      <c r="B11" s="33">
        <v>6</v>
      </c>
      <c r="C11" s="33" t="s">
        <v>66</v>
      </c>
      <c r="D11" s="33"/>
      <c r="E11" s="33">
        <v>611010</v>
      </c>
      <c r="F11" s="33"/>
      <c r="G11" s="33"/>
      <c r="H11" s="33"/>
      <c r="I11" s="33"/>
      <c r="J11" s="33"/>
      <c r="K11" s="33"/>
      <c r="L11" s="33"/>
      <c r="M11" s="33">
        <f t="shared" si="0"/>
        <v>0</v>
      </c>
      <c r="N11" s="34">
        <f t="shared" si="1"/>
        <v>0</v>
      </c>
      <c r="O11" s="46"/>
      <c r="P11" s="36">
        <f t="shared" si="14"/>
        <v>0</v>
      </c>
      <c r="Q11" s="34">
        <f t="shared" si="2"/>
        <v>0</v>
      </c>
      <c r="R11" s="47"/>
      <c r="S11" s="34">
        <f t="shared" si="3"/>
        <v>0</v>
      </c>
      <c r="T11" s="48"/>
      <c r="U11" s="34">
        <f t="shared" si="4"/>
        <v>0</v>
      </c>
      <c r="V11" s="34">
        <f t="shared" si="15"/>
        <v>0</v>
      </c>
      <c r="W11" s="49"/>
      <c r="X11" s="34">
        <f>IF((M11+P11)=0,0,V11/(M11+P11)*W11*2)</f>
        <v>0</v>
      </c>
      <c r="Y11" s="34">
        <f t="shared" si="16"/>
        <v>0</v>
      </c>
      <c r="Z11" s="34">
        <f t="shared" si="17"/>
        <v>0</v>
      </c>
      <c r="AA11" s="34">
        <f t="shared" si="6"/>
        <v>0</v>
      </c>
      <c r="AB11" s="34">
        <f t="shared" si="7"/>
        <v>0</v>
      </c>
      <c r="AC11" s="34">
        <f t="shared" si="18"/>
        <v>0</v>
      </c>
      <c r="AD11" s="34">
        <f t="shared" si="8"/>
        <v>0</v>
      </c>
      <c r="AE11" s="34">
        <f t="shared" si="9"/>
        <v>0</v>
      </c>
      <c r="AF11" s="34">
        <f t="shared" si="10"/>
        <v>0</v>
      </c>
      <c r="AG11" s="34">
        <f t="shared" si="11"/>
        <v>0</v>
      </c>
      <c r="AH11" s="50"/>
      <c r="AI11" s="50"/>
      <c r="AJ11" s="50">
        <f t="shared" si="12"/>
        <v>0</v>
      </c>
      <c r="AK11" s="50"/>
      <c r="AL11" s="45">
        <f t="shared" si="13"/>
        <v>0</v>
      </c>
      <c r="AM11" s="45"/>
      <c r="AN11" s="45"/>
      <c r="AO11" s="45"/>
      <c r="AP11" s="43">
        <f t="shared" si="19"/>
        <v>0</v>
      </c>
      <c r="AQ11" s="52"/>
      <c r="AR11" s="45">
        <f t="shared" si="20"/>
        <v>0</v>
      </c>
      <c r="AS11" s="50"/>
      <c r="AT11" s="53"/>
      <c r="AU11" s="58"/>
      <c r="AV11" s="58"/>
      <c r="AW11" s="58"/>
      <c r="AX11" s="58"/>
    </row>
    <row r="12" spans="1:54" ht="50.1" customHeight="1">
      <c r="B12" s="33">
        <v>7</v>
      </c>
      <c r="C12" s="33" t="s">
        <v>67</v>
      </c>
      <c r="D12" s="33"/>
      <c r="E12" s="33">
        <v>611010</v>
      </c>
      <c r="F12" s="33"/>
      <c r="G12" s="33"/>
      <c r="H12" s="33"/>
      <c r="I12" s="33"/>
      <c r="J12" s="33"/>
      <c r="K12" s="33"/>
      <c r="L12" s="33"/>
      <c r="M12" s="33">
        <f t="shared" si="0"/>
        <v>0</v>
      </c>
      <c r="N12" s="34">
        <f t="shared" si="1"/>
        <v>0</v>
      </c>
      <c r="O12" s="46"/>
      <c r="P12" s="36">
        <f t="shared" si="14"/>
        <v>0</v>
      </c>
      <c r="Q12" s="34">
        <f t="shared" si="2"/>
        <v>0</v>
      </c>
      <c r="R12" s="47"/>
      <c r="S12" s="34">
        <f t="shared" si="3"/>
        <v>0</v>
      </c>
      <c r="T12" s="48"/>
      <c r="U12" s="34">
        <f t="shared" si="4"/>
        <v>0</v>
      </c>
      <c r="V12" s="34">
        <f t="shared" si="15"/>
        <v>0</v>
      </c>
      <c r="W12" s="49"/>
      <c r="X12" s="34">
        <f t="shared" si="5"/>
        <v>0</v>
      </c>
      <c r="Y12" s="34">
        <f t="shared" si="16"/>
        <v>0</v>
      </c>
      <c r="Z12" s="34">
        <f t="shared" si="17"/>
        <v>0</v>
      </c>
      <c r="AA12" s="34">
        <f t="shared" si="6"/>
        <v>0</v>
      </c>
      <c r="AB12" s="34">
        <f t="shared" si="7"/>
        <v>0</v>
      </c>
      <c r="AC12" s="34">
        <f t="shared" si="18"/>
        <v>0</v>
      </c>
      <c r="AD12" s="34">
        <f t="shared" si="8"/>
        <v>0</v>
      </c>
      <c r="AE12" s="34">
        <f t="shared" si="9"/>
        <v>0</v>
      </c>
      <c r="AF12" s="34">
        <f t="shared" si="10"/>
        <v>0</v>
      </c>
      <c r="AG12" s="34">
        <f t="shared" si="11"/>
        <v>0</v>
      </c>
      <c r="AH12" s="50"/>
      <c r="AI12" s="50"/>
      <c r="AJ12" s="50">
        <f t="shared" si="12"/>
        <v>0</v>
      </c>
      <c r="AK12" s="50"/>
      <c r="AL12" s="45">
        <f t="shared" si="13"/>
        <v>0</v>
      </c>
      <c r="AM12" s="45"/>
      <c r="AN12" s="45"/>
      <c r="AO12" s="45"/>
      <c r="AP12" s="43">
        <f t="shared" si="19"/>
        <v>0</v>
      </c>
      <c r="AQ12" s="52"/>
      <c r="AR12" s="45">
        <f t="shared" si="20"/>
        <v>0</v>
      </c>
      <c r="AS12" s="50"/>
      <c r="AT12" s="53"/>
      <c r="AU12" s="58"/>
      <c r="AV12" s="58"/>
      <c r="AW12" s="58"/>
      <c r="AX12" s="58"/>
    </row>
    <row r="13" spans="1:54" ht="50.1" customHeight="1">
      <c r="B13" s="33">
        <v>8</v>
      </c>
      <c r="C13" s="33" t="s">
        <v>68</v>
      </c>
      <c r="D13" s="33"/>
      <c r="E13" s="33">
        <v>611010</v>
      </c>
      <c r="F13" s="33"/>
      <c r="G13" s="33"/>
      <c r="H13" s="33"/>
      <c r="I13" s="33"/>
      <c r="J13" s="33"/>
      <c r="K13" s="33"/>
      <c r="L13" s="33"/>
      <c r="M13" s="33">
        <f t="shared" si="0"/>
        <v>0</v>
      </c>
      <c r="N13" s="34">
        <f t="shared" si="1"/>
        <v>0</v>
      </c>
      <c r="O13" s="46"/>
      <c r="P13" s="36">
        <f t="shared" si="14"/>
        <v>0</v>
      </c>
      <c r="Q13" s="34">
        <f t="shared" ref="Q13:Q38" si="21">IF(P13="",0,P13*D13)</f>
        <v>0</v>
      </c>
      <c r="R13" s="47"/>
      <c r="S13" s="34">
        <f t="shared" si="3"/>
        <v>0</v>
      </c>
      <c r="T13" s="48"/>
      <c r="U13" s="34">
        <f t="shared" si="4"/>
        <v>0</v>
      </c>
      <c r="V13" s="34">
        <f t="shared" si="15"/>
        <v>0</v>
      </c>
      <c r="W13" s="49"/>
      <c r="X13" s="34">
        <f>IF((M13+P13)=0,0,V13/(M13+P13)*W13*2)</f>
        <v>0</v>
      </c>
      <c r="Y13" s="34">
        <f t="shared" si="16"/>
        <v>0</v>
      </c>
      <c r="Z13" s="34">
        <f t="shared" si="17"/>
        <v>0</v>
      </c>
      <c r="AA13" s="34">
        <f t="shared" si="6"/>
        <v>0</v>
      </c>
      <c r="AB13" s="34">
        <f t="shared" si="7"/>
        <v>0</v>
      </c>
      <c r="AC13" s="34">
        <f t="shared" si="18"/>
        <v>0</v>
      </c>
      <c r="AD13" s="34">
        <f t="shared" si="8"/>
        <v>0</v>
      </c>
      <c r="AE13" s="34">
        <f t="shared" si="9"/>
        <v>0</v>
      </c>
      <c r="AF13" s="34">
        <f t="shared" si="10"/>
        <v>0</v>
      </c>
      <c r="AG13" s="34">
        <f t="shared" si="11"/>
        <v>0</v>
      </c>
      <c r="AH13" s="50"/>
      <c r="AI13" s="51"/>
      <c r="AJ13" s="50">
        <f t="shared" si="12"/>
        <v>0</v>
      </c>
      <c r="AK13" s="50"/>
      <c r="AL13" s="45">
        <f>IF(AE13=0,0,(AE13-AF13-AG13-AH13-AI13-AJ13-AK13))</f>
        <v>0</v>
      </c>
      <c r="AM13" s="45"/>
      <c r="AN13" s="45"/>
      <c r="AO13" s="45"/>
      <c r="AP13" s="43">
        <f t="shared" si="19"/>
        <v>0</v>
      </c>
      <c r="AQ13" s="52"/>
      <c r="AR13" s="45">
        <f t="shared" si="20"/>
        <v>0</v>
      </c>
      <c r="AS13" s="50"/>
      <c r="AT13" s="53"/>
      <c r="AU13" s="58"/>
      <c r="AV13" s="58"/>
      <c r="AW13" s="58"/>
      <c r="AX13" s="58"/>
    </row>
    <row r="14" spans="1:54" ht="50.1" customHeight="1">
      <c r="B14" s="33">
        <v>9</v>
      </c>
      <c r="C14" s="33" t="s">
        <v>69</v>
      </c>
      <c r="D14" s="33"/>
      <c r="E14" s="33">
        <v>611010</v>
      </c>
      <c r="F14" s="33"/>
      <c r="G14" s="33"/>
      <c r="H14" s="33"/>
      <c r="I14" s="33"/>
      <c r="J14" s="33"/>
      <c r="K14" s="33"/>
      <c r="L14" s="33"/>
      <c r="M14" s="33">
        <f t="shared" si="0"/>
        <v>0</v>
      </c>
      <c r="N14" s="34">
        <f t="shared" si="1"/>
        <v>0</v>
      </c>
      <c r="O14" s="46"/>
      <c r="P14" s="36">
        <f t="shared" si="14"/>
        <v>0</v>
      </c>
      <c r="Q14" s="34">
        <f t="shared" si="21"/>
        <v>0</v>
      </c>
      <c r="R14" s="47"/>
      <c r="S14" s="34">
        <f t="shared" si="3"/>
        <v>0</v>
      </c>
      <c r="T14" s="48"/>
      <c r="U14" s="34">
        <f t="shared" si="4"/>
        <v>0</v>
      </c>
      <c r="V14" s="34">
        <f t="shared" si="15"/>
        <v>0</v>
      </c>
      <c r="W14" s="49"/>
      <c r="X14" s="34">
        <v>0</v>
      </c>
      <c r="Y14" s="34">
        <f t="shared" si="16"/>
        <v>0</v>
      </c>
      <c r="Z14" s="34">
        <f t="shared" si="17"/>
        <v>0</v>
      </c>
      <c r="AA14" s="34">
        <f t="shared" si="6"/>
        <v>0</v>
      </c>
      <c r="AB14" s="34">
        <f t="shared" si="7"/>
        <v>0</v>
      </c>
      <c r="AC14" s="34">
        <f t="shared" si="18"/>
        <v>0</v>
      </c>
      <c r="AD14" s="34">
        <f t="shared" si="8"/>
        <v>0</v>
      </c>
      <c r="AE14" s="34">
        <f t="shared" si="9"/>
        <v>0</v>
      </c>
      <c r="AF14" s="34">
        <f t="shared" si="10"/>
        <v>0</v>
      </c>
      <c r="AG14" s="34">
        <f t="shared" si="11"/>
        <v>0</v>
      </c>
      <c r="AH14" s="50"/>
      <c r="AI14" s="51"/>
      <c r="AJ14" s="50">
        <f t="shared" si="12"/>
        <v>0</v>
      </c>
      <c r="AK14" s="50"/>
      <c r="AL14" s="45">
        <f>IF(AE14=0,0,(AE14-AF14-AG14-AH14-AI14-AJ14-AK14))</f>
        <v>0</v>
      </c>
      <c r="AM14" s="45"/>
      <c r="AN14" s="45"/>
      <c r="AO14" s="45"/>
      <c r="AP14" s="43">
        <f t="shared" si="19"/>
        <v>0</v>
      </c>
      <c r="AQ14" s="52"/>
      <c r="AR14" s="45">
        <f t="shared" si="20"/>
        <v>0</v>
      </c>
      <c r="AS14" s="50"/>
      <c r="AT14" s="53"/>
      <c r="AU14" s="58"/>
      <c r="AV14" s="58"/>
      <c r="AW14" s="58"/>
      <c r="AX14" s="58"/>
    </row>
    <row r="15" spans="1:54" ht="50.1" customHeight="1">
      <c r="B15" s="33">
        <v>10</v>
      </c>
      <c r="C15" s="33" t="s">
        <v>70</v>
      </c>
      <c r="D15" s="33"/>
      <c r="E15" s="33">
        <v>521001</v>
      </c>
      <c r="F15" s="33"/>
      <c r="G15" s="33"/>
      <c r="H15" s="33"/>
      <c r="I15" s="33"/>
      <c r="J15" s="33"/>
      <c r="K15" s="33"/>
      <c r="L15" s="33"/>
      <c r="M15" s="33">
        <f t="shared" si="0"/>
        <v>0</v>
      </c>
      <c r="N15" s="34">
        <f t="shared" si="1"/>
        <v>0</v>
      </c>
      <c r="O15" s="46"/>
      <c r="P15" s="36">
        <f t="shared" si="14"/>
        <v>0</v>
      </c>
      <c r="Q15" s="34">
        <f t="shared" si="21"/>
        <v>0</v>
      </c>
      <c r="R15" s="47"/>
      <c r="S15" s="34">
        <f t="shared" si="3"/>
        <v>0</v>
      </c>
      <c r="T15" s="48"/>
      <c r="U15" s="34">
        <f t="shared" si="4"/>
        <v>0</v>
      </c>
      <c r="V15" s="34">
        <f t="shared" si="15"/>
        <v>0</v>
      </c>
      <c r="W15" s="49"/>
      <c r="X15" s="34">
        <f t="shared" ref="X15:X35" si="22">IF((M15+P15)=0,0,V15/(M15+P15)*W15*2)</f>
        <v>0</v>
      </c>
      <c r="Y15" s="34">
        <f t="shared" si="16"/>
        <v>0</v>
      </c>
      <c r="Z15" s="34">
        <f t="shared" si="17"/>
        <v>0</v>
      </c>
      <c r="AA15" s="34">
        <f t="shared" si="6"/>
        <v>0</v>
      </c>
      <c r="AB15" s="34">
        <f t="shared" si="7"/>
        <v>0</v>
      </c>
      <c r="AC15" s="34">
        <f t="shared" si="18"/>
        <v>0</v>
      </c>
      <c r="AD15" s="34">
        <f t="shared" si="8"/>
        <v>0</v>
      </c>
      <c r="AE15" s="34">
        <f t="shared" si="9"/>
        <v>0</v>
      </c>
      <c r="AF15" s="34">
        <f t="shared" si="10"/>
        <v>0</v>
      </c>
      <c r="AG15" s="34">
        <f t="shared" si="11"/>
        <v>0</v>
      </c>
      <c r="AH15" s="50"/>
      <c r="AI15" s="51"/>
      <c r="AJ15" s="50">
        <f t="shared" si="12"/>
        <v>0</v>
      </c>
      <c r="AK15" s="50"/>
      <c r="AL15" s="45">
        <f>IF(AE15=0,0,(AE15-AF15-AG15-AH15-AI15-AJ15-AK15))</f>
        <v>0</v>
      </c>
      <c r="AM15" s="45"/>
      <c r="AN15" s="45"/>
      <c r="AO15" s="45"/>
      <c r="AP15" s="43">
        <f t="shared" si="19"/>
        <v>0</v>
      </c>
      <c r="AQ15" s="52"/>
      <c r="AR15" s="45">
        <f t="shared" si="20"/>
        <v>0</v>
      </c>
      <c r="AS15" s="50"/>
      <c r="AT15" s="53"/>
      <c r="AU15" s="58"/>
      <c r="AV15" s="58"/>
      <c r="AW15" s="58"/>
      <c r="AX15" s="58"/>
    </row>
    <row r="16" spans="1:54" ht="50.1" customHeight="1">
      <c r="B16" s="33">
        <v>11</v>
      </c>
      <c r="C16" s="33" t="s">
        <v>71</v>
      </c>
      <c r="D16" s="33"/>
      <c r="E16" s="33">
        <v>521001</v>
      </c>
      <c r="F16" s="33"/>
      <c r="G16" s="33"/>
      <c r="H16" s="33"/>
      <c r="I16" s="33"/>
      <c r="J16" s="33"/>
      <c r="K16" s="33"/>
      <c r="L16" s="33"/>
      <c r="M16" s="33">
        <f t="shared" si="0"/>
        <v>0</v>
      </c>
      <c r="N16" s="34">
        <f t="shared" si="1"/>
        <v>0</v>
      </c>
      <c r="O16" s="46"/>
      <c r="P16" s="36">
        <f t="shared" si="14"/>
        <v>0</v>
      </c>
      <c r="Q16" s="34">
        <f t="shared" si="21"/>
        <v>0</v>
      </c>
      <c r="R16" s="47"/>
      <c r="S16" s="34">
        <f t="shared" si="3"/>
        <v>0</v>
      </c>
      <c r="T16" s="48"/>
      <c r="U16" s="34">
        <f t="shared" si="4"/>
        <v>0</v>
      </c>
      <c r="V16" s="34">
        <f t="shared" si="15"/>
        <v>0</v>
      </c>
      <c r="W16" s="49"/>
      <c r="X16" s="34">
        <f t="shared" si="22"/>
        <v>0</v>
      </c>
      <c r="Y16" s="34">
        <f t="shared" si="16"/>
        <v>0</v>
      </c>
      <c r="Z16" s="34">
        <f t="shared" si="17"/>
        <v>0</v>
      </c>
      <c r="AA16" s="34">
        <f t="shared" si="6"/>
        <v>0</v>
      </c>
      <c r="AB16" s="34">
        <f t="shared" si="7"/>
        <v>0</v>
      </c>
      <c r="AC16" s="34">
        <f t="shared" si="18"/>
        <v>0</v>
      </c>
      <c r="AD16" s="34">
        <f t="shared" si="8"/>
        <v>0</v>
      </c>
      <c r="AE16" s="34">
        <f t="shared" si="9"/>
        <v>0</v>
      </c>
      <c r="AF16" s="34">
        <f t="shared" si="10"/>
        <v>0</v>
      </c>
      <c r="AG16" s="34">
        <f t="shared" si="11"/>
        <v>0</v>
      </c>
      <c r="AH16" s="50"/>
      <c r="AI16" s="51"/>
      <c r="AJ16" s="50">
        <f t="shared" si="12"/>
        <v>0</v>
      </c>
      <c r="AK16" s="50"/>
      <c r="AL16" s="45">
        <f>IF(AE16=0,0,(AE16-AF16-AG16-AH16-AI16-AJ16-AK16))</f>
        <v>0</v>
      </c>
      <c r="AM16" s="45"/>
      <c r="AN16" s="45"/>
      <c r="AO16" s="45"/>
      <c r="AP16" s="43">
        <f t="shared" si="19"/>
        <v>0</v>
      </c>
      <c r="AQ16" s="52"/>
      <c r="AR16" s="45">
        <f t="shared" si="20"/>
        <v>0</v>
      </c>
      <c r="AS16" s="50"/>
      <c r="AT16" s="53"/>
      <c r="AU16" s="58"/>
      <c r="AV16" s="58"/>
      <c r="AW16" s="58"/>
      <c r="AX16" s="58"/>
    </row>
    <row r="17" spans="2:50" ht="50.1" customHeight="1">
      <c r="B17" s="33">
        <v>12</v>
      </c>
      <c r="C17" s="33" t="s">
        <v>72</v>
      </c>
      <c r="D17" s="33"/>
      <c r="E17" s="33">
        <v>521001</v>
      </c>
      <c r="F17" s="33"/>
      <c r="G17" s="33"/>
      <c r="H17" s="33"/>
      <c r="I17" s="33"/>
      <c r="J17" s="33"/>
      <c r="K17" s="33"/>
      <c r="L17" s="33"/>
      <c r="M17" s="33">
        <f t="shared" si="0"/>
        <v>0</v>
      </c>
      <c r="N17" s="34">
        <f t="shared" si="1"/>
        <v>0</v>
      </c>
      <c r="O17" s="60"/>
      <c r="P17" s="36">
        <f t="shared" si="14"/>
        <v>0</v>
      </c>
      <c r="Q17" s="34">
        <f t="shared" si="21"/>
        <v>0</v>
      </c>
      <c r="R17" s="47"/>
      <c r="S17" s="34">
        <f t="shared" si="3"/>
        <v>0</v>
      </c>
      <c r="T17" s="48"/>
      <c r="U17" s="34">
        <f t="shared" si="4"/>
        <v>0</v>
      </c>
      <c r="V17" s="34">
        <f t="shared" si="15"/>
        <v>0</v>
      </c>
      <c r="W17" s="49"/>
      <c r="X17" s="34">
        <f t="shared" si="22"/>
        <v>0</v>
      </c>
      <c r="Y17" s="34">
        <f t="shared" si="16"/>
        <v>0</v>
      </c>
      <c r="Z17" s="34">
        <f t="shared" si="17"/>
        <v>0</v>
      </c>
      <c r="AA17" s="34">
        <f t="shared" si="6"/>
        <v>0</v>
      </c>
      <c r="AB17" s="34">
        <f t="shared" si="7"/>
        <v>0</v>
      </c>
      <c r="AC17" s="34">
        <f t="shared" si="18"/>
        <v>0</v>
      </c>
      <c r="AD17" s="34">
        <f t="shared" si="8"/>
        <v>0</v>
      </c>
      <c r="AE17" s="34">
        <f t="shared" si="9"/>
        <v>0</v>
      </c>
      <c r="AF17" s="34">
        <f t="shared" si="10"/>
        <v>0</v>
      </c>
      <c r="AG17" s="34">
        <f t="shared" si="11"/>
        <v>0</v>
      </c>
      <c r="AH17" s="50"/>
      <c r="AI17" s="50"/>
      <c r="AJ17" s="50">
        <f t="shared" si="12"/>
        <v>0</v>
      </c>
      <c r="AK17" s="50"/>
      <c r="AL17" s="45">
        <f t="shared" ref="AL17:AL35" si="23">IF(AE17=0,0,(AE17-AF17-AG17-AH17-AI17-AJ17-AK17))</f>
        <v>0</v>
      </c>
      <c r="AM17" s="45"/>
      <c r="AN17" s="45"/>
      <c r="AO17" s="45"/>
      <c r="AP17" s="43">
        <f t="shared" si="19"/>
        <v>0</v>
      </c>
      <c r="AQ17" s="52"/>
      <c r="AR17" s="45">
        <f t="shared" si="20"/>
        <v>0</v>
      </c>
      <c r="AS17" s="50"/>
      <c r="AT17" s="53"/>
      <c r="AU17" s="58"/>
      <c r="AV17" s="58"/>
      <c r="AW17" s="58"/>
      <c r="AX17" s="58"/>
    </row>
    <row r="18" spans="2:50" ht="50.1" customHeight="1">
      <c r="B18" s="33">
        <v>13</v>
      </c>
      <c r="C18" s="33" t="s">
        <v>73</v>
      </c>
      <c r="D18" s="33"/>
      <c r="E18" s="33">
        <v>521001</v>
      </c>
      <c r="F18" s="33"/>
      <c r="G18" s="33"/>
      <c r="H18" s="33"/>
      <c r="I18" s="33"/>
      <c r="J18" s="33"/>
      <c r="K18" s="33"/>
      <c r="L18" s="33"/>
      <c r="M18" s="33">
        <f t="shared" si="0"/>
        <v>0</v>
      </c>
      <c r="N18" s="34">
        <f t="shared" si="1"/>
        <v>0</v>
      </c>
      <c r="O18" s="46"/>
      <c r="P18" s="36">
        <f t="shared" si="14"/>
        <v>0</v>
      </c>
      <c r="Q18" s="34">
        <f t="shared" si="21"/>
        <v>0</v>
      </c>
      <c r="R18" s="47"/>
      <c r="S18" s="34">
        <f t="shared" si="3"/>
        <v>0</v>
      </c>
      <c r="T18" s="48"/>
      <c r="U18" s="34">
        <f t="shared" si="4"/>
        <v>0</v>
      </c>
      <c r="V18" s="34">
        <f t="shared" si="15"/>
        <v>0</v>
      </c>
      <c r="W18" s="49"/>
      <c r="X18" s="34">
        <f t="shared" si="22"/>
        <v>0</v>
      </c>
      <c r="Y18" s="34">
        <f t="shared" si="16"/>
        <v>0</v>
      </c>
      <c r="Z18" s="34">
        <f t="shared" si="17"/>
        <v>0</v>
      </c>
      <c r="AA18" s="34">
        <f t="shared" si="6"/>
        <v>0</v>
      </c>
      <c r="AB18" s="34">
        <f t="shared" si="7"/>
        <v>0</v>
      </c>
      <c r="AC18" s="34">
        <f t="shared" si="18"/>
        <v>0</v>
      </c>
      <c r="AD18" s="34">
        <f t="shared" si="8"/>
        <v>0</v>
      </c>
      <c r="AE18" s="34">
        <f t="shared" si="9"/>
        <v>0</v>
      </c>
      <c r="AF18" s="34">
        <f t="shared" si="10"/>
        <v>0</v>
      </c>
      <c r="AG18" s="34">
        <f t="shared" si="11"/>
        <v>0</v>
      </c>
      <c r="AH18" s="50"/>
      <c r="AI18" s="51"/>
      <c r="AJ18" s="50">
        <f t="shared" si="12"/>
        <v>0</v>
      </c>
      <c r="AK18" s="50"/>
      <c r="AL18" s="45">
        <f t="shared" si="23"/>
        <v>0</v>
      </c>
      <c r="AM18" s="45"/>
      <c r="AN18" s="45"/>
      <c r="AO18" s="45"/>
      <c r="AP18" s="43">
        <f t="shared" si="19"/>
        <v>0</v>
      </c>
      <c r="AQ18" s="52"/>
      <c r="AR18" s="45">
        <f t="shared" si="20"/>
        <v>0</v>
      </c>
      <c r="AS18" s="50"/>
      <c r="AT18" s="53"/>
      <c r="AU18" s="58"/>
      <c r="AV18" s="58"/>
      <c r="AW18" s="58"/>
      <c r="AX18" s="58"/>
    </row>
    <row r="19" spans="2:50" ht="50.1" customHeight="1">
      <c r="B19" s="33">
        <v>14</v>
      </c>
      <c r="C19" s="33" t="s">
        <v>74</v>
      </c>
      <c r="D19" s="33"/>
      <c r="E19" s="33">
        <v>611010</v>
      </c>
      <c r="F19" s="33"/>
      <c r="G19" s="33"/>
      <c r="H19" s="33"/>
      <c r="I19" s="33"/>
      <c r="J19" s="33"/>
      <c r="K19" s="33"/>
      <c r="L19" s="33"/>
      <c r="M19" s="33">
        <f t="shared" si="0"/>
        <v>0</v>
      </c>
      <c r="N19" s="34">
        <f t="shared" si="1"/>
        <v>0</v>
      </c>
      <c r="O19" s="60"/>
      <c r="P19" s="36">
        <f t="shared" si="14"/>
        <v>0</v>
      </c>
      <c r="Q19" s="34">
        <f t="shared" si="21"/>
        <v>0</v>
      </c>
      <c r="R19" s="47"/>
      <c r="S19" s="34">
        <f t="shared" si="3"/>
        <v>0</v>
      </c>
      <c r="T19" s="48"/>
      <c r="U19" s="34">
        <f t="shared" si="4"/>
        <v>0</v>
      </c>
      <c r="V19" s="34">
        <f t="shared" si="15"/>
        <v>0</v>
      </c>
      <c r="W19" s="49"/>
      <c r="X19" s="34">
        <f t="shared" si="22"/>
        <v>0</v>
      </c>
      <c r="Y19" s="34">
        <f t="shared" si="16"/>
        <v>0</v>
      </c>
      <c r="Z19" s="34">
        <f t="shared" si="17"/>
        <v>0</v>
      </c>
      <c r="AA19" s="34">
        <f t="shared" si="6"/>
        <v>0</v>
      </c>
      <c r="AB19" s="34">
        <f t="shared" si="7"/>
        <v>0</v>
      </c>
      <c r="AC19" s="34">
        <f t="shared" si="18"/>
        <v>0</v>
      </c>
      <c r="AD19" s="34">
        <f t="shared" si="8"/>
        <v>0</v>
      </c>
      <c r="AE19" s="34">
        <f t="shared" si="9"/>
        <v>0</v>
      </c>
      <c r="AF19" s="34">
        <f t="shared" si="10"/>
        <v>0</v>
      </c>
      <c r="AG19" s="34">
        <f t="shared" si="11"/>
        <v>0</v>
      </c>
      <c r="AH19" s="50"/>
      <c r="AI19" s="50"/>
      <c r="AJ19" s="50">
        <f t="shared" si="12"/>
        <v>0</v>
      </c>
      <c r="AK19" s="50"/>
      <c r="AL19" s="45">
        <f t="shared" si="23"/>
        <v>0</v>
      </c>
      <c r="AM19" s="45"/>
      <c r="AN19" s="45"/>
      <c r="AO19" s="45"/>
      <c r="AP19" s="43">
        <f t="shared" si="19"/>
        <v>0</v>
      </c>
      <c r="AQ19" s="52"/>
      <c r="AR19" s="45">
        <f t="shared" si="20"/>
        <v>0</v>
      </c>
      <c r="AS19" s="50"/>
      <c r="AT19" s="53"/>
      <c r="AU19" s="58"/>
      <c r="AV19" s="58"/>
      <c r="AW19" s="58"/>
      <c r="AX19" s="58"/>
    </row>
    <row r="20" spans="2:50" ht="50.1" customHeight="1">
      <c r="B20" s="33">
        <v>15</v>
      </c>
      <c r="C20" s="33" t="s">
        <v>75</v>
      </c>
      <c r="D20" s="33"/>
      <c r="E20" s="33">
        <v>521001</v>
      </c>
      <c r="F20" s="33"/>
      <c r="G20" s="33"/>
      <c r="H20" s="33"/>
      <c r="I20" s="33"/>
      <c r="J20" s="33"/>
      <c r="K20" s="33"/>
      <c r="L20" s="33"/>
      <c r="M20" s="33">
        <f t="shared" si="0"/>
        <v>0</v>
      </c>
      <c r="N20" s="34">
        <f t="shared" si="1"/>
        <v>0</v>
      </c>
      <c r="O20" s="46"/>
      <c r="P20" s="36">
        <f t="shared" si="14"/>
        <v>0</v>
      </c>
      <c r="Q20" s="34">
        <f t="shared" si="21"/>
        <v>0</v>
      </c>
      <c r="R20" s="47"/>
      <c r="S20" s="34">
        <f t="shared" si="3"/>
        <v>0</v>
      </c>
      <c r="T20" s="48"/>
      <c r="U20" s="34">
        <f t="shared" si="4"/>
        <v>0</v>
      </c>
      <c r="V20" s="34">
        <f t="shared" si="15"/>
        <v>0</v>
      </c>
      <c r="W20" s="49"/>
      <c r="X20" s="34">
        <f t="shared" si="22"/>
        <v>0</v>
      </c>
      <c r="Y20" s="34">
        <f t="shared" si="16"/>
        <v>0</v>
      </c>
      <c r="Z20" s="34">
        <f t="shared" si="17"/>
        <v>0</v>
      </c>
      <c r="AA20" s="34">
        <f t="shared" si="6"/>
        <v>0</v>
      </c>
      <c r="AB20" s="34">
        <f t="shared" si="7"/>
        <v>0</v>
      </c>
      <c r="AC20" s="34">
        <f t="shared" si="18"/>
        <v>0</v>
      </c>
      <c r="AD20" s="34">
        <f t="shared" si="8"/>
        <v>0</v>
      </c>
      <c r="AE20" s="34">
        <f t="shared" si="9"/>
        <v>0</v>
      </c>
      <c r="AF20" s="34">
        <f t="shared" si="10"/>
        <v>0</v>
      </c>
      <c r="AG20" s="34">
        <f t="shared" si="11"/>
        <v>0</v>
      </c>
      <c r="AH20" s="50"/>
      <c r="AI20" s="51"/>
      <c r="AJ20" s="50">
        <f t="shared" si="12"/>
        <v>0</v>
      </c>
      <c r="AK20" s="50"/>
      <c r="AL20" s="45">
        <f t="shared" si="23"/>
        <v>0</v>
      </c>
      <c r="AM20" s="45"/>
      <c r="AN20" s="45"/>
      <c r="AO20" s="45"/>
      <c r="AP20" s="43">
        <f t="shared" si="19"/>
        <v>0</v>
      </c>
      <c r="AQ20" s="52"/>
      <c r="AR20" s="45">
        <f t="shared" si="20"/>
        <v>0</v>
      </c>
      <c r="AS20" s="50"/>
      <c r="AT20" s="53"/>
      <c r="AU20" s="58"/>
      <c r="AV20" s="58"/>
      <c r="AW20" s="58"/>
      <c r="AX20" s="58"/>
    </row>
    <row r="21" spans="2:50" ht="50.1" customHeight="1">
      <c r="B21" s="33">
        <v>16</v>
      </c>
      <c r="C21" s="33" t="s">
        <v>76</v>
      </c>
      <c r="D21" s="33"/>
      <c r="E21" s="33">
        <v>521001</v>
      </c>
      <c r="F21" s="33"/>
      <c r="G21" s="33"/>
      <c r="H21" s="33"/>
      <c r="I21" s="33"/>
      <c r="J21" s="33"/>
      <c r="K21" s="33"/>
      <c r="L21" s="33"/>
      <c r="M21" s="33">
        <f t="shared" si="0"/>
        <v>0</v>
      </c>
      <c r="N21" s="34">
        <f t="shared" si="1"/>
        <v>0</v>
      </c>
      <c r="O21" s="60"/>
      <c r="P21" s="36">
        <f t="shared" si="14"/>
        <v>0</v>
      </c>
      <c r="Q21" s="34">
        <f t="shared" si="21"/>
        <v>0</v>
      </c>
      <c r="R21" s="47"/>
      <c r="S21" s="34">
        <f t="shared" si="3"/>
        <v>0</v>
      </c>
      <c r="T21" s="48"/>
      <c r="U21" s="34">
        <f t="shared" si="4"/>
        <v>0</v>
      </c>
      <c r="V21" s="34">
        <f t="shared" si="15"/>
        <v>0</v>
      </c>
      <c r="W21" s="49"/>
      <c r="X21" s="34">
        <f t="shared" si="22"/>
        <v>0</v>
      </c>
      <c r="Y21" s="34">
        <f t="shared" si="16"/>
        <v>0</v>
      </c>
      <c r="Z21" s="34">
        <f t="shared" si="17"/>
        <v>0</v>
      </c>
      <c r="AA21" s="34">
        <f t="shared" si="6"/>
        <v>0</v>
      </c>
      <c r="AB21" s="34">
        <f t="shared" si="7"/>
        <v>0</v>
      </c>
      <c r="AC21" s="34">
        <f t="shared" si="18"/>
        <v>0</v>
      </c>
      <c r="AD21" s="34">
        <f t="shared" si="8"/>
        <v>0</v>
      </c>
      <c r="AE21" s="34">
        <f t="shared" si="9"/>
        <v>0</v>
      </c>
      <c r="AF21" s="34">
        <f t="shared" si="10"/>
        <v>0</v>
      </c>
      <c r="AG21" s="34">
        <f t="shared" si="11"/>
        <v>0</v>
      </c>
      <c r="AH21" s="50"/>
      <c r="AI21" s="51"/>
      <c r="AJ21" s="50">
        <f t="shared" si="12"/>
        <v>0</v>
      </c>
      <c r="AK21" s="50"/>
      <c r="AL21" s="45">
        <f t="shared" si="23"/>
        <v>0</v>
      </c>
      <c r="AM21" s="45"/>
      <c r="AN21" s="45"/>
      <c r="AO21" s="45"/>
      <c r="AP21" s="43">
        <f t="shared" si="19"/>
        <v>0</v>
      </c>
      <c r="AQ21" s="52"/>
      <c r="AR21" s="45">
        <f t="shared" si="20"/>
        <v>0</v>
      </c>
      <c r="AS21" s="50"/>
      <c r="AT21" s="53"/>
      <c r="AU21" s="58"/>
      <c r="AV21" s="58"/>
      <c r="AW21" s="58"/>
      <c r="AX21" s="58"/>
    </row>
    <row r="22" spans="2:50" ht="50.1" customHeight="1">
      <c r="B22" s="33">
        <v>17</v>
      </c>
      <c r="C22" s="33" t="s">
        <v>77</v>
      </c>
      <c r="D22" s="33"/>
      <c r="E22" s="33">
        <v>521001</v>
      </c>
      <c r="F22" s="33"/>
      <c r="G22" s="33"/>
      <c r="H22" s="33"/>
      <c r="I22" s="33"/>
      <c r="J22" s="33"/>
      <c r="K22" s="33"/>
      <c r="L22" s="33"/>
      <c r="M22" s="33">
        <f t="shared" si="0"/>
        <v>0</v>
      </c>
      <c r="N22" s="34">
        <f t="shared" si="1"/>
        <v>0</v>
      </c>
      <c r="O22" s="46"/>
      <c r="P22" s="36">
        <f t="shared" si="14"/>
        <v>0</v>
      </c>
      <c r="Q22" s="34">
        <f t="shared" si="21"/>
        <v>0</v>
      </c>
      <c r="R22" s="47"/>
      <c r="S22" s="34">
        <f t="shared" si="3"/>
        <v>0</v>
      </c>
      <c r="T22" s="48"/>
      <c r="U22" s="34">
        <f t="shared" si="4"/>
        <v>0</v>
      </c>
      <c r="V22" s="34">
        <f t="shared" si="15"/>
        <v>0</v>
      </c>
      <c r="W22" s="49"/>
      <c r="X22" s="34">
        <f t="shared" si="22"/>
        <v>0</v>
      </c>
      <c r="Y22" s="34">
        <f t="shared" si="16"/>
        <v>0</v>
      </c>
      <c r="Z22" s="34">
        <f t="shared" si="17"/>
        <v>0</v>
      </c>
      <c r="AA22" s="34">
        <f t="shared" si="6"/>
        <v>0</v>
      </c>
      <c r="AB22" s="34">
        <f t="shared" si="7"/>
        <v>0</v>
      </c>
      <c r="AC22" s="34">
        <f t="shared" si="18"/>
        <v>0</v>
      </c>
      <c r="AD22" s="34">
        <f t="shared" si="8"/>
        <v>0</v>
      </c>
      <c r="AE22" s="34">
        <f t="shared" si="9"/>
        <v>0</v>
      </c>
      <c r="AF22" s="34">
        <f t="shared" si="10"/>
        <v>0</v>
      </c>
      <c r="AG22" s="34">
        <f t="shared" si="11"/>
        <v>0</v>
      </c>
      <c r="AH22" s="50"/>
      <c r="AI22" s="51"/>
      <c r="AJ22" s="50">
        <f t="shared" si="12"/>
        <v>0</v>
      </c>
      <c r="AK22" s="50"/>
      <c r="AL22" s="45">
        <f t="shared" si="23"/>
        <v>0</v>
      </c>
      <c r="AM22" s="45"/>
      <c r="AN22" s="45"/>
      <c r="AO22" s="45"/>
      <c r="AP22" s="43">
        <f t="shared" si="19"/>
        <v>0</v>
      </c>
      <c r="AQ22" s="52"/>
      <c r="AR22" s="45">
        <f t="shared" si="20"/>
        <v>0</v>
      </c>
      <c r="AS22" s="50"/>
      <c r="AT22" s="53"/>
      <c r="AU22" s="58"/>
      <c r="AV22" s="58"/>
      <c r="AW22" s="58"/>
      <c r="AX22" s="58"/>
    </row>
    <row r="23" spans="2:50" ht="50.1" customHeight="1">
      <c r="B23" s="33">
        <v>18</v>
      </c>
      <c r="C23" s="33" t="s">
        <v>78</v>
      </c>
      <c r="D23" s="33"/>
      <c r="E23" s="33">
        <v>521001</v>
      </c>
      <c r="F23" s="33"/>
      <c r="G23" s="33"/>
      <c r="H23" s="33"/>
      <c r="I23" s="33"/>
      <c r="J23" s="33"/>
      <c r="K23" s="33"/>
      <c r="L23" s="33"/>
      <c r="M23" s="33">
        <f t="shared" si="0"/>
        <v>0</v>
      </c>
      <c r="N23" s="34">
        <f t="shared" si="1"/>
        <v>0</v>
      </c>
      <c r="O23" s="60"/>
      <c r="P23" s="36">
        <f t="shared" si="14"/>
        <v>0</v>
      </c>
      <c r="Q23" s="34">
        <f t="shared" si="21"/>
        <v>0</v>
      </c>
      <c r="R23" s="47"/>
      <c r="S23" s="34">
        <f t="shared" si="3"/>
        <v>0</v>
      </c>
      <c r="T23" s="48"/>
      <c r="U23" s="34">
        <f t="shared" si="4"/>
        <v>0</v>
      </c>
      <c r="V23" s="34">
        <f t="shared" si="15"/>
        <v>0</v>
      </c>
      <c r="W23" s="49"/>
      <c r="X23" s="34">
        <f t="shared" si="22"/>
        <v>0</v>
      </c>
      <c r="Y23" s="34">
        <f t="shared" si="16"/>
        <v>0</v>
      </c>
      <c r="Z23" s="34">
        <f t="shared" si="17"/>
        <v>0</v>
      </c>
      <c r="AA23" s="34">
        <f t="shared" si="6"/>
        <v>0</v>
      </c>
      <c r="AB23" s="34">
        <f t="shared" si="7"/>
        <v>0</v>
      </c>
      <c r="AC23" s="34">
        <f t="shared" si="18"/>
        <v>0</v>
      </c>
      <c r="AD23" s="34">
        <f t="shared" si="8"/>
        <v>0</v>
      </c>
      <c r="AE23" s="34">
        <f t="shared" si="9"/>
        <v>0</v>
      </c>
      <c r="AF23" s="34">
        <f t="shared" si="10"/>
        <v>0</v>
      </c>
      <c r="AG23" s="34">
        <f t="shared" si="11"/>
        <v>0</v>
      </c>
      <c r="AH23" s="50"/>
      <c r="AI23" s="51"/>
      <c r="AJ23" s="50">
        <f t="shared" si="12"/>
        <v>0</v>
      </c>
      <c r="AK23" s="50"/>
      <c r="AL23" s="45">
        <f t="shared" si="23"/>
        <v>0</v>
      </c>
      <c r="AM23" s="45"/>
      <c r="AN23" s="45"/>
      <c r="AO23" s="45"/>
      <c r="AP23" s="43">
        <f t="shared" si="19"/>
        <v>0</v>
      </c>
      <c r="AQ23" s="52"/>
      <c r="AR23" s="45">
        <f t="shared" si="20"/>
        <v>0</v>
      </c>
      <c r="AS23" s="50"/>
      <c r="AT23" s="53"/>
      <c r="AU23" s="58"/>
      <c r="AV23" s="58"/>
      <c r="AW23" s="58"/>
      <c r="AX23" s="58"/>
    </row>
    <row r="24" spans="2:50" ht="50.1" customHeight="1">
      <c r="B24" s="33">
        <v>19</v>
      </c>
      <c r="C24" s="33" t="s">
        <v>79</v>
      </c>
      <c r="D24" s="33"/>
      <c r="E24" s="33">
        <v>611010</v>
      </c>
      <c r="F24" s="33"/>
      <c r="G24" s="33"/>
      <c r="H24" s="33"/>
      <c r="I24" s="33"/>
      <c r="J24" s="33"/>
      <c r="K24" s="33"/>
      <c r="L24" s="33"/>
      <c r="M24" s="33">
        <f t="shared" si="0"/>
        <v>0</v>
      </c>
      <c r="N24" s="34">
        <f t="shared" si="1"/>
        <v>0</v>
      </c>
      <c r="O24" s="46"/>
      <c r="P24" s="36">
        <f t="shared" si="14"/>
        <v>0</v>
      </c>
      <c r="Q24" s="34">
        <f t="shared" si="21"/>
        <v>0</v>
      </c>
      <c r="R24" s="47"/>
      <c r="S24" s="34">
        <f t="shared" si="3"/>
        <v>0</v>
      </c>
      <c r="T24" s="48"/>
      <c r="U24" s="34">
        <f t="shared" si="4"/>
        <v>0</v>
      </c>
      <c r="V24" s="34">
        <f t="shared" si="15"/>
        <v>0</v>
      </c>
      <c r="W24" s="49"/>
      <c r="X24" s="34">
        <f t="shared" si="22"/>
        <v>0</v>
      </c>
      <c r="Y24" s="34">
        <f t="shared" si="16"/>
        <v>0</v>
      </c>
      <c r="Z24" s="34">
        <f t="shared" si="17"/>
        <v>0</v>
      </c>
      <c r="AA24" s="34">
        <f t="shared" si="6"/>
        <v>0</v>
      </c>
      <c r="AB24" s="34">
        <f t="shared" si="7"/>
        <v>0</v>
      </c>
      <c r="AC24" s="34">
        <f t="shared" si="18"/>
        <v>0</v>
      </c>
      <c r="AD24" s="34">
        <f t="shared" si="8"/>
        <v>0</v>
      </c>
      <c r="AE24" s="34">
        <f t="shared" si="9"/>
        <v>0</v>
      </c>
      <c r="AF24" s="34">
        <f t="shared" si="10"/>
        <v>0</v>
      </c>
      <c r="AG24" s="34">
        <f t="shared" si="11"/>
        <v>0</v>
      </c>
      <c r="AH24" s="50"/>
      <c r="AI24" s="51"/>
      <c r="AJ24" s="50">
        <f t="shared" si="12"/>
        <v>0</v>
      </c>
      <c r="AK24" s="50"/>
      <c r="AL24" s="45">
        <f t="shared" si="23"/>
        <v>0</v>
      </c>
      <c r="AM24" s="45"/>
      <c r="AN24" s="45"/>
      <c r="AO24" s="45"/>
      <c r="AP24" s="43">
        <f t="shared" si="19"/>
        <v>0</v>
      </c>
      <c r="AQ24" s="52"/>
      <c r="AR24" s="45">
        <f t="shared" si="20"/>
        <v>0</v>
      </c>
      <c r="AS24" s="50"/>
      <c r="AT24" s="53"/>
      <c r="AU24" s="58"/>
      <c r="AV24" s="58"/>
      <c r="AW24" s="58"/>
      <c r="AX24" s="58"/>
    </row>
    <row r="25" spans="2:50" ht="50.1" customHeight="1">
      <c r="B25" s="33">
        <v>20</v>
      </c>
      <c r="C25" s="33" t="s">
        <v>80</v>
      </c>
      <c r="D25" s="33"/>
      <c r="E25" s="33">
        <v>521002</v>
      </c>
      <c r="F25" s="33"/>
      <c r="G25" s="33"/>
      <c r="H25" s="33"/>
      <c r="I25" s="33"/>
      <c r="J25" s="33"/>
      <c r="K25" s="33"/>
      <c r="L25" s="33"/>
      <c r="M25" s="33">
        <f t="shared" si="0"/>
        <v>0</v>
      </c>
      <c r="N25" s="34">
        <f t="shared" si="1"/>
        <v>0</v>
      </c>
      <c r="O25" s="61"/>
      <c r="P25" s="36">
        <f t="shared" si="14"/>
        <v>0</v>
      </c>
      <c r="Q25" s="34">
        <f t="shared" si="21"/>
        <v>0</v>
      </c>
      <c r="R25" s="47"/>
      <c r="S25" s="34">
        <f t="shared" si="3"/>
        <v>0</v>
      </c>
      <c r="T25" s="48"/>
      <c r="U25" s="34">
        <f t="shared" si="4"/>
        <v>0</v>
      </c>
      <c r="V25" s="34">
        <f t="shared" si="15"/>
        <v>0</v>
      </c>
      <c r="W25" s="49"/>
      <c r="X25" s="34">
        <f t="shared" si="22"/>
        <v>0</v>
      </c>
      <c r="Y25" s="34">
        <f t="shared" si="16"/>
        <v>0</v>
      </c>
      <c r="Z25" s="34">
        <f t="shared" si="17"/>
        <v>0</v>
      </c>
      <c r="AA25" s="34">
        <f t="shared" si="6"/>
        <v>0</v>
      </c>
      <c r="AB25" s="34">
        <f t="shared" si="7"/>
        <v>0</v>
      </c>
      <c r="AC25" s="34">
        <f t="shared" si="18"/>
        <v>0</v>
      </c>
      <c r="AD25" s="34">
        <f t="shared" si="8"/>
        <v>0</v>
      </c>
      <c r="AE25" s="34">
        <f>(AA25+AD25)</f>
        <v>0</v>
      </c>
      <c r="AF25" s="34">
        <f t="shared" si="10"/>
        <v>0</v>
      </c>
      <c r="AG25" s="34">
        <f t="shared" si="11"/>
        <v>0</v>
      </c>
      <c r="AH25" s="50"/>
      <c r="AI25" s="51"/>
      <c r="AJ25" s="50">
        <f t="shared" si="12"/>
        <v>0</v>
      </c>
      <c r="AK25" s="50"/>
      <c r="AL25" s="45">
        <f t="shared" si="23"/>
        <v>0</v>
      </c>
      <c r="AM25" s="45"/>
      <c r="AN25" s="45"/>
      <c r="AO25" s="45"/>
      <c r="AP25" s="43">
        <f t="shared" si="19"/>
        <v>0</v>
      </c>
      <c r="AQ25" s="52"/>
      <c r="AR25" s="45">
        <f t="shared" si="20"/>
        <v>0</v>
      </c>
      <c r="AS25" s="50"/>
      <c r="AT25" s="53"/>
      <c r="AU25" s="58"/>
      <c r="AV25" s="58"/>
      <c r="AW25" s="58"/>
      <c r="AX25" s="58"/>
    </row>
    <row r="26" spans="2:50" ht="50.1" customHeight="1">
      <c r="B26" s="33">
        <v>21</v>
      </c>
      <c r="C26" s="33" t="s">
        <v>81</v>
      </c>
      <c r="D26" s="33"/>
      <c r="E26" s="33">
        <v>521002</v>
      </c>
      <c r="F26" s="33"/>
      <c r="G26" s="33"/>
      <c r="H26" s="33"/>
      <c r="I26" s="33"/>
      <c r="J26" s="33"/>
      <c r="K26" s="33"/>
      <c r="L26" s="33"/>
      <c r="M26" s="33">
        <f t="shared" si="0"/>
        <v>0</v>
      </c>
      <c r="N26" s="34">
        <f t="shared" si="1"/>
        <v>0</v>
      </c>
      <c r="O26" s="60"/>
      <c r="P26" s="36">
        <f t="shared" si="14"/>
        <v>0</v>
      </c>
      <c r="Q26" s="34">
        <f t="shared" si="21"/>
        <v>0</v>
      </c>
      <c r="R26" s="47"/>
      <c r="S26" s="34">
        <f t="shared" si="3"/>
        <v>0</v>
      </c>
      <c r="T26" s="48"/>
      <c r="U26" s="34">
        <f t="shared" si="4"/>
        <v>0</v>
      </c>
      <c r="V26" s="34">
        <f t="shared" si="15"/>
        <v>0</v>
      </c>
      <c r="W26" s="49"/>
      <c r="X26" s="34">
        <f t="shared" si="22"/>
        <v>0</v>
      </c>
      <c r="Y26" s="34">
        <f t="shared" si="16"/>
        <v>0</v>
      </c>
      <c r="Z26" s="34">
        <f t="shared" si="17"/>
        <v>0</v>
      </c>
      <c r="AA26" s="34">
        <f t="shared" si="6"/>
        <v>0</v>
      </c>
      <c r="AB26" s="34">
        <f t="shared" si="7"/>
        <v>0</v>
      </c>
      <c r="AC26" s="34">
        <f t="shared" si="18"/>
        <v>0</v>
      </c>
      <c r="AD26" s="34">
        <f t="shared" si="8"/>
        <v>0</v>
      </c>
      <c r="AE26" s="34">
        <f t="shared" ref="AE26:AE39" si="24">(AA26+AD26)</f>
        <v>0</v>
      </c>
      <c r="AF26" s="34">
        <f t="shared" si="10"/>
        <v>0</v>
      </c>
      <c r="AG26" s="34">
        <f t="shared" si="11"/>
        <v>0</v>
      </c>
      <c r="AH26" s="50"/>
      <c r="AI26" s="50"/>
      <c r="AJ26" s="50">
        <f t="shared" si="12"/>
        <v>0</v>
      </c>
      <c r="AK26" s="50"/>
      <c r="AL26" s="45">
        <f t="shared" si="23"/>
        <v>0</v>
      </c>
      <c r="AM26" s="45"/>
      <c r="AN26" s="45"/>
      <c r="AO26" s="45"/>
      <c r="AP26" s="43">
        <f t="shared" si="19"/>
        <v>0</v>
      </c>
      <c r="AQ26" s="52"/>
      <c r="AR26" s="45">
        <f t="shared" si="20"/>
        <v>0</v>
      </c>
      <c r="AS26" s="50"/>
      <c r="AT26" s="53"/>
      <c r="AU26" s="58"/>
      <c r="AV26" s="58"/>
      <c r="AW26" s="58"/>
      <c r="AX26" s="58"/>
    </row>
    <row r="27" spans="2:50" ht="50.1" customHeight="1">
      <c r="B27" s="33">
        <v>22</v>
      </c>
      <c r="C27" s="33" t="s">
        <v>82</v>
      </c>
      <c r="D27" s="33"/>
      <c r="E27" s="33">
        <v>521002</v>
      </c>
      <c r="F27" s="33"/>
      <c r="G27" s="33"/>
      <c r="H27" s="33"/>
      <c r="I27" s="33"/>
      <c r="J27" s="33"/>
      <c r="K27" s="33"/>
      <c r="L27" s="33"/>
      <c r="M27" s="33">
        <f t="shared" si="0"/>
        <v>0</v>
      </c>
      <c r="N27" s="34">
        <f t="shared" si="1"/>
        <v>0</v>
      </c>
      <c r="O27" s="46"/>
      <c r="P27" s="36">
        <f t="shared" si="14"/>
        <v>0</v>
      </c>
      <c r="Q27" s="34">
        <f t="shared" si="21"/>
        <v>0</v>
      </c>
      <c r="R27" s="47"/>
      <c r="S27" s="34">
        <f t="shared" si="3"/>
        <v>0</v>
      </c>
      <c r="T27" s="48"/>
      <c r="U27" s="34">
        <f t="shared" si="4"/>
        <v>0</v>
      </c>
      <c r="V27" s="34">
        <f t="shared" si="15"/>
        <v>0</v>
      </c>
      <c r="W27" s="49"/>
      <c r="X27" s="34">
        <f t="shared" si="22"/>
        <v>0</v>
      </c>
      <c r="Y27" s="34">
        <f t="shared" si="16"/>
        <v>0</v>
      </c>
      <c r="Z27" s="34">
        <f t="shared" si="17"/>
        <v>0</v>
      </c>
      <c r="AA27" s="34">
        <f t="shared" si="6"/>
        <v>0</v>
      </c>
      <c r="AB27" s="34">
        <f t="shared" si="7"/>
        <v>0</v>
      </c>
      <c r="AC27" s="34">
        <f t="shared" si="18"/>
        <v>0</v>
      </c>
      <c r="AD27" s="34">
        <f t="shared" si="8"/>
        <v>0</v>
      </c>
      <c r="AE27" s="34">
        <f t="shared" si="24"/>
        <v>0</v>
      </c>
      <c r="AF27" s="34">
        <f t="shared" si="10"/>
        <v>0</v>
      </c>
      <c r="AG27" s="34">
        <f t="shared" si="11"/>
        <v>0</v>
      </c>
      <c r="AH27" s="50"/>
      <c r="AI27" s="51"/>
      <c r="AJ27" s="50">
        <f t="shared" si="12"/>
        <v>0</v>
      </c>
      <c r="AK27" s="50"/>
      <c r="AL27" s="45">
        <f t="shared" si="23"/>
        <v>0</v>
      </c>
      <c r="AM27" s="45"/>
      <c r="AN27" s="45"/>
      <c r="AO27" s="45"/>
      <c r="AP27" s="43">
        <f t="shared" si="19"/>
        <v>0</v>
      </c>
      <c r="AQ27" s="52"/>
      <c r="AR27" s="45">
        <f t="shared" si="20"/>
        <v>0</v>
      </c>
      <c r="AS27" s="50"/>
      <c r="AT27" s="53"/>
      <c r="AU27" s="58"/>
      <c r="AV27" s="58"/>
      <c r="AW27" s="58"/>
      <c r="AX27" s="58"/>
    </row>
    <row r="28" spans="2:50" ht="50.1" customHeight="1">
      <c r="B28" s="33">
        <v>23</v>
      </c>
      <c r="C28" s="33" t="s">
        <v>83</v>
      </c>
      <c r="D28" s="33"/>
      <c r="E28" s="33">
        <v>521002</v>
      </c>
      <c r="F28" s="33"/>
      <c r="G28" s="33"/>
      <c r="H28" s="33"/>
      <c r="I28" s="33"/>
      <c r="J28" s="33"/>
      <c r="K28" s="33"/>
      <c r="L28" s="33"/>
      <c r="M28" s="33">
        <f t="shared" si="0"/>
        <v>0</v>
      </c>
      <c r="N28" s="34">
        <f t="shared" si="1"/>
        <v>0</v>
      </c>
      <c r="O28" s="46"/>
      <c r="P28" s="36">
        <f t="shared" si="14"/>
        <v>0</v>
      </c>
      <c r="Q28" s="34">
        <f t="shared" si="21"/>
        <v>0</v>
      </c>
      <c r="R28" s="47"/>
      <c r="S28" s="34">
        <f t="shared" si="3"/>
        <v>0</v>
      </c>
      <c r="T28" s="48"/>
      <c r="U28" s="34">
        <f t="shared" si="4"/>
        <v>0</v>
      </c>
      <c r="V28" s="34">
        <f t="shared" si="15"/>
        <v>0</v>
      </c>
      <c r="W28" s="49"/>
      <c r="X28" s="34">
        <f t="shared" si="22"/>
        <v>0</v>
      </c>
      <c r="Y28" s="34">
        <f t="shared" si="16"/>
        <v>0</v>
      </c>
      <c r="Z28" s="34">
        <f t="shared" si="17"/>
        <v>0</v>
      </c>
      <c r="AA28" s="34">
        <f t="shared" si="6"/>
        <v>0</v>
      </c>
      <c r="AB28" s="34">
        <f t="shared" si="7"/>
        <v>0</v>
      </c>
      <c r="AC28" s="34">
        <f t="shared" si="18"/>
        <v>0</v>
      </c>
      <c r="AD28" s="34">
        <f t="shared" si="8"/>
        <v>0</v>
      </c>
      <c r="AE28" s="34">
        <v>0</v>
      </c>
      <c r="AF28" s="34">
        <f t="shared" si="10"/>
        <v>0</v>
      </c>
      <c r="AG28" s="34">
        <v>0</v>
      </c>
      <c r="AH28" s="50"/>
      <c r="AI28" s="51"/>
      <c r="AJ28" s="50">
        <f t="shared" si="12"/>
        <v>0</v>
      </c>
      <c r="AK28" s="50"/>
      <c r="AL28" s="45">
        <f t="shared" si="23"/>
        <v>0</v>
      </c>
      <c r="AM28" s="45"/>
      <c r="AN28" s="45"/>
      <c r="AO28" s="45"/>
      <c r="AP28" s="43">
        <f t="shared" si="19"/>
        <v>0</v>
      </c>
      <c r="AQ28" s="52"/>
      <c r="AR28" s="45">
        <f t="shared" si="20"/>
        <v>0</v>
      </c>
      <c r="AS28" s="50"/>
      <c r="AT28" s="53"/>
      <c r="AU28" s="58"/>
      <c r="AV28" s="58"/>
      <c r="AW28" s="58"/>
      <c r="AX28" s="58"/>
    </row>
    <row r="29" spans="2:50" ht="50.1" customHeight="1">
      <c r="B29" s="33">
        <v>24</v>
      </c>
      <c r="C29" s="33" t="s">
        <v>84</v>
      </c>
      <c r="D29" s="33"/>
      <c r="E29" s="33">
        <v>521002</v>
      </c>
      <c r="F29" s="33"/>
      <c r="G29" s="33"/>
      <c r="H29" s="33"/>
      <c r="I29" s="33"/>
      <c r="J29" s="33"/>
      <c r="K29" s="33"/>
      <c r="L29" s="33"/>
      <c r="M29" s="33">
        <f t="shared" si="0"/>
        <v>0</v>
      </c>
      <c r="N29" s="34">
        <f t="shared" si="1"/>
        <v>0</v>
      </c>
      <c r="O29" s="46"/>
      <c r="P29" s="36">
        <f t="shared" si="14"/>
        <v>0</v>
      </c>
      <c r="Q29" s="34">
        <f t="shared" si="21"/>
        <v>0</v>
      </c>
      <c r="R29" s="47"/>
      <c r="S29" s="34">
        <f t="shared" si="3"/>
        <v>0</v>
      </c>
      <c r="T29" s="48"/>
      <c r="U29" s="34">
        <f t="shared" si="4"/>
        <v>0</v>
      </c>
      <c r="V29" s="34">
        <f t="shared" si="15"/>
        <v>0</v>
      </c>
      <c r="W29" s="49"/>
      <c r="X29" s="34">
        <f t="shared" si="22"/>
        <v>0</v>
      </c>
      <c r="Y29" s="34">
        <f t="shared" si="16"/>
        <v>0</v>
      </c>
      <c r="Z29" s="34">
        <f t="shared" si="17"/>
        <v>0</v>
      </c>
      <c r="AA29" s="34">
        <f t="shared" si="6"/>
        <v>0</v>
      </c>
      <c r="AB29" s="34">
        <f t="shared" si="7"/>
        <v>0</v>
      </c>
      <c r="AC29" s="34">
        <f t="shared" si="18"/>
        <v>0</v>
      </c>
      <c r="AD29" s="34">
        <f t="shared" si="8"/>
        <v>0</v>
      </c>
      <c r="AE29" s="34">
        <f t="shared" si="24"/>
        <v>0</v>
      </c>
      <c r="AF29" s="34">
        <f t="shared" si="10"/>
        <v>0</v>
      </c>
      <c r="AG29" s="34">
        <f t="shared" ref="AG29:AG49" si="25">(AE29*AG$5)</f>
        <v>0</v>
      </c>
      <c r="AH29" s="50"/>
      <c r="AI29" s="51"/>
      <c r="AJ29" s="50">
        <f t="shared" si="12"/>
        <v>0</v>
      </c>
      <c r="AK29" s="50"/>
      <c r="AL29" s="45">
        <f t="shared" si="23"/>
        <v>0</v>
      </c>
      <c r="AM29" s="45"/>
      <c r="AN29" s="45"/>
      <c r="AO29" s="45"/>
      <c r="AP29" s="43">
        <f t="shared" si="19"/>
        <v>0</v>
      </c>
      <c r="AQ29" s="52"/>
      <c r="AR29" s="45">
        <f t="shared" si="20"/>
        <v>0</v>
      </c>
      <c r="AS29" s="50"/>
      <c r="AT29" s="53"/>
      <c r="AU29" s="58"/>
      <c r="AV29" s="58"/>
      <c r="AW29" s="58"/>
      <c r="AX29" s="58"/>
    </row>
    <row r="30" spans="2:50" ht="50.1" customHeight="1">
      <c r="B30" s="33">
        <v>25</v>
      </c>
      <c r="C30" s="33" t="s">
        <v>85</v>
      </c>
      <c r="D30" s="33"/>
      <c r="E30" s="33">
        <v>521002</v>
      </c>
      <c r="F30" s="33"/>
      <c r="G30" s="33"/>
      <c r="H30" s="33"/>
      <c r="I30" s="33"/>
      <c r="J30" s="33"/>
      <c r="K30" s="33"/>
      <c r="L30" s="33"/>
      <c r="M30" s="33">
        <f t="shared" si="0"/>
        <v>0</v>
      </c>
      <c r="N30" s="34">
        <f t="shared" si="1"/>
        <v>0</v>
      </c>
      <c r="O30" s="46"/>
      <c r="P30" s="36">
        <f t="shared" si="14"/>
        <v>0</v>
      </c>
      <c r="Q30" s="34">
        <f t="shared" si="21"/>
        <v>0</v>
      </c>
      <c r="R30" s="47"/>
      <c r="S30" s="34">
        <f t="shared" si="3"/>
        <v>0</v>
      </c>
      <c r="T30" s="48"/>
      <c r="U30" s="34">
        <f t="shared" si="4"/>
        <v>0</v>
      </c>
      <c r="V30" s="34">
        <f t="shared" si="15"/>
        <v>0</v>
      </c>
      <c r="W30" s="49"/>
      <c r="X30" s="34">
        <f t="shared" si="22"/>
        <v>0</v>
      </c>
      <c r="Y30" s="34">
        <f t="shared" si="16"/>
        <v>0</v>
      </c>
      <c r="Z30" s="34">
        <f t="shared" si="17"/>
        <v>0</v>
      </c>
      <c r="AA30" s="34">
        <f t="shared" si="6"/>
        <v>0</v>
      </c>
      <c r="AB30" s="34">
        <f t="shared" si="7"/>
        <v>0</v>
      </c>
      <c r="AC30" s="34">
        <f t="shared" si="18"/>
        <v>0</v>
      </c>
      <c r="AD30" s="34">
        <f t="shared" si="8"/>
        <v>0</v>
      </c>
      <c r="AE30" s="34">
        <f t="shared" si="24"/>
        <v>0</v>
      </c>
      <c r="AF30" s="34">
        <f t="shared" si="10"/>
        <v>0</v>
      </c>
      <c r="AG30" s="34">
        <f t="shared" si="25"/>
        <v>0</v>
      </c>
      <c r="AH30" s="50"/>
      <c r="AI30" s="51"/>
      <c r="AJ30" s="50">
        <f t="shared" si="12"/>
        <v>0</v>
      </c>
      <c r="AK30" s="50"/>
      <c r="AL30" s="45">
        <f t="shared" si="23"/>
        <v>0</v>
      </c>
      <c r="AM30" s="45"/>
      <c r="AN30" s="45"/>
      <c r="AO30" s="45"/>
      <c r="AP30" s="43">
        <f>SUM(AM30:AO30)</f>
        <v>0</v>
      </c>
      <c r="AQ30" s="52"/>
      <c r="AR30" s="45">
        <f t="shared" si="20"/>
        <v>0</v>
      </c>
      <c r="AS30" s="50"/>
      <c r="AT30" s="53"/>
      <c r="AU30" s="58"/>
      <c r="AV30" s="58"/>
      <c r="AW30" s="58"/>
      <c r="AX30" s="58"/>
    </row>
    <row r="31" spans="2:50" ht="50.1" customHeight="1">
      <c r="B31" s="33">
        <v>26</v>
      </c>
      <c r="C31" s="33" t="s">
        <v>86</v>
      </c>
      <c r="D31" s="33"/>
      <c r="E31" s="33">
        <v>521002</v>
      </c>
      <c r="F31" s="33"/>
      <c r="G31" s="33"/>
      <c r="H31" s="33"/>
      <c r="I31" s="33"/>
      <c r="J31" s="33"/>
      <c r="K31" s="33"/>
      <c r="L31" s="33"/>
      <c r="M31" s="33">
        <f t="shared" si="0"/>
        <v>0</v>
      </c>
      <c r="N31" s="34">
        <f t="shared" si="1"/>
        <v>0</v>
      </c>
      <c r="O31" s="60"/>
      <c r="P31" s="36">
        <f t="shared" si="14"/>
        <v>0</v>
      </c>
      <c r="Q31" s="34">
        <f t="shared" si="21"/>
        <v>0</v>
      </c>
      <c r="R31" s="47"/>
      <c r="S31" s="34">
        <f t="shared" si="3"/>
        <v>0</v>
      </c>
      <c r="T31" s="48"/>
      <c r="U31" s="34">
        <f t="shared" si="4"/>
        <v>0</v>
      </c>
      <c r="V31" s="34">
        <f t="shared" si="15"/>
        <v>0</v>
      </c>
      <c r="W31" s="49"/>
      <c r="X31" s="34">
        <f t="shared" si="22"/>
        <v>0</v>
      </c>
      <c r="Y31" s="34">
        <f t="shared" si="16"/>
        <v>0</v>
      </c>
      <c r="Z31" s="34">
        <f t="shared" si="17"/>
        <v>0</v>
      </c>
      <c r="AA31" s="34">
        <f t="shared" si="6"/>
        <v>0</v>
      </c>
      <c r="AB31" s="34">
        <f t="shared" si="7"/>
        <v>0</v>
      </c>
      <c r="AC31" s="34">
        <f t="shared" si="18"/>
        <v>0</v>
      </c>
      <c r="AD31" s="34">
        <f t="shared" si="8"/>
        <v>0</v>
      </c>
      <c r="AE31" s="34">
        <f t="shared" si="24"/>
        <v>0</v>
      </c>
      <c r="AF31" s="34">
        <f t="shared" si="10"/>
        <v>0</v>
      </c>
      <c r="AG31" s="34">
        <f t="shared" si="25"/>
        <v>0</v>
      </c>
      <c r="AH31" s="50"/>
      <c r="AI31" s="51">
        <v>0</v>
      </c>
      <c r="AJ31" s="50">
        <f t="shared" si="12"/>
        <v>0</v>
      </c>
      <c r="AK31" s="50"/>
      <c r="AL31" s="45">
        <f t="shared" si="23"/>
        <v>0</v>
      </c>
      <c r="AM31" s="45"/>
      <c r="AN31" s="45"/>
      <c r="AO31" s="45"/>
      <c r="AP31" s="43">
        <f>SUM(AM31:AO31)</f>
        <v>0</v>
      </c>
      <c r="AQ31" s="52"/>
      <c r="AR31" s="45">
        <f t="shared" si="20"/>
        <v>0</v>
      </c>
      <c r="AS31" s="50"/>
      <c r="AT31" s="53"/>
      <c r="AU31" s="58"/>
      <c r="AV31" s="58"/>
      <c r="AW31" s="58"/>
      <c r="AX31" s="58"/>
    </row>
    <row r="32" spans="2:50" ht="50.1" customHeight="1">
      <c r="B32" s="33">
        <v>27</v>
      </c>
      <c r="C32" s="33" t="s">
        <v>87</v>
      </c>
      <c r="D32" s="33"/>
      <c r="E32" s="33">
        <v>521002</v>
      </c>
      <c r="F32" s="33"/>
      <c r="G32" s="33"/>
      <c r="H32" s="33"/>
      <c r="I32" s="33"/>
      <c r="J32" s="33"/>
      <c r="K32" s="33"/>
      <c r="L32" s="33"/>
      <c r="M32" s="33">
        <f t="shared" si="0"/>
        <v>0</v>
      </c>
      <c r="N32" s="34">
        <f t="shared" si="1"/>
        <v>0</v>
      </c>
      <c r="O32" s="46"/>
      <c r="P32" s="36">
        <f t="shared" si="14"/>
        <v>0</v>
      </c>
      <c r="Q32" s="34">
        <f t="shared" si="21"/>
        <v>0</v>
      </c>
      <c r="R32" s="47"/>
      <c r="S32" s="34">
        <f t="shared" si="3"/>
        <v>0</v>
      </c>
      <c r="T32" s="48"/>
      <c r="U32" s="34">
        <f t="shared" si="4"/>
        <v>0</v>
      </c>
      <c r="V32" s="34">
        <f t="shared" si="15"/>
        <v>0</v>
      </c>
      <c r="W32" s="49"/>
      <c r="X32" s="34">
        <f t="shared" si="22"/>
        <v>0</v>
      </c>
      <c r="Y32" s="34">
        <f t="shared" si="16"/>
        <v>0</v>
      </c>
      <c r="Z32" s="34">
        <f t="shared" si="17"/>
        <v>0</v>
      </c>
      <c r="AA32" s="34">
        <f t="shared" si="6"/>
        <v>0</v>
      </c>
      <c r="AB32" s="34">
        <f t="shared" si="7"/>
        <v>0</v>
      </c>
      <c r="AC32" s="34">
        <f t="shared" si="18"/>
        <v>0</v>
      </c>
      <c r="AD32" s="34">
        <f t="shared" si="8"/>
        <v>0</v>
      </c>
      <c r="AE32" s="34">
        <f t="shared" si="24"/>
        <v>0</v>
      </c>
      <c r="AF32" s="34">
        <f t="shared" si="10"/>
        <v>0</v>
      </c>
      <c r="AG32" s="34">
        <f t="shared" si="25"/>
        <v>0</v>
      </c>
      <c r="AH32" s="50"/>
      <c r="AI32" s="51"/>
      <c r="AJ32" s="50">
        <f t="shared" si="12"/>
        <v>0</v>
      </c>
      <c r="AK32" s="50"/>
      <c r="AL32" s="50">
        <f t="shared" si="23"/>
        <v>0</v>
      </c>
      <c r="AM32" s="50"/>
      <c r="AN32" s="50"/>
      <c r="AO32" s="50"/>
      <c r="AP32" s="43">
        <f t="shared" si="19"/>
        <v>0</v>
      </c>
      <c r="AQ32" s="52"/>
      <c r="AR32" s="45">
        <f t="shared" si="20"/>
        <v>0</v>
      </c>
      <c r="AS32" s="50"/>
      <c r="AT32" s="53"/>
      <c r="AU32" s="58"/>
      <c r="AV32" s="58"/>
      <c r="AW32" s="58"/>
      <c r="AX32" s="58"/>
    </row>
    <row r="33" spans="1:50" ht="50.1" customHeight="1">
      <c r="B33" s="33">
        <v>28</v>
      </c>
      <c r="C33" s="33" t="s">
        <v>88</v>
      </c>
      <c r="D33" s="33"/>
      <c r="E33" s="33">
        <v>521002</v>
      </c>
      <c r="F33" s="33"/>
      <c r="G33" s="33"/>
      <c r="H33" s="33"/>
      <c r="I33" s="33"/>
      <c r="J33" s="33"/>
      <c r="K33" s="33"/>
      <c r="L33" s="33"/>
      <c r="M33" s="33">
        <f>SUM(F33:L33)</f>
        <v>0</v>
      </c>
      <c r="N33" s="34">
        <f t="shared" si="1"/>
        <v>0</v>
      </c>
      <c r="O33" s="46"/>
      <c r="P33" s="36">
        <f t="shared" si="14"/>
        <v>0</v>
      </c>
      <c r="Q33" s="34">
        <f t="shared" si="21"/>
        <v>0</v>
      </c>
      <c r="R33" s="47"/>
      <c r="S33" s="34">
        <f t="shared" si="3"/>
        <v>0</v>
      </c>
      <c r="T33" s="48"/>
      <c r="U33" s="34">
        <f t="shared" si="4"/>
        <v>0</v>
      </c>
      <c r="V33" s="34">
        <f t="shared" si="15"/>
        <v>0</v>
      </c>
      <c r="W33" s="49"/>
      <c r="X33" s="34">
        <f t="shared" si="22"/>
        <v>0</v>
      </c>
      <c r="Y33" s="34">
        <f t="shared" si="16"/>
        <v>0</v>
      </c>
      <c r="Z33" s="34">
        <f t="shared" si="17"/>
        <v>0</v>
      </c>
      <c r="AA33" s="34">
        <f t="shared" si="6"/>
        <v>0</v>
      </c>
      <c r="AB33" s="34">
        <f t="shared" si="7"/>
        <v>0</v>
      </c>
      <c r="AC33" s="34">
        <f t="shared" si="18"/>
        <v>0</v>
      </c>
      <c r="AD33" s="34">
        <f t="shared" si="8"/>
        <v>0</v>
      </c>
      <c r="AE33" s="34">
        <f t="shared" si="24"/>
        <v>0</v>
      </c>
      <c r="AF33" s="34">
        <f t="shared" si="10"/>
        <v>0</v>
      </c>
      <c r="AG33" s="34">
        <f t="shared" si="25"/>
        <v>0</v>
      </c>
      <c r="AH33" s="50"/>
      <c r="AI33" s="51"/>
      <c r="AJ33" s="50">
        <f t="shared" si="12"/>
        <v>0</v>
      </c>
      <c r="AK33" s="50"/>
      <c r="AL33" s="50">
        <f t="shared" si="23"/>
        <v>0</v>
      </c>
      <c r="AM33" s="50"/>
      <c r="AN33" s="50"/>
      <c r="AO33" s="50"/>
      <c r="AP33" s="43">
        <f t="shared" si="19"/>
        <v>0</v>
      </c>
      <c r="AQ33" s="52"/>
      <c r="AR33" s="45">
        <f t="shared" si="20"/>
        <v>0</v>
      </c>
      <c r="AS33" s="50"/>
      <c r="AT33" s="53"/>
      <c r="AU33" s="58"/>
      <c r="AV33" s="58"/>
      <c r="AW33" s="58"/>
      <c r="AX33" s="58"/>
    </row>
    <row r="34" spans="1:50" ht="50.1" customHeight="1">
      <c r="B34" s="33">
        <v>29</v>
      </c>
      <c r="C34" s="33" t="s">
        <v>89</v>
      </c>
      <c r="D34" s="33"/>
      <c r="E34" s="33">
        <v>521002</v>
      </c>
      <c r="F34" s="33"/>
      <c r="G34" s="33"/>
      <c r="H34" s="33"/>
      <c r="I34" s="33"/>
      <c r="J34" s="33"/>
      <c r="K34" s="33"/>
      <c r="L34" s="33"/>
      <c r="M34" s="33">
        <f t="shared" si="0"/>
        <v>0</v>
      </c>
      <c r="N34" s="34">
        <f t="shared" si="1"/>
        <v>0</v>
      </c>
      <c r="O34" s="46"/>
      <c r="P34" s="36">
        <f t="shared" si="14"/>
        <v>0</v>
      </c>
      <c r="Q34" s="34">
        <f t="shared" si="21"/>
        <v>0</v>
      </c>
      <c r="R34" s="47"/>
      <c r="S34" s="34">
        <f t="shared" si="3"/>
        <v>0</v>
      </c>
      <c r="T34" s="48"/>
      <c r="U34" s="34">
        <f t="shared" si="4"/>
        <v>0</v>
      </c>
      <c r="V34" s="34">
        <f t="shared" si="15"/>
        <v>0</v>
      </c>
      <c r="W34" s="49"/>
      <c r="X34" s="34">
        <f t="shared" si="22"/>
        <v>0</v>
      </c>
      <c r="Y34" s="34">
        <f t="shared" si="16"/>
        <v>0</v>
      </c>
      <c r="Z34" s="34">
        <f t="shared" si="17"/>
        <v>0</v>
      </c>
      <c r="AA34" s="34">
        <f t="shared" si="6"/>
        <v>0</v>
      </c>
      <c r="AB34" s="34">
        <f t="shared" si="7"/>
        <v>0</v>
      </c>
      <c r="AC34" s="34">
        <f t="shared" si="18"/>
        <v>0</v>
      </c>
      <c r="AD34" s="34">
        <f t="shared" si="8"/>
        <v>0</v>
      </c>
      <c r="AE34" s="34">
        <f t="shared" si="24"/>
        <v>0</v>
      </c>
      <c r="AF34" s="34">
        <f t="shared" si="10"/>
        <v>0</v>
      </c>
      <c r="AG34" s="34">
        <f t="shared" si="25"/>
        <v>0</v>
      </c>
      <c r="AH34" s="50"/>
      <c r="AI34" s="51"/>
      <c r="AJ34" s="50">
        <f t="shared" si="12"/>
        <v>0</v>
      </c>
      <c r="AK34" s="50"/>
      <c r="AL34" s="50">
        <f t="shared" si="23"/>
        <v>0</v>
      </c>
      <c r="AM34" s="50"/>
      <c r="AN34" s="50"/>
      <c r="AO34" s="50"/>
      <c r="AP34" s="43">
        <f t="shared" si="19"/>
        <v>0</v>
      </c>
      <c r="AQ34" s="52"/>
      <c r="AR34" s="45">
        <f t="shared" si="20"/>
        <v>0</v>
      </c>
      <c r="AS34" s="50"/>
      <c r="AT34" s="53"/>
      <c r="AU34" s="58"/>
      <c r="AV34" s="58"/>
      <c r="AW34" s="58"/>
      <c r="AX34" s="58"/>
    </row>
    <row r="35" spans="1:50" ht="50.1" customHeight="1">
      <c r="B35" s="33">
        <v>30</v>
      </c>
      <c r="C35" s="33" t="s">
        <v>90</v>
      </c>
      <c r="D35" s="33"/>
      <c r="E35" s="33">
        <v>521002</v>
      </c>
      <c r="F35" s="33"/>
      <c r="G35" s="33"/>
      <c r="H35" s="33"/>
      <c r="I35" s="33"/>
      <c r="J35" s="33"/>
      <c r="K35" s="33"/>
      <c r="L35" s="33"/>
      <c r="M35" s="33">
        <f t="shared" si="0"/>
        <v>0</v>
      </c>
      <c r="N35" s="34">
        <f t="shared" si="1"/>
        <v>0</v>
      </c>
      <c r="O35" s="46"/>
      <c r="P35" s="36">
        <f t="shared" si="14"/>
        <v>0</v>
      </c>
      <c r="Q35" s="34">
        <f t="shared" si="21"/>
        <v>0</v>
      </c>
      <c r="R35" s="47"/>
      <c r="S35" s="34">
        <f t="shared" si="3"/>
        <v>0</v>
      </c>
      <c r="T35" s="48"/>
      <c r="U35" s="34">
        <f t="shared" si="4"/>
        <v>0</v>
      </c>
      <c r="V35" s="34">
        <f t="shared" si="15"/>
        <v>0</v>
      </c>
      <c r="W35" s="49"/>
      <c r="X35" s="34">
        <f t="shared" si="22"/>
        <v>0</v>
      </c>
      <c r="Y35" s="34">
        <f t="shared" si="16"/>
        <v>0</v>
      </c>
      <c r="Z35" s="34">
        <f t="shared" si="17"/>
        <v>0</v>
      </c>
      <c r="AA35" s="34">
        <f t="shared" si="6"/>
        <v>0</v>
      </c>
      <c r="AB35" s="34">
        <f t="shared" si="7"/>
        <v>0</v>
      </c>
      <c r="AC35" s="34">
        <f t="shared" si="18"/>
        <v>0</v>
      </c>
      <c r="AD35" s="34">
        <f t="shared" si="8"/>
        <v>0</v>
      </c>
      <c r="AE35" s="34">
        <f t="shared" si="24"/>
        <v>0</v>
      </c>
      <c r="AF35" s="34">
        <f t="shared" si="10"/>
        <v>0</v>
      </c>
      <c r="AG35" s="34">
        <f t="shared" si="25"/>
        <v>0</v>
      </c>
      <c r="AH35" s="50"/>
      <c r="AI35" s="51"/>
      <c r="AJ35" s="50">
        <f t="shared" si="12"/>
        <v>0</v>
      </c>
      <c r="AK35" s="50"/>
      <c r="AL35" s="50">
        <f t="shared" si="23"/>
        <v>0</v>
      </c>
      <c r="AM35" s="50"/>
      <c r="AN35" s="50"/>
      <c r="AO35" s="50"/>
      <c r="AP35" s="43">
        <f t="shared" si="19"/>
        <v>0</v>
      </c>
      <c r="AQ35" s="52"/>
      <c r="AR35" s="45">
        <f t="shared" si="20"/>
        <v>0</v>
      </c>
      <c r="AS35" s="50"/>
      <c r="AT35" s="53"/>
      <c r="AU35" s="58"/>
      <c r="AV35" s="58"/>
      <c r="AW35" s="58"/>
      <c r="AX35" s="58"/>
    </row>
    <row r="36" spans="1:50" ht="50.1" customHeight="1">
      <c r="B36" s="33">
        <v>31</v>
      </c>
      <c r="C36" s="33" t="s">
        <v>91</v>
      </c>
      <c r="D36" s="33"/>
      <c r="E36" s="33">
        <v>521002</v>
      </c>
      <c r="F36" s="33"/>
      <c r="G36" s="33"/>
      <c r="H36" s="33"/>
      <c r="I36" s="33"/>
      <c r="J36" s="33"/>
      <c r="K36" s="33"/>
      <c r="L36" s="33"/>
      <c r="M36" s="33">
        <f t="shared" si="0"/>
        <v>0</v>
      </c>
      <c r="N36" s="34">
        <f t="shared" si="1"/>
        <v>0</v>
      </c>
      <c r="O36" s="46"/>
      <c r="P36" s="36">
        <f t="shared" si="14"/>
        <v>0</v>
      </c>
      <c r="Q36" s="34">
        <f t="shared" si="21"/>
        <v>0</v>
      </c>
      <c r="R36" s="47"/>
      <c r="S36" s="34">
        <f t="shared" si="3"/>
        <v>0</v>
      </c>
      <c r="T36" s="48"/>
      <c r="U36" s="34">
        <f t="shared" ref="U36:U43" si="26">IF(M36=0,0,((N36+O36)/M36/8)*1.55*1.35*T36)</f>
        <v>0</v>
      </c>
      <c r="V36" s="34">
        <f t="shared" si="15"/>
        <v>0</v>
      </c>
      <c r="W36" s="49"/>
      <c r="X36" s="34">
        <f t="shared" ref="X36:X45" si="27">IF((M36+P36)=0,0,V36/(M36+P36)*W36*2)</f>
        <v>0</v>
      </c>
      <c r="Y36" s="34">
        <f>COUNTIF(L36,"1")</f>
        <v>0</v>
      </c>
      <c r="Z36" s="34">
        <f t="shared" si="17"/>
        <v>0</v>
      </c>
      <c r="AA36" s="34">
        <f t="shared" si="6"/>
        <v>0</v>
      </c>
      <c r="AB36" s="34">
        <f t="shared" si="7"/>
        <v>0</v>
      </c>
      <c r="AC36" s="34">
        <f t="shared" si="18"/>
        <v>0</v>
      </c>
      <c r="AD36" s="34">
        <f t="shared" si="8"/>
        <v>0</v>
      </c>
      <c r="AE36" s="34">
        <f t="shared" si="24"/>
        <v>0</v>
      </c>
      <c r="AF36" s="34">
        <f t="shared" si="10"/>
        <v>0</v>
      </c>
      <c r="AG36" s="34">
        <f t="shared" si="25"/>
        <v>0</v>
      </c>
      <c r="AH36" s="50"/>
      <c r="AI36" s="51"/>
      <c r="AJ36" s="50">
        <f t="shared" si="12"/>
        <v>0</v>
      </c>
      <c r="AK36" s="51"/>
      <c r="AL36" s="50">
        <f>IF(AE36=0,0,(AE36-AF36-AG36-AH36-AI36-AJ36))</f>
        <v>0</v>
      </c>
      <c r="AM36" s="50"/>
      <c r="AN36" s="50"/>
      <c r="AO36" s="50"/>
      <c r="AP36" s="43">
        <f t="shared" si="19"/>
        <v>0</v>
      </c>
      <c r="AQ36" s="52"/>
      <c r="AR36" s="45">
        <f t="shared" si="20"/>
        <v>0</v>
      </c>
      <c r="AS36" s="50"/>
      <c r="AT36" s="53"/>
      <c r="AU36" s="58"/>
      <c r="AV36" s="58"/>
      <c r="AW36" s="58"/>
      <c r="AX36" s="58"/>
    </row>
    <row r="37" spans="1:50" ht="50.1" customHeight="1">
      <c r="B37" s="33">
        <v>32</v>
      </c>
      <c r="C37" s="62" t="s">
        <v>92</v>
      </c>
      <c r="D37" s="33"/>
      <c r="E37" s="33">
        <v>521002</v>
      </c>
      <c r="F37" s="33"/>
      <c r="G37" s="33"/>
      <c r="H37" s="33"/>
      <c r="I37" s="33"/>
      <c r="J37" s="33"/>
      <c r="K37" s="33"/>
      <c r="L37" s="33"/>
      <c r="M37" s="33">
        <f t="shared" si="0"/>
        <v>0</v>
      </c>
      <c r="N37" s="34">
        <f t="shared" si="1"/>
        <v>0</v>
      </c>
      <c r="O37" s="46"/>
      <c r="P37" s="36">
        <f t="shared" si="14"/>
        <v>0</v>
      </c>
      <c r="Q37" s="46">
        <f t="shared" si="21"/>
        <v>0</v>
      </c>
      <c r="R37" s="63"/>
      <c r="S37" s="64">
        <f t="shared" ref="S37:S43" si="28">IF(M37=0,0,((O37+N37)/M37/8)*1.55*R37)</f>
        <v>0</v>
      </c>
      <c r="T37" s="65"/>
      <c r="U37" s="64">
        <f t="shared" si="26"/>
        <v>0</v>
      </c>
      <c r="V37" s="34">
        <f t="shared" si="15"/>
        <v>0</v>
      </c>
      <c r="W37" s="49"/>
      <c r="X37" s="34">
        <f t="shared" si="27"/>
        <v>0</v>
      </c>
      <c r="Y37" s="34">
        <f t="shared" si="16"/>
        <v>0</v>
      </c>
      <c r="Z37" s="34">
        <f t="shared" si="17"/>
        <v>0</v>
      </c>
      <c r="AA37" s="34">
        <f t="shared" ref="AA37:AA45" si="29">X37+V37+Z37</f>
        <v>0</v>
      </c>
      <c r="AB37" s="34">
        <f t="shared" si="7"/>
        <v>0</v>
      </c>
      <c r="AC37" s="34">
        <f t="shared" si="18"/>
        <v>0</v>
      </c>
      <c r="AD37" s="34">
        <f t="shared" si="8"/>
        <v>0</v>
      </c>
      <c r="AE37" s="34">
        <f t="shared" si="24"/>
        <v>0</v>
      </c>
      <c r="AF37" s="34">
        <f t="shared" si="10"/>
        <v>0</v>
      </c>
      <c r="AG37" s="34">
        <f t="shared" si="25"/>
        <v>0</v>
      </c>
      <c r="AH37" s="50"/>
      <c r="AI37" s="51"/>
      <c r="AJ37" s="50">
        <f>AE37*1%</f>
        <v>0</v>
      </c>
      <c r="AK37" s="66"/>
      <c r="AL37" s="45">
        <f>IF(AE37=0,0,(AE37-AF37-AG37-AH37-AI37-AJ37-AK37))</f>
        <v>0</v>
      </c>
      <c r="AM37" s="45"/>
      <c r="AN37" s="45"/>
      <c r="AO37" s="45"/>
      <c r="AP37" s="43">
        <f t="shared" si="19"/>
        <v>0</v>
      </c>
      <c r="AQ37" s="52"/>
      <c r="AR37" s="45">
        <f t="shared" si="20"/>
        <v>0</v>
      </c>
      <c r="AS37" s="50"/>
      <c r="AT37" s="53"/>
      <c r="AU37" s="58"/>
      <c r="AV37" s="58"/>
      <c r="AW37" s="58"/>
      <c r="AX37" s="58"/>
    </row>
    <row r="38" spans="1:50" ht="50.1" customHeight="1">
      <c r="B38" s="33">
        <v>33</v>
      </c>
      <c r="C38" s="33" t="s">
        <v>93</v>
      </c>
      <c r="D38" s="33"/>
      <c r="E38" s="33">
        <v>612010</v>
      </c>
      <c r="F38" s="33"/>
      <c r="G38" s="33"/>
      <c r="H38" s="33"/>
      <c r="I38" s="33"/>
      <c r="J38" s="33"/>
      <c r="K38" s="33"/>
      <c r="L38" s="33"/>
      <c r="M38" s="33">
        <f t="shared" si="0"/>
        <v>0</v>
      </c>
      <c r="N38" s="34">
        <f t="shared" si="1"/>
        <v>0</v>
      </c>
      <c r="O38" s="46"/>
      <c r="P38" s="36">
        <f t="shared" si="14"/>
        <v>0</v>
      </c>
      <c r="Q38" s="46">
        <f t="shared" si="21"/>
        <v>0</v>
      </c>
      <c r="R38" s="63"/>
      <c r="S38" s="64">
        <f t="shared" si="28"/>
        <v>0</v>
      </c>
      <c r="T38" s="65"/>
      <c r="U38" s="64">
        <f t="shared" si="26"/>
        <v>0</v>
      </c>
      <c r="V38" s="34">
        <f t="shared" si="15"/>
        <v>0</v>
      </c>
      <c r="W38" s="49"/>
      <c r="X38" s="34">
        <f t="shared" si="27"/>
        <v>0</v>
      </c>
      <c r="Y38" s="34">
        <f t="shared" si="16"/>
        <v>0</v>
      </c>
      <c r="Z38" s="34">
        <f t="shared" si="17"/>
        <v>0</v>
      </c>
      <c r="AA38" s="34">
        <f t="shared" si="29"/>
        <v>0</v>
      </c>
      <c r="AB38" s="34">
        <f t="shared" si="7"/>
        <v>0</v>
      </c>
      <c r="AC38" s="34">
        <f t="shared" si="18"/>
        <v>0</v>
      </c>
      <c r="AD38" s="34">
        <f t="shared" si="8"/>
        <v>0</v>
      </c>
      <c r="AE38" s="34">
        <f t="shared" si="24"/>
        <v>0</v>
      </c>
      <c r="AF38" s="34">
        <f t="shared" si="10"/>
        <v>0</v>
      </c>
      <c r="AG38" s="34">
        <f t="shared" si="25"/>
        <v>0</v>
      </c>
      <c r="AH38" s="50"/>
      <c r="AI38" s="51"/>
      <c r="AJ38" s="50">
        <f>AE38*1%</f>
        <v>0</v>
      </c>
      <c r="AK38" s="66"/>
      <c r="AL38" s="50">
        <f>IF(AE38=0,0,(AE38-AF38-AG38-AH38-AI38-AJ38-AK38))</f>
        <v>0</v>
      </c>
      <c r="AM38" s="50"/>
      <c r="AN38" s="50"/>
      <c r="AO38" s="50"/>
      <c r="AP38" s="43">
        <f t="shared" si="19"/>
        <v>0</v>
      </c>
      <c r="AQ38" s="52"/>
      <c r="AR38" s="45">
        <f>AL38+AP38+AQ38</f>
        <v>0</v>
      </c>
      <c r="AS38" s="50"/>
      <c r="AT38" s="53"/>
      <c r="AU38" s="58"/>
      <c r="AV38" s="58"/>
      <c r="AW38" s="58"/>
      <c r="AX38" s="58"/>
    </row>
    <row r="39" spans="1:50" ht="50.1" customHeight="1">
      <c r="B39" s="33">
        <v>34</v>
      </c>
      <c r="C39" s="33" t="s">
        <v>94</v>
      </c>
      <c r="D39" s="33"/>
      <c r="E39" s="33">
        <v>521002</v>
      </c>
      <c r="F39" s="33"/>
      <c r="G39" s="33"/>
      <c r="H39" s="33"/>
      <c r="I39" s="33"/>
      <c r="J39" s="22"/>
      <c r="K39" s="22"/>
      <c r="L39" s="22"/>
      <c r="M39" s="22">
        <f>SUM(F39:L39)</f>
        <v>0</v>
      </c>
      <c r="N39" s="108">
        <f t="shared" si="1"/>
        <v>0</v>
      </c>
      <c r="O39" s="109"/>
      <c r="P39" s="110">
        <f t="shared" si="14"/>
        <v>0</v>
      </c>
      <c r="Q39" s="108">
        <f t="shared" ref="Q39:Q46" si="30">IF(P39="",0,P39*D39)</f>
        <v>0</v>
      </c>
      <c r="R39" s="111"/>
      <c r="S39" s="108">
        <f t="shared" si="28"/>
        <v>0</v>
      </c>
      <c r="T39" s="112"/>
      <c r="U39" s="108">
        <f t="shared" si="26"/>
        <v>0</v>
      </c>
      <c r="V39" s="108">
        <f t="shared" si="15"/>
        <v>0</v>
      </c>
      <c r="W39" s="113"/>
      <c r="X39" s="108">
        <f t="shared" si="27"/>
        <v>0</v>
      </c>
      <c r="Y39" s="108">
        <f t="shared" si="16"/>
        <v>0</v>
      </c>
      <c r="Z39" s="108">
        <f t="shared" si="17"/>
        <v>0</v>
      </c>
      <c r="AA39" s="108">
        <f t="shared" si="29"/>
        <v>0</v>
      </c>
      <c r="AB39" s="108">
        <f t="shared" si="7"/>
        <v>0</v>
      </c>
      <c r="AC39" s="108">
        <f t="shared" si="18"/>
        <v>0</v>
      </c>
      <c r="AD39" s="108">
        <f t="shared" si="8"/>
        <v>0</v>
      </c>
      <c r="AE39" s="108">
        <f t="shared" si="24"/>
        <v>0</v>
      </c>
      <c r="AF39" s="108">
        <f t="shared" si="10"/>
        <v>0</v>
      </c>
      <c r="AG39" s="108">
        <f t="shared" si="25"/>
        <v>0</v>
      </c>
      <c r="AH39" s="114"/>
      <c r="AI39" s="115"/>
      <c r="AJ39" s="114">
        <f>AE39*1%</f>
        <v>0</v>
      </c>
      <c r="AK39" s="115"/>
      <c r="AL39" s="116">
        <f>IF(AE39=0,0,(AE39-AF39-AG39-AH39-AI39-AJ39))</f>
        <v>0</v>
      </c>
      <c r="AM39" s="116"/>
      <c r="AN39" s="116"/>
      <c r="AO39" s="116"/>
      <c r="AP39" s="117">
        <f>SUM(AM39:AO39)</f>
        <v>0</v>
      </c>
      <c r="AQ39" s="118"/>
      <c r="AR39" s="119">
        <f>AL39+AP39+AQ39</f>
        <v>0</v>
      </c>
      <c r="AS39" s="50"/>
      <c r="AT39" s="53"/>
      <c r="AU39" s="58"/>
      <c r="AV39" s="58"/>
      <c r="AW39" s="58"/>
      <c r="AX39" s="58"/>
    </row>
    <row r="40" spans="1:50" ht="50.1" customHeight="1">
      <c r="A40" s="127" t="s">
        <v>95</v>
      </c>
      <c r="B40" s="33">
        <v>1</v>
      </c>
      <c r="C40" s="33" t="s">
        <v>96</v>
      </c>
      <c r="D40" s="33"/>
      <c r="E40" s="33">
        <v>612010</v>
      </c>
      <c r="F40" s="33"/>
      <c r="G40" s="33"/>
      <c r="H40" s="33"/>
      <c r="I40" s="33"/>
      <c r="J40" s="33"/>
      <c r="K40" s="33"/>
      <c r="L40" s="33"/>
      <c r="M40" s="33">
        <f>SUM(F40:L40)</f>
        <v>0</v>
      </c>
      <c r="N40" s="34">
        <f>D40*M40</f>
        <v>0</v>
      </c>
      <c r="O40" s="48"/>
      <c r="P40" s="36">
        <f>COUNTIF(F40:L40,"RM") + COUNTIF(F40:L40,"V") + COUNTIF(F40:L40,"FJ") + COUNTIF(F40:L40,"AL") +  COUNTIF(F40:L40,"EM") + COUNTIF(F40:L40,"PS")</f>
        <v>0</v>
      </c>
      <c r="Q40" s="34">
        <f t="shared" si="30"/>
        <v>0</v>
      </c>
      <c r="R40" s="47"/>
      <c r="S40" s="34">
        <f t="shared" si="28"/>
        <v>0</v>
      </c>
      <c r="T40" s="48"/>
      <c r="U40" s="34">
        <f t="shared" si="26"/>
        <v>0</v>
      </c>
      <c r="V40" s="34">
        <f t="shared" ref="V40:V45" si="31">IF((M40+P40)=0,0,(N40+O40+Q40+S40+U40))</f>
        <v>0</v>
      </c>
      <c r="W40" s="49"/>
      <c r="X40" s="34">
        <f t="shared" si="27"/>
        <v>0</v>
      </c>
      <c r="Y40" s="34">
        <f>COUNTIF(L40,"1")</f>
        <v>0</v>
      </c>
      <c r="Z40" s="34">
        <f>IF((M40+P40)=0,0,V40/(M40+P40)*Y40*1.75)</f>
        <v>0</v>
      </c>
      <c r="AA40" s="34">
        <f t="shared" si="29"/>
        <v>0</v>
      </c>
      <c r="AB40" s="34">
        <f>IF((M40+P40)=0,0,AA40/(M40+P40))</f>
        <v>0</v>
      </c>
      <c r="AC40" s="67">
        <f>COUNTIF(F40:L40,"L")</f>
        <v>0</v>
      </c>
      <c r="AD40" s="34">
        <f>AB40*AC40</f>
        <v>0</v>
      </c>
      <c r="AE40" s="34">
        <f>(AA40+AD40)</f>
        <v>0</v>
      </c>
      <c r="AF40" s="34">
        <f t="shared" si="10"/>
        <v>0</v>
      </c>
      <c r="AG40" s="50">
        <f t="shared" si="25"/>
        <v>0</v>
      </c>
      <c r="AH40" s="50"/>
      <c r="AI40" s="51"/>
      <c r="AJ40" s="50">
        <f>AE40*1%</f>
        <v>0</v>
      </c>
      <c r="AK40" s="51"/>
      <c r="AL40" s="50">
        <f>IF(AE40=0,0,(AE40-AF40-AG40-AH40-AI40-AJ40))</f>
        <v>0</v>
      </c>
      <c r="AM40" s="50"/>
      <c r="AN40" s="50"/>
      <c r="AO40" s="50"/>
      <c r="AP40" s="68">
        <f>SUM(AM40:AO40)</f>
        <v>0</v>
      </c>
      <c r="AQ40" s="50"/>
      <c r="AR40" s="50">
        <f>SUM(AL40,AP40,AQ40)</f>
        <v>0</v>
      </c>
      <c r="AS40" s="50"/>
      <c r="AU40" s="58"/>
      <c r="AV40" s="58"/>
      <c r="AW40" s="58"/>
      <c r="AX40" s="58"/>
    </row>
    <row r="41" spans="1:50" ht="50.1" customHeight="1">
      <c r="B41" s="33">
        <v>2</v>
      </c>
      <c r="C41" s="33" t="s">
        <v>97</v>
      </c>
      <c r="D41" s="33"/>
      <c r="E41" s="33">
        <v>521001</v>
      </c>
      <c r="F41" s="33"/>
      <c r="G41" s="33"/>
      <c r="H41" s="33"/>
      <c r="I41" s="33"/>
      <c r="J41" s="33"/>
      <c r="K41" s="33"/>
      <c r="L41" s="33"/>
      <c r="M41" s="33">
        <f>SUM(F41:L41)</f>
        <v>0</v>
      </c>
      <c r="N41" s="34">
        <f>D41*M41</f>
        <v>0</v>
      </c>
      <c r="O41" s="48"/>
      <c r="P41" s="36">
        <f>COUNTIF(F41:L41,"RM") + COUNTIF(F41:L41,"V") + COUNTIF(F41:L41,"FJ") + COUNTIF(F41:L41,"AL") +  COUNTIF(F41:L41,"EM") + COUNTIF(F41:L41,"PS")</f>
        <v>0</v>
      </c>
      <c r="Q41" s="34">
        <f t="shared" si="30"/>
        <v>0</v>
      </c>
      <c r="R41" s="47"/>
      <c r="S41" s="34">
        <f t="shared" si="28"/>
        <v>0</v>
      </c>
      <c r="T41" s="48"/>
      <c r="U41" s="34">
        <f t="shared" si="26"/>
        <v>0</v>
      </c>
      <c r="V41" s="34">
        <f t="shared" si="31"/>
        <v>0</v>
      </c>
      <c r="W41" s="49"/>
      <c r="X41" s="34">
        <f t="shared" si="27"/>
        <v>0</v>
      </c>
      <c r="Y41" s="34">
        <f>COUNTIF(L41,"1")</f>
        <v>0</v>
      </c>
      <c r="Z41" s="34">
        <f>IF((M41+P41)=0,0,V41/(M41+P41)*Y41*1.75)</f>
        <v>0</v>
      </c>
      <c r="AA41" s="34">
        <f t="shared" si="29"/>
        <v>0</v>
      </c>
      <c r="AB41" s="34">
        <f>IF((M41+P41)=0,0,AA41/(M41+P41))</f>
        <v>0</v>
      </c>
      <c r="AC41" s="67">
        <f>COUNTIF(F41:L41,"L")</f>
        <v>0</v>
      </c>
      <c r="AD41" s="34">
        <f>AB41*AC41</f>
        <v>0</v>
      </c>
      <c r="AE41" s="34">
        <f>(AA41+AD41)</f>
        <v>0</v>
      </c>
      <c r="AF41" s="34">
        <f t="shared" si="10"/>
        <v>0</v>
      </c>
      <c r="AG41" s="50">
        <f t="shared" si="25"/>
        <v>0</v>
      </c>
      <c r="AH41" s="50"/>
      <c r="AI41" s="51"/>
      <c r="AJ41" s="50">
        <f t="shared" ref="AJ41:AJ49" si="32">AE41*1%</f>
        <v>0</v>
      </c>
      <c r="AK41" s="51"/>
      <c r="AL41" s="50">
        <f t="shared" ref="AL41:AL49" si="33">IF(AE41=0,0,(AE41-AF41-AG41-AH41-AI41-AJ41))</f>
        <v>0</v>
      </c>
      <c r="AM41" s="45"/>
      <c r="AN41" s="45"/>
      <c r="AO41" s="45"/>
      <c r="AP41" s="68">
        <f>SUM(AM41:AO41)</f>
        <v>0</v>
      </c>
      <c r="AQ41" s="45"/>
      <c r="AR41" s="50">
        <f>AL41+AP41+AQ41</f>
        <v>0</v>
      </c>
      <c r="AS41" s="50"/>
      <c r="AT41" s="53"/>
      <c r="AU41" s="58"/>
      <c r="AV41" s="58"/>
      <c r="AW41" s="58"/>
      <c r="AX41" s="58"/>
    </row>
    <row r="42" spans="1:50" ht="50.1" customHeight="1">
      <c r="B42" s="33">
        <v>3</v>
      </c>
      <c r="C42" s="33" t="s">
        <v>98</v>
      </c>
      <c r="D42" s="33"/>
      <c r="E42" s="33">
        <v>521002</v>
      </c>
      <c r="F42" s="33"/>
      <c r="G42" s="33"/>
      <c r="H42" s="33"/>
      <c r="I42" s="33"/>
      <c r="J42" s="33"/>
      <c r="K42" s="33"/>
      <c r="L42" s="33"/>
      <c r="M42" s="33">
        <f>SUM(F42:L42)</f>
        <v>0</v>
      </c>
      <c r="N42" s="34">
        <f>D42*M42</f>
        <v>0</v>
      </c>
      <c r="O42" s="34"/>
      <c r="P42" s="34">
        <f>COUNTIF(F42:L42,"RM") + COUNTIF(F42:L42,"V") + COUNTIF(F42:L42,"FJ") + COUNTIF(F42:L42,"AL") +  COUNTIF(F42:L42,"EM") + COUNTIF(F42:L42,"PS")</f>
        <v>0</v>
      </c>
      <c r="Q42" s="34">
        <f t="shared" si="30"/>
        <v>0</v>
      </c>
      <c r="R42" s="47"/>
      <c r="S42" s="34">
        <f t="shared" si="28"/>
        <v>0</v>
      </c>
      <c r="T42" s="48"/>
      <c r="U42" s="34">
        <f t="shared" si="26"/>
        <v>0</v>
      </c>
      <c r="V42" s="34">
        <f t="shared" si="31"/>
        <v>0</v>
      </c>
      <c r="W42" s="49"/>
      <c r="X42" s="34">
        <f t="shared" si="27"/>
        <v>0</v>
      </c>
      <c r="Y42" s="34">
        <f>COUNTIF(L42,"1")</f>
        <v>0</v>
      </c>
      <c r="Z42" s="34">
        <f>IF((M42+P42)=0,0,V42/(M42+P42)*Y42*1.75)</f>
        <v>0</v>
      </c>
      <c r="AA42" s="34">
        <f t="shared" si="29"/>
        <v>0</v>
      </c>
      <c r="AB42" s="34">
        <f>IF((M42+P42)=0,0,AA42/(M42+P42))</f>
        <v>0</v>
      </c>
      <c r="AC42" s="67">
        <f>COUNTIF(F42:L42,"L")</f>
        <v>0</v>
      </c>
      <c r="AD42" s="34">
        <f>AB42*AC42</f>
        <v>0</v>
      </c>
      <c r="AE42" s="34">
        <f>(AA42+AD42)</f>
        <v>0</v>
      </c>
      <c r="AF42" s="34">
        <f t="shared" si="10"/>
        <v>0</v>
      </c>
      <c r="AG42" s="50">
        <f t="shared" si="25"/>
        <v>0</v>
      </c>
      <c r="AH42" s="50"/>
      <c r="AI42" s="51"/>
      <c r="AJ42" s="50">
        <f t="shared" si="32"/>
        <v>0</v>
      </c>
      <c r="AK42" s="51"/>
      <c r="AL42" s="50">
        <f t="shared" si="33"/>
        <v>0</v>
      </c>
      <c r="AM42" s="50"/>
      <c r="AN42" s="50"/>
      <c r="AO42" s="50"/>
      <c r="AP42" s="68">
        <f t="shared" ref="AP42:AP49" si="34">SUM(AM42:AO42)</f>
        <v>0</v>
      </c>
      <c r="AQ42" s="50"/>
      <c r="AR42" s="50">
        <f>AL42+AP42+AQ42</f>
        <v>0</v>
      </c>
      <c r="AS42" s="50"/>
      <c r="AU42" s="58"/>
      <c r="AV42" s="58"/>
      <c r="AW42" s="58"/>
      <c r="AX42" s="58"/>
    </row>
    <row r="43" spans="1:50" ht="50.1" customHeight="1">
      <c r="A43" s="127" t="s">
        <v>99</v>
      </c>
      <c r="B43" s="33">
        <f>B50+1</f>
        <v>1</v>
      </c>
      <c r="C43" s="33" t="s">
        <v>100</v>
      </c>
      <c r="D43" s="33"/>
      <c r="E43" s="33">
        <v>521002</v>
      </c>
      <c r="F43" s="33"/>
      <c r="G43" s="33"/>
      <c r="H43" s="33"/>
      <c r="I43" s="33"/>
      <c r="J43" s="33"/>
      <c r="K43" s="33"/>
      <c r="L43" s="33"/>
      <c r="M43" s="33">
        <f>SUM(F43:L43)</f>
        <v>0</v>
      </c>
      <c r="N43" s="34">
        <f>D43*M43</f>
        <v>0</v>
      </c>
      <c r="O43" s="46"/>
      <c r="P43" s="36">
        <f>COUNTIF(F43:L43,"RM") + COUNTIF(F43:L43,"V") + COUNTIF(F43:L43,"FJ") + COUNTIF(F43:L43,"AL") +  COUNTIF(F43:L43,"EM") + COUNTIF(F43:L43,"PS")</f>
        <v>0</v>
      </c>
      <c r="Q43" s="36">
        <f t="shared" si="30"/>
        <v>0</v>
      </c>
      <c r="R43" s="36"/>
      <c r="S43" s="36">
        <f t="shared" si="28"/>
        <v>0</v>
      </c>
      <c r="T43" s="36"/>
      <c r="U43" s="36">
        <f t="shared" si="26"/>
        <v>0</v>
      </c>
      <c r="V43" s="36">
        <f t="shared" si="31"/>
        <v>0</v>
      </c>
      <c r="W43" s="39"/>
      <c r="X43" s="36">
        <f t="shared" si="27"/>
        <v>0</v>
      </c>
      <c r="Y43" s="34">
        <f t="shared" ref="Y43:Y49" si="35">COUNTIF(L43,"1")</f>
        <v>0</v>
      </c>
      <c r="Z43" s="36">
        <f>IF((M43+P43)=0,0,V43/(M43+P43)*Y43*1.75)</f>
        <v>0</v>
      </c>
      <c r="AA43" s="36">
        <f t="shared" si="29"/>
        <v>0</v>
      </c>
      <c r="AB43" s="34">
        <f>IF((M43+P43)=0,0,AA43/(M43+P43))</f>
        <v>0</v>
      </c>
      <c r="AC43" s="67">
        <f>COUNTIF(F43:L43,"L")</f>
        <v>0</v>
      </c>
      <c r="AD43" s="36">
        <f>AB43*AC43</f>
        <v>0</v>
      </c>
      <c r="AE43" s="36">
        <f>(AA43+AD43)</f>
        <v>0</v>
      </c>
      <c r="AF43" s="41">
        <f t="shared" si="10"/>
        <v>0</v>
      </c>
      <c r="AG43" s="36">
        <f t="shared" si="25"/>
        <v>0</v>
      </c>
      <c r="AH43" s="36"/>
      <c r="AI43" s="36"/>
      <c r="AJ43" s="50">
        <f t="shared" si="32"/>
        <v>0</v>
      </c>
      <c r="AK43" s="69"/>
      <c r="AL43" s="50">
        <f t="shared" si="33"/>
        <v>0</v>
      </c>
      <c r="AM43" s="34"/>
      <c r="AN43" s="34"/>
      <c r="AO43" s="34"/>
      <c r="AP43" s="68">
        <f t="shared" si="34"/>
        <v>0</v>
      </c>
      <c r="AQ43" s="33"/>
      <c r="AR43" s="50">
        <f>AL43+AP43+AQ43</f>
        <v>0</v>
      </c>
      <c r="AS43" s="34"/>
      <c r="AU43" s="58"/>
      <c r="AV43" s="58"/>
      <c r="AW43" s="58"/>
      <c r="AX43" s="58"/>
    </row>
    <row r="44" spans="1:50" ht="50.1" customHeight="1">
      <c r="B44" s="33">
        <v>2</v>
      </c>
      <c r="C44" s="33" t="s">
        <v>101</v>
      </c>
      <c r="D44" s="33"/>
      <c r="E44" s="33">
        <v>521002</v>
      </c>
      <c r="F44" s="33"/>
      <c r="G44" s="33"/>
      <c r="H44" s="33"/>
      <c r="I44" s="33"/>
      <c r="J44" s="33"/>
      <c r="K44" s="33"/>
      <c r="L44" s="33"/>
      <c r="M44" s="127">
        <f t="shared" ref="M44:M49" si="36">SUM(F44:L44)</f>
        <v>0</v>
      </c>
      <c r="N44" s="34">
        <f t="shared" ref="N44:N49" si="37">D44*M44</f>
        <v>0</v>
      </c>
      <c r="O44" s="34"/>
      <c r="P44" s="36">
        <f t="shared" ref="P44:P49" si="38">COUNTIF(F44:L44,"RM") + COUNTIF(F44:L44,"V") + COUNTIF(F44:L44,"FJ") + COUNTIF(F44:L44,"AL") +  COUNTIF(F44:L44,"EM") + COUNTIF(F44:L44,"PS")</f>
        <v>0</v>
      </c>
      <c r="Q44" s="34">
        <f t="shared" si="30"/>
        <v>0</v>
      </c>
      <c r="R44" s="34"/>
      <c r="S44" s="34"/>
      <c r="T44" s="34"/>
      <c r="U44" s="34"/>
      <c r="V44" s="34">
        <f t="shared" si="31"/>
        <v>0</v>
      </c>
      <c r="W44" s="33"/>
      <c r="X44" s="34">
        <f t="shared" si="27"/>
        <v>0</v>
      </c>
      <c r="Y44" s="34">
        <f t="shared" si="35"/>
        <v>0</v>
      </c>
      <c r="Z44" s="36">
        <f>IF((M44+P44)=0,0,V44/(M44+P44)*Y44*1.75)</f>
        <v>0</v>
      </c>
      <c r="AA44" s="34">
        <f t="shared" si="29"/>
        <v>0</v>
      </c>
      <c r="AB44" s="34">
        <f t="shared" ref="AB44:AB49" si="39">IF((M44+P44)=0,0,AA44/(M44+P44))</f>
        <v>0</v>
      </c>
      <c r="AC44" s="67">
        <f t="shared" ref="AC44:AC49" si="40">COUNTIF(F44:L44,"L")</f>
        <v>0</v>
      </c>
      <c r="AD44" s="36">
        <f t="shared" ref="AD44:AD49" si="41">AB44*AC44</f>
        <v>0</v>
      </c>
      <c r="AE44" s="36">
        <f t="shared" ref="AE44:AE48" si="42">(AA44+AD44)</f>
        <v>0</v>
      </c>
      <c r="AF44" s="50">
        <f t="shared" si="10"/>
        <v>0</v>
      </c>
      <c r="AG44" s="34">
        <f t="shared" si="25"/>
        <v>0</v>
      </c>
      <c r="AH44" s="50"/>
      <c r="AI44" s="50"/>
      <c r="AJ44" s="50">
        <f t="shared" si="32"/>
        <v>0</v>
      </c>
      <c r="AK44" s="51"/>
      <c r="AL44" s="50">
        <f t="shared" si="33"/>
        <v>0</v>
      </c>
      <c r="AM44" s="45"/>
      <c r="AN44" s="45"/>
      <c r="AO44" s="45"/>
      <c r="AP44" s="68">
        <f t="shared" si="34"/>
        <v>0</v>
      </c>
      <c r="AQ44" s="70"/>
      <c r="AR44" s="50">
        <f t="shared" ref="AR44:AR49" si="43">AL44+AP44+AQ44</f>
        <v>0</v>
      </c>
      <c r="AS44" s="34"/>
      <c r="AT44" s="53"/>
      <c r="AU44" s="58"/>
      <c r="AV44" s="58"/>
      <c r="AW44" s="58"/>
      <c r="AX44" s="58"/>
    </row>
    <row r="45" spans="1:50" ht="50.1" customHeight="1">
      <c r="B45" s="33">
        <v>3</v>
      </c>
      <c r="C45" s="33" t="s">
        <v>102</v>
      </c>
      <c r="D45" s="33"/>
      <c r="E45" s="33">
        <v>521002</v>
      </c>
      <c r="F45" s="33"/>
      <c r="G45" s="33"/>
      <c r="H45" s="33"/>
      <c r="I45" s="33"/>
      <c r="J45" s="33"/>
      <c r="K45" s="33"/>
      <c r="L45" s="33"/>
      <c r="M45" s="127">
        <f t="shared" si="36"/>
        <v>0</v>
      </c>
      <c r="N45" s="34">
        <f t="shared" si="37"/>
        <v>0</v>
      </c>
      <c r="O45" s="34"/>
      <c r="P45" s="36">
        <f t="shared" si="38"/>
        <v>0</v>
      </c>
      <c r="Q45" s="34">
        <f t="shared" si="30"/>
        <v>0</v>
      </c>
      <c r="R45" s="34"/>
      <c r="S45" s="34"/>
      <c r="T45" s="34"/>
      <c r="U45" s="34"/>
      <c r="V45" s="34">
        <f t="shared" si="31"/>
        <v>0</v>
      </c>
      <c r="W45" s="33"/>
      <c r="X45" s="34">
        <f t="shared" si="27"/>
        <v>0</v>
      </c>
      <c r="Y45" s="34">
        <f t="shared" si="35"/>
        <v>0</v>
      </c>
      <c r="Z45" s="36">
        <f t="shared" ref="Z45:Z49" si="44">IF((M45+P45)=0,0,V45/(M45+P45)*Y45*1.75)</f>
        <v>0</v>
      </c>
      <c r="AA45" s="34">
        <f t="shared" si="29"/>
        <v>0</v>
      </c>
      <c r="AB45" s="34">
        <f t="shared" si="39"/>
        <v>0</v>
      </c>
      <c r="AC45" s="67">
        <f>COUNTIF(F45:L45,"L")</f>
        <v>0</v>
      </c>
      <c r="AD45" s="36">
        <f t="shared" si="41"/>
        <v>0</v>
      </c>
      <c r="AE45" s="36">
        <f t="shared" si="42"/>
        <v>0</v>
      </c>
      <c r="AF45" s="50">
        <f t="shared" si="10"/>
        <v>0</v>
      </c>
      <c r="AG45" s="34">
        <f t="shared" si="25"/>
        <v>0</v>
      </c>
      <c r="AH45" s="50"/>
      <c r="AI45" s="50"/>
      <c r="AJ45" s="50">
        <f t="shared" si="32"/>
        <v>0</v>
      </c>
      <c r="AK45" s="51"/>
      <c r="AL45" s="50">
        <f t="shared" si="33"/>
        <v>0</v>
      </c>
      <c r="AM45" s="45"/>
      <c r="AN45" s="45"/>
      <c r="AO45" s="45"/>
      <c r="AP45" s="68">
        <f t="shared" si="34"/>
        <v>0</v>
      </c>
      <c r="AQ45" s="70"/>
      <c r="AR45" s="50">
        <f t="shared" si="43"/>
        <v>0</v>
      </c>
      <c r="AS45" s="34"/>
      <c r="AT45" s="53"/>
      <c r="AU45" s="58"/>
      <c r="AV45" s="58"/>
      <c r="AW45" s="58"/>
      <c r="AX45" s="58"/>
    </row>
    <row r="46" spans="1:50" ht="50.1" customHeight="1">
      <c r="B46" s="33">
        <v>4</v>
      </c>
      <c r="C46" s="33" t="s">
        <v>103</v>
      </c>
      <c r="D46" s="33"/>
      <c r="E46" s="33">
        <v>621002</v>
      </c>
      <c r="F46" s="33"/>
      <c r="G46" s="33"/>
      <c r="H46" s="33"/>
      <c r="I46" s="33"/>
      <c r="J46" s="33"/>
      <c r="K46" s="33"/>
      <c r="L46" s="33"/>
      <c r="M46" s="127">
        <f>SUM(F46:L46)</f>
        <v>0</v>
      </c>
      <c r="N46" s="34">
        <f t="shared" si="37"/>
        <v>0</v>
      </c>
      <c r="O46" s="34"/>
      <c r="P46" s="36">
        <f t="shared" si="38"/>
        <v>0</v>
      </c>
      <c r="Q46" s="34">
        <f t="shared" si="30"/>
        <v>0</v>
      </c>
      <c r="R46" s="47"/>
      <c r="S46" s="34"/>
      <c r="T46" s="48"/>
      <c r="U46" s="34"/>
      <c r="V46" s="34">
        <f>IF((M46)=0,0,(N46+O46+Q46+S46+U46))</f>
        <v>0</v>
      </c>
      <c r="W46" s="49"/>
      <c r="X46" s="34">
        <f>IF(W46=0,0,(N46+O46+Q46)/(M46+P46)*W46*1.5)</f>
        <v>0</v>
      </c>
      <c r="Y46" s="34">
        <f t="shared" si="35"/>
        <v>0</v>
      </c>
      <c r="Z46" s="36">
        <f>IF((M46+P46)=0,0,V46/(M46+P46)*Y46*1.75)</f>
        <v>0</v>
      </c>
      <c r="AA46" s="34">
        <f>X47+V46+Z46</f>
        <v>0</v>
      </c>
      <c r="AB46" s="34">
        <f t="shared" si="39"/>
        <v>0</v>
      </c>
      <c r="AC46" s="67">
        <f>COUNTIF(F46:L46,"L")</f>
        <v>0</v>
      </c>
      <c r="AD46" s="36">
        <f t="shared" si="41"/>
        <v>0</v>
      </c>
      <c r="AE46" s="36">
        <f t="shared" si="42"/>
        <v>0</v>
      </c>
      <c r="AF46" s="50">
        <f t="shared" si="10"/>
        <v>0</v>
      </c>
      <c r="AG46" s="34">
        <f t="shared" si="25"/>
        <v>0</v>
      </c>
      <c r="AH46" s="50"/>
      <c r="AI46" s="51"/>
      <c r="AJ46" s="50">
        <f t="shared" si="32"/>
        <v>0</v>
      </c>
      <c r="AK46" s="51"/>
      <c r="AL46" s="50">
        <f t="shared" si="33"/>
        <v>0</v>
      </c>
      <c r="AM46" s="34"/>
      <c r="AN46" s="34"/>
      <c r="AO46" s="34"/>
      <c r="AP46" s="68">
        <f t="shared" si="34"/>
        <v>0</v>
      </c>
      <c r="AQ46" s="70"/>
      <c r="AR46" s="50">
        <f t="shared" si="43"/>
        <v>0</v>
      </c>
      <c r="AS46" s="34"/>
      <c r="AT46" s="53"/>
      <c r="AU46" s="58"/>
      <c r="AV46" s="58"/>
      <c r="AW46" s="58"/>
      <c r="AX46" s="58"/>
    </row>
    <row r="47" spans="1:50" ht="50.1" customHeight="1">
      <c r="B47" s="33">
        <v>5</v>
      </c>
      <c r="C47" s="33" t="s">
        <v>104</v>
      </c>
      <c r="D47" s="33"/>
      <c r="E47" s="33">
        <v>621002</v>
      </c>
      <c r="F47" s="33"/>
      <c r="G47" s="33"/>
      <c r="H47" s="33"/>
      <c r="I47" s="33"/>
      <c r="J47" s="33"/>
      <c r="K47" s="33"/>
      <c r="L47" s="33"/>
      <c r="M47" s="127">
        <f t="shared" si="36"/>
        <v>0</v>
      </c>
      <c r="N47" s="34">
        <f t="shared" si="37"/>
        <v>0</v>
      </c>
      <c r="O47" s="34"/>
      <c r="P47" s="36">
        <f t="shared" si="38"/>
        <v>0</v>
      </c>
      <c r="Q47" s="34">
        <f t="shared" ref="Q47:Q49" si="45">IF(P47="",0,P47*D47)</f>
        <v>0</v>
      </c>
      <c r="R47" s="34"/>
      <c r="S47" s="34"/>
      <c r="T47" s="34"/>
      <c r="U47" s="34"/>
      <c r="V47" s="34">
        <f>IF((M47)=0,0,(N47+O47+Q47+S47+U47))</f>
        <v>0</v>
      </c>
      <c r="W47" s="33"/>
      <c r="X47" s="34">
        <f>IF(W47=0,0,(N47+O47+Q47)/(M47+P47)*W47*1.5)</f>
        <v>0</v>
      </c>
      <c r="Y47" s="34">
        <f t="shared" si="35"/>
        <v>0</v>
      </c>
      <c r="Z47" s="36">
        <f t="shared" si="44"/>
        <v>0</v>
      </c>
      <c r="AA47" s="34">
        <f>X48+V47+Z47</f>
        <v>0</v>
      </c>
      <c r="AB47" s="34">
        <f t="shared" si="39"/>
        <v>0</v>
      </c>
      <c r="AC47" s="67">
        <f t="shared" si="40"/>
        <v>0</v>
      </c>
      <c r="AD47" s="36">
        <f t="shared" si="41"/>
        <v>0</v>
      </c>
      <c r="AE47" s="36">
        <f t="shared" si="42"/>
        <v>0</v>
      </c>
      <c r="AF47" s="50">
        <f t="shared" si="10"/>
        <v>0</v>
      </c>
      <c r="AG47" s="34">
        <f t="shared" si="25"/>
        <v>0</v>
      </c>
      <c r="AH47" s="50"/>
      <c r="AI47" s="50"/>
      <c r="AJ47" s="50">
        <f t="shared" si="32"/>
        <v>0</v>
      </c>
      <c r="AK47" s="51"/>
      <c r="AL47" s="50">
        <f t="shared" si="33"/>
        <v>0</v>
      </c>
      <c r="AM47" s="34"/>
      <c r="AN47" s="34"/>
      <c r="AO47" s="34"/>
      <c r="AP47" s="68">
        <f t="shared" si="34"/>
        <v>0</v>
      </c>
      <c r="AQ47" s="70"/>
      <c r="AR47" s="50">
        <f t="shared" si="43"/>
        <v>0</v>
      </c>
      <c r="AS47" s="34"/>
      <c r="AT47" s="53"/>
      <c r="AU47" s="58"/>
      <c r="AV47" s="58"/>
      <c r="AW47" s="58"/>
      <c r="AX47" s="58"/>
    </row>
    <row r="48" spans="1:50" ht="50.1" customHeight="1">
      <c r="B48" s="33">
        <v>6</v>
      </c>
      <c r="C48" s="33" t="s">
        <v>105</v>
      </c>
      <c r="D48" s="33"/>
      <c r="E48" s="33">
        <v>621002</v>
      </c>
      <c r="F48" s="33"/>
      <c r="G48" s="33"/>
      <c r="H48" s="33"/>
      <c r="I48" s="33"/>
      <c r="J48" s="33"/>
      <c r="K48" s="33"/>
      <c r="L48" s="33"/>
      <c r="M48" s="127">
        <f t="shared" si="36"/>
        <v>0</v>
      </c>
      <c r="N48" s="34">
        <f t="shared" si="37"/>
        <v>0</v>
      </c>
      <c r="O48" s="34"/>
      <c r="P48" s="36">
        <f t="shared" si="38"/>
        <v>0</v>
      </c>
      <c r="Q48" s="34">
        <f t="shared" si="45"/>
        <v>0</v>
      </c>
      <c r="R48" s="34"/>
      <c r="S48" s="34"/>
      <c r="T48" s="34"/>
      <c r="U48" s="34"/>
      <c r="V48" s="34">
        <f>IF((M48)=0,0,(N48+O48+Q48+S48+U48))</f>
        <v>0</v>
      </c>
      <c r="W48" s="33"/>
      <c r="X48" s="34">
        <f>IF(W48=0,0,(N48+O48+Q48)/(M48+P48)*W48*1.5)</f>
        <v>0</v>
      </c>
      <c r="Y48" s="34">
        <f>COUNTIF(L48,"1")</f>
        <v>0</v>
      </c>
      <c r="Z48" s="36">
        <f t="shared" si="44"/>
        <v>0</v>
      </c>
      <c r="AA48" s="34">
        <f>X49+V48+Z48</f>
        <v>0</v>
      </c>
      <c r="AB48" s="34">
        <f t="shared" si="39"/>
        <v>0</v>
      </c>
      <c r="AC48" s="67">
        <f t="shared" si="40"/>
        <v>0</v>
      </c>
      <c r="AD48" s="36">
        <f t="shared" si="41"/>
        <v>0</v>
      </c>
      <c r="AE48" s="36">
        <f t="shared" si="42"/>
        <v>0</v>
      </c>
      <c r="AF48" s="50">
        <f t="shared" si="10"/>
        <v>0</v>
      </c>
      <c r="AG48" s="34">
        <f t="shared" si="25"/>
        <v>0</v>
      </c>
      <c r="AH48" s="50"/>
      <c r="AI48" s="50"/>
      <c r="AJ48" s="50">
        <f t="shared" si="32"/>
        <v>0</v>
      </c>
      <c r="AK48" s="51"/>
      <c r="AL48" s="50">
        <f t="shared" si="33"/>
        <v>0</v>
      </c>
      <c r="AM48" s="34"/>
      <c r="AN48" s="34"/>
      <c r="AO48" s="34"/>
      <c r="AP48" s="68">
        <f t="shared" si="34"/>
        <v>0</v>
      </c>
      <c r="AQ48" s="70"/>
      <c r="AR48" s="50">
        <f t="shared" si="43"/>
        <v>0</v>
      </c>
      <c r="AS48" s="34"/>
      <c r="AT48" s="53"/>
      <c r="AU48" s="58"/>
      <c r="AV48" s="58"/>
      <c r="AW48" s="58"/>
      <c r="AX48" s="58"/>
    </row>
    <row r="49" spans="2:50" ht="50.1" customHeight="1">
      <c r="B49" s="33">
        <v>7</v>
      </c>
      <c r="C49" s="33" t="s">
        <v>106</v>
      </c>
      <c r="D49" s="33"/>
      <c r="E49" s="33">
        <v>621002</v>
      </c>
      <c r="F49" s="33"/>
      <c r="G49" s="33"/>
      <c r="H49" s="33"/>
      <c r="I49" s="33"/>
      <c r="J49" s="33"/>
      <c r="K49" s="33"/>
      <c r="L49" s="33"/>
      <c r="M49" s="127">
        <f t="shared" si="36"/>
        <v>0</v>
      </c>
      <c r="N49" s="34">
        <f t="shared" si="37"/>
        <v>0</v>
      </c>
      <c r="O49" s="34"/>
      <c r="P49" s="36">
        <f t="shared" si="38"/>
        <v>0</v>
      </c>
      <c r="Q49" s="34">
        <f t="shared" si="45"/>
        <v>0</v>
      </c>
      <c r="R49" s="47"/>
      <c r="S49" s="34"/>
      <c r="T49" s="48"/>
      <c r="U49" s="34"/>
      <c r="V49" s="34">
        <f>IF((M49)=0,0,(N49+O49+Q49+S49+U49))</f>
        <v>0</v>
      </c>
      <c r="W49" s="33"/>
      <c r="X49" s="34">
        <f>IF(W49=0,0,(N49+O49+Q49)/(M49+P49)*W49*1.5)</f>
        <v>0</v>
      </c>
      <c r="Y49" s="34">
        <f t="shared" si="35"/>
        <v>0</v>
      </c>
      <c r="Z49" s="36">
        <f t="shared" si="44"/>
        <v>0</v>
      </c>
      <c r="AA49" s="34">
        <f>Y49+V49+Z49</f>
        <v>0</v>
      </c>
      <c r="AB49" s="34">
        <f t="shared" si="39"/>
        <v>0</v>
      </c>
      <c r="AC49" s="67">
        <f t="shared" si="40"/>
        <v>0</v>
      </c>
      <c r="AD49" s="36">
        <f t="shared" si="41"/>
        <v>0</v>
      </c>
      <c r="AE49" s="36">
        <f>(AA49+AD49)</f>
        <v>0</v>
      </c>
      <c r="AF49" s="50">
        <f t="shared" si="10"/>
        <v>0</v>
      </c>
      <c r="AG49" s="34">
        <f t="shared" si="25"/>
        <v>0</v>
      </c>
      <c r="AH49" s="50"/>
      <c r="AI49" s="51"/>
      <c r="AJ49" s="50">
        <f t="shared" si="32"/>
        <v>0</v>
      </c>
      <c r="AK49" s="51"/>
      <c r="AL49" s="50">
        <f t="shared" si="33"/>
        <v>0</v>
      </c>
      <c r="AM49" s="34"/>
      <c r="AN49" s="34"/>
      <c r="AO49" s="34"/>
      <c r="AP49" s="68">
        <f t="shared" si="34"/>
        <v>0</v>
      </c>
      <c r="AQ49" s="70"/>
      <c r="AR49" s="50">
        <f t="shared" si="43"/>
        <v>0</v>
      </c>
      <c r="AS49" s="34"/>
      <c r="AT49" s="53"/>
      <c r="AU49" s="58"/>
      <c r="AV49" s="58"/>
      <c r="AW49" s="58"/>
      <c r="AX49" s="58"/>
    </row>
    <row r="50" spans="2:50" ht="50.1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53"/>
      <c r="AU50" s="58"/>
      <c r="AV50" s="58"/>
      <c r="AW50" s="58"/>
      <c r="AX50" s="58"/>
    </row>
    <row r="51" spans="2:50" ht="50.1" customHeight="1">
      <c r="B51"/>
      <c r="C51"/>
      <c r="D51"/>
      <c r="E51"/>
      <c r="F51"/>
      <c r="G51"/>
      <c r="H51"/>
      <c r="I51"/>
      <c r="J51"/>
      <c r="K51" s="161" t="s">
        <v>135</v>
      </c>
      <c r="L51" s="161"/>
      <c r="M51" s="128">
        <f>SUM(M6:M39)</f>
        <v>0</v>
      </c>
      <c r="N51" s="128">
        <f t="shared" ref="N51:AR51" si="46">SUM(N6:N39)</f>
        <v>0</v>
      </c>
      <c r="O51" s="128">
        <f t="shared" si="46"/>
        <v>0</v>
      </c>
      <c r="P51" s="128">
        <f t="shared" si="46"/>
        <v>0</v>
      </c>
      <c r="Q51" s="128">
        <f t="shared" si="46"/>
        <v>0</v>
      </c>
      <c r="R51" s="128">
        <f t="shared" si="46"/>
        <v>0</v>
      </c>
      <c r="S51" s="128">
        <f t="shared" si="46"/>
        <v>0</v>
      </c>
      <c r="T51" s="128">
        <f t="shared" si="46"/>
        <v>0</v>
      </c>
      <c r="U51" s="128">
        <f t="shared" si="46"/>
        <v>0</v>
      </c>
      <c r="V51" s="128">
        <f t="shared" si="46"/>
        <v>0</v>
      </c>
      <c r="W51" s="128">
        <f t="shared" si="46"/>
        <v>0</v>
      </c>
      <c r="X51" s="128">
        <f t="shared" si="46"/>
        <v>0</v>
      </c>
      <c r="Y51" s="128">
        <f t="shared" si="46"/>
        <v>0</v>
      </c>
      <c r="Z51" s="128">
        <f t="shared" si="46"/>
        <v>0</v>
      </c>
      <c r="AA51" s="128">
        <f t="shared" si="46"/>
        <v>0</v>
      </c>
      <c r="AB51" s="128">
        <f t="shared" si="46"/>
        <v>0</v>
      </c>
      <c r="AC51" s="128">
        <f t="shared" si="46"/>
        <v>0</v>
      </c>
      <c r="AD51" s="128">
        <f t="shared" si="46"/>
        <v>0</v>
      </c>
      <c r="AE51" s="128">
        <f t="shared" si="46"/>
        <v>0</v>
      </c>
      <c r="AF51" s="128">
        <f t="shared" si="46"/>
        <v>0</v>
      </c>
      <c r="AG51" s="128">
        <f t="shared" si="46"/>
        <v>0</v>
      </c>
      <c r="AH51" s="128">
        <f t="shared" si="46"/>
        <v>0</v>
      </c>
      <c r="AI51" s="128">
        <f t="shared" si="46"/>
        <v>0</v>
      </c>
      <c r="AJ51" s="128">
        <f t="shared" si="46"/>
        <v>0</v>
      </c>
      <c r="AK51" s="128">
        <f t="shared" si="46"/>
        <v>0</v>
      </c>
      <c r="AL51" s="128">
        <f t="shared" si="46"/>
        <v>0</v>
      </c>
      <c r="AM51" s="86">
        <f>SUM(AM6:AM39)</f>
        <v>0</v>
      </c>
      <c r="AN51" s="86">
        <f>SUM(AN6:AN39)</f>
        <v>0</v>
      </c>
      <c r="AO51" s="86">
        <f>SUM(AO6:AO39)</f>
        <v>0</v>
      </c>
      <c r="AP51" s="86">
        <f>SUM(AP6:AP39)</f>
        <v>0</v>
      </c>
      <c r="AQ51" s="128">
        <f t="shared" si="46"/>
        <v>0</v>
      </c>
      <c r="AR51" s="128">
        <f t="shared" si="46"/>
        <v>0</v>
      </c>
      <c r="AS51"/>
      <c r="AT51" s="53"/>
      <c r="AU51" s="58"/>
      <c r="AV51" s="58"/>
      <c r="AW51" s="58"/>
      <c r="AX51" s="58"/>
    </row>
    <row r="52" spans="2:50" ht="50.1" customHeight="1">
      <c r="B52"/>
      <c r="C52"/>
      <c r="D52"/>
      <c r="E52"/>
      <c r="F52"/>
      <c r="G52"/>
      <c r="H52"/>
      <c r="I52"/>
      <c r="J52"/>
      <c r="K52" s="161" t="s">
        <v>126</v>
      </c>
      <c r="L52" s="161"/>
      <c r="M52" s="128">
        <f>SUM(M40:M42)</f>
        <v>0</v>
      </c>
      <c r="N52" s="128">
        <f t="shared" ref="N52:AR52" si="47">SUM(N40:N42)</f>
        <v>0</v>
      </c>
      <c r="O52" s="128">
        <f t="shared" si="47"/>
        <v>0</v>
      </c>
      <c r="P52" s="128">
        <f t="shared" si="47"/>
        <v>0</v>
      </c>
      <c r="Q52" s="128">
        <f t="shared" si="47"/>
        <v>0</v>
      </c>
      <c r="R52" s="128">
        <f t="shared" si="47"/>
        <v>0</v>
      </c>
      <c r="S52" s="128">
        <f t="shared" si="47"/>
        <v>0</v>
      </c>
      <c r="T52" s="128">
        <f t="shared" si="47"/>
        <v>0</v>
      </c>
      <c r="U52" s="128">
        <f t="shared" si="47"/>
        <v>0</v>
      </c>
      <c r="V52" s="128">
        <f t="shared" si="47"/>
        <v>0</v>
      </c>
      <c r="W52" s="128">
        <f t="shared" si="47"/>
        <v>0</v>
      </c>
      <c r="X52" s="128">
        <f t="shared" si="47"/>
        <v>0</v>
      </c>
      <c r="Y52" s="128">
        <f t="shared" si="47"/>
        <v>0</v>
      </c>
      <c r="Z52" s="128">
        <f t="shared" si="47"/>
        <v>0</v>
      </c>
      <c r="AA52" s="128">
        <f t="shared" si="47"/>
        <v>0</v>
      </c>
      <c r="AB52" s="128">
        <f t="shared" si="47"/>
        <v>0</v>
      </c>
      <c r="AC52" s="128">
        <f t="shared" si="47"/>
        <v>0</v>
      </c>
      <c r="AD52" s="128">
        <f t="shared" si="47"/>
        <v>0</v>
      </c>
      <c r="AE52" s="128">
        <f t="shared" si="47"/>
        <v>0</v>
      </c>
      <c r="AF52" s="128">
        <f t="shared" si="47"/>
        <v>0</v>
      </c>
      <c r="AG52" s="128">
        <f t="shared" si="47"/>
        <v>0</v>
      </c>
      <c r="AH52" s="128">
        <f t="shared" si="47"/>
        <v>0</v>
      </c>
      <c r="AI52" s="128">
        <f t="shared" si="47"/>
        <v>0</v>
      </c>
      <c r="AJ52" s="128">
        <f t="shared" si="47"/>
        <v>0</v>
      </c>
      <c r="AK52" s="128">
        <f t="shared" si="47"/>
        <v>0</v>
      </c>
      <c r="AL52" s="128">
        <f t="shared" si="47"/>
        <v>0</v>
      </c>
      <c r="AM52" s="128">
        <f t="shared" si="47"/>
        <v>0</v>
      </c>
      <c r="AN52" s="128">
        <f t="shared" si="47"/>
        <v>0</v>
      </c>
      <c r="AO52" s="128">
        <f t="shared" si="47"/>
        <v>0</v>
      </c>
      <c r="AP52" s="128">
        <f t="shared" si="47"/>
        <v>0</v>
      </c>
      <c r="AQ52" s="128">
        <f t="shared" si="47"/>
        <v>0</v>
      </c>
      <c r="AR52" s="128">
        <f t="shared" si="47"/>
        <v>0</v>
      </c>
      <c r="AS52"/>
      <c r="AT52" s="53"/>
      <c r="AU52" s="58"/>
      <c r="AV52" s="58"/>
      <c r="AW52" s="58"/>
      <c r="AX52" s="58"/>
    </row>
    <row r="53" spans="2:50" ht="50.1" customHeight="1">
      <c r="B53"/>
      <c r="C53"/>
      <c r="D53"/>
      <c r="E53"/>
      <c r="F53"/>
      <c r="G53"/>
      <c r="H53"/>
      <c r="I53"/>
      <c r="J53"/>
      <c r="K53" s="161" t="s">
        <v>136</v>
      </c>
      <c r="L53" s="161"/>
      <c r="M53" s="128">
        <f>SUM(M43:M49)</f>
        <v>0</v>
      </c>
      <c r="N53" s="128">
        <f t="shared" ref="N53:AR53" si="48">SUM(N43:N49)</f>
        <v>0</v>
      </c>
      <c r="O53" s="128">
        <f t="shared" si="48"/>
        <v>0</v>
      </c>
      <c r="P53" s="128">
        <f t="shared" si="48"/>
        <v>0</v>
      </c>
      <c r="Q53" s="128">
        <f t="shared" si="48"/>
        <v>0</v>
      </c>
      <c r="R53" s="128">
        <f t="shared" si="48"/>
        <v>0</v>
      </c>
      <c r="S53" s="128">
        <f t="shared" si="48"/>
        <v>0</v>
      </c>
      <c r="T53" s="128">
        <f t="shared" si="48"/>
        <v>0</v>
      </c>
      <c r="U53" s="128">
        <f t="shared" si="48"/>
        <v>0</v>
      </c>
      <c r="V53" s="128">
        <f t="shared" si="48"/>
        <v>0</v>
      </c>
      <c r="W53" s="128">
        <f t="shared" si="48"/>
        <v>0</v>
      </c>
      <c r="X53" s="128">
        <f t="shared" si="48"/>
        <v>0</v>
      </c>
      <c r="Y53" s="128">
        <f t="shared" si="48"/>
        <v>0</v>
      </c>
      <c r="Z53" s="128">
        <f t="shared" si="48"/>
        <v>0</v>
      </c>
      <c r="AA53" s="128">
        <f t="shared" si="48"/>
        <v>0</v>
      </c>
      <c r="AB53" s="128">
        <f t="shared" si="48"/>
        <v>0</v>
      </c>
      <c r="AC53" s="128">
        <f t="shared" si="48"/>
        <v>0</v>
      </c>
      <c r="AD53" s="128">
        <f t="shared" si="48"/>
        <v>0</v>
      </c>
      <c r="AE53" s="128">
        <f t="shared" si="48"/>
        <v>0</v>
      </c>
      <c r="AF53" s="128">
        <f t="shared" si="48"/>
        <v>0</v>
      </c>
      <c r="AG53" s="128">
        <f t="shared" si="48"/>
        <v>0</v>
      </c>
      <c r="AH53" s="128">
        <f t="shared" si="48"/>
        <v>0</v>
      </c>
      <c r="AI53" s="128">
        <f t="shared" si="48"/>
        <v>0</v>
      </c>
      <c r="AJ53" s="128">
        <f t="shared" si="48"/>
        <v>0</v>
      </c>
      <c r="AK53" s="128">
        <f t="shared" si="48"/>
        <v>0</v>
      </c>
      <c r="AL53" s="128">
        <f t="shared" si="48"/>
        <v>0</v>
      </c>
      <c r="AM53" s="128">
        <f t="shared" si="48"/>
        <v>0</v>
      </c>
      <c r="AN53" s="128">
        <f t="shared" si="48"/>
        <v>0</v>
      </c>
      <c r="AO53" s="128">
        <f t="shared" si="48"/>
        <v>0</v>
      </c>
      <c r="AP53" s="128">
        <f t="shared" si="48"/>
        <v>0</v>
      </c>
      <c r="AQ53" s="128">
        <f t="shared" si="48"/>
        <v>0</v>
      </c>
      <c r="AR53" s="128">
        <f t="shared" si="48"/>
        <v>0</v>
      </c>
      <c r="AS53"/>
      <c r="AT53" s="53"/>
      <c r="AU53" s="58"/>
      <c r="AV53" s="58"/>
      <c r="AW53" s="58"/>
      <c r="AX53" s="58"/>
    </row>
    <row r="54" spans="2:50" ht="50.1" customHeight="1">
      <c r="B54"/>
      <c r="C54"/>
      <c r="D54"/>
      <c r="E54"/>
      <c r="F54"/>
      <c r="G54"/>
      <c r="H54"/>
      <c r="I54"/>
      <c r="J54" s="162" t="s">
        <v>23</v>
      </c>
      <c r="K54" s="163"/>
      <c r="L54" s="164"/>
      <c r="M54" s="128">
        <f>SUM(M51:M53)</f>
        <v>0</v>
      </c>
      <c r="N54" s="128">
        <f t="shared" ref="N54:AQ54" si="49">SUM(N51:N53)</f>
        <v>0</v>
      </c>
      <c r="O54" s="128">
        <f t="shared" si="49"/>
        <v>0</v>
      </c>
      <c r="P54" s="128">
        <f t="shared" si="49"/>
        <v>0</v>
      </c>
      <c r="Q54" s="128">
        <f t="shared" si="49"/>
        <v>0</v>
      </c>
      <c r="R54" s="128">
        <f t="shared" si="49"/>
        <v>0</v>
      </c>
      <c r="S54" s="128">
        <f t="shared" si="49"/>
        <v>0</v>
      </c>
      <c r="T54" s="128">
        <f t="shared" si="49"/>
        <v>0</v>
      </c>
      <c r="U54" s="128">
        <f t="shared" si="49"/>
        <v>0</v>
      </c>
      <c r="V54" s="128">
        <f t="shared" si="49"/>
        <v>0</v>
      </c>
      <c r="W54" s="128">
        <f t="shared" si="49"/>
        <v>0</v>
      </c>
      <c r="X54" s="128">
        <f t="shared" si="49"/>
        <v>0</v>
      </c>
      <c r="Y54" s="128">
        <f t="shared" si="49"/>
        <v>0</v>
      </c>
      <c r="Z54" s="128">
        <f t="shared" si="49"/>
        <v>0</v>
      </c>
      <c r="AA54" s="128">
        <f t="shared" si="49"/>
        <v>0</v>
      </c>
      <c r="AB54" s="128">
        <f t="shared" si="49"/>
        <v>0</v>
      </c>
      <c r="AC54" s="128">
        <f t="shared" si="49"/>
        <v>0</v>
      </c>
      <c r="AD54" s="128">
        <f t="shared" si="49"/>
        <v>0</v>
      </c>
      <c r="AE54" s="128">
        <f t="shared" si="49"/>
        <v>0</v>
      </c>
      <c r="AF54" s="128">
        <f t="shared" si="49"/>
        <v>0</v>
      </c>
      <c r="AG54" s="128">
        <f t="shared" si="49"/>
        <v>0</v>
      </c>
      <c r="AH54" s="128">
        <f t="shared" si="49"/>
        <v>0</v>
      </c>
      <c r="AI54" s="128">
        <f t="shared" si="49"/>
        <v>0</v>
      </c>
      <c r="AJ54" s="128">
        <f t="shared" si="49"/>
        <v>0</v>
      </c>
      <c r="AK54" s="128">
        <f t="shared" si="49"/>
        <v>0</v>
      </c>
      <c r="AL54" s="128">
        <f t="shared" si="49"/>
        <v>0</v>
      </c>
      <c r="AM54" s="128">
        <f t="shared" si="49"/>
        <v>0</v>
      </c>
      <c r="AN54" s="128">
        <f t="shared" si="49"/>
        <v>0</v>
      </c>
      <c r="AO54" s="128">
        <f t="shared" si="49"/>
        <v>0</v>
      </c>
      <c r="AP54" s="128">
        <f t="shared" si="49"/>
        <v>0</v>
      </c>
      <c r="AQ54" s="128">
        <f t="shared" si="49"/>
        <v>0</v>
      </c>
      <c r="AR54" s="128">
        <f>SUM(AR51:AR53)</f>
        <v>0</v>
      </c>
      <c r="AS54"/>
      <c r="AT54" s="53"/>
      <c r="AU54" s="58"/>
      <c r="AV54" s="58"/>
      <c r="AW54" s="58"/>
      <c r="AX54" s="58"/>
    </row>
    <row r="55" spans="2:50" ht="50.1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53"/>
      <c r="AU55" s="58"/>
      <c r="AV55" s="58"/>
      <c r="AW55" s="58"/>
      <c r="AX55" s="58"/>
    </row>
    <row r="56" spans="2:50" ht="50.1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53"/>
      <c r="AU56" s="58"/>
      <c r="AV56" s="58"/>
      <c r="AW56" s="58"/>
      <c r="AX56" s="58"/>
    </row>
    <row r="57" spans="2:50" ht="50.1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53"/>
      <c r="AU57" s="58"/>
      <c r="AV57" s="58"/>
      <c r="AW57" s="58"/>
      <c r="AX57" s="58"/>
    </row>
    <row r="58" spans="2:50" ht="50.1" customHeight="1">
      <c r="B58"/>
      <c r="C58"/>
      <c r="D58"/>
      <c r="E58"/>
      <c r="F58"/>
      <c r="G58"/>
      <c r="H58"/>
      <c r="I58"/>
      <c r="J58"/>
      <c r="K58"/>
      <c r="L58" s="149"/>
      <c r="M58" s="14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53"/>
      <c r="AU58" s="58"/>
      <c r="AV58" s="58"/>
      <c r="AW58" s="58"/>
      <c r="AX58" s="58"/>
    </row>
    <row r="59" spans="2:50" ht="20.100000000000001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6"/>
      <c r="AU59" s="58"/>
      <c r="AV59" s="58"/>
      <c r="AW59" s="58"/>
      <c r="AX59" s="58"/>
    </row>
    <row r="60" spans="2:50" ht="50.1" customHeight="1">
      <c r="B60"/>
      <c r="C60"/>
      <c r="D60"/>
      <c r="E60"/>
      <c r="F60"/>
      <c r="G60" s="149"/>
      <c r="H60" s="149"/>
      <c r="I60" s="149"/>
      <c r="J60" s="149"/>
      <c r="K60" s="149"/>
      <c r="L60" s="149"/>
      <c r="M60" s="14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6"/>
      <c r="AU60" s="58"/>
      <c r="AV60" s="58"/>
      <c r="AW60" s="58"/>
      <c r="AX60" s="58"/>
    </row>
    <row r="61" spans="2:50" ht="18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6"/>
      <c r="AU61" s="58"/>
      <c r="AV61" s="58"/>
      <c r="AW61" s="58"/>
      <c r="AX61" s="58"/>
    </row>
    <row r="62" spans="2:50" ht="18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6"/>
      <c r="AU62" s="58"/>
      <c r="AV62" s="58"/>
      <c r="AW62" s="58"/>
      <c r="AX62" s="58"/>
    </row>
    <row r="63" spans="2:50" ht="18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6"/>
      <c r="AU63" s="58"/>
      <c r="AV63" s="58"/>
      <c r="AW63" s="58"/>
      <c r="AX63" s="58"/>
    </row>
    <row r="64" spans="2:50" ht="18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6"/>
      <c r="AU64" s="58"/>
      <c r="AV64" s="58"/>
      <c r="AW64" s="58"/>
      <c r="AX64" s="58"/>
    </row>
    <row r="65" spans="2:59" ht="18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6"/>
      <c r="AU65" s="58"/>
      <c r="AV65" s="58"/>
      <c r="AW65" s="58"/>
      <c r="AX65" s="58"/>
    </row>
    <row r="66" spans="2:59" ht="18" customHeight="1">
      <c r="AT66" s="53"/>
      <c r="AU66" s="58"/>
      <c r="AV66" s="58"/>
      <c r="AW66" s="58"/>
      <c r="AX66" s="58"/>
    </row>
    <row r="67" spans="2:59" ht="18" customHeight="1">
      <c r="AT67" s="53"/>
      <c r="AU67" s="58"/>
      <c r="AV67" s="58"/>
      <c r="AW67" s="58"/>
      <c r="AX67" s="58"/>
    </row>
    <row r="68" spans="2:59" ht="18" customHeight="1"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 spans="2:59" ht="18" customHeight="1">
      <c r="B69" s="53"/>
      <c r="C69" s="53"/>
      <c r="D69" s="77"/>
      <c r="E69" s="53"/>
      <c r="F69" s="53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</row>
    <row r="70" spans="2:59" ht="18" customHeight="1">
      <c r="B70" s="53"/>
      <c r="C70" s="53"/>
      <c r="D70" s="77"/>
      <c r="E70" s="53"/>
      <c r="F70" s="53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 spans="2:59" ht="18" customHeight="1">
      <c r="B71" s="53"/>
      <c r="C71" s="53"/>
      <c r="D71" s="78"/>
      <c r="E71" s="53"/>
      <c r="F71" s="53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</row>
    <row r="72" spans="2:59" ht="18" customHeight="1">
      <c r="B72" s="53"/>
      <c r="C72" s="53"/>
      <c r="D72" s="78"/>
      <c r="E72" s="53"/>
      <c r="F72" s="53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 spans="2:59" ht="18" customHeight="1">
      <c r="B73" s="53"/>
      <c r="C73" s="53"/>
      <c r="D73" s="78"/>
      <c r="E73" s="53"/>
      <c r="F73" s="53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</row>
    <row r="74" spans="2:59" ht="18" customHeight="1">
      <c r="B74" s="32"/>
      <c r="C74" s="53"/>
      <c r="D74" s="78"/>
      <c r="E74" s="53"/>
      <c r="F74" s="53"/>
      <c r="G74" s="53"/>
      <c r="H74" s="53"/>
      <c r="I74" s="53"/>
      <c r="J74" s="32"/>
      <c r="K74" s="53"/>
      <c r="L74" s="53"/>
      <c r="M74" s="53"/>
      <c r="N74" s="79"/>
      <c r="O74" s="79"/>
      <c r="P74" s="79"/>
      <c r="Q74" s="79"/>
      <c r="R74" s="80"/>
      <c r="S74" s="79"/>
      <c r="T74" s="81"/>
      <c r="U74" s="79"/>
      <c r="V74" s="79"/>
      <c r="W74" s="82"/>
      <c r="X74" s="79"/>
      <c r="Y74" s="79"/>
      <c r="Z74" s="79"/>
      <c r="AA74" s="78"/>
      <c r="AB74" s="78"/>
      <c r="AC74" s="83"/>
      <c r="AD74" s="84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85"/>
      <c r="AQ74" s="85"/>
      <c r="AR74" s="53"/>
      <c r="AS74" s="53"/>
      <c r="AT74" s="53"/>
    </row>
    <row r="75" spans="2:59" ht="18" customHeight="1">
      <c r="B75" s="32"/>
      <c r="C75" s="53"/>
      <c r="D75" s="78"/>
      <c r="E75" s="53"/>
      <c r="F75" s="53"/>
      <c r="G75" s="53"/>
      <c r="H75" s="53"/>
      <c r="I75" s="53"/>
      <c r="J75" s="32"/>
      <c r="K75" s="53"/>
      <c r="L75" s="53"/>
      <c r="M75" s="53"/>
      <c r="N75" s="79"/>
      <c r="O75" s="79"/>
      <c r="P75" s="79"/>
      <c r="Q75" s="79"/>
      <c r="R75" s="80"/>
      <c r="S75" s="79"/>
      <c r="T75" s="81"/>
      <c r="U75" s="79"/>
      <c r="V75" s="79"/>
      <c r="W75" s="82"/>
      <c r="X75" s="79"/>
      <c r="Y75" s="79"/>
      <c r="Z75" s="79"/>
      <c r="AA75" s="78"/>
      <c r="AB75" s="78"/>
      <c r="AC75" s="83"/>
      <c r="AD75" s="84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85"/>
      <c r="AQ75" s="85"/>
      <c r="AR75" s="53"/>
      <c r="AS75" s="53"/>
      <c r="AT75" s="53"/>
    </row>
    <row r="76" spans="2:59" ht="18" customHeight="1">
      <c r="B76" s="32"/>
      <c r="C76" s="53"/>
      <c r="D76" s="78"/>
      <c r="E76" s="53"/>
      <c r="F76" s="53"/>
      <c r="G76" s="53"/>
      <c r="H76" s="53"/>
      <c r="I76" s="53"/>
      <c r="J76" s="32"/>
      <c r="K76" s="53"/>
      <c r="L76" s="53"/>
      <c r="M76" s="53"/>
      <c r="N76" s="79"/>
      <c r="O76" s="79"/>
      <c r="P76" s="79"/>
      <c r="Q76" s="79"/>
      <c r="R76" s="80"/>
      <c r="S76" s="79"/>
      <c r="T76" s="81"/>
      <c r="U76" s="79"/>
      <c r="V76" s="79"/>
      <c r="W76" s="82"/>
      <c r="X76" s="79"/>
      <c r="Y76" s="79"/>
      <c r="Z76" s="79"/>
      <c r="AA76" s="78"/>
      <c r="AB76" s="78"/>
      <c r="AC76" s="83"/>
      <c r="AD76" s="84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85"/>
      <c r="AQ76" s="85"/>
      <c r="AR76" s="53"/>
      <c r="AS76" s="53"/>
      <c r="AT76" s="53"/>
    </row>
    <row r="77" spans="2:59" ht="18" customHeight="1">
      <c r="B77" s="32"/>
      <c r="C77" s="148"/>
      <c r="D77" s="148"/>
      <c r="E77" s="148"/>
      <c r="F77" s="53"/>
      <c r="G77" s="53"/>
      <c r="H77" s="53"/>
      <c r="I77" s="53"/>
      <c r="J77" s="32"/>
      <c r="K77" s="53"/>
      <c r="L77" s="53"/>
      <c r="M77" s="53"/>
      <c r="N77" s="79"/>
      <c r="O77" s="79"/>
      <c r="P77" s="79"/>
      <c r="Q77" s="79"/>
      <c r="R77" s="80"/>
      <c r="S77" s="79"/>
      <c r="T77" s="81"/>
      <c r="U77" s="79"/>
      <c r="V77" s="79"/>
      <c r="W77" s="82"/>
      <c r="X77" s="79"/>
      <c r="Y77" s="79"/>
      <c r="Z77" s="79"/>
      <c r="AA77" s="78"/>
      <c r="AB77" s="78"/>
      <c r="AC77" s="83"/>
      <c r="AD77" s="84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85"/>
      <c r="AQ77" s="85"/>
      <c r="AR77" s="53"/>
      <c r="AS77" s="53"/>
      <c r="AT77" s="53"/>
    </row>
  </sheetData>
  <mergeCells count="32">
    <mergeCell ref="P4:Q4"/>
    <mergeCell ref="R4:U4"/>
    <mergeCell ref="B1:E1"/>
    <mergeCell ref="S1:V1"/>
    <mergeCell ref="B2:E2"/>
    <mergeCell ref="M3:AE3"/>
    <mergeCell ref="AC4:AD4"/>
    <mergeCell ref="AJ4:AJ5"/>
    <mergeCell ref="AU7:BB7"/>
    <mergeCell ref="AM3:AM5"/>
    <mergeCell ref="AN3:AN5"/>
    <mergeCell ref="AO3:AO5"/>
    <mergeCell ref="AP3:AP5"/>
    <mergeCell ref="AQ3:AQ5"/>
    <mergeCell ref="AL3:AL5"/>
    <mergeCell ref="AF3:AJ3"/>
    <mergeCell ref="C77:E77"/>
    <mergeCell ref="G60:M60"/>
    <mergeCell ref="L58:M58"/>
    <mergeCell ref="Y4:Z4"/>
    <mergeCell ref="AB4:AB5"/>
    <mergeCell ref="B4:C4"/>
    <mergeCell ref="D4:E4"/>
    <mergeCell ref="V4:V5"/>
    <mergeCell ref="W4:X4"/>
    <mergeCell ref="K51:L51"/>
    <mergeCell ref="K52:L52"/>
    <mergeCell ref="K53:L53"/>
    <mergeCell ref="J54:L54"/>
    <mergeCell ref="H4:J4"/>
    <mergeCell ref="K4:L4"/>
    <mergeCell ref="M4:N4"/>
  </mergeCells>
  <conditionalFormatting sqref="AL40:AS42 AR6:AS39 AL6:AP39 AQ6:AQ38 AL59:AO60 AD60:AJ60 X60:AA60 AP60:AQ60 AR61:AS65 AL69:AO77 AT59:AT65 AL50:AO50 AM43:AO47 AL61:AP65 AL41:AL49 AP42:AP49 AR43:AS49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77"/>
  <sheetViews>
    <sheetView topLeftCell="AD1" zoomScale="40" zoomScaleNormal="40" zoomScaleSheetLayoutView="25" workbookViewId="0">
      <selection activeCell="AS54" sqref="AS54"/>
    </sheetView>
  </sheetViews>
  <sheetFormatPr baseColWidth="10" defaultRowHeight="18" customHeight="1" outlineLevelCol="2"/>
  <cols>
    <col min="1" max="1" width="23.140625" style="5" customWidth="1"/>
    <col min="2" max="2" width="7.7109375" style="5" customWidth="1"/>
    <col min="3" max="3" width="49.28515625" style="5" customWidth="1"/>
    <col min="4" max="4" width="22.28515625" style="72" customWidth="1"/>
    <col min="5" max="5" width="19.85546875" style="5" customWidth="1"/>
    <col min="6" max="6" width="10.7109375" style="5" customWidth="1"/>
    <col min="7" max="7" width="10.7109375" style="73" customWidth="1"/>
    <col min="8" max="8" width="10.5703125" style="5" customWidth="1"/>
    <col min="9" max="10" width="10.42578125" style="5" customWidth="1"/>
    <col min="11" max="11" width="10.28515625" style="5" customWidth="1"/>
    <col min="12" max="12" width="10.85546875" style="5" customWidth="1"/>
    <col min="13" max="13" width="9.5703125" style="72" customWidth="1"/>
    <col min="14" max="14" width="24.7109375" style="72" customWidth="1"/>
    <col min="15" max="15" width="18.42578125" style="72" customWidth="1"/>
    <col min="16" max="16" width="13.42578125" style="72" customWidth="1"/>
    <col min="17" max="17" width="19.28515625" style="72" customWidth="1"/>
    <col min="18" max="18" width="10.140625" style="72" hidden="1" customWidth="1" outlineLevel="1"/>
    <col min="19" max="19" width="11" style="72" hidden="1" customWidth="1" outlineLevel="1"/>
    <col min="20" max="20" width="9.28515625" style="72" hidden="1" customWidth="1" outlineLevel="1"/>
    <col min="21" max="21" width="11.140625" style="72" hidden="1" customWidth="1" outlineLevel="1"/>
    <col min="22" max="22" width="24.140625" style="72" customWidth="1" collapsed="1"/>
    <col min="23" max="23" width="10.140625" style="74" hidden="1" customWidth="1"/>
    <col min="24" max="24" width="24.7109375" style="72" hidden="1" customWidth="1"/>
    <col min="25" max="25" width="13" style="72" customWidth="1"/>
    <col min="26" max="26" width="21.42578125" style="72" customWidth="1"/>
    <col min="27" max="27" width="20" style="72" customWidth="1"/>
    <col min="28" max="28" width="20.28515625" style="72" customWidth="1"/>
    <col min="29" max="29" width="16.5703125" style="75" customWidth="1"/>
    <col min="30" max="30" width="21.42578125" style="72" customWidth="1"/>
    <col min="31" max="31" width="21.7109375" style="5" customWidth="1"/>
    <col min="32" max="32" width="22.28515625" style="5" customWidth="1"/>
    <col min="33" max="33" width="20.7109375" style="5" customWidth="1"/>
    <col min="34" max="34" width="13.85546875" style="5" hidden="1" customWidth="1"/>
    <col min="35" max="35" width="8.5703125" style="5" hidden="1" customWidth="1"/>
    <col min="36" max="36" width="20.140625" style="5" customWidth="1"/>
    <col min="37" max="37" width="7.5703125" style="5" hidden="1" customWidth="1"/>
    <col min="38" max="38" width="23" style="5" customWidth="1"/>
    <col min="39" max="41" width="23" style="5" customWidth="1" outlineLevel="2"/>
    <col min="42" max="42" width="23.140625" style="5" customWidth="1"/>
    <col min="43" max="43" width="19" style="5" customWidth="1"/>
    <col min="44" max="44" width="25.5703125" style="5" customWidth="1"/>
    <col min="45" max="45" width="68.5703125" style="5" customWidth="1"/>
    <col min="46" max="46" width="10.85546875" style="5" customWidth="1"/>
    <col min="47" max="59" width="11.42578125" style="5"/>
    <col min="61" max="16384" width="11.42578125" style="5"/>
  </cols>
  <sheetData>
    <row r="1" spans="1:54" ht="50.1" customHeight="1">
      <c r="B1" s="184" t="s">
        <v>0</v>
      </c>
      <c r="C1" s="184"/>
      <c r="D1" s="184"/>
      <c r="E1" s="184"/>
      <c r="F1" s="1"/>
      <c r="G1" s="125"/>
      <c r="H1" s="3"/>
      <c r="I1" s="125"/>
      <c r="J1" s="125"/>
      <c r="K1" s="125"/>
      <c r="L1" s="3"/>
      <c r="M1" s="125"/>
      <c r="N1" s="125"/>
      <c r="O1" s="125"/>
      <c r="P1" s="3"/>
      <c r="Q1" s="125"/>
      <c r="R1" s="125"/>
      <c r="S1" s="185"/>
      <c r="T1" s="185"/>
      <c r="U1" s="185"/>
      <c r="V1" s="185"/>
      <c r="W1" s="4"/>
      <c r="X1" s="125"/>
      <c r="Y1" s="125"/>
      <c r="Z1" s="125"/>
      <c r="AA1" s="3"/>
      <c r="AB1" s="125"/>
      <c r="AC1" s="4"/>
      <c r="AD1" s="125"/>
      <c r="AE1" s="3"/>
      <c r="AF1" s="125"/>
      <c r="AG1" s="125"/>
      <c r="AH1" s="125"/>
      <c r="AI1" s="3"/>
      <c r="AJ1" s="125"/>
      <c r="AK1" s="125"/>
      <c r="AL1" s="125"/>
      <c r="AM1" s="125"/>
      <c r="AN1" s="125"/>
      <c r="AO1" s="125"/>
      <c r="AP1" s="125"/>
      <c r="AQ1" s="125"/>
      <c r="AR1" s="125"/>
    </row>
    <row r="2" spans="1:54" ht="50.1" customHeight="1" thickBot="1">
      <c r="B2" s="184" t="s">
        <v>1</v>
      </c>
      <c r="C2" s="184"/>
      <c r="D2" s="184"/>
      <c r="E2" s="184"/>
      <c r="F2" s="1"/>
      <c r="G2" s="125"/>
      <c r="H2" s="3"/>
      <c r="I2" s="125"/>
      <c r="J2" s="125"/>
      <c r="K2" s="125"/>
      <c r="L2" s="3"/>
      <c r="M2" s="125"/>
      <c r="N2" s="125"/>
      <c r="O2" s="125"/>
      <c r="P2" s="3"/>
      <c r="Q2" s="125"/>
      <c r="R2" s="125"/>
      <c r="S2" s="125"/>
      <c r="T2" s="3"/>
      <c r="U2" s="125"/>
      <c r="V2" s="125"/>
      <c r="W2" s="4"/>
      <c r="X2" s="3"/>
      <c r="Y2" s="3"/>
      <c r="Z2" s="3"/>
      <c r="AA2" s="125"/>
      <c r="AB2" s="125"/>
      <c r="AC2" s="4"/>
      <c r="AD2" s="3"/>
      <c r="AE2" s="125"/>
      <c r="AF2" s="125"/>
      <c r="AG2" s="125"/>
      <c r="AH2" s="3"/>
      <c r="AI2" s="125"/>
      <c r="AJ2" s="125"/>
      <c r="AK2" s="125"/>
      <c r="AL2" s="3"/>
      <c r="AM2" s="3"/>
      <c r="AN2" s="3"/>
      <c r="AO2" s="3"/>
      <c r="AP2" s="125"/>
      <c r="AQ2" s="125"/>
      <c r="AR2" s="125"/>
    </row>
    <row r="3" spans="1:54" ht="50.1" customHeight="1" thickBot="1">
      <c r="B3" s="1"/>
      <c r="C3" s="1"/>
      <c r="D3" s="1"/>
      <c r="E3" s="1"/>
      <c r="F3" s="1"/>
      <c r="G3" s="125"/>
      <c r="H3" s="125"/>
      <c r="I3" s="125"/>
      <c r="J3" s="125"/>
      <c r="K3" s="125"/>
      <c r="L3" s="125"/>
      <c r="M3" s="186" t="s">
        <v>2</v>
      </c>
      <c r="N3" s="187"/>
      <c r="O3" s="187"/>
      <c r="P3" s="187"/>
      <c r="Q3" s="187"/>
      <c r="R3" s="187"/>
      <c r="S3" s="187"/>
      <c r="T3" s="187"/>
      <c r="U3" s="187"/>
      <c r="V3" s="187"/>
      <c r="W3" s="178"/>
      <c r="X3" s="178"/>
      <c r="Y3" s="178"/>
      <c r="Z3" s="178"/>
      <c r="AA3" s="178"/>
      <c r="AB3" s="178"/>
      <c r="AC3" s="178"/>
      <c r="AD3" s="178"/>
      <c r="AE3" s="188"/>
      <c r="AF3" s="189" t="s">
        <v>3</v>
      </c>
      <c r="AG3" s="178"/>
      <c r="AH3" s="178"/>
      <c r="AI3" s="178"/>
      <c r="AJ3" s="188"/>
      <c r="AK3" s="125"/>
      <c r="AL3" s="181" t="s">
        <v>4</v>
      </c>
      <c r="AM3" s="152" t="s">
        <v>5</v>
      </c>
      <c r="AN3" s="152" t="s">
        <v>6</v>
      </c>
      <c r="AO3" s="152" t="s">
        <v>7</v>
      </c>
      <c r="AP3" s="171" t="s">
        <v>8</v>
      </c>
      <c r="AQ3" s="174" t="s">
        <v>9</v>
      </c>
      <c r="AR3" s="126"/>
      <c r="AS3" s="7" t="s">
        <v>10</v>
      </c>
    </row>
    <row r="4" spans="1:54" ht="50.1" customHeight="1" thickBot="1">
      <c r="B4" s="154" t="s">
        <v>11</v>
      </c>
      <c r="C4" s="155"/>
      <c r="D4" s="156" t="s">
        <v>134</v>
      </c>
      <c r="E4" s="156"/>
      <c r="F4" s="124" t="s">
        <v>12</v>
      </c>
      <c r="G4" s="122"/>
      <c r="H4" s="177" t="s">
        <v>134</v>
      </c>
      <c r="I4" s="177"/>
      <c r="J4" s="177"/>
      <c r="K4" s="178"/>
      <c r="L4" s="178"/>
      <c r="M4" s="179" t="s">
        <v>13</v>
      </c>
      <c r="N4" s="180"/>
      <c r="O4" s="10" t="s">
        <v>14</v>
      </c>
      <c r="P4" s="183" t="s">
        <v>15</v>
      </c>
      <c r="Q4" s="183"/>
      <c r="R4" s="183" t="s">
        <v>16</v>
      </c>
      <c r="S4" s="183"/>
      <c r="T4" s="183"/>
      <c r="U4" s="183"/>
      <c r="V4" s="157" t="s">
        <v>17</v>
      </c>
      <c r="W4" s="159" t="s">
        <v>18</v>
      </c>
      <c r="X4" s="160"/>
      <c r="Y4" s="150" t="s">
        <v>19</v>
      </c>
      <c r="Z4" s="151"/>
      <c r="AA4" s="123" t="s">
        <v>20</v>
      </c>
      <c r="AB4" s="152" t="s">
        <v>21</v>
      </c>
      <c r="AC4" s="165" t="s">
        <v>22</v>
      </c>
      <c r="AD4" s="166"/>
      <c r="AE4" s="12" t="s">
        <v>23</v>
      </c>
      <c r="AF4" s="13" t="s">
        <v>24</v>
      </c>
      <c r="AG4" s="13" t="s">
        <v>25</v>
      </c>
      <c r="AH4" s="13" t="s">
        <v>26</v>
      </c>
      <c r="AI4" s="13" t="s">
        <v>27</v>
      </c>
      <c r="AJ4" s="152" t="s">
        <v>28</v>
      </c>
      <c r="AK4" s="121" t="s">
        <v>29</v>
      </c>
      <c r="AL4" s="182"/>
      <c r="AM4" s="153"/>
      <c r="AN4" s="153"/>
      <c r="AO4" s="153"/>
      <c r="AP4" s="172"/>
      <c r="AQ4" s="175"/>
      <c r="AR4" s="15" t="s">
        <v>30</v>
      </c>
      <c r="AS4" s="16" t="s">
        <v>31</v>
      </c>
    </row>
    <row r="5" spans="1:54" ht="50.1" customHeight="1">
      <c r="B5" s="17" t="s">
        <v>32</v>
      </c>
      <c r="C5" s="17" t="s">
        <v>33</v>
      </c>
      <c r="D5" s="18" t="s">
        <v>34</v>
      </c>
      <c r="E5" s="19" t="s">
        <v>35</v>
      </c>
      <c r="F5" s="20" t="s">
        <v>36</v>
      </c>
      <c r="G5" s="21" t="s">
        <v>37</v>
      </c>
      <c r="H5" s="19" t="s">
        <v>37</v>
      </c>
      <c r="I5" s="19" t="s">
        <v>38</v>
      </c>
      <c r="J5" s="19" t="s">
        <v>39</v>
      </c>
      <c r="K5" s="19" t="s">
        <v>40</v>
      </c>
      <c r="L5" s="19" t="s">
        <v>41</v>
      </c>
      <c r="M5" s="19" t="s">
        <v>42</v>
      </c>
      <c r="N5" s="19" t="s">
        <v>43</v>
      </c>
      <c r="O5" s="22" t="s">
        <v>44</v>
      </c>
      <c r="P5" s="22" t="s">
        <v>45</v>
      </c>
      <c r="Q5" s="22" t="s">
        <v>43</v>
      </c>
      <c r="R5" s="22" t="s">
        <v>46</v>
      </c>
      <c r="S5" s="22" t="s">
        <v>43</v>
      </c>
      <c r="T5" s="22" t="s">
        <v>47</v>
      </c>
      <c r="U5" s="22" t="s">
        <v>43</v>
      </c>
      <c r="V5" s="158"/>
      <c r="W5" s="23" t="s">
        <v>48</v>
      </c>
      <c r="X5" s="22" t="s">
        <v>43</v>
      </c>
      <c r="Y5" s="24" t="s">
        <v>48</v>
      </c>
      <c r="Z5" s="25" t="s">
        <v>43</v>
      </c>
      <c r="AA5" s="26" t="s">
        <v>49</v>
      </c>
      <c r="AB5" s="153"/>
      <c r="AC5" s="27" t="s">
        <v>50</v>
      </c>
      <c r="AD5" s="22" t="s">
        <v>43</v>
      </c>
      <c r="AE5" s="28" t="s">
        <v>51</v>
      </c>
      <c r="AF5" s="29">
        <v>4.4999999999999998E-2</v>
      </c>
      <c r="AG5" s="30">
        <v>0.01</v>
      </c>
      <c r="AH5" s="30" t="s">
        <v>52</v>
      </c>
      <c r="AI5" s="28" t="s">
        <v>53</v>
      </c>
      <c r="AJ5" s="167"/>
      <c r="AK5" s="31" t="s">
        <v>53</v>
      </c>
      <c r="AL5" s="182"/>
      <c r="AM5" s="167"/>
      <c r="AN5" s="167"/>
      <c r="AO5" s="167"/>
      <c r="AP5" s="173"/>
      <c r="AQ5" s="176"/>
      <c r="AR5" s="15"/>
      <c r="AS5" s="16"/>
    </row>
    <row r="6" spans="1:54" ht="50.1" customHeight="1">
      <c r="A6" s="131" t="s">
        <v>54</v>
      </c>
      <c r="B6" s="127">
        <v>1</v>
      </c>
      <c r="C6" s="127" t="s">
        <v>55</v>
      </c>
      <c r="D6" s="34"/>
      <c r="E6" s="35">
        <v>521001</v>
      </c>
      <c r="F6" s="35"/>
      <c r="G6" s="35"/>
      <c r="H6" s="35"/>
      <c r="I6" s="35"/>
      <c r="J6" s="35"/>
      <c r="K6" s="35"/>
      <c r="L6" s="35"/>
      <c r="M6" s="35">
        <f t="shared" ref="M6:M38" si="0">SUM(F6:L6)</f>
        <v>0</v>
      </c>
      <c r="N6" s="36">
        <f t="shared" ref="N6:N39" si="1">D6*M6</f>
        <v>0</v>
      </c>
      <c r="O6" s="37"/>
      <c r="P6" s="36">
        <f>COUNTIF(F6:L6,"RM") + COUNTIF(F6:L6,"V") + COUNTIF(F6:L6,"FJ") + COUNTIF(F6:L6,"AL") +  COUNTIF(F6:L6,"EM") + COUNTIF(F6:L6,"PS")</f>
        <v>0</v>
      </c>
      <c r="Q6" s="36">
        <f t="shared" ref="Q6:Q38" si="2">IF(P6="",0,P6*D6)</f>
        <v>0</v>
      </c>
      <c r="R6" s="38"/>
      <c r="S6" s="36">
        <f t="shared" ref="S6:S36" si="3">IF(M6=0,0,((O6+N6)/M6/8)*1.55*R6)</f>
        <v>0</v>
      </c>
      <c r="T6" s="39"/>
      <c r="U6" s="36">
        <f t="shared" ref="U6:U35" si="4">IF(M6=0,0,((N6+O6)/M6/8)*1.55*1.35*T6)</f>
        <v>0</v>
      </c>
      <c r="V6" s="36">
        <f>IF((M6+P6)=0,0,(N6+O6+Q6+S6+U6))</f>
        <v>0</v>
      </c>
      <c r="W6" s="40">
        <v>0</v>
      </c>
      <c r="X6" s="36">
        <f t="shared" ref="X6:X12" si="5">IF((M6+P6)=0,0,V6/(M6+P6)*W6*2)</f>
        <v>0</v>
      </c>
      <c r="Y6" s="36">
        <f>COUNTIF(L6,"1")</f>
        <v>0</v>
      </c>
      <c r="Z6" s="36">
        <f>IF((M6+P6)=0,0,V6/(M6+P6)*Y6*1.75)</f>
        <v>0</v>
      </c>
      <c r="AA6" s="36">
        <f t="shared" ref="AA6:AA36" si="6">X6+V6+Z6</f>
        <v>0</v>
      </c>
      <c r="AB6" s="36">
        <f t="shared" ref="AB6:AB39" si="7">IF((M6+P6)=0,0,AA6/(M6+P6))</f>
        <v>0</v>
      </c>
      <c r="AC6" s="36">
        <f>COUNTIF(F6:L6,"L")</f>
        <v>0</v>
      </c>
      <c r="AD6" s="36">
        <f t="shared" ref="AD6:AD39" si="8">AB6*AC6</f>
        <v>0</v>
      </c>
      <c r="AE6" s="36">
        <f t="shared" ref="AE6:AE24" si="9">(AA6+AD6)</f>
        <v>0</v>
      </c>
      <c r="AF6" s="36">
        <f t="shared" ref="AF6:AF49" si="10">(D6*7*AF$5)</f>
        <v>0</v>
      </c>
      <c r="AG6" s="36">
        <f t="shared" ref="AG6:AG27" si="11">(AE6*AG$5)</f>
        <v>0</v>
      </c>
      <c r="AH6" s="41"/>
      <c r="AI6" s="41"/>
      <c r="AJ6" s="41">
        <f t="shared" ref="AJ6:AJ36" si="12">AE6*1%</f>
        <v>0</v>
      </c>
      <c r="AK6" s="41"/>
      <c r="AL6" s="42">
        <f t="shared" ref="AL6:AL12" si="13">IF(AE6=0,0,(AE6-AF6-AG6-AH6-AI6-AJ6-AK6))</f>
        <v>0</v>
      </c>
      <c r="AM6" s="42"/>
      <c r="AN6" s="42"/>
      <c r="AO6" s="42"/>
      <c r="AP6" s="43">
        <f>SUM(AM6:AO6)</f>
        <v>0</v>
      </c>
      <c r="AQ6" s="44"/>
      <c r="AR6" s="45">
        <f>AL6+AP6+AQ6</f>
        <v>0</v>
      </c>
      <c r="AS6" s="41"/>
    </row>
    <row r="7" spans="1:54" ht="50.1" customHeight="1">
      <c r="B7" s="127">
        <v>2</v>
      </c>
      <c r="C7" s="127" t="s">
        <v>57</v>
      </c>
      <c r="D7" s="34"/>
      <c r="E7" s="127">
        <v>521001</v>
      </c>
      <c r="F7" s="127"/>
      <c r="G7" s="127"/>
      <c r="H7" s="127"/>
      <c r="I7" s="127"/>
      <c r="J7" s="127"/>
      <c r="K7" s="127"/>
      <c r="L7" s="127"/>
      <c r="M7" s="127">
        <f t="shared" si="0"/>
        <v>0</v>
      </c>
      <c r="N7" s="34">
        <f t="shared" si="1"/>
        <v>0</v>
      </c>
      <c r="O7" s="46"/>
      <c r="P7" s="36">
        <f t="shared" ref="P7:P39" si="14">COUNTIF(F7:L7,"RM") + COUNTIF(F7:L7,"V") + COUNTIF(F7:L7,"FJ") + COUNTIF(F7:L7,"AL") +  COUNTIF(F7:L7,"EM") + COUNTIF(F7:L7,"PS")</f>
        <v>0</v>
      </c>
      <c r="Q7" s="34">
        <f t="shared" si="2"/>
        <v>0</v>
      </c>
      <c r="R7" s="47"/>
      <c r="S7" s="34">
        <f t="shared" si="3"/>
        <v>0</v>
      </c>
      <c r="T7" s="48"/>
      <c r="U7" s="34">
        <f t="shared" si="4"/>
        <v>0</v>
      </c>
      <c r="V7" s="34">
        <f t="shared" ref="V7:V39" si="15">IF((M7+P7)=0,0,(N7+O7+Q7+S7+U7))</f>
        <v>0</v>
      </c>
      <c r="W7" s="49"/>
      <c r="X7" s="34">
        <f t="shared" si="5"/>
        <v>0</v>
      </c>
      <c r="Y7" s="34">
        <f t="shared" ref="Y7:Y39" si="16">COUNTIF(L7,"1")</f>
        <v>0</v>
      </c>
      <c r="Z7" s="34">
        <f t="shared" ref="Z7:Z39" si="17">IF((M7+P7)=0,0,V7/(M7+P7)*Y7*1.75)</f>
        <v>0</v>
      </c>
      <c r="AA7" s="34">
        <f t="shared" si="6"/>
        <v>0</v>
      </c>
      <c r="AB7" s="34">
        <f t="shared" si="7"/>
        <v>0</v>
      </c>
      <c r="AC7" s="34">
        <f t="shared" ref="AC7:AC39" si="18">COUNTIF(F7:L7,"L")</f>
        <v>0</v>
      </c>
      <c r="AD7" s="34">
        <f t="shared" si="8"/>
        <v>0</v>
      </c>
      <c r="AE7" s="34">
        <f t="shared" si="9"/>
        <v>0</v>
      </c>
      <c r="AF7" s="34">
        <f t="shared" si="10"/>
        <v>0</v>
      </c>
      <c r="AG7" s="34">
        <f t="shared" si="11"/>
        <v>0</v>
      </c>
      <c r="AH7" s="50"/>
      <c r="AI7" s="51"/>
      <c r="AJ7" s="50">
        <f t="shared" si="12"/>
        <v>0</v>
      </c>
      <c r="AK7" s="50"/>
      <c r="AL7" s="45">
        <f t="shared" si="13"/>
        <v>0</v>
      </c>
      <c r="AM7" s="45"/>
      <c r="AN7" s="45"/>
      <c r="AO7" s="45"/>
      <c r="AP7" s="43">
        <f t="shared" ref="AP7:AP38" si="19">SUM(AM7:AO7)</f>
        <v>0</v>
      </c>
      <c r="AQ7" s="52"/>
      <c r="AR7" s="45">
        <f>AL7+AP7+AQ7</f>
        <v>0</v>
      </c>
      <c r="AS7" s="50"/>
      <c r="AT7" s="32"/>
      <c r="AU7" s="168" t="s">
        <v>56</v>
      </c>
      <c r="AV7" s="169"/>
      <c r="AW7" s="169"/>
      <c r="AX7" s="169"/>
      <c r="AY7" s="169"/>
      <c r="AZ7" s="169"/>
      <c r="BA7" s="169"/>
      <c r="BB7" s="170"/>
    </row>
    <row r="8" spans="1:54" ht="50.1" customHeight="1">
      <c r="B8" s="127">
        <v>3</v>
      </c>
      <c r="C8" s="127" t="s">
        <v>63</v>
      </c>
      <c r="D8" s="34"/>
      <c r="E8" s="127">
        <v>521001</v>
      </c>
      <c r="F8" s="127"/>
      <c r="G8" s="127"/>
      <c r="H8" s="127"/>
      <c r="I8" s="127"/>
      <c r="J8" s="127"/>
      <c r="K8" s="127"/>
      <c r="L8" s="127"/>
      <c r="M8" s="127">
        <f t="shared" si="0"/>
        <v>0</v>
      </c>
      <c r="N8" s="34">
        <v>0</v>
      </c>
      <c r="O8" s="46"/>
      <c r="P8" s="36">
        <f t="shared" si="14"/>
        <v>0</v>
      </c>
      <c r="Q8" s="34">
        <f t="shared" si="2"/>
        <v>0</v>
      </c>
      <c r="R8" s="47"/>
      <c r="S8" s="34">
        <f t="shared" si="3"/>
        <v>0</v>
      </c>
      <c r="T8" s="48"/>
      <c r="U8" s="34">
        <f t="shared" si="4"/>
        <v>0</v>
      </c>
      <c r="V8" s="34">
        <f t="shared" si="15"/>
        <v>0</v>
      </c>
      <c r="W8" s="49"/>
      <c r="X8" s="34">
        <f t="shared" si="5"/>
        <v>0</v>
      </c>
      <c r="Y8" s="34">
        <f t="shared" si="16"/>
        <v>0</v>
      </c>
      <c r="Z8" s="34">
        <f t="shared" si="17"/>
        <v>0</v>
      </c>
      <c r="AA8" s="34">
        <f t="shared" si="6"/>
        <v>0</v>
      </c>
      <c r="AB8" s="34">
        <f t="shared" si="7"/>
        <v>0</v>
      </c>
      <c r="AC8" s="34">
        <f t="shared" si="18"/>
        <v>0</v>
      </c>
      <c r="AD8" s="34">
        <f t="shared" si="8"/>
        <v>0</v>
      </c>
      <c r="AE8" s="34">
        <f t="shared" si="9"/>
        <v>0</v>
      </c>
      <c r="AF8" s="34">
        <f t="shared" si="10"/>
        <v>0</v>
      </c>
      <c r="AG8" s="34">
        <f t="shared" si="11"/>
        <v>0</v>
      </c>
      <c r="AH8" s="50"/>
      <c r="AI8" s="51"/>
      <c r="AJ8" s="50">
        <f t="shared" si="12"/>
        <v>0</v>
      </c>
      <c r="AK8" s="50"/>
      <c r="AL8" s="45">
        <f t="shared" si="13"/>
        <v>0</v>
      </c>
      <c r="AM8" s="45"/>
      <c r="AN8" s="45"/>
      <c r="AO8" s="45"/>
      <c r="AP8" s="43">
        <f t="shared" si="19"/>
        <v>0</v>
      </c>
      <c r="AQ8" s="52"/>
      <c r="AR8" s="45">
        <f>AL8+AP8+AQ8</f>
        <v>0</v>
      </c>
      <c r="AS8" s="50"/>
      <c r="AT8" s="120"/>
      <c r="AU8" s="54" t="s">
        <v>36</v>
      </c>
      <c r="AV8" s="54" t="s">
        <v>39</v>
      </c>
      <c r="AW8" s="54" t="s">
        <v>58</v>
      </c>
      <c r="AX8" s="54" t="s">
        <v>59</v>
      </c>
      <c r="AY8" s="129" t="s">
        <v>60</v>
      </c>
      <c r="AZ8" s="56" t="s">
        <v>12</v>
      </c>
      <c r="BA8" s="129" t="s">
        <v>61</v>
      </c>
      <c r="BB8" s="129" t="s">
        <v>62</v>
      </c>
    </row>
    <row r="9" spans="1:54" ht="50.1" customHeight="1">
      <c r="B9" s="127">
        <v>4</v>
      </c>
      <c r="C9" s="127" t="s">
        <v>64</v>
      </c>
      <c r="D9" s="34"/>
      <c r="E9" s="127">
        <v>521001</v>
      </c>
      <c r="F9" s="127"/>
      <c r="G9" s="127"/>
      <c r="H9" s="127"/>
      <c r="I9" s="127"/>
      <c r="J9" s="127"/>
      <c r="K9" s="127"/>
      <c r="L9" s="127"/>
      <c r="M9" s="127">
        <f t="shared" si="0"/>
        <v>0</v>
      </c>
      <c r="N9" s="34">
        <f t="shared" si="1"/>
        <v>0</v>
      </c>
      <c r="O9" s="46"/>
      <c r="P9" s="36">
        <f t="shared" si="14"/>
        <v>0</v>
      </c>
      <c r="Q9" s="34">
        <f t="shared" si="2"/>
        <v>0</v>
      </c>
      <c r="R9" s="47"/>
      <c r="S9" s="34">
        <f t="shared" si="3"/>
        <v>0</v>
      </c>
      <c r="T9" s="48"/>
      <c r="U9" s="34">
        <f t="shared" si="4"/>
        <v>0</v>
      </c>
      <c r="V9" s="34">
        <f t="shared" si="15"/>
        <v>0</v>
      </c>
      <c r="W9" s="49"/>
      <c r="X9" s="34">
        <f t="shared" si="5"/>
        <v>0</v>
      </c>
      <c r="Y9" s="34">
        <f t="shared" si="16"/>
        <v>0</v>
      </c>
      <c r="Z9" s="34">
        <f t="shared" si="17"/>
        <v>0</v>
      </c>
      <c r="AA9" s="34">
        <f t="shared" si="6"/>
        <v>0</v>
      </c>
      <c r="AB9" s="34">
        <f t="shared" si="7"/>
        <v>0</v>
      </c>
      <c r="AC9" s="34">
        <f t="shared" si="18"/>
        <v>0</v>
      </c>
      <c r="AD9" s="34">
        <f t="shared" si="8"/>
        <v>0</v>
      </c>
      <c r="AE9" s="34">
        <f t="shared" si="9"/>
        <v>0</v>
      </c>
      <c r="AF9" s="34">
        <f t="shared" si="10"/>
        <v>0</v>
      </c>
      <c r="AG9" s="34">
        <f t="shared" si="11"/>
        <v>0</v>
      </c>
      <c r="AH9" s="50"/>
      <c r="AI9" s="51"/>
      <c r="AJ9" s="50">
        <f t="shared" si="12"/>
        <v>0</v>
      </c>
      <c r="AK9" s="50"/>
      <c r="AL9" s="45">
        <f t="shared" si="13"/>
        <v>0</v>
      </c>
      <c r="AM9" s="45"/>
      <c r="AN9" s="45"/>
      <c r="AO9" s="45"/>
      <c r="AP9" s="43">
        <f t="shared" si="19"/>
        <v>0</v>
      </c>
      <c r="AQ9" s="52"/>
      <c r="AR9" s="45">
        <f t="shared" ref="AR9:AR37" si="20">AL9+AP9+AQ9</f>
        <v>0</v>
      </c>
      <c r="AS9" s="50"/>
      <c r="AT9" s="120"/>
      <c r="AU9" s="54">
        <f>COUNTIF(F6:L49,"L")</f>
        <v>0</v>
      </c>
      <c r="AV9" s="54">
        <f>COUNTIF(F6:L49,"V")</f>
        <v>0</v>
      </c>
      <c r="AW9" s="54">
        <f>COUNTIF(F6:L49,"RM")</f>
        <v>0</v>
      </c>
      <c r="AX9" s="54">
        <f>COUNTIF(F6:L49,"FJ")</f>
        <v>0</v>
      </c>
      <c r="AY9" s="128">
        <f>COUNTIF(F6:L49,"FI")</f>
        <v>0</v>
      </c>
      <c r="AZ9" s="128">
        <f>COUNTIF(F6:L49,"AL")</f>
        <v>0</v>
      </c>
      <c r="BA9" s="128">
        <f>COUNTIF(F6:L49,"EM")</f>
        <v>0</v>
      </c>
      <c r="BB9" s="128">
        <f>COUNTIF(F6:L49,"PS")</f>
        <v>0</v>
      </c>
    </row>
    <row r="10" spans="1:54" ht="50.1" customHeight="1">
      <c r="B10" s="127">
        <v>5</v>
      </c>
      <c r="C10" s="127" t="s">
        <v>65</v>
      </c>
      <c r="D10" s="59"/>
      <c r="E10" s="127">
        <v>611010</v>
      </c>
      <c r="F10" s="127"/>
      <c r="G10" s="127"/>
      <c r="H10" s="127"/>
      <c r="I10" s="127"/>
      <c r="J10" s="127"/>
      <c r="K10" s="127"/>
      <c r="L10" s="127"/>
      <c r="M10" s="127">
        <f t="shared" si="0"/>
        <v>0</v>
      </c>
      <c r="N10" s="34">
        <f t="shared" si="1"/>
        <v>0</v>
      </c>
      <c r="O10" s="46"/>
      <c r="P10" s="36">
        <f t="shared" si="14"/>
        <v>0</v>
      </c>
      <c r="Q10" s="34">
        <f t="shared" si="2"/>
        <v>0</v>
      </c>
      <c r="R10" s="47"/>
      <c r="S10" s="34">
        <f t="shared" si="3"/>
        <v>0</v>
      </c>
      <c r="T10" s="48"/>
      <c r="U10" s="34">
        <f t="shared" si="4"/>
        <v>0</v>
      </c>
      <c r="V10" s="34">
        <f t="shared" si="15"/>
        <v>0</v>
      </c>
      <c r="W10" s="49"/>
      <c r="X10" s="34">
        <f t="shared" si="5"/>
        <v>0</v>
      </c>
      <c r="Y10" s="34">
        <f t="shared" si="16"/>
        <v>0</v>
      </c>
      <c r="Z10" s="34">
        <f t="shared" si="17"/>
        <v>0</v>
      </c>
      <c r="AA10" s="34">
        <f t="shared" si="6"/>
        <v>0</v>
      </c>
      <c r="AB10" s="34">
        <f t="shared" si="7"/>
        <v>0</v>
      </c>
      <c r="AC10" s="34">
        <f t="shared" si="18"/>
        <v>0</v>
      </c>
      <c r="AD10" s="34">
        <f t="shared" si="8"/>
        <v>0</v>
      </c>
      <c r="AE10" s="34">
        <f t="shared" si="9"/>
        <v>0</v>
      </c>
      <c r="AF10" s="34">
        <f t="shared" si="10"/>
        <v>0</v>
      </c>
      <c r="AG10" s="34">
        <f t="shared" si="11"/>
        <v>0</v>
      </c>
      <c r="AH10" s="50"/>
      <c r="AI10" s="50"/>
      <c r="AJ10" s="50">
        <f t="shared" si="12"/>
        <v>0</v>
      </c>
      <c r="AK10" s="50"/>
      <c r="AL10" s="45">
        <f t="shared" si="13"/>
        <v>0</v>
      </c>
      <c r="AM10" s="45"/>
      <c r="AN10" s="45"/>
      <c r="AO10" s="45"/>
      <c r="AP10" s="43">
        <f t="shared" si="19"/>
        <v>0</v>
      </c>
      <c r="AQ10" s="52"/>
      <c r="AR10" s="45">
        <f t="shared" si="20"/>
        <v>0</v>
      </c>
      <c r="AS10" s="50"/>
      <c r="AT10" s="120"/>
      <c r="AU10" s="58"/>
      <c r="AV10" s="58"/>
      <c r="AW10" s="58"/>
      <c r="AX10" s="58"/>
    </row>
    <row r="11" spans="1:54" ht="50.1" customHeight="1">
      <c r="B11" s="127">
        <v>6</v>
      </c>
      <c r="C11" s="127" t="s">
        <v>66</v>
      </c>
      <c r="D11" s="127"/>
      <c r="E11" s="127">
        <v>611010</v>
      </c>
      <c r="F11" s="127"/>
      <c r="G11" s="127"/>
      <c r="H11" s="127"/>
      <c r="I11" s="127"/>
      <c r="J11" s="127"/>
      <c r="K11" s="127"/>
      <c r="L11" s="127"/>
      <c r="M11" s="127">
        <f t="shared" si="0"/>
        <v>0</v>
      </c>
      <c r="N11" s="34">
        <f t="shared" si="1"/>
        <v>0</v>
      </c>
      <c r="O11" s="46"/>
      <c r="P11" s="36">
        <f t="shared" si="14"/>
        <v>0</v>
      </c>
      <c r="Q11" s="34">
        <f t="shared" si="2"/>
        <v>0</v>
      </c>
      <c r="R11" s="47"/>
      <c r="S11" s="34">
        <f t="shared" si="3"/>
        <v>0</v>
      </c>
      <c r="T11" s="48"/>
      <c r="U11" s="34">
        <f t="shared" si="4"/>
        <v>0</v>
      </c>
      <c r="V11" s="34">
        <f t="shared" si="15"/>
        <v>0</v>
      </c>
      <c r="W11" s="49"/>
      <c r="X11" s="34">
        <f>IF((M11+P11)=0,0,V11/(M11+P11)*W11*2)</f>
        <v>0</v>
      </c>
      <c r="Y11" s="34">
        <f t="shared" si="16"/>
        <v>0</v>
      </c>
      <c r="Z11" s="34">
        <f t="shared" si="17"/>
        <v>0</v>
      </c>
      <c r="AA11" s="34">
        <f t="shared" si="6"/>
        <v>0</v>
      </c>
      <c r="AB11" s="34">
        <f t="shared" si="7"/>
        <v>0</v>
      </c>
      <c r="AC11" s="34">
        <f t="shared" si="18"/>
        <v>0</v>
      </c>
      <c r="AD11" s="34">
        <f t="shared" si="8"/>
        <v>0</v>
      </c>
      <c r="AE11" s="34">
        <f t="shared" si="9"/>
        <v>0</v>
      </c>
      <c r="AF11" s="34">
        <f t="shared" si="10"/>
        <v>0</v>
      </c>
      <c r="AG11" s="34">
        <f t="shared" si="11"/>
        <v>0</v>
      </c>
      <c r="AH11" s="50"/>
      <c r="AI11" s="50"/>
      <c r="AJ11" s="50">
        <f t="shared" si="12"/>
        <v>0</v>
      </c>
      <c r="AK11" s="50"/>
      <c r="AL11" s="45">
        <f t="shared" si="13"/>
        <v>0</v>
      </c>
      <c r="AM11" s="45"/>
      <c r="AN11" s="45"/>
      <c r="AO11" s="45"/>
      <c r="AP11" s="43">
        <f t="shared" si="19"/>
        <v>0</v>
      </c>
      <c r="AQ11" s="52"/>
      <c r="AR11" s="45">
        <f t="shared" si="20"/>
        <v>0</v>
      </c>
      <c r="AS11" s="50"/>
      <c r="AT11" s="120"/>
      <c r="AU11" s="58"/>
      <c r="AV11" s="58"/>
      <c r="AW11" s="58"/>
      <c r="AX11" s="58"/>
    </row>
    <row r="12" spans="1:54" ht="50.1" customHeight="1">
      <c r="B12" s="127">
        <v>7</v>
      </c>
      <c r="C12" s="127" t="s">
        <v>67</v>
      </c>
      <c r="D12" s="127"/>
      <c r="E12" s="127">
        <v>611010</v>
      </c>
      <c r="F12" s="127"/>
      <c r="G12" s="127"/>
      <c r="H12" s="127"/>
      <c r="I12" s="127"/>
      <c r="J12" s="127"/>
      <c r="K12" s="127"/>
      <c r="L12" s="127"/>
      <c r="M12" s="127">
        <f t="shared" si="0"/>
        <v>0</v>
      </c>
      <c r="N12" s="34">
        <f t="shared" si="1"/>
        <v>0</v>
      </c>
      <c r="O12" s="46"/>
      <c r="P12" s="36">
        <f t="shared" si="14"/>
        <v>0</v>
      </c>
      <c r="Q12" s="34">
        <f t="shared" si="2"/>
        <v>0</v>
      </c>
      <c r="R12" s="47"/>
      <c r="S12" s="34">
        <f t="shared" si="3"/>
        <v>0</v>
      </c>
      <c r="T12" s="48"/>
      <c r="U12" s="34">
        <f t="shared" si="4"/>
        <v>0</v>
      </c>
      <c r="V12" s="34">
        <f t="shared" si="15"/>
        <v>0</v>
      </c>
      <c r="W12" s="49"/>
      <c r="X12" s="34">
        <f t="shared" si="5"/>
        <v>0</v>
      </c>
      <c r="Y12" s="34">
        <f t="shared" si="16"/>
        <v>0</v>
      </c>
      <c r="Z12" s="34">
        <f t="shared" si="17"/>
        <v>0</v>
      </c>
      <c r="AA12" s="34">
        <f t="shared" si="6"/>
        <v>0</v>
      </c>
      <c r="AB12" s="34">
        <f t="shared" si="7"/>
        <v>0</v>
      </c>
      <c r="AC12" s="34">
        <f t="shared" si="18"/>
        <v>0</v>
      </c>
      <c r="AD12" s="34">
        <f t="shared" si="8"/>
        <v>0</v>
      </c>
      <c r="AE12" s="34">
        <f t="shared" si="9"/>
        <v>0</v>
      </c>
      <c r="AF12" s="34">
        <f t="shared" si="10"/>
        <v>0</v>
      </c>
      <c r="AG12" s="34">
        <f t="shared" si="11"/>
        <v>0</v>
      </c>
      <c r="AH12" s="50"/>
      <c r="AI12" s="50"/>
      <c r="AJ12" s="50">
        <f t="shared" si="12"/>
        <v>0</v>
      </c>
      <c r="AK12" s="50"/>
      <c r="AL12" s="45">
        <f t="shared" si="13"/>
        <v>0</v>
      </c>
      <c r="AM12" s="45"/>
      <c r="AN12" s="45"/>
      <c r="AO12" s="45"/>
      <c r="AP12" s="43">
        <f t="shared" si="19"/>
        <v>0</v>
      </c>
      <c r="AQ12" s="52"/>
      <c r="AR12" s="45">
        <f t="shared" si="20"/>
        <v>0</v>
      </c>
      <c r="AS12" s="50"/>
      <c r="AT12" s="120"/>
      <c r="AU12" s="58"/>
      <c r="AV12" s="58"/>
      <c r="AW12" s="58"/>
      <c r="AX12" s="58"/>
    </row>
    <row r="13" spans="1:54" ht="50.1" customHeight="1">
      <c r="B13" s="127">
        <v>8</v>
      </c>
      <c r="C13" s="127" t="s">
        <v>68</v>
      </c>
      <c r="D13" s="127"/>
      <c r="E13" s="127">
        <v>611010</v>
      </c>
      <c r="F13" s="127"/>
      <c r="G13" s="127"/>
      <c r="H13" s="127"/>
      <c r="I13" s="127"/>
      <c r="J13" s="127"/>
      <c r="K13" s="127"/>
      <c r="L13" s="127"/>
      <c r="M13" s="127">
        <f t="shared" si="0"/>
        <v>0</v>
      </c>
      <c r="N13" s="34">
        <f t="shared" si="1"/>
        <v>0</v>
      </c>
      <c r="O13" s="46"/>
      <c r="P13" s="36">
        <f t="shared" si="14"/>
        <v>0</v>
      </c>
      <c r="Q13" s="34">
        <f t="shared" si="2"/>
        <v>0</v>
      </c>
      <c r="R13" s="47"/>
      <c r="S13" s="34">
        <f t="shared" si="3"/>
        <v>0</v>
      </c>
      <c r="T13" s="48"/>
      <c r="U13" s="34">
        <f t="shared" si="4"/>
        <v>0</v>
      </c>
      <c r="V13" s="34">
        <f t="shared" si="15"/>
        <v>0</v>
      </c>
      <c r="W13" s="49"/>
      <c r="X13" s="34">
        <f>IF((M13+P13)=0,0,V13/(M13+P13)*W13*2)</f>
        <v>0</v>
      </c>
      <c r="Y13" s="34">
        <f t="shared" si="16"/>
        <v>0</v>
      </c>
      <c r="Z13" s="34">
        <f t="shared" si="17"/>
        <v>0</v>
      </c>
      <c r="AA13" s="34">
        <f t="shared" si="6"/>
        <v>0</v>
      </c>
      <c r="AB13" s="34">
        <f t="shared" si="7"/>
        <v>0</v>
      </c>
      <c r="AC13" s="34">
        <f t="shared" si="18"/>
        <v>0</v>
      </c>
      <c r="AD13" s="34">
        <f t="shared" si="8"/>
        <v>0</v>
      </c>
      <c r="AE13" s="34">
        <f t="shared" si="9"/>
        <v>0</v>
      </c>
      <c r="AF13" s="34">
        <f t="shared" si="10"/>
        <v>0</v>
      </c>
      <c r="AG13" s="34">
        <f t="shared" si="11"/>
        <v>0</v>
      </c>
      <c r="AH13" s="50"/>
      <c r="AI13" s="51"/>
      <c r="AJ13" s="50">
        <f t="shared" si="12"/>
        <v>0</v>
      </c>
      <c r="AK13" s="50"/>
      <c r="AL13" s="45">
        <f>IF(AE13=0,0,(AE13-AF13-AG13-AH13-AI13-AJ13-AK13))</f>
        <v>0</v>
      </c>
      <c r="AM13" s="45"/>
      <c r="AN13" s="45"/>
      <c r="AO13" s="45"/>
      <c r="AP13" s="43">
        <f t="shared" si="19"/>
        <v>0</v>
      </c>
      <c r="AQ13" s="52"/>
      <c r="AR13" s="45">
        <f t="shared" si="20"/>
        <v>0</v>
      </c>
      <c r="AS13" s="50"/>
      <c r="AT13" s="120"/>
      <c r="AU13" s="58"/>
      <c r="AV13" s="58"/>
      <c r="AW13" s="58"/>
      <c r="AX13" s="58"/>
    </row>
    <row r="14" spans="1:54" ht="50.1" customHeight="1">
      <c r="B14" s="127">
        <v>9</v>
      </c>
      <c r="C14" s="127" t="s">
        <v>69</v>
      </c>
      <c r="D14" s="127"/>
      <c r="E14" s="127">
        <v>611010</v>
      </c>
      <c r="F14" s="127"/>
      <c r="G14" s="127"/>
      <c r="H14" s="127"/>
      <c r="I14" s="127"/>
      <c r="J14" s="127"/>
      <c r="K14" s="127"/>
      <c r="L14" s="127"/>
      <c r="M14" s="127">
        <f t="shared" si="0"/>
        <v>0</v>
      </c>
      <c r="N14" s="34">
        <f t="shared" si="1"/>
        <v>0</v>
      </c>
      <c r="O14" s="46"/>
      <c r="P14" s="36">
        <f t="shared" si="14"/>
        <v>0</v>
      </c>
      <c r="Q14" s="34">
        <f t="shared" si="2"/>
        <v>0</v>
      </c>
      <c r="R14" s="47"/>
      <c r="S14" s="34">
        <f t="shared" si="3"/>
        <v>0</v>
      </c>
      <c r="T14" s="48"/>
      <c r="U14" s="34">
        <f t="shared" si="4"/>
        <v>0</v>
      </c>
      <c r="V14" s="34">
        <f t="shared" si="15"/>
        <v>0</v>
      </c>
      <c r="W14" s="49"/>
      <c r="X14" s="34">
        <v>0</v>
      </c>
      <c r="Y14" s="34">
        <f t="shared" si="16"/>
        <v>0</v>
      </c>
      <c r="Z14" s="34">
        <f t="shared" si="17"/>
        <v>0</v>
      </c>
      <c r="AA14" s="34">
        <f t="shared" si="6"/>
        <v>0</v>
      </c>
      <c r="AB14" s="34">
        <f t="shared" si="7"/>
        <v>0</v>
      </c>
      <c r="AC14" s="34">
        <f t="shared" si="18"/>
        <v>0</v>
      </c>
      <c r="AD14" s="34">
        <f t="shared" si="8"/>
        <v>0</v>
      </c>
      <c r="AE14" s="34">
        <f t="shared" si="9"/>
        <v>0</v>
      </c>
      <c r="AF14" s="34">
        <f t="shared" si="10"/>
        <v>0</v>
      </c>
      <c r="AG14" s="34">
        <f t="shared" si="11"/>
        <v>0</v>
      </c>
      <c r="AH14" s="50"/>
      <c r="AI14" s="51"/>
      <c r="AJ14" s="50">
        <f t="shared" si="12"/>
        <v>0</v>
      </c>
      <c r="AK14" s="50"/>
      <c r="AL14" s="45">
        <f>IF(AE14=0,0,(AE14-AF14-AG14-AH14-AI14-AJ14-AK14))</f>
        <v>0</v>
      </c>
      <c r="AM14" s="45"/>
      <c r="AN14" s="45"/>
      <c r="AO14" s="45"/>
      <c r="AP14" s="43">
        <f t="shared" si="19"/>
        <v>0</v>
      </c>
      <c r="AQ14" s="52"/>
      <c r="AR14" s="45">
        <f t="shared" si="20"/>
        <v>0</v>
      </c>
      <c r="AS14" s="50"/>
      <c r="AT14" s="120"/>
      <c r="AU14" s="58"/>
      <c r="AV14" s="58"/>
      <c r="AW14" s="58"/>
      <c r="AX14" s="58"/>
    </row>
    <row r="15" spans="1:54" ht="50.1" customHeight="1">
      <c r="B15" s="127">
        <v>10</v>
      </c>
      <c r="C15" s="127" t="s">
        <v>70</v>
      </c>
      <c r="D15" s="127"/>
      <c r="E15" s="127">
        <v>521001</v>
      </c>
      <c r="F15" s="127"/>
      <c r="G15" s="127"/>
      <c r="H15" s="127"/>
      <c r="I15" s="127"/>
      <c r="J15" s="127"/>
      <c r="K15" s="127"/>
      <c r="L15" s="127"/>
      <c r="M15" s="127">
        <f t="shared" si="0"/>
        <v>0</v>
      </c>
      <c r="N15" s="34">
        <f t="shared" si="1"/>
        <v>0</v>
      </c>
      <c r="O15" s="46"/>
      <c r="P15" s="36">
        <f t="shared" si="14"/>
        <v>0</v>
      </c>
      <c r="Q15" s="34">
        <f t="shared" si="2"/>
        <v>0</v>
      </c>
      <c r="R15" s="47"/>
      <c r="S15" s="34">
        <f t="shared" si="3"/>
        <v>0</v>
      </c>
      <c r="T15" s="48"/>
      <c r="U15" s="34">
        <f t="shared" si="4"/>
        <v>0</v>
      </c>
      <c r="V15" s="34">
        <f t="shared" si="15"/>
        <v>0</v>
      </c>
      <c r="W15" s="49"/>
      <c r="X15" s="34">
        <f t="shared" ref="X15:X35" si="21">IF((M15+P15)=0,0,V15/(M15+P15)*W15*2)</f>
        <v>0</v>
      </c>
      <c r="Y15" s="34">
        <f t="shared" si="16"/>
        <v>0</v>
      </c>
      <c r="Z15" s="34">
        <f t="shared" si="17"/>
        <v>0</v>
      </c>
      <c r="AA15" s="34">
        <f t="shared" si="6"/>
        <v>0</v>
      </c>
      <c r="AB15" s="34">
        <f t="shared" si="7"/>
        <v>0</v>
      </c>
      <c r="AC15" s="34">
        <f t="shared" si="18"/>
        <v>0</v>
      </c>
      <c r="AD15" s="34">
        <f t="shared" si="8"/>
        <v>0</v>
      </c>
      <c r="AE15" s="34">
        <f t="shared" si="9"/>
        <v>0</v>
      </c>
      <c r="AF15" s="34">
        <f t="shared" si="10"/>
        <v>0</v>
      </c>
      <c r="AG15" s="34">
        <f t="shared" si="11"/>
        <v>0</v>
      </c>
      <c r="AH15" s="50"/>
      <c r="AI15" s="51"/>
      <c r="AJ15" s="50">
        <f t="shared" si="12"/>
        <v>0</v>
      </c>
      <c r="AK15" s="50"/>
      <c r="AL15" s="45">
        <f>IF(AE15=0,0,(AE15-AF15-AG15-AH15-AI15-AJ15-AK15))</f>
        <v>0</v>
      </c>
      <c r="AM15" s="45"/>
      <c r="AN15" s="45"/>
      <c r="AO15" s="45"/>
      <c r="AP15" s="43">
        <f t="shared" si="19"/>
        <v>0</v>
      </c>
      <c r="AQ15" s="52"/>
      <c r="AR15" s="45">
        <f t="shared" si="20"/>
        <v>0</v>
      </c>
      <c r="AS15" s="50"/>
      <c r="AT15" s="120"/>
      <c r="AU15" s="58"/>
      <c r="AV15" s="58"/>
      <c r="AW15" s="58"/>
      <c r="AX15" s="58"/>
    </row>
    <row r="16" spans="1:54" ht="50.1" customHeight="1">
      <c r="B16" s="127">
        <v>11</v>
      </c>
      <c r="C16" s="127" t="s">
        <v>71</v>
      </c>
      <c r="D16" s="127"/>
      <c r="E16" s="127">
        <v>521001</v>
      </c>
      <c r="F16" s="127"/>
      <c r="G16" s="127"/>
      <c r="H16" s="127"/>
      <c r="I16" s="127"/>
      <c r="J16" s="127"/>
      <c r="K16" s="127"/>
      <c r="L16" s="127"/>
      <c r="M16" s="127">
        <f t="shared" si="0"/>
        <v>0</v>
      </c>
      <c r="N16" s="34">
        <f t="shared" si="1"/>
        <v>0</v>
      </c>
      <c r="O16" s="46"/>
      <c r="P16" s="36">
        <f t="shared" si="14"/>
        <v>0</v>
      </c>
      <c r="Q16" s="34">
        <f t="shared" si="2"/>
        <v>0</v>
      </c>
      <c r="R16" s="47"/>
      <c r="S16" s="34">
        <f t="shared" si="3"/>
        <v>0</v>
      </c>
      <c r="T16" s="48"/>
      <c r="U16" s="34">
        <f t="shared" si="4"/>
        <v>0</v>
      </c>
      <c r="V16" s="34">
        <f t="shared" si="15"/>
        <v>0</v>
      </c>
      <c r="W16" s="49"/>
      <c r="X16" s="34">
        <f t="shared" si="21"/>
        <v>0</v>
      </c>
      <c r="Y16" s="34">
        <f t="shared" si="16"/>
        <v>0</v>
      </c>
      <c r="Z16" s="34">
        <f t="shared" si="17"/>
        <v>0</v>
      </c>
      <c r="AA16" s="34">
        <f t="shared" si="6"/>
        <v>0</v>
      </c>
      <c r="AB16" s="34">
        <f t="shared" si="7"/>
        <v>0</v>
      </c>
      <c r="AC16" s="34">
        <f t="shared" si="18"/>
        <v>0</v>
      </c>
      <c r="AD16" s="34">
        <f t="shared" si="8"/>
        <v>0</v>
      </c>
      <c r="AE16" s="34">
        <f t="shared" si="9"/>
        <v>0</v>
      </c>
      <c r="AF16" s="34">
        <f t="shared" si="10"/>
        <v>0</v>
      </c>
      <c r="AG16" s="34">
        <f t="shared" si="11"/>
        <v>0</v>
      </c>
      <c r="AH16" s="50"/>
      <c r="AI16" s="51"/>
      <c r="AJ16" s="50">
        <f t="shared" si="12"/>
        <v>0</v>
      </c>
      <c r="AK16" s="50"/>
      <c r="AL16" s="45">
        <f>IF(AE16=0,0,(AE16-AF16-AG16-AH16-AI16-AJ16-AK16))</f>
        <v>0</v>
      </c>
      <c r="AM16" s="45"/>
      <c r="AN16" s="45"/>
      <c r="AO16" s="45"/>
      <c r="AP16" s="43">
        <f t="shared" si="19"/>
        <v>0</v>
      </c>
      <c r="AQ16" s="52"/>
      <c r="AR16" s="45">
        <f t="shared" si="20"/>
        <v>0</v>
      </c>
      <c r="AS16" s="50"/>
      <c r="AT16" s="120"/>
      <c r="AU16" s="58"/>
      <c r="AV16" s="58"/>
      <c r="AW16" s="58"/>
      <c r="AX16" s="58"/>
    </row>
    <row r="17" spans="2:50" ht="50.1" customHeight="1">
      <c r="B17" s="127">
        <v>12</v>
      </c>
      <c r="C17" s="127" t="s">
        <v>72</v>
      </c>
      <c r="D17" s="127"/>
      <c r="E17" s="127">
        <v>521001</v>
      </c>
      <c r="F17" s="127"/>
      <c r="G17" s="127"/>
      <c r="H17" s="127"/>
      <c r="I17" s="127"/>
      <c r="J17" s="127"/>
      <c r="K17" s="127"/>
      <c r="L17" s="127"/>
      <c r="M17" s="127">
        <f t="shared" si="0"/>
        <v>0</v>
      </c>
      <c r="N17" s="34">
        <f t="shared" si="1"/>
        <v>0</v>
      </c>
      <c r="O17" s="60"/>
      <c r="P17" s="36">
        <f t="shared" si="14"/>
        <v>0</v>
      </c>
      <c r="Q17" s="34">
        <f t="shared" si="2"/>
        <v>0</v>
      </c>
      <c r="R17" s="47"/>
      <c r="S17" s="34">
        <f t="shared" si="3"/>
        <v>0</v>
      </c>
      <c r="T17" s="48"/>
      <c r="U17" s="34">
        <f t="shared" si="4"/>
        <v>0</v>
      </c>
      <c r="V17" s="34">
        <f t="shared" si="15"/>
        <v>0</v>
      </c>
      <c r="W17" s="49"/>
      <c r="X17" s="34">
        <f t="shared" si="21"/>
        <v>0</v>
      </c>
      <c r="Y17" s="34">
        <f t="shared" si="16"/>
        <v>0</v>
      </c>
      <c r="Z17" s="34">
        <f t="shared" si="17"/>
        <v>0</v>
      </c>
      <c r="AA17" s="34">
        <f t="shared" si="6"/>
        <v>0</v>
      </c>
      <c r="AB17" s="34">
        <f t="shared" si="7"/>
        <v>0</v>
      </c>
      <c r="AC17" s="34">
        <f t="shared" si="18"/>
        <v>0</v>
      </c>
      <c r="AD17" s="34">
        <f t="shared" si="8"/>
        <v>0</v>
      </c>
      <c r="AE17" s="34">
        <f t="shared" si="9"/>
        <v>0</v>
      </c>
      <c r="AF17" s="34">
        <f t="shared" si="10"/>
        <v>0</v>
      </c>
      <c r="AG17" s="34">
        <f t="shared" si="11"/>
        <v>0</v>
      </c>
      <c r="AH17" s="50"/>
      <c r="AI17" s="50"/>
      <c r="AJ17" s="50">
        <f t="shared" si="12"/>
        <v>0</v>
      </c>
      <c r="AK17" s="50"/>
      <c r="AL17" s="45">
        <f t="shared" ref="AL17:AL35" si="22">IF(AE17=0,0,(AE17-AF17-AG17-AH17-AI17-AJ17-AK17))</f>
        <v>0</v>
      </c>
      <c r="AM17" s="45"/>
      <c r="AN17" s="45"/>
      <c r="AO17" s="45"/>
      <c r="AP17" s="43">
        <f t="shared" si="19"/>
        <v>0</v>
      </c>
      <c r="AQ17" s="52"/>
      <c r="AR17" s="45">
        <f t="shared" si="20"/>
        <v>0</v>
      </c>
      <c r="AS17" s="50"/>
      <c r="AT17" s="120"/>
      <c r="AU17" s="58"/>
      <c r="AV17" s="58"/>
      <c r="AW17" s="58"/>
      <c r="AX17" s="58"/>
    </row>
    <row r="18" spans="2:50" ht="50.1" customHeight="1">
      <c r="B18" s="127">
        <v>13</v>
      </c>
      <c r="C18" s="127" t="s">
        <v>73</v>
      </c>
      <c r="D18" s="127"/>
      <c r="E18" s="127">
        <v>521001</v>
      </c>
      <c r="F18" s="127"/>
      <c r="G18" s="127"/>
      <c r="H18" s="127"/>
      <c r="I18" s="127"/>
      <c r="J18" s="127"/>
      <c r="K18" s="127"/>
      <c r="L18" s="127"/>
      <c r="M18" s="127">
        <f t="shared" si="0"/>
        <v>0</v>
      </c>
      <c r="N18" s="34">
        <f t="shared" si="1"/>
        <v>0</v>
      </c>
      <c r="O18" s="46"/>
      <c r="P18" s="36">
        <f t="shared" si="14"/>
        <v>0</v>
      </c>
      <c r="Q18" s="34">
        <f t="shared" si="2"/>
        <v>0</v>
      </c>
      <c r="R18" s="47"/>
      <c r="S18" s="34">
        <f t="shared" si="3"/>
        <v>0</v>
      </c>
      <c r="T18" s="48"/>
      <c r="U18" s="34">
        <f t="shared" si="4"/>
        <v>0</v>
      </c>
      <c r="V18" s="34">
        <f t="shared" si="15"/>
        <v>0</v>
      </c>
      <c r="W18" s="49"/>
      <c r="X18" s="34">
        <f t="shared" si="21"/>
        <v>0</v>
      </c>
      <c r="Y18" s="34">
        <f t="shared" si="16"/>
        <v>0</v>
      </c>
      <c r="Z18" s="34">
        <f t="shared" si="17"/>
        <v>0</v>
      </c>
      <c r="AA18" s="34">
        <f t="shared" si="6"/>
        <v>0</v>
      </c>
      <c r="AB18" s="34">
        <f t="shared" si="7"/>
        <v>0</v>
      </c>
      <c r="AC18" s="34">
        <f t="shared" si="18"/>
        <v>0</v>
      </c>
      <c r="AD18" s="34">
        <f t="shared" si="8"/>
        <v>0</v>
      </c>
      <c r="AE18" s="34">
        <f t="shared" si="9"/>
        <v>0</v>
      </c>
      <c r="AF18" s="34">
        <f t="shared" si="10"/>
        <v>0</v>
      </c>
      <c r="AG18" s="34">
        <f t="shared" si="11"/>
        <v>0</v>
      </c>
      <c r="AH18" s="50"/>
      <c r="AI18" s="51"/>
      <c r="AJ18" s="50">
        <f t="shared" si="12"/>
        <v>0</v>
      </c>
      <c r="AK18" s="50"/>
      <c r="AL18" s="45">
        <f t="shared" si="22"/>
        <v>0</v>
      </c>
      <c r="AM18" s="45"/>
      <c r="AN18" s="45"/>
      <c r="AO18" s="45"/>
      <c r="AP18" s="43">
        <f t="shared" si="19"/>
        <v>0</v>
      </c>
      <c r="AQ18" s="52"/>
      <c r="AR18" s="45">
        <f t="shared" si="20"/>
        <v>0</v>
      </c>
      <c r="AS18" s="50"/>
      <c r="AT18" s="120"/>
      <c r="AU18" s="58"/>
      <c r="AV18" s="58"/>
      <c r="AW18" s="58"/>
      <c r="AX18" s="58"/>
    </row>
    <row r="19" spans="2:50" ht="50.1" customHeight="1">
      <c r="B19" s="127">
        <v>14</v>
      </c>
      <c r="C19" s="127" t="s">
        <v>74</v>
      </c>
      <c r="D19" s="127"/>
      <c r="E19" s="127">
        <v>611010</v>
      </c>
      <c r="F19" s="127"/>
      <c r="G19" s="127"/>
      <c r="H19" s="127"/>
      <c r="I19" s="127"/>
      <c r="J19" s="127"/>
      <c r="K19" s="127"/>
      <c r="L19" s="127"/>
      <c r="M19" s="127">
        <f t="shared" si="0"/>
        <v>0</v>
      </c>
      <c r="N19" s="34">
        <f t="shared" si="1"/>
        <v>0</v>
      </c>
      <c r="O19" s="60"/>
      <c r="P19" s="36">
        <f t="shared" si="14"/>
        <v>0</v>
      </c>
      <c r="Q19" s="34">
        <f t="shared" si="2"/>
        <v>0</v>
      </c>
      <c r="R19" s="47"/>
      <c r="S19" s="34">
        <f t="shared" si="3"/>
        <v>0</v>
      </c>
      <c r="T19" s="48"/>
      <c r="U19" s="34">
        <f t="shared" si="4"/>
        <v>0</v>
      </c>
      <c r="V19" s="34">
        <f t="shared" si="15"/>
        <v>0</v>
      </c>
      <c r="W19" s="49"/>
      <c r="X19" s="34">
        <f t="shared" si="21"/>
        <v>0</v>
      </c>
      <c r="Y19" s="34">
        <f t="shared" si="16"/>
        <v>0</v>
      </c>
      <c r="Z19" s="34">
        <f t="shared" si="17"/>
        <v>0</v>
      </c>
      <c r="AA19" s="34">
        <f t="shared" si="6"/>
        <v>0</v>
      </c>
      <c r="AB19" s="34">
        <f t="shared" si="7"/>
        <v>0</v>
      </c>
      <c r="AC19" s="34">
        <f t="shared" si="18"/>
        <v>0</v>
      </c>
      <c r="AD19" s="34">
        <f t="shared" si="8"/>
        <v>0</v>
      </c>
      <c r="AE19" s="34">
        <f t="shared" si="9"/>
        <v>0</v>
      </c>
      <c r="AF19" s="34">
        <f t="shared" si="10"/>
        <v>0</v>
      </c>
      <c r="AG19" s="34">
        <f t="shared" si="11"/>
        <v>0</v>
      </c>
      <c r="AH19" s="50"/>
      <c r="AI19" s="50"/>
      <c r="AJ19" s="50">
        <f t="shared" si="12"/>
        <v>0</v>
      </c>
      <c r="AK19" s="50"/>
      <c r="AL19" s="45">
        <f t="shared" si="22"/>
        <v>0</v>
      </c>
      <c r="AM19" s="45"/>
      <c r="AN19" s="45"/>
      <c r="AO19" s="45"/>
      <c r="AP19" s="43">
        <f t="shared" si="19"/>
        <v>0</v>
      </c>
      <c r="AQ19" s="52"/>
      <c r="AR19" s="45">
        <f t="shared" si="20"/>
        <v>0</v>
      </c>
      <c r="AS19" s="50"/>
      <c r="AT19" s="120"/>
      <c r="AU19" s="58"/>
      <c r="AV19" s="58"/>
      <c r="AW19" s="58"/>
      <c r="AX19" s="58"/>
    </row>
    <row r="20" spans="2:50" ht="50.1" customHeight="1">
      <c r="B20" s="127">
        <v>15</v>
      </c>
      <c r="C20" s="127" t="s">
        <v>75</v>
      </c>
      <c r="D20" s="127"/>
      <c r="E20" s="127">
        <v>521001</v>
      </c>
      <c r="F20" s="127"/>
      <c r="G20" s="127"/>
      <c r="H20" s="127"/>
      <c r="I20" s="127"/>
      <c r="J20" s="127"/>
      <c r="K20" s="127"/>
      <c r="L20" s="127"/>
      <c r="M20" s="127">
        <f t="shared" si="0"/>
        <v>0</v>
      </c>
      <c r="N20" s="34">
        <f t="shared" si="1"/>
        <v>0</v>
      </c>
      <c r="O20" s="46"/>
      <c r="P20" s="36">
        <f t="shared" si="14"/>
        <v>0</v>
      </c>
      <c r="Q20" s="34">
        <f t="shared" si="2"/>
        <v>0</v>
      </c>
      <c r="R20" s="47"/>
      <c r="S20" s="34">
        <f t="shared" si="3"/>
        <v>0</v>
      </c>
      <c r="T20" s="48"/>
      <c r="U20" s="34">
        <f t="shared" si="4"/>
        <v>0</v>
      </c>
      <c r="V20" s="34">
        <f t="shared" si="15"/>
        <v>0</v>
      </c>
      <c r="W20" s="49"/>
      <c r="X20" s="34">
        <f t="shared" si="21"/>
        <v>0</v>
      </c>
      <c r="Y20" s="34">
        <f t="shared" si="16"/>
        <v>0</v>
      </c>
      <c r="Z20" s="34">
        <f t="shared" si="17"/>
        <v>0</v>
      </c>
      <c r="AA20" s="34">
        <f t="shared" si="6"/>
        <v>0</v>
      </c>
      <c r="AB20" s="34">
        <f t="shared" si="7"/>
        <v>0</v>
      </c>
      <c r="AC20" s="34">
        <f t="shared" si="18"/>
        <v>0</v>
      </c>
      <c r="AD20" s="34">
        <f t="shared" si="8"/>
        <v>0</v>
      </c>
      <c r="AE20" s="34">
        <f t="shared" si="9"/>
        <v>0</v>
      </c>
      <c r="AF20" s="34">
        <f t="shared" si="10"/>
        <v>0</v>
      </c>
      <c r="AG20" s="34">
        <f t="shared" si="11"/>
        <v>0</v>
      </c>
      <c r="AH20" s="50"/>
      <c r="AI20" s="51"/>
      <c r="AJ20" s="50">
        <f t="shared" si="12"/>
        <v>0</v>
      </c>
      <c r="AK20" s="50"/>
      <c r="AL20" s="45">
        <f t="shared" si="22"/>
        <v>0</v>
      </c>
      <c r="AM20" s="45"/>
      <c r="AN20" s="45"/>
      <c r="AO20" s="45"/>
      <c r="AP20" s="43">
        <f t="shared" si="19"/>
        <v>0</v>
      </c>
      <c r="AQ20" s="52"/>
      <c r="AR20" s="45">
        <f t="shared" si="20"/>
        <v>0</v>
      </c>
      <c r="AS20" s="50"/>
      <c r="AT20" s="120"/>
      <c r="AU20" s="58"/>
      <c r="AV20" s="58"/>
      <c r="AW20" s="58"/>
      <c r="AX20" s="58"/>
    </row>
    <row r="21" spans="2:50" ht="50.1" customHeight="1">
      <c r="B21" s="127">
        <v>16</v>
      </c>
      <c r="C21" s="127" t="s">
        <v>76</v>
      </c>
      <c r="D21" s="127"/>
      <c r="E21" s="127">
        <v>521001</v>
      </c>
      <c r="F21" s="127"/>
      <c r="G21" s="127"/>
      <c r="H21" s="127"/>
      <c r="I21" s="127"/>
      <c r="J21" s="127"/>
      <c r="K21" s="127"/>
      <c r="L21" s="127"/>
      <c r="M21" s="127">
        <f t="shared" si="0"/>
        <v>0</v>
      </c>
      <c r="N21" s="34">
        <f t="shared" si="1"/>
        <v>0</v>
      </c>
      <c r="O21" s="60"/>
      <c r="P21" s="36">
        <f t="shared" si="14"/>
        <v>0</v>
      </c>
      <c r="Q21" s="34">
        <f t="shared" si="2"/>
        <v>0</v>
      </c>
      <c r="R21" s="47"/>
      <c r="S21" s="34">
        <f t="shared" si="3"/>
        <v>0</v>
      </c>
      <c r="T21" s="48"/>
      <c r="U21" s="34">
        <f t="shared" si="4"/>
        <v>0</v>
      </c>
      <c r="V21" s="34">
        <f t="shared" si="15"/>
        <v>0</v>
      </c>
      <c r="W21" s="49"/>
      <c r="X21" s="34">
        <f t="shared" si="21"/>
        <v>0</v>
      </c>
      <c r="Y21" s="34">
        <f t="shared" si="16"/>
        <v>0</v>
      </c>
      <c r="Z21" s="34">
        <f t="shared" si="17"/>
        <v>0</v>
      </c>
      <c r="AA21" s="34">
        <f t="shared" si="6"/>
        <v>0</v>
      </c>
      <c r="AB21" s="34">
        <f t="shared" si="7"/>
        <v>0</v>
      </c>
      <c r="AC21" s="34">
        <f t="shared" si="18"/>
        <v>0</v>
      </c>
      <c r="AD21" s="34">
        <f t="shared" si="8"/>
        <v>0</v>
      </c>
      <c r="AE21" s="34">
        <f t="shared" si="9"/>
        <v>0</v>
      </c>
      <c r="AF21" s="34">
        <f t="shared" si="10"/>
        <v>0</v>
      </c>
      <c r="AG21" s="34">
        <f t="shared" si="11"/>
        <v>0</v>
      </c>
      <c r="AH21" s="50"/>
      <c r="AI21" s="51"/>
      <c r="AJ21" s="50">
        <f t="shared" si="12"/>
        <v>0</v>
      </c>
      <c r="AK21" s="50"/>
      <c r="AL21" s="45">
        <f t="shared" si="22"/>
        <v>0</v>
      </c>
      <c r="AM21" s="45"/>
      <c r="AN21" s="45"/>
      <c r="AO21" s="45"/>
      <c r="AP21" s="43">
        <f t="shared" si="19"/>
        <v>0</v>
      </c>
      <c r="AQ21" s="52"/>
      <c r="AR21" s="45">
        <f t="shared" si="20"/>
        <v>0</v>
      </c>
      <c r="AS21" s="50"/>
      <c r="AT21" s="120"/>
      <c r="AU21" s="58"/>
      <c r="AV21" s="58"/>
      <c r="AW21" s="58"/>
      <c r="AX21" s="58"/>
    </row>
    <row r="22" spans="2:50" ht="50.1" customHeight="1">
      <c r="B22" s="127">
        <v>17</v>
      </c>
      <c r="C22" s="127" t="s">
        <v>77</v>
      </c>
      <c r="D22" s="127"/>
      <c r="E22" s="127">
        <v>521001</v>
      </c>
      <c r="F22" s="127"/>
      <c r="G22" s="127"/>
      <c r="H22" s="127"/>
      <c r="I22" s="127"/>
      <c r="J22" s="127"/>
      <c r="K22" s="127"/>
      <c r="L22" s="127"/>
      <c r="M22" s="127">
        <f t="shared" si="0"/>
        <v>0</v>
      </c>
      <c r="N22" s="34">
        <f t="shared" si="1"/>
        <v>0</v>
      </c>
      <c r="O22" s="46"/>
      <c r="P22" s="36">
        <f t="shared" si="14"/>
        <v>0</v>
      </c>
      <c r="Q22" s="34">
        <f t="shared" si="2"/>
        <v>0</v>
      </c>
      <c r="R22" s="47"/>
      <c r="S22" s="34">
        <f t="shared" si="3"/>
        <v>0</v>
      </c>
      <c r="T22" s="48"/>
      <c r="U22" s="34">
        <f t="shared" si="4"/>
        <v>0</v>
      </c>
      <c r="V22" s="34">
        <f t="shared" si="15"/>
        <v>0</v>
      </c>
      <c r="W22" s="49"/>
      <c r="X22" s="34">
        <f t="shared" si="21"/>
        <v>0</v>
      </c>
      <c r="Y22" s="34">
        <f t="shared" si="16"/>
        <v>0</v>
      </c>
      <c r="Z22" s="34">
        <f t="shared" si="17"/>
        <v>0</v>
      </c>
      <c r="AA22" s="34">
        <f t="shared" si="6"/>
        <v>0</v>
      </c>
      <c r="AB22" s="34">
        <f t="shared" si="7"/>
        <v>0</v>
      </c>
      <c r="AC22" s="34">
        <f t="shared" si="18"/>
        <v>0</v>
      </c>
      <c r="AD22" s="34">
        <f t="shared" si="8"/>
        <v>0</v>
      </c>
      <c r="AE22" s="34">
        <f t="shared" si="9"/>
        <v>0</v>
      </c>
      <c r="AF22" s="34">
        <f t="shared" si="10"/>
        <v>0</v>
      </c>
      <c r="AG22" s="34">
        <f t="shared" si="11"/>
        <v>0</v>
      </c>
      <c r="AH22" s="50"/>
      <c r="AI22" s="51"/>
      <c r="AJ22" s="50">
        <f t="shared" si="12"/>
        <v>0</v>
      </c>
      <c r="AK22" s="50"/>
      <c r="AL22" s="45">
        <f t="shared" si="22"/>
        <v>0</v>
      </c>
      <c r="AM22" s="45"/>
      <c r="AN22" s="45"/>
      <c r="AO22" s="45"/>
      <c r="AP22" s="43">
        <f t="shared" si="19"/>
        <v>0</v>
      </c>
      <c r="AQ22" s="52"/>
      <c r="AR22" s="45">
        <f t="shared" si="20"/>
        <v>0</v>
      </c>
      <c r="AS22" s="50"/>
      <c r="AT22" s="120"/>
      <c r="AU22" s="58"/>
      <c r="AV22" s="58"/>
      <c r="AW22" s="58"/>
      <c r="AX22" s="58"/>
    </row>
    <row r="23" spans="2:50" ht="50.1" customHeight="1">
      <c r="B23" s="127">
        <v>18</v>
      </c>
      <c r="C23" s="127" t="s">
        <v>78</v>
      </c>
      <c r="D23" s="127"/>
      <c r="E23" s="127">
        <v>521001</v>
      </c>
      <c r="F23" s="127"/>
      <c r="G23" s="127"/>
      <c r="H23" s="127"/>
      <c r="I23" s="127"/>
      <c r="J23" s="127"/>
      <c r="K23" s="127"/>
      <c r="L23" s="127"/>
      <c r="M23" s="127">
        <f t="shared" si="0"/>
        <v>0</v>
      </c>
      <c r="N23" s="34">
        <f t="shared" si="1"/>
        <v>0</v>
      </c>
      <c r="O23" s="60"/>
      <c r="P23" s="36">
        <f t="shared" si="14"/>
        <v>0</v>
      </c>
      <c r="Q23" s="34">
        <f t="shared" si="2"/>
        <v>0</v>
      </c>
      <c r="R23" s="47"/>
      <c r="S23" s="34">
        <f t="shared" si="3"/>
        <v>0</v>
      </c>
      <c r="T23" s="48"/>
      <c r="U23" s="34">
        <f t="shared" si="4"/>
        <v>0</v>
      </c>
      <c r="V23" s="34">
        <f t="shared" si="15"/>
        <v>0</v>
      </c>
      <c r="W23" s="49"/>
      <c r="X23" s="34">
        <f t="shared" si="21"/>
        <v>0</v>
      </c>
      <c r="Y23" s="34">
        <f t="shared" si="16"/>
        <v>0</v>
      </c>
      <c r="Z23" s="34">
        <f t="shared" si="17"/>
        <v>0</v>
      </c>
      <c r="AA23" s="34">
        <f t="shared" si="6"/>
        <v>0</v>
      </c>
      <c r="AB23" s="34">
        <f t="shared" si="7"/>
        <v>0</v>
      </c>
      <c r="AC23" s="34">
        <f t="shared" si="18"/>
        <v>0</v>
      </c>
      <c r="AD23" s="34">
        <f t="shared" si="8"/>
        <v>0</v>
      </c>
      <c r="AE23" s="34">
        <f t="shared" si="9"/>
        <v>0</v>
      </c>
      <c r="AF23" s="34">
        <f t="shared" si="10"/>
        <v>0</v>
      </c>
      <c r="AG23" s="34">
        <f t="shared" si="11"/>
        <v>0</v>
      </c>
      <c r="AH23" s="50"/>
      <c r="AI23" s="51"/>
      <c r="AJ23" s="50">
        <f t="shared" si="12"/>
        <v>0</v>
      </c>
      <c r="AK23" s="50"/>
      <c r="AL23" s="45">
        <f t="shared" si="22"/>
        <v>0</v>
      </c>
      <c r="AM23" s="45"/>
      <c r="AN23" s="45"/>
      <c r="AO23" s="45"/>
      <c r="AP23" s="43">
        <f t="shared" si="19"/>
        <v>0</v>
      </c>
      <c r="AQ23" s="52"/>
      <c r="AR23" s="45">
        <f t="shared" si="20"/>
        <v>0</v>
      </c>
      <c r="AS23" s="50"/>
      <c r="AT23" s="120"/>
      <c r="AU23" s="58"/>
      <c r="AV23" s="58"/>
      <c r="AW23" s="58"/>
      <c r="AX23" s="58"/>
    </row>
    <row r="24" spans="2:50" ht="50.1" customHeight="1">
      <c r="B24" s="127">
        <v>19</v>
      </c>
      <c r="C24" s="127" t="s">
        <v>79</v>
      </c>
      <c r="D24" s="127"/>
      <c r="E24" s="127">
        <v>611010</v>
      </c>
      <c r="F24" s="127"/>
      <c r="G24" s="127"/>
      <c r="H24" s="127"/>
      <c r="I24" s="127"/>
      <c r="J24" s="127"/>
      <c r="K24" s="127"/>
      <c r="L24" s="127"/>
      <c r="M24" s="127">
        <f t="shared" si="0"/>
        <v>0</v>
      </c>
      <c r="N24" s="34">
        <f t="shared" si="1"/>
        <v>0</v>
      </c>
      <c r="O24" s="46"/>
      <c r="P24" s="36">
        <f t="shared" si="14"/>
        <v>0</v>
      </c>
      <c r="Q24" s="34">
        <f t="shared" si="2"/>
        <v>0</v>
      </c>
      <c r="R24" s="47"/>
      <c r="S24" s="34">
        <f t="shared" si="3"/>
        <v>0</v>
      </c>
      <c r="T24" s="48"/>
      <c r="U24" s="34">
        <f t="shared" si="4"/>
        <v>0</v>
      </c>
      <c r="V24" s="34">
        <f t="shared" si="15"/>
        <v>0</v>
      </c>
      <c r="W24" s="49"/>
      <c r="X24" s="34">
        <f t="shared" si="21"/>
        <v>0</v>
      </c>
      <c r="Y24" s="34">
        <f t="shared" si="16"/>
        <v>0</v>
      </c>
      <c r="Z24" s="34">
        <f t="shared" si="17"/>
        <v>0</v>
      </c>
      <c r="AA24" s="34">
        <f t="shared" si="6"/>
        <v>0</v>
      </c>
      <c r="AB24" s="34">
        <f t="shared" si="7"/>
        <v>0</v>
      </c>
      <c r="AC24" s="34">
        <f t="shared" si="18"/>
        <v>0</v>
      </c>
      <c r="AD24" s="34">
        <f t="shared" si="8"/>
        <v>0</v>
      </c>
      <c r="AE24" s="34">
        <f t="shared" si="9"/>
        <v>0</v>
      </c>
      <c r="AF24" s="34">
        <f t="shared" si="10"/>
        <v>0</v>
      </c>
      <c r="AG24" s="34">
        <f t="shared" si="11"/>
        <v>0</v>
      </c>
      <c r="AH24" s="50"/>
      <c r="AI24" s="51"/>
      <c r="AJ24" s="50">
        <f t="shared" si="12"/>
        <v>0</v>
      </c>
      <c r="AK24" s="50"/>
      <c r="AL24" s="45">
        <f t="shared" si="22"/>
        <v>0</v>
      </c>
      <c r="AM24" s="45"/>
      <c r="AN24" s="45"/>
      <c r="AO24" s="45"/>
      <c r="AP24" s="43">
        <f t="shared" si="19"/>
        <v>0</v>
      </c>
      <c r="AQ24" s="52"/>
      <c r="AR24" s="45">
        <f t="shared" si="20"/>
        <v>0</v>
      </c>
      <c r="AS24" s="50"/>
      <c r="AT24" s="120"/>
      <c r="AU24" s="58"/>
      <c r="AV24" s="58"/>
      <c r="AW24" s="58"/>
      <c r="AX24" s="58"/>
    </row>
    <row r="25" spans="2:50" ht="50.1" customHeight="1">
      <c r="B25" s="127">
        <v>20</v>
      </c>
      <c r="C25" s="127" t="s">
        <v>80</v>
      </c>
      <c r="D25" s="127"/>
      <c r="E25" s="127">
        <v>521002</v>
      </c>
      <c r="F25" s="127"/>
      <c r="G25" s="127"/>
      <c r="H25" s="127"/>
      <c r="I25" s="127"/>
      <c r="J25" s="127"/>
      <c r="K25" s="127"/>
      <c r="L25" s="127"/>
      <c r="M25" s="127">
        <f t="shared" si="0"/>
        <v>0</v>
      </c>
      <c r="N25" s="34">
        <f t="shared" si="1"/>
        <v>0</v>
      </c>
      <c r="O25" s="61"/>
      <c r="P25" s="36">
        <f t="shared" si="14"/>
        <v>0</v>
      </c>
      <c r="Q25" s="34">
        <f t="shared" si="2"/>
        <v>0</v>
      </c>
      <c r="R25" s="47"/>
      <c r="S25" s="34">
        <f t="shared" si="3"/>
        <v>0</v>
      </c>
      <c r="T25" s="48"/>
      <c r="U25" s="34">
        <f t="shared" si="4"/>
        <v>0</v>
      </c>
      <c r="V25" s="34">
        <f t="shared" si="15"/>
        <v>0</v>
      </c>
      <c r="W25" s="49"/>
      <c r="X25" s="34">
        <f t="shared" si="21"/>
        <v>0</v>
      </c>
      <c r="Y25" s="34">
        <f t="shared" si="16"/>
        <v>0</v>
      </c>
      <c r="Z25" s="34">
        <f t="shared" si="17"/>
        <v>0</v>
      </c>
      <c r="AA25" s="34">
        <f t="shared" si="6"/>
        <v>0</v>
      </c>
      <c r="AB25" s="34">
        <f t="shared" si="7"/>
        <v>0</v>
      </c>
      <c r="AC25" s="34">
        <f t="shared" si="18"/>
        <v>0</v>
      </c>
      <c r="AD25" s="34">
        <f t="shared" si="8"/>
        <v>0</v>
      </c>
      <c r="AE25" s="34">
        <f>(AA25+AD25)</f>
        <v>0</v>
      </c>
      <c r="AF25" s="34">
        <f t="shared" si="10"/>
        <v>0</v>
      </c>
      <c r="AG25" s="34">
        <f t="shared" si="11"/>
        <v>0</v>
      </c>
      <c r="AH25" s="50"/>
      <c r="AI25" s="51"/>
      <c r="AJ25" s="50">
        <f t="shared" si="12"/>
        <v>0</v>
      </c>
      <c r="AK25" s="50"/>
      <c r="AL25" s="45">
        <f t="shared" si="22"/>
        <v>0</v>
      </c>
      <c r="AM25" s="45"/>
      <c r="AN25" s="45"/>
      <c r="AO25" s="45"/>
      <c r="AP25" s="43">
        <f t="shared" si="19"/>
        <v>0</v>
      </c>
      <c r="AQ25" s="52"/>
      <c r="AR25" s="45">
        <f t="shared" si="20"/>
        <v>0</v>
      </c>
      <c r="AS25" s="50"/>
      <c r="AT25" s="120"/>
      <c r="AU25" s="58"/>
      <c r="AV25" s="58"/>
      <c r="AW25" s="58"/>
      <c r="AX25" s="58"/>
    </row>
    <row r="26" spans="2:50" ht="50.1" customHeight="1">
      <c r="B26" s="127">
        <v>21</v>
      </c>
      <c r="C26" s="127" t="s">
        <v>81</v>
      </c>
      <c r="D26" s="127"/>
      <c r="E26" s="127">
        <v>521002</v>
      </c>
      <c r="F26" s="127"/>
      <c r="G26" s="127"/>
      <c r="H26" s="127"/>
      <c r="I26" s="127"/>
      <c r="J26" s="127"/>
      <c r="K26" s="127"/>
      <c r="L26" s="127"/>
      <c r="M26" s="127">
        <f t="shared" si="0"/>
        <v>0</v>
      </c>
      <c r="N26" s="34">
        <f t="shared" si="1"/>
        <v>0</v>
      </c>
      <c r="O26" s="60"/>
      <c r="P26" s="36">
        <f t="shared" si="14"/>
        <v>0</v>
      </c>
      <c r="Q26" s="34">
        <f t="shared" si="2"/>
        <v>0</v>
      </c>
      <c r="R26" s="47"/>
      <c r="S26" s="34">
        <f t="shared" si="3"/>
        <v>0</v>
      </c>
      <c r="T26" s="48"/>
      <c r="U26" s="34">
        <f t="shared" si="4"/>
        <v>0</v>
      </c>
      <c r="V26" s="34">
        <f t="shared" si="15"/>
        <v>0</v>
      </c>
      <c r="W26" s="49"/>
      <c r="X26" s="34">
        <f t="shared" si="21"/>
        <v>0</v>
      </c>
      <c r="Y26" s="34">
        <f t="shared" si="16"/>
        <v>0</v>
      </c>
      <c r="Z26" s="34">
        <f t="shared" si="17"/>
        <v>0</v>
      </c>
      <c r="AA26" s="34">
        <f t="shared" si="6"/>
        <v>0</v>
      </c>
      <c r="AB26" s="34">
        <f t="shared" si="7"/>
        <v>0</v>
      </c>
      <c r="AC26" s="34">
        <f t="shared" si="18"/>
        <v>0</v>
      </c>
      <c r="AD26" s="34">
        <f t="shared" si="8"/>
        <v>0</v>
      </c>
      <c r="AE26" s="34">
        <f t="shared" ref="AE26:AE39" si="23">(AA26+AD26)</f>
        <v>0</v>
      </c>
      <c r="AF26" s="34">
        <f t="shared" si="10"/>
        <v>0</v>
      </c>
      <c r="AG26" s="34">
        <f t="shared" si="11"/>
        <v>0</v>
      </c>
      <c r="AH26" s="50"/>
      <c r="AI26" s="50"/>
      <c r="AJ26" s="50">
        <f t="shared" si="12"/>
        <v>0</v>
      </c>
      <c r="AK26" s="50"/>
      <c r="AL26" s="45">
        <f t="shared" si="22"/>
        <v>0</v>
      </c>
      <c r="AM26" s="45"/>
      <c r="AN26" s="45"/>
      <c r="AO26" s="45"/>
      <c r="AP26" s="43">
        <f t="shared" si="19"/>
        <v>0</v>
      </c>
      <c r="AQ26" s="52"/>
      <c r="AR26" s="45">
        <f t="shared" si="20"/>
        <v>0</v>
      </c>
      <c r="AS26" s="50"/>
      <c r="AT26" s="120"/>
      <c r="AU26" s="58"/>
      <c r="AV26" s="58"/>
      <c r="AW26" s="58"/>
      <c r="AX26" s="58"/>
    </row>
    <row r="27" spans="2:50" ht="50.1" customHeight="1">
      <c r="B27" s="127">
        <v>22</v>
      </c>
      <c r="C27" s="127" t="s">
        <v>82</v>
      </c>
      <c r="D27" s="127"/>
      <c r="E27" s="127">
        <v>521002</v>
      </c>
      <c r="F27" s="127"/>
      <c r="G27" s="127"/>
      <c r="H27" s="127"/>
      <c r="I27" s="127"/>
      <c r="J27" s="127"/>
      <c r="K27" s="127"/>
      <c r="L27" s="127"/>
      <c r="M27" s="127">
        <f t="shared" si="0"/>
        <v>0</v>
      </c>
      <c r="N27" s="34">
        <f t="shared" si="1"/>
        <v>0</v>
      </c>
      <c r="O27" s="46"/>
      <c r="P27" s="36">
        <f t="shared" si="14"/>
        <v>0</v>
      </c>
      <c r="Q27" s="34">
        <f t="shared" si="2"/>
        <v>0</v>
      </c>
      <c r="R27" s="47"/>
      <c r="S27" s="34">
        <f t="shared" si="3"/>
        <v>0</v>
      </c>
      <c r="T27" s="48"/>
      <c r="U27" s="34">
        <f t="shared" si="4"/>
        <v>0</v>
      </c>
      <c r="V27" s="34">
        <f t="shared" si="15"/>
        <v>0</v>
      </c>
      <c r="W27" s="49"/>
      <c r="X27" s="34">
        <f t="shared" si="21"/>
        <v>0</v>
      </c>
      <c r="Y27" s="34">
        <f t="shared" si="16"/>
        <v>0</v>
      </c>
      <c r="Z27" s="34">
        <f t="shared" si="17"/>
        <v>0</v>
      </c>
      <c r="AA27" s="34">
        <f t="shared" si="6"/>
        <v>0</v>
      </c>
      <c r="AB27" s="34">
        <f t="shared" si="7"/>
        <v>0</v>
      </c>
      <c r="AC27" s="34">
        <f t="shared" si="18"/>
        <v>0</v>
      </c>
      <c r="AD27" s="34">
        <f t="shared" si="8"/>
        <v>0</v>
      </c>
      <c r="AE27" s="34">
        <f t="shared" si="23"/>
        <v>0</v>
      </c>
      <c r="AF27" s="34">
        <f t="shared" si="10"/>
        <v>0</v>
      </c>
      <c r="AG27" s="34">
        <f t="shared" si="11"/>
        <v>0</v>
      </c>
      <c r="AH27" s="50"/>
      <c r="AI27" s="51"/>
      <c r="AJ27" s="50">
        <f t="shared" si="12"/>
        <v>0</v>
      </c>
      <c r="AK27" s="50"/>
      <c r="AL27" s="45">
        <f t="shared" si="22"/>
        <v>0</v>
      </c>
      <c r="AM27" s="45"/>
      <c r="AN27" s="45"/>
      <c r="AO27" s="45"/>
      <c r="AP27" s="43">
        <f t="shared" si="19"/>
        <v>0</v>
      </c>
      <c r="AQ27" s="52"/>
      <c r="AR27" s="45">
        <f t="shared" si="20"/>
        <v>0</v>
      </c>
      <c r="AS27" s="50"/>
      <c r="AT27" s="120"/>
      <c r="AU27" s="58"/>
      <c r="AV27" s="58"/>
      <c r="AW27" s="58"/>
      <c r="AX27" s="58"/>
    </row>
    <row r="28" spans="2:50" ht="50.1" customHeight="1">
      <c r="B28" s="127">
        <v>23</v>
      </c>
      <c r="C28" s="127" t="s">
        <v>83</v>
      </c>
      <c r="D28" s="127"/>
      <c r="E28" s="127">
        <v>521002</v>
      </c>
      <c r="F28" s="127"/>
      <c r="G28" s="127"/>
      <c r="H28" s="127"/>
      <c r="I28" s="127"/>
      <c r="J28" s="127"/>
      <c r="K28" s="127"/>
      <c r="L28" s="127"/>
      <c r="M28" s="127">
        <f t="shared" si="0"/>
        <v>0</v>
      </c>
      <c r="N28" s="34">
        <f t="shared" si="1"/>
        <v>0</v>
      </c>
      <c r="O28" s="46"/>
      <c r="P28" s="36">
        <f t="shared" si="14"/>
        <v>0</v>
      </c>
      <c r="Q28" s="34">
        <f t="shared" si="2"/>
        <v>0</v>
      </c>
      <c r="R28" s="47"/>
      <c r="S28" s="34">
        <f t="shared" si="3"/>
        <v>0</v>
      </c>
      <c r="T28" s="48"/>
      <c r="U28" s="34">
        <f t="shared" si="4"/>
        <v>0</v>
      </c>
      <c r="V28" s="34">
        <f t="shared" si="15"/>
        <v>0</v>
      </c>
      <c r="W28" s="49"/>
      <c r="X28" s="34">
        <f t="shared" si="21"/>
        <v>0</v>
      </c>
      <c r="Y28" s="34">
        <f t="shared" si="16"/>
        <v>0</v>
      </c>
      <c r="Z28" s="34">
        <f t="shared" si="17"/>
        <v>0</v>
      </c>
      <c r="AA28" s="34">
        <f t="shared" si="6"/>
        <v>0</v>
      </c>
      <c r="AB28" s="34">
        <f t="shared" si="7"/>
        <v>0</v>
      </c>
      <c r="AC28" s="34">
        <f t="shared" si="18"/>
        <v>0</v>
      </c>
      <c r="AD28" s="34">
        <f t="shared" si="8"/>
        <v>0</v>
      </c>
      <c r="AE28" s="34">
        <v>0</v>
      </c>
      <c r="AF28" s="34">
        <f t="shared" si="10"/>
        <v>0</v>
      </c>
      <c r="AG28" s="34">
        <v>0</v>
      </c>
      <c r="AH28" s="50"/>
      <c r="AI28" s="51"/>
      <c r="AJ28" s="50">
        <f t="shared" si="12"/>
        <v>0</v>
      </c>
      <c r="AK28" s="50"/>
      <c r="AL28" s="45">
        <f t="shared" si="22"/>
        <v>0</v>
      </c>
      <c r="AM28" s="45"/>
      <c r="AN28" s="45"/>
      <c r="AO28" s="45"/>
      <c r="AP28" s="43">
        <f t="shared" si="19"/>
        <v>0</v>
      </c>
      <c r="AQ28" s="52"/>
      <c r="AR28" s="45">
        <f t="shared" si="20"/>
        <v>0</v>
      </c>
      <c r="AS28" s="50"/>
      <c r="AT28" s="120"/>
      <c r="AU28" s="58"/>
      <c r="AV28" s="58"/>
      <c r="AW28" s="58"/>
      <c r="AX28" s="58"/>
    </row>
    <row r="29" spans="2:50" ht="50.1" customHeight="1">
      <c r="B29" s="127">
        <v>24</v>
      </c>
      <c r="C29" s="127" t="s">
        <v>84</v>
      </c>
      <c r="D29" s="127"/>
      <c r="E29" s="127">
        <v>521002</v>
      </c>
      <c r="F29" s="127"/>
      <c r="G29" s="127"/>
      <c r="H29" s="127"/>
      <c r="I29" s="127"/>
      <c r="J29" s="127"/>
      <c r="K29" s="127"/>
      <c r="L29" s="127"/>
      <c r="M29" s="127">
        <f t="shared" si="0"/>
        <v>0</v>
      </c>
      <c r="N29" s="34">
        <f t="shared" si="1"/>
        <v>0</v>
      </c>
      <c r="O29" s="46"/>
      <c r="P29" s="36">
        <f t="shared" si="14"/>
        <v>0</v>
      </c>
      <c r="Q29" s="34">
        <f t="shared" si="2"/>
        <v>0</v>
      </c>
      <c r="R29" s="47"/>
      <c r="S29" s="34">
        <f t="shared" si="3"/>
        <v>0</v>
      </c>
      <c r="T29" s="48"/>
      <c r="U29" s="34">
        <f t="shared" si="4"/>
        <v>0</v>
      </c>
      <c r="V29" s="34">
        <f t="shared" si="15"/>
        <v>0</v>
      </c>
      <c r="W29" s="49"/>
      <c r="X29" s="34">
        <f t="shared" si="21"/>
        <v>0</v>
      </c>
      <c r="Y29" s="34">
        <f t="shared" si="16"/>
        <v>0</v>
      </c>
      <c r="Z29" s="34">
        <f t="shared" si="17"/>
        <v>0</v>
      </c>
      <c r="AA29" s="34">
        <f t="shared" si="6"/>
        <v>0</v>
      </c>
      <c r="AB29" s="34">
        <f t="shared" si="7"/>
        <v>0</v>
      </c>
      <c r="AC29" s="34">
        <f t="shared" si="18"/>
        <v>0</v>
      </c>
      <c r="AD29" s="34">
        <f t="shared" si="8"/>
        <v>0</v>
      </c>
      <c r="AE29" s="34">
        <f t="shared" si="23"/>
        <v>0</v>
      </c>
      <c r="AF29" s="34">
        <f t="shared" si="10"/>
        <v>0</v>
      </c>
      <c r="AG29" s="34">
        <f t="shared" ref="AG29:AG49" si="24">(AE29*AG$5)</f>
        <v>0</v>
      </c>
      <c r="AH29" s="50"/>
      <c r="AI29" s="51"/>
      <c r="AJ29" s="50">
        <f t="shared" si="12"/>
        <v>0</v>
      </c>
      <c r="AK29" s="50"/>
      <c r="AL29" s="45">
        <f t="shared" si="22"/>
        <v>0</v>
      </c>
      <c r="AM29" s="45"/>
      <c r="AN29" s="45"/>
      <c r="AO29" s="45"/>
      <c r="AP29" s="43">
        <f t="shared" si="19"/>
        <v>0</v>
      </c>
      <c r="AQ29" s="52"/>
      <c r="AR29" s="45">
        <f t="shared" si="20"/>
        <v>0</v>
      </c>
      <c r="AS29" s="50"/>
      <c r="AT29" s="120"/>
      <c r="AU29" s="58"/>
      <c r="AV29" s="58"/>
      <c r="AW29" s="58"/>
      <c r="AX29" s="58"/>
    </row>
    <row r="30" spans="2:50" ht="50.1" customHeight="1">
      <c r="B30" s="127">
        <v>25</v>
      </c>
      <c r="C30" s="127" t="s">
        <v>85</v>
      </c>
      <c r="D30" s="127"/>
      <c r="E30" s="127">
        <v>521002</v>
      </c>
      <c r="F30" s="127"/>
      <c r="G30" s="127"/>
      <c r="H30" s="127"/>
      <c r="I30" s="127"/>
      <c r="J30" s="127"/>
      <c r="K30" s="127"/>
      <c r="L30" s="127"/>
      <c r="M30" s="127">
        <f t="shared" si="0"/>
        <v>0</v>
      </c>
      <c r="N30" s="34">
        <f t="shared" si="1"/>
        <v>0</v>
      </c>
      <c r="O30" s="46"/>
      <c r="P30" s="36">
        <f t="shared" si="14"/>
        <v>0</v>
      </c>
      <c r="Q30" s="34">
        <f t="shared" si="2"/>
        <v>0</v>
      </c>
      <c r="R30" s="47"/>
      <c r="S30" s="34">
        <f t="shared" si="3"/>
        <v>0</v>
      </c>
      <c r="T30" s="48"/>
      <c r="U30" s="34">
        <f t="shared" si="4"/>
        <v>0</v>
      </c>
      <c r="V30" s="34">
        <f t="shared" si="15"/>
        <v>0</v>
      </c>
      <c r="W30" s="49"/>
      <c r="X30" s="34">
        <f t="shared" si="21"/>
        <v>0</v>
      </c>
      <c r="Y30" s="34">
        <f t="shared" si="16"/>
        <v>0</v>
      </c>
      <c r="Z30" s="34">
        <f t="shared" si="17"/>
        <v>0</v>
      </c>
      <c r="AA30" s="34">
        <f t="shared" si="6"/>
        <v>0</v>
      </c>
      <c r="AB30" s="34">
        <f t="shared" si="7"/>
        <v>0</v>
      </c>
      <c r="AC30" s="34">
        <f t="shared" si="18"/>
        <v>0</v>
      </c>
      <c r="AD30" s="34">
        <f t="shared" si="8"/>
        <v>0</v>
      </c>
      <c r="AE30" s="34">
        <f t="shared" si="23"/>
        <v>0</v>
      </c>
      <c r="AF30" s="34">
        <f t="shared" si="10"/>
        <v>0</v>
      </c>
      <c r="AG30" s="34">
        <f t="shared" si="24"/>
        <v>0</v>
      </c>
      <c r="AH30" s="50"/>
      <c r="AI30" s="51"/>
      <c r="AJ30" s="50">
        <f t="shared" si="12"/>
        <v>0</v>
      </c>
      <c r="AK30" s="50"/>
      <c r="AL30" s="45">
        <f t="shared" si="22"/>
        <v>0</v>
      </c>
      <c r="AM30" s="45"/>
      <c r="AN30" s="45"/>
      <c r="AO30" s="45"/>
      <c r="AP30" s="43">
        <f>SUM(AM30:AO30)</f>
        <v>0</v>
      </c>
      <c r="AQ30" s="52"/>
      <c r="AR30" s="45">
        <f t="shared" si="20"/>
        <v>0</v>
      </c>
      <c r="AS30" s="50"/>
      <c r="AT30" s="120"/>
      <c r="AU30" s="58"/>
      <c r="AV30" s="58"/>
      <c r="AW30" s="58"/>
      <c r="AX30" s="58"/>
    </row>
    <row r="31" spans="2:50" ht="50.1" customHeight="1">
      <c r="B31" s="127">
        <v>26</v>
      </c>
      <c r="C31" s="127" t="s">
        <v>86</v>
      </c>
      <c r="D31" s="127"/>
      <c r="E31" s="127">
        <v>521002</v>
      </c>
      <c r="F31" s="127"/>
      <c r="G31" s="127"/>
      <c r="H31" s="127"/>
      <c r="I31" s="127"/>
      <c r="J31" s="127"/>
      <c r="K31" s="127"/>
      <c r="L31" s="127"/>
      <c r="M31" s="127">
        <f t="shared" si="0"/>
        <v>0</v>
      </c>
      <c r="N31" s="34">
        <f t="shared" si="1"/>
        <v>0</v>
      </c>
      <c r="O31" s="60"/>
      <c r="P31" s="36">
        <f t="shared" si="14"/>
        <v>0</v>
      </c>
      <c r="Q31" s="34">
        <f t="shared" si="2"/>
        <v>0</v>
      </c>
      <c r="R31" s="47"/>
      <c r="S31" s="34">
        <f t="shared" si="3"/>
        <v>0</v>
      </c>
      <c r="T31" s="48"/>
      <c r="U31" s="34">
        <f t="shared" si="4"/>
        <v>0</v>
      </c>
      <c r="V31" s="34">
        <f t="shared" si="15"/>
        <v>0</v>
      </c>
      <c r="W31" s="49"/>
      <c r="X31" s="34">
        <f t="shared" si="21"/>
        <v>0</v>
      </c>
      <c r="Y31" s="34">
        <f t="shared" si="16"/>
        <v>0</v>
      </c>
      <c r="Z31" s="34">
        <f t="shared" si="17"/>
        <v>0</v>
      </c>
      <c r="AA31" s="34">
        <f t="shared" si="6"/>
        <v>0</v>
      </c>
      <c r="AB31" s="34">
        <f t="shared" si="7"/>
        <v>0</v>
      </c>
      <c r="AC31" s="34">
        <f t="shared" si="18"/>
        <v>0</v>
      </c>
      <c r="AD31" s="34">
        <f t="shared" si="8"/>
        <v>0</v>
      </c>
      <c r="AE31" s="34">
        <f t="shared" si="23"/>
        <v>0</v>
      </c>
      <c r="AF31" s="34">
        <f t="shared" si="10"/>
        <v>0</v>
      </c>
      <c r="AG31" s="34">
        <f t="shared" si="24"/>
        <v>0</v>
      </c>
      <c r="AH31" s="50"/>
      <c r="AI31" s="51">
        <v>0</v>
      </c>
      <c r="AJ31" s="50">
        <f t="shared" si="12"/>
        <v>0</v>
      </c>
      <c r="AK31" s="50"/>
      <c r="AL31" s="45">
        <f t="shared" si="22"/>
        <v>0</v>
      </c>
      <c r="AM31" s="45"/>
      <c r="AN31" s="45"/>
      <c r="AO31" s="45"/>
      <c r="AP31" s="43">
        <f>SUM(AM31:AO31)</f>
        <v>0</v>
      </c>
      <c r="AQ31" s="52"/>
      <c r="AR31" s="45">
        <f t="shared" si="20"/>
        <v>0</v>
      </c>
      <c r="AS31" s="50"/>
      <c r="AT31" s="120"/>
      <c r="AU31" s="58"/>
      <c r="AV31" s="58"/>
      <c r="AW31" s="58"/>
      <c r="AX31" s="58"/>
    </row>
    <row r="32" spans="2:50" ht="50.1" customHeight="1">
      <c r="B32" s="127">
        <v>27</v>
      </c>
      <c r="C32" s="127" t="s">
        <v>87</v>
      </c>
      <c r="D32" s="127"/>
      <c r="E32" s="127">
        <v>521002</v>
      </c>
      <c r="F32" s="127"/>
      <c r="G32" s="127"/>
      <c r="H32" s="127"/>
      <c r="I32" s="127"/>
      <c r="J32" s="127"/>
      <c r="K32" s="127"/>
      <c r="L32" s="127"/>
      <c r="M32" s="127">
        <f t="shared" si="0"/>
        <v>0</v>
      </c>
      <c r="N32" s="34">
        <f t="shared" si="1"/>
        <v>0</v>
      </c>
      <c r="O32" s="46"/>
      <c r="P32" s="36">
        <f t="shared" si="14"/>
        <v>0</v>
      </c>
      <c r="Q32" s="34">
        <f t="shared" si="2"/>
        <v>0</v>
      </c>
      <c r="R32" s="47"/>
      <c r="S32" s="34">
        <f t="shared" si="3"/>
        <v>0</v>
      </c>
      <c r="T32" s="48"/>
      <c r="U32" s="34">
        <f t="shared" si="4"/>
        <v>0</v>
      </c>
      <c r="V32" s="34">
        <f t="shared" si="15"/>
        <v>0</v>
      </c>
      <c r="W32" s="49"/>
      <c r="X32" s="34">
        <f t="shared" si="21"/>
        <v>0</v>
      </c>
      <c r="Y32" s="34">
        <f t="shared" si="16"/>
        <v>0</v>
      </c>
      <c r="Z32" s="34">
        <f t="shared" si="17"/>
        <v>0</v>
      </c>
      <c r="AA32" s="34">
        <f t="shared" si="6"/>
        <v>0</v>
      </c>
      <c r="AB32" s="34">
        <f t="shared" si="7"/>
        <v>0</v>
      </c>
      <c r="AC32" s="34">
        <f t="shared" si="18"/>
        <v>0</v>
      </c>
      <c r="AD32" s="34">
        <f t="shared" si="8"/>
        <v>0</v>
      </c>
      <c r="AE32" s="34">
        <f t="shared" si="23"/>
        <v>0</v>
      </c>
      <c r="AF32" s="34">
        <f t="shared" si="10"/>
        <v>0</v>
      </c>
      <c r="AG32" s="34">
        <f t="shared" si="24"/>
        <v>0</v>
      </c>
      <c r="AH32" s="50"/>
      <c r="AI32" s="51"/>
      <c r="AJ32" s="50">
        <f t="shared" si="12"/>
        <v>0</v>
      </c>
      <c r="AK32" s="50"/>
      <c r="AL32" s="50">
        <f t="shared" si="22"/>
        <v>0</v>
      </c>
      <c r="AM32" s="50"/>
      <c r="AN32" s="50"/>
      <c r="AO32" s="50"/>
      <c r="AP32" s="43">
        <f t="shared" si="19"/>
        <v>0</v>
      </c>
      <c r="AQ32" s="52"/>
      <c r="AR32" s="45">
        <f t="shared" si="20"/>
        <v>0</v>
      </c>
      <c r="AS32" s="50"/>
      <c r="AT32" s="120"/>
      <c r="AU32" s="58"/>
      <c r="AV32" s="58"/>
      <c r="AW32" s="58"/>
      <c r="AX32" s="58"/>
    </row>
    <row r="33" spans="1:50" ht="50.1" customHeight="1">
      <c r="B33" s="127">
        <v>28</v>
      </c>
      <c r="C33" s="127" t="s">
        <v>88</v>
      </c>
      <c r="D33" s="127"/>
      <c r="E33" s="127">
        <v>521002</v>
      </c>
      <c r="F33" s="127"/>
      <c r="G33" s="127"/>
      <c r="H33" s="127"/>
      <c r="I33" s="127"/>
      <c r="J33" s="127"/>
      <c r="K33" s="127"/>
      <c r="L33" s="127"/>
      <c r="M33" s="127">
        <f>SUM(F33:L33)</f>
        <v>0</v>
      </c>
      <c r="N33" s="34">
        <f t="shared" si="1"/>
        <v>0</v>
      </c>
      <c r="O33" s="46"/>
      <c r="P33" s="36">
        <f t="shared" si="14"/>
        <v>0</v>
      </c>
      <c r="Q33" s="34">
        <f t="shared" si="2"/>
        <v>0</v>
      </c>
      <c r="R33" s="47"/>
      <c r="S33" s="34">
        <f t="shared" si="3"/>
        <v>0</v>
      </c>
      <c r="T33" s="48"/>
      <c r="U33" s="34">
        <f t="shared" si="4"/>
        <v>0</v>
      </c>
      <c r="V33" s="34">
        <f t="shared" si="15"/>
        <v>0</v>
      </c>
      <c r="W33" s="49"/>
      <c r="X33" s="34">
        <f t="shared" si="21"/>
        <v>0</v>
      </c>
      <c r="Y33" s="34">
        <f t="shared" si="16"/>
        <v>0</v>
      </c>
      <c r="Z33" s="34">
        <f t="shared" si="17"/>
        <v>0</v>
      </c>
      <c r="AA33" s="34">
        <f t="shared" si="6"/>
        <v>0</v>
      </c>
      <c r="AB33" s="34">
        <f t="shared" si="7"/>
        <v>0</v>
      </c>
      <c r="AC33" s="34">
        <f t="shared" si="18"/>
        <v>0</v>
      </c>
      <c r="AD33" s="34">
        <f t="shared" si="8"/>
        <v>0</v>
      </c>
      <c r="AE33" s="34">
        <f t="shared" si="23"/>
        <v>0</v>
      </c>
      <c r="AF33" s="34">
        <f t="shared" si="10"/>
        <v>0</v>
      </c>
      <c r="AG33" s="34">
        <f t="shared" si="24"/>
        <v>0</v>
      </c>
      <c r="AH33" s="50"/>
      <c r="AI33" s="51"/>
      <c r="AJ33" s="50">
        <f t="shared" si="12"/>
        <v>0</v>
      </c>
      <c r="AK33" s="50"/>
      <c r="AL33" s="50">
        <f t="shared" si="22"/>
        <v>0</v>
      </c>
      <c r="AM33" s="50"/>
      <c r="AN33" s="50"/>
      <c r="AO33" s="50"/>
      <c r="AP33" s="43">
        <f t="shared" si="19"/>
        <v>0</v>
      </c>
      <c r="AQ33" s="52"/>
      <c r="AR33" s="45">
        <f t="shared" si="20"/>
        <v>0</v>
      </c>
      <c r="AS33" s="50"/>
      <c r="AT33" s="120"/>
      <c r="AU33" s="58"/>
      <c r="AV33" s="58"/>
      <c r="AW33" s="58"/>
      <c r="AX33" s="58"/>
    </row>
    <row r="34" spans="1:50" ht="50.1" customHeight="1">
      <c r="B34" s="127">
        <v>29</v>
      </c>
      <c r="C34" s="127" t="s">
        <v>89</v>
      </c>
      <c r="D34" s="127"/>
      <c r="E34" s="127">
        <v>521002</v>
      </c>
      <c r="F34" s="127"/>
      <c r="G34" s="127"/>
      <c r="H34" s="127"/>
      <c r="I34" s="127"/>
      <c r="J34" s="127"/>
      <c r="K34" s="127"/>
      <c r="L34" s="127"/>
      <c r="M34" s="127">
        <f t="shared" si="0"/>
        <v>0</v>
      </c>
      <c r="N34" s="34">
        <f t="shared" si="1"/>
        <v>0</v>
      </c>
      <c r="O34" s="46"/>
      <c r="P34" s="36">
        <f t="shared" si="14"/>
        <v>0</v>
      </c>
      <c r="Q34" s="34">
        <f t="shared" si="2"/>
        <v>0</v>
      </c>
      <c r="R34" s="47"/>
      <c r="S34" s="34">
        <f t="shared" si="3"/>
        <v>0</v>
      </c>
      <c r="T34" s="48"/>
      <c r="U34" s="34">
        <f t="shared" si="4"/>
        <v>0</v>
      </c>
      <c r="V34" s="34">
        <f t="shared" si="15"/>
        <v>0</v>
      </c>
      <c r="W34" s="49"/>
      <c r="X34" s="34">
        <f t="shared" si="21"/>
        <v>0</v>
      </c>
      <c r="Y34" s="34">
        <f t="shared" si="16"/>
        <v>0</v>
      </c>
      <c r="Z34" s="34">
        <f t="shared" si="17"/>
        <v>0</v>
      </c>
      <c r="AA34" s="34">
        <f t="shared" si="6"/>
        <v>0</v>
      </c>
      <c r="AB34" s="34">
        <f t="shared" si="7"/>
        <v>0</v>
      </c>
      <c r="AC34" s="34">
        <f t="shared" si="18"/>
        <v>0</v>
      </c>
      <c r="AD34" s="34">
        <f t="shared" si="8"/>
        <v>0</v>
      </c>
      <c r="AE34" s="34">
        <f t="shared" si="23"/>
        <v>0</v>
      </c>
      <c r="AF34" s="34">
        <f t="shared" si="10"/>
        <v>0</v>
      </c>
      <c r="AG34" s="34">
        <f t="shared" si="24"/>
        <v>0</v>
      </c>
      <c r="AH34" s="50"/>
      <c r="AI34" s="51"/>
      <c r="AJ34" s="50">
        <f t="shared" si="12"/>
        <v>0</v>
      </c>
      <c r="AK34" s="50"/>
      <c r="AL34" s="50">
        <f t="shared" si="22"/>
        <v>0</v>
      </c>
      <c r="AM34" s="50"/>
      <c r="AN34" s="50"/>
      <c r="AO34" s="50"/>
      <c r="AP34" s="43">
        <f t="shared" si="19"/>
        <v>0</v>
      </c>
      <c r="AQ34" s="52"/>
      <c r="AR34" s="45">
        <f t="shared" si="20"/>
        <v>0</v>
      </c>
      <c r="AS34" s="50"/>
      <c r="AT34" s="120"/>
      <c r="AU34" s="58"/>
      <c r="AV34" s="58"/>
      <c r="AW34" s="58"/>
      <c r="AX34" s="58"/>
    </row>
    <row r="35" spans="1:50" ht="50.1" customHeight="1">
      <c r="B35" s="127">
        <v>30</v>
      </c>
      <c r="C35" s="127" t="s">
        <v>90</v>
      </c>
      <c r="D35" s="127"/>
      <c r="E35" s="127">
        <v>521002</v>
      </c>
      <c r="F35" s="127"/>
      <c r="G35" s="127"/>
      <c r="H35" s="127"/>
      <c r="I35" s="127"/>
      <c r="J35" s="127"/>
      <c r="K35" s="127"/>
      <c r="L35" s="127"/>
      <c r="M35" s="127">
        <f t="shared" si="0"/>
        <v>0</v>
      </c>
      <c r="N35" s="34">
        <f t="shared" si="1"/>
        <v>0</v>
      </c>
      <c r="O35" s="46"/>
      <c r="P35" s="36">
        <f t="shared" si="14"/>
        <v>0</v>
      </c>
      <c r="Q35" s="34">
        <f t="shared" si="2"/>
        <v>0</v>
      </c>
      <c r="R35" s="47"/>
      <c r="S35" s="34">
        <f t="shared" si="3"/>
        <v>0</v>
      </c>
      <c r="T35" s="48"/>
      <c r="U35" s="34">
        <f t="shared" si="4"/>
        <v>0</v>
      </c>
      <c r="V35" s="34">
        <f t="shared" si="15"/>
        <v>0</v>
      </c>
      <c r="W35" s="49"/>
      <c r="X35" s="34">
        <f t="shared" si="21"/>
        <v>0</v>
      </c>
      <c r="Y35" s="34">
        <f t="shared" si="16"/>
        <v>0</v>
      </c>
      <c r="Z35" s="34">
        <f t="shared" si="17"/>
        <v>0</v>
      </c>
      <c r="AA35" s="34">
        <f t="shared" si="6"/>
        <v>0</v>
      </c>
      <c r="AB35" s="34">
        <f t="shared" si="7"/>
        <v>0</v>
      </c>
      <c r="AC35" s="34">
        <f t="shared" si="18"/>
        <v>0</v>
      </c>
      <c r="AD35" s="34">
        <f t="shared" si="8"/>
        <v>0</v>
      </c>
      <c r="AE35" s="34">
        <f t="shared" si="23"/>
        <v>0</v>
      </c>
      <c r="AF35" s="34">
        <f t="shared" si="10"/>
        <v>0</v>
      </c>
      <c r="AG35" s="34">
        <f t="shared" si="24"/>
        <v>0</v>
      </c>
      <c r="AH35" s="50"/>
      <c r="AI35" s="51"/>
      <c r="AJ35" s="50">
        <f t="shared" si="12"/>
        <v>0</v>
      </c>
      <c r="AK35" s="50"/>
      <c r="AL35" s="50">
        <f t="shared" si="22"/>
        <v>0</v>
      </c>
      <c r="AM35" s="50"/>
      <c r="AN35" s="50"/>
      <c r="AO35" s="50"/>
      <c r="AP35" s="43">
        <f t="shared" si="19"/>
        <v>0</v>
      </c>
      <c r="AQ35" s="52"/>
      <c r="AR35" s="45">
        <f t="shared" si="20"/>
        <v>0</v>
      </c>
      <c r="AS35" s="50"/>
      <c r="AT35" s="120"/>
      <c r="AU35" s="58"/>
      <c r="AV35" s="58"/>
      <c r="AW35" s="58"/>
      <c r="AX35" s="58"/>
    </row>
    <row r="36" spans="1:50" ht="50.1" customHeight="1">
      <c r="B36" s="127">
        <v>31</v>
      </c>
      <c r="C36" s="127" t="s">
        <v>91</v>
      </c>
      <c r="D36" s="127"/>
      <c r="E36" s="127">
        <v>521002</v>
      </c>
      <c r="F36" s="127"/>
      <c r="G36" s="127"/>
      <c r="H36" s="127"/>
      <c r="I36" s="127"/>
      <c r="J36" s="127"/>
      <c r="K36" s="127"/>
      <c r="L36" s="127"/>
      <c r="M36" s="127">
        <f t="shared" si="0"/>
        <v>0</v>
      </c>
      <c r="N36" s="34">
        <f t="shared" si="1"/>
        <v>0</v>
      </c>
      <c r="O36" s="46"/>
      <c r="P36" s="36">
        <f t="shared" si="14"/>
        <v>0</v>
      </c>
      <c r="Q36" s="34">
        <f t="shared" si="2"/>
        <v>0</v>
      </c>
      <c r="R36" s="47"/>
      <c r="S36" s="34">
        <f t="shared" si="3"/>
        <v>0</v>
      </c>
      <c r="T36" s="48"/>
      <c r="U36" s="34">
        <f t="shared" ref="U36:U43" si="25">IF(M36=0,0,((N36+O36)/M36/8)*1.55*1.35*T36)</f>
        <v>0</v>
      </c>
      <c r="V36" s="34">
        <f t="shared" si="15"/>
        <v>0</v>
      </c>
      <c r="W36" s="49"/>
      <c r="X36" s="34">
        <f t="shared" ref="X36:X45" si="26">IF((M36+P36)=0,0,V36/(M36+P36)*W36*2)</f>
        <v>0</v>
      </c>
      <c r="Y36" s="34">
        <f>COUNTIF(L36,"1")</f>
        <v>0</v>
      </c>
      <c r="Z36" s="34">
        <f t="shared" si="17"/>
        <v>0</v>
      </c>
      <c r="AA36" s="34">
        <f t="shared" si="6"/>
        <v>0</v>
      </c>
      <c r="AB36" s="34">
        <f t="shared" si="7"/>
        <v>0</v>
      </c>
      <c r="AC36" s="34">
        <f t="shared" si="18"/>
        <v>0</v>
      </c>
      <c r="AD36" s="34">
        <f t="shared" si="8"/>
        <v>0</v>
      </c>
      <c r="AE36" s="34">
        <f t="shared" si="23"/>
        <v>0</v>
      </c>
      <c r="AF36" s="34">
        <f t="shared" si="10"/>
        <v>0</v>
      </c>
      <c r="AG36" s="34">
        <f t="shared" si="24"/>
        <v>0</v>
      </c>
      <c r="AH36" s="50"/>
      <c r="AI36" s="51"/>
      <c r="AJ36" s="50">
        <f t="shared" si="12"/>
        <v>0</v>
      </c>
      <c r="AK36" s="51"/>
      <c r="AL36" s="50">
        <f>IF(AE36=0,0,(AE36-AF36-AG36-AH36-AI36-AJ36))</f>
        <v>0</v>
      </c>
      <c r="AM36" s="50"/>
      <c r="AN36" s="50"/>
      <c r="AO36" s="50"/>
      <c r="AP36" s="43">
        <f t="shared" si="19"/>
        <v>0</v>
      </c>
      <c r="AQ36" s="52"/>
      <c r="AR36" s="45">
        <f t="shared" si="20"/>
        <v>0</v>
      </c>
      <c r="AS36" s="50"/>
      <c r="AT36" s="120"/>
      <c r="AU36" s="58"/>
      <c r="AV36" s="58"/>
      <c r="AW36" s="58"/>
      <c r="AX36" s="58"/>
    </row>
    <row r="37" spans="1:50" ht="50.1" customHeight="1">
      <c r="B37" s="127">
        <v>32</v>
      </c>
      <c r="C37" s="62" t="s">
        <v>92</v>
      </c>
      <c r="D37" s="127"/>
      <c r="E37" s="127">
        <v>521002</v>
      </c>
      <c r="F37" s="127"/>
      <c r="G37" s="127"/>
      <c r="H37" s="127"/>
      <c r="I37" s="127"/>
      <c r="J37" s="127"/>
      <c r="K37" s="127"/>
      <c r="L37" s="127"/>
      <c r="M37" s="127">
        <f t="shared" si="0"/>
        <v>0</v>
      </c>
      <c r="N37" s="34">
        <f t="shared" si="1"/>
        <v>0</v>
      </c>
      <c r="O37" s="46"/>
      <c r="P37" s="36">
        <f t="shared" si="14"/>
        <v>0</v>
      </c>
      <c r="Q37" s="46">
        <f t="shared" si="2"/>
        <v>0</v>
      </c>
      <c r="R37" s="63"/>
      <c r="S37" s="64">
        <f t="shared" ref="S37:S43" si="27">IF(M37=0,0,((O37+N37)/M37/8)*1.55*R37)</f>
        <v>0</v>
      </c>
      <c r="T37" s="65"/>
      <c r="U37" s="64">
        <f t="shared" si="25"/>
        <v>0</v>
      </c>
      <c r="V37" s="34">
        <f t="shared" si="15"/>
        <v>0</v>
      </c>
      <c r="W37" s="49"/>
      <c r="X37" s="34">
        <f t="shared" si="26"/>
        <v>0</v>
      </c>
      <c r="Y37" s="34">
        <f t="shared" si="16"/>
        <v>0</v>
      </c>
      <c r="Z37" s="34">
        <f t="shared" si="17"/>
        <v>0</v>
      </c>
      <c r="AA37" s="34">
        <f t="shared" ref="AA37:AA45" si="28">X37+V37+Z37</f>
        <v>0</v>
      </c>
      <c r="AB37" s="34">
        <f t="shared" si="7"/>
        <v>0</v>
      </c>
      <c r="AC37" s="34">
        <f t="shared" si="18"/>
        <v>0</v>
      </c>
      <c r="AD37" s="34">
        <f t="shared" si="8"/>
        <v>0</v>
      </c>
      <c r="AE37" s="34">
        <f t="shared" si="23"/>
        <v>0</v>
      </c>
      <c r="AF37" s="34">
        <f t="shared" si="10"/>
        <v>0</v>
      </c>
      <c r="AG37" s="34">
        <f t="shared" si="24"/>
        <v>0</v>
      </c>
      <c r="AH37" s="50"/>
      <c r="AI37" s="51"/>
      <c r="AJ37" s="50">
        <f>AE37*1%</f>
        <v>0</v>
      </c>
      <c r="AK37" s="66"/>
      <c r="AL37" s="45">
        <f>IF(AE37=0,0,(AE37-AF37-AG37-AH37-AI37-AJ37-AK37))</f>
        <v>0</v>
      </c>
      <c r="AM37" s="45"/>
      <c r="AN37" s="45"/>
      <c r="AO37" s="45"/>
      <c r="AP37" s="43">
        <f t="shared" si="19"/>
        <v>0</v>
      </c>
      <c r="AQ37" s="52"/>
      <c r="AR37" s="45">
        <f t="shared" si="20"/>
        <v>0</v>
      </c>
      <c r="AS37" s="50"/>
      <c r="AT37" s="120"/>
      <c r="AU37" s="58"/>
      <c r="AV37" s="58"/>
      <c r="AW37" s="58"/>
      <c r="AX37" s="58"/>
    </row>
    <row r="38" spans="1:50" ht="50.1" customHeight="1">
      <c r="B38" s="127">
        <v>33</v>
      </c>
      <c r="C38" s="127" t="s">
        <v>93</v>
      </c>
      <c r="D38" s="127"/>
      <c r="E38" s="127">
        <v>612010</v>
      </c>
      <c r="F38" s="127"/>
      <c r="G38" s="127"/>
      <c r="H38" s="127"/>
      <c r="I38" s="127"/>
      <c r="J38" s="127"/>
      <c r="K38" s="127"/>
      <c r="L38" s="127"/>
      <c r="M38" s="127">
        <f t="shared" si="0"/>
        <v>0</v>
      </c>
      <c r="N38" s="34">
        <f t="shared" si="1"/>
        <v>0</v>
      </c>
      <c r="O38" s="46"/>
      <c r="P38" s="36">
        <f t="shared" si="14"/>
        <v>0</v>
      </c>
      <c r="Q38" s="46">
        <f t="shared" si="2"/>
        <v>0</v>
      </c>
      <c r="R38" s="63"/>
      <c r="S38" s="64">
        <f t="shared" si="27"/>
        <v>0</v>
      </c>
      <c r="T38" s="65"/>
      <c r="U38" s="64">
        <f t="shared" si="25"/>
        <v>0</v>
      </c>
      <c r="V38" s="34">
        <f t="shared" si="15"/>
        <v>0</v>
      </c>
      <c r="W38" s="49"/>
      <c r="X38" s="34">
        <f t="shared" si="26"/>
        <v>0</v>
      </c>
      <c r="Y38" s="34">
        <f t="shared" si="16"/>
        <v>0</v>
      </c>
      <c r="Z38" s="34">
        <f t="shared" si="17"/>
        <v>0</v>
      </c>
      <c r="AA38" s="34">
        <f t="shared" si="28"/>
        <v>0</v>
      </c>
      <c r="AB38" s="34">
        <f t="shared" si="7"/>
        <v>0</v>
      </c>
      <c r="AC38" s="34">
        <f t="shared" si="18"/>
        <v>0</v>
      </c>
      <c r="AD38" s="34">
        <f t="shared" si="8"/>
        <v>0</v>
      </c>
      <c r="AE38" s="34">
        <f t="shared" si="23"/>
        <v>0</v>
      </c>
      <c r="AF38" s="34">
        <f t="shared" si="10"/>
        <v>0</v>
      </c>
      <c r="AG38" s="34">
        <f t="shared" si="24"/>
        <v>0</v>
      </c>
      <c r="AH38" s="50"/>
      <c r="AI38" s="51"/>
      <c r="AJ38" s="50">
        <f>AE38*1%</f>
        <v>0</v>
      </c>
      <c r="AK38" s="66"/>
      <c r="AL38" s="50">
        <f>IF(AE38=0,0,(AE38-AF38-AG38-AH38-AI38-AJ38-AK38))</f>
        <v>0</v>
      </c>
      <c r="AM38" s="50"/>
      <c r="AN38" s="50"/>
      <c r="AO38" s="50"/>
      <c r="AP38" s="43">
        <f t="shared" si="19"/>
        <v>0</v>
      </c>
      <c r="AQ38" s="52"/>
      <c r="AR38" s="45">
        <f>AL38+AP38+AQ38</f>
        <v>0</v>
      </c>
      <c r="AS38" s="50"/>
      <c r="AT38" s="120"/>
      <c r="AU38" s="58"/>
      <c r="AV38" s="58"/>
      <c r="AW38" s="58"/>
      <c r="AX38" s="58"/>
    </row>
    <row r="39" spans="1:50" ht="50.1" customHeight="1">
      <c r="B39" s="127">
        <v>34</v>
      </c>
      <c r="C39" s="127" t="s">
        <v>94</v>
      </c>
      <c r="D39" s="127"/>
      <c r="E39" s="127">
        <v>521002</v>
      </c>
      <c r="F39" s="127"/>
      <c r="G39" s="127"/>
      <c r="H39" s="127"/>
      <c r="I39" s="127"/>
      <c r="J39" s="22"/>
      <c r="K39" s="22"/>
      <c r="L39" s="22"/>
      <c r="M39" s="22">
        <f>SUM(F39:L39)</f>
        <v>0</v>
      </c>
      <c r="N39" s="108">
        <f t="shared" si="1"/>
        <v>0</v>
      </c>
      <c r="O39" s="109"/>
      <c r="P39" s="110">
        <f t="shared" si="14"/>
        <v>0</v>
      </c>
      <c r="Q39" s="108">
        <f t="shared" ref="Q39:Q46" si="29">IF(P39="",0,P39*D39)</f>
        <v>0</v>
      </c>
      <c r="R39" s="111"/>
      <c r="S39" s="108">
        <f t="shared" si="27"/>
        <v>0</v>
      </c>
      <c r="T39" s="112"/>
      <c r="U39" s="108">
        <f t="shared" si="25"/>
        <v>0</v>
      </c>
      <c r="V39" s="108">
        <f t="shared" si="15"/>
        <v>0</v>
      </c>
      <c r="W39" s="113"/>
      <c r="X39" s="108">
        <f t="shared" si="26"/>
        <v>0</v>
      </c>
      <c r="Y39" s="108">
        <f t="shared" si="16"/>
        <v>0</v>
      </c>
      <c r="Z39" s="108">
        <f t="shared" si="17"/>
        <v>0</v>
      </c>
      <c r="AA39" s="108">
        <f t="shared" si="28"/>
        <v>0</v>
      </c>
      <c r="AB39" s="108">
        <f t="shared" si="7"/>
        <v>0</v>
      </c>
      <c r="AC39" s="108">
        <f t="shared" si="18"/>
        <v>0</v>
      </c>
      <c r="AD39" s="108">
        <f t="shared" si="8"/>
        <v>0</v>
      </c>
      <c r="AE39" s="108">
        <f t="shared" si="23"/>
        <v>0</v>
      </c>
      <c r="AF39" s="108">
        <f t="shared" si="10"/>
        <v>0</v>
      </c>
      <c r="AG39" s="108">
        <f t="shared" si="24"/>
        <v>0</v>
      </c>
      <c r="AH39" s="114"/>
      <c r="AI39" s="115"/>
      <c r="AJ39" s="114">
        <f>AE39*1%</f>
        <v>0</v>
      </c>
      <c r="AK39" s="115"/>
      <c r="AL39" s="116">
        <f>IF(AE39=0,0,(AE39-AF39-AG39-AH39-AI39-AJ39))</f>
        <v>0</v>
      </c>
      <c r="AM39" s="116"/>
      <c r="AN39" s="116"/>
      <c r="AO39" s="116"/>
      <c r="AP39" s="117">
        <f>SUM(AM39:AO39)</f>
        <v>0</v>
      </c>
      <c r="AQ39" s="118"/>
      <c r="AR39" s="119">
        <f>AL39+AP39+AQ39</f>
        <v>0</v>
      </c>
      <c r="AS39" s="50"/>
      <c r="AT39" s="120"/>
      <c r="AU39" s="58"/>
      <c r="AV39" s="58"/>
      <c r="AW39" s="58"/>
      <c r="AX39" s="58"/>
    </row>
    <row r="40" spans="1:50" ht="50.1" customHeight="1">
      <c r="A40" s="127" t="s">
        <v>95</v>
      </c>
      <c r="B40" s="127">
        <v>1</v>
      </c>
      <c r="C40" s="127" t="s">
        <v>96</v>
      </c>
      <c r="D40" s="127"/>
      <c r="E40" s="127">
        <v>612010</v>
      </c>
      <c r="F40" s="127"/>
      <c r="G40" s="127"/>
      <c r="H40" s="127"/>
      <c r="I40" s="127"/>
      <c r="J40" s="127"/>
      <c r="K40" s="127"/>
      <c r="L40" s="127"/>
      <c r="M40" s="127">
        <f>SUM(F40:L40)</f>
        <v>0</v>
      </c>
      <c r="N40" s="34">
        <f>D40*M40</f>
        <v>0</v>
      </c>
      <c r="O40" s="48"/>
      <c r="P40" s="36">
        <f>COUNTIF(F40:L40,"RM") + COUNTIF(F40:L40,"V") + COUNTIF(F40:L40,"FJ") + COUNTIF(F40:L40,"AL") +  COUNTIF(F40:L40,"EM") + COUNTIF(F40:L40,"PS")</f>
        <v>0</v>
      </c>
      <c r="Q40" s="34">
        <f t="shared" si="29"/>
        <v>0</v>
      </c>
      <c r="R40" s="47"/>
      <c r="S40" s="34">
        <f t="shared" si="27"/>
        <v>0</v>
      </c>
      <c r="T40" s="48"/>
      <c r="U40" s="34">
        <f t="shared" si="25"/>
        <v>0</v>
      </c>
      <c r="V40" s="34">
        <f t="shared" ref="V40:V45" si="30">IF((M40+P40)=0,0,(N40+O40+Q40+S40+U40))</f>
        <v>0</v>
      </c>
      <c r="W40" s="49"/>
      <c r="X40" s="34">
        <f t="shared" si="26"/>
        <v>0</v>
      </c>
      <c r="Y40" s="34">
        <f>COUNTIF(L40,"1")</f>
        <v>0</v>
      </c>
      <c r="Z40" s="34">
        <f>IF((M40+P40)=0,0,V40/(M40+P40)*Y40*1.75)</f>
        <v>0</v>
      </c>
      <c r="AA40" s="34">
        <f t="shared" si="28"/>
        <v>0</v>
      </c>
      <c r="AB40" s="34">
        <f>IF((M40+P40)=0,0,AA40/(M40+P40))</f>
        <v>0</v>
      </c>
      <c r="AC40" s="67">
        <f>COUNTIF(F40:L40,"L")</f>
        <v>0</v>
      </c>
      <c r="AD40" s="34">
        <f>AB40*AC40</f>
        <v>0</v>
      </c>
      <c r="AE40" s="34">
        <f>(AA40+AD40)</f>
        <v>0</v>
      </c>
      <c r="AF40" s="34">
        <f t="shared" si="10"/>
        <v>0</v>
      </c>
      <c r="AG40" s="50">
        <f t="shared" si="24"/>
        <v>0</v>
      </c>
      <c r="AH40" s="50"/>
      <c r="AI40" s="51"/>
      <c r="AJ40" s="50">
        <f>AE40*1%</f>
        <v>0</v>
      </c>
      <c r="AK40" s="51"/>
      <c r="AL40" s="50">
        <f>IF(AE40=0,0,(AE40-AF40-AG40-AH40-AI40-AJ40))</f>
        <v>0</v>
      </c>
      <c r="AM40" s="50"/>
      <c r="AN40" s="50"/>
      <c r="AO40" s="50"/>
      <c r="AP40" s="68">
        <f>SUM(AM40:AO40)</f>
        <v>0</v>
      </c>
      <c r="AQ40" s="50"/>
      <c r="AR40" s="50">
        <f>SUM(AL40,AP40,AQ40)</f>
        <v>0</v>
      </c>
      <c r="AS40" s="50"/>
      <c r="AU40" s="58"/>
      <c r="AV40" s="58"/>
      <c r="AW40" s="58"/>
      <c r="AX40" s="58"/>
    </row>
    <row r="41" spans="1:50" ht="50.1" customHeight="1">
      <c r="B41" s="127">
        <v>2</v>
      </c>
      <c r="C41" s="127" t="s">
        <v>97</v>
      </c>
      <c r="D41" s="127"/>
      <c r="E41" s="127">
        <v>521001</v>
      </c>
      <c r="F41" s="127"/>
      <c r="G41" s="127"/>
      <c r="H41" s="127"/>
      <c r="I41" s="127"/>
      <c r="J41" s="127"/>
      <c r="K41" s="127"/>
      <c r="L41" s="127"/>
      <c r="M41" s="127">
        <f>SUM(F41:L41)</f>
        <v>0</v>
      </c>
      <c r="N41" s="34">
        <f>D41*M41</f>
        <v>0</v>
      </c>
      <c r="O41" s="48"/>
      <c r="P41" s="36">
        <f>COUNTIF(F41:L41,"RM") + COUNTIF(F41:L41,"V") + COUNTIF(F41:L41,"FJ") + COUNTIF(F41:L41,"AL") +  COUNTIF(F41:L41,"EM") + COUNTIF(F41:L41,"PS")</f>
        <v>0</v>
      </c>
      <c r="Q41" s="34">
        <f t="shared" si="29"/>
        <v>0</v>
      </c>
      <c r="R41" s="47"/>
      <c r="S41" s="34">
        <f t="shared" si="27"/>
        <v>0</v>
      </c>
      <c r="T41" s="48"/>
      <c r="U41" s="34">
        <f t="shared" si="25"/>
        <v>0</v>
      </c>
      <c r="V41" s="34">
        <f t="shared" si="30"/>
        <v>0</v>
      </c>
      <c r="W41" s="49"/>
      <c r="X41" s="34">
        <f t="shared" si="26"/>
        <v>0</v>
      </c>
      <c r="Y41" s="34">
        <f>COUNTIF(L41,"1")</f>
        <v>0</v>
      </c>
      <c r="Z41" s="34">
        <f>IF((M41+P41)=0,0,V41/(M41+P41)*Y41*1.75)</f>
        <v>0</v>
      </c>
      <c r="AA41" s="34">
        <f t="shared" si="28"/>
        <v>0</v>
      </c>
      <c r="AB41" s="34">
        <f>IF((M41+P41)=0,0,AA41/(M41+P41))</f>
        <v>0</v>
      </c>
      <c r="AC41" s="67">
        <f>COUNTIF(F41:L41,"L")</f>
        <v>0</v>
      </c>
      <c r="AD41" s="34">
        <f>AB41*AC41</f>
        <v>0</v>
      </c>
      <c r="AE41" s="34">
        <f>(AA41+AD41)</f>
        <v>0</v>
      </c>
      <c r="AF41" s="34">
        <f t="shared" si="10"/>
        <v>0</v>
      </c>
      <c r="AG41" s="50">
        <f t="shared" si="24"/>
        <v>0</v>
      </c>
      <c r="AH41" s="50"/>
      <c r="AI41" s="51"/>
      <c r="AJ41" s="50">
        <f t="shared" ref="AJ41:AJ49" si="31">AE41*1%</f>
        <v>0</v>
      </c>
      <c r="AK41" s="51"/>
      <c r="AL41" s="50">
        <f t="shared" ref="AL41:AL49" si="32">IF(AE41=0,0,(AE41-AF41-AG41-AH41-AI41-AJ41))</f>
        <v>0</v>
      </c>
      <c r="AM41" s="45"/>
      <c r="AN41" s="45"/>
      <c r="AO41" s="45"/>
      <c r="AP41" s="68">
        <f>SUM(AM41:AO41)</f>
        <v>0</v>
      </c>
      <c r="AQ41" s="45"/>
      <c r="AR41" s="50">
        <f>AL41+AP41+AQ41</f>
        <v>0</v>
      </c>
      <c r="AS41" s="50"/>
      <c r="AT41" s="120"/>
      <c r="AU41" s="58"/>
      <c r="AV41" s="58"/>
      <c r="AW41" s="58"/>
      <c r="AX41" s="58"/>
    </row>
    <row r="42" spans="1:50" ht="50.1" customHeight="1">
      <c r="B42" s="127">
        <v>3</v>
      </c>
      <c r="C42" s="127" t="s">
        <v>98</v>
      </c>
      <c r="D42" s="127"/>
      <c r="E42" s="127">
        <v>521002</v>
      </c>
      <c r="F42" s="127"/>
      <c r="G42" s="127"/>
      <c r="H42" s="127"/>
      <c r="I42" s="127"/>
      <c r="J42" s="127"/>
      <c r="K42" s="127"/>
      <c r="L42" s="127"/>
      <c r="M42" s="127">
        <f>SUM(F42:L42)</f>
        <v>0</v>
      </c>
      <c r="N42" s="34">
        <f>D42*M42</f>
        <v>0</v>
      </c>
      <c r="O42" s="34"/>
      <c r="P42" s="34">
        <f>COUNTIF(F42:L42,"RM") + COUNTIF(F42:L42,"V") + COUNTIF(F42:L42,"FJ") + COUNTIF(F42:L42,"AL") +  COUNTIF(F42:L42,"EM") + COUNTIF(F42:L42,"PS")</f>
        <v>0</v>
      </c>
      <c r="Q42" s="34">
        <f t="shared" si="29"/>
        <v>0</v>
      </c>
      <c r="R42" s="47"/>
      <c r="S42" s="34">
        <f t="shared" si="27"/>
        <v>0</v>
      </c>
      <c r="T42" s="48"/>
      <c r="U42" s="34">
        <f t="shared" si="25"/>
        <v>0</v>
      </c>
      <c r="V42" s="34">
        <f t="shared" si="30"/>
        <v>0</v>
      </c>
      <c r="W42" s="49"/>
      <c r="X42" s="34">
        <f t="shared" si="26"/>
        <v>0</v>
      </c>
      <c r="Y42" s="34">
        <f>COUNTIF(L42,"1")</f>
        <v>0</v>
      </c>
      <c r="Z42" s="34">
        <f>IF((M42+P42)=0,0,V42/(M42+P42)*Y42*1.75)</f>
        <v>0</v>
      </c>
      <c r="AA42" s="34">
        <f t="shared" si="28"/>
        <v>0</v>
      </c>
      <c r="AB42" s="34">
        <f>IF((M42+P42)=0,0,AA42/(M42+P42))</f>
        <v>0</v>
      </c>
      <c r="AC42" s="67">
        <f>COUNTIF(F42:L42,"L")</f>
        <v>0</v>
      </c>
      <c r="AD42" s="34">
        <f>AB42*AC42</f>
        <v>0</v>
      </c>
      <c r="AE42" s="34">
        <f>(AA42+AD42)</f>
        <v>0</v>
      </c>
      <c r="AF42" s="34">
        <f t="shared" si="10"/>
        <v>0</v>
      </c>
      <c r="AG42" s="50">
        <f t="shared" si="24"/>
        <v>0</v>
      </c>
      <c r="AH42" s="50"/>
      <c r="AI42" s="51"/>
      <c r="AJ42" s="50">
        <f t="shared" si="31"/>
        <v>0</v>
      </c>
      <c r="AK42" s="51"/>
      <c r="AL42" s="50">
        <f t="shared" si="32"/>
        <v>0</v>
      </c>
      <c r="AM42" s="50"/>
      <c r="AN42" s="50"/>
      <c r="AO42" s="50"/>
      <c r="AP42" s="68">
        <f t="shared" ref="AP42:AP49" si="33">SUM(AM42:AO42)</f>
        <v>0</v>
      </c>
      <c r="AQ42" s="50"/>
      <c r="AR42" s="50">
        <f>AL42+AP42+AQ42</f>
        <v>0</v>
      </c>
      <c r="AS42" s="50"/>
      <c r="AU42" s="58"/>
      <c r="AV42" s="58"/>
      <c r="AW42" s="58"/>
      <c r="AX42" s="58"/>
    </row>
    <row r="43" spans="1:50" ht="50.1" customHeight="1">
      <c r="A43" s="127" t="s">
        <v>99</v>
      </c>
      <c r="B43" s="127">
        <f>B50+1</f>
        <v>1</v>
      </c>
      <c r="C43" s="127" t="s">
        <v>100</v>
      </c>
      <c r="D43" s="127"/>
      <c r="E43" s="127">
        <v>521002</v>
      </c>
      <c r="F43" s="127"/>
      <c r="G43" s="127"/>
      <c r="H43" s="127"/>
      <c r="I43" s="127"/>
      <c r="J43" s="127"/>
      <c r="K43" s="127"/>
      <c r="L43" s="127"/>
      <c r="M43" s="127">
        <f>SUM(F43:L43)</f>
        <v>0</v>
      </c>
      <c r="N43" s="34">
        <f>D43*M43</f>
        <v>0</v>
      </c>
      <c r="O43" s="46"/>
      <c r="P43" s="36">
        <f>COUNTIF(F43:L43,"RM") + COUNTIF(F43:L43,"V") + COUNTIF(F43:L43,"FJ") + COUNTIF(F43:L43,"AL") +  COUNTIF(F43:L43,"EM") + COUNTIF(F43:L43,"PS")</f>
        <v>0</v>
      </c>
      <c r="Q43" s="36">
        <f t="shared" si="29"/>
        <v>0</v>
      </c>
      <c r="R43" s="36"/>
      <c r="S43" s="36">
        <f t="shared" si="27"/>
        <v>0</v>
      </c>
      <c r="T43" s="36"/>
      <c r="U43" s="36">
        <f t="shared" si="25"/>
        <v>0</v>
      </c>
      <c r="V43" s="36">
        <f t="shared" si="30"/>
        <v>0</v>
      </c>
      <c r="W43" s="39"/>
      <c r="X43" s="36">
        <f t="shared" si="26"/>
        <v>0</v>
      </c>
      <c r="Y43" s="34">
        <f t="shared" ref="Y43:Y49" si="34">COUNTIF(L43,"1")</f>
        <v>0</v>
      </c>
      <c r="Z43" s="36">
        <f>IF((M43+P43)=0,0,V43/(M43+P43)*Y43*1.75)</f>
        <v>0</v>
      </c>
      <c r="AA43" s="36">
        <f t="shared" si="28"/>
        <v>0</v>
      </c>
      <c r="AB43" s="34">
        <f>IF((M43+P43)=0,0,AA43/(M43+P43))</f>
        <v>0</v>
      </c>
      <c r="AC43" s="67">
        <f>COUNTIF(F43:L43,"L")</f>
        <v>0</v>
      </c>
      <c r="AD43" s="36">
        <f>AB43*AC43</f>
        <v>0</v>
      </c>
      <c r="AE43" s="36">
        <f>(AA43+AD43)</f>
        <v>0</v>
      </c>
      <c r="AF43" s="41">
        <f t="shared" si="10"/>
        <v>0</v>
      </c>
      <c r="AG43" s="36">
        <f t="shared" si="24"/>
        <v>0</v>
      </c>
      <c r="AH43" s="36"/>
      <c r="AI43" s="36"/>
      <c r="AJ43" s="50">
        <f t="shared" si="31"/>
        <v>0</v>
      </c>
      <c r="AK43" s="69"/>
      <c r="AL43" s="50">
        <f t="shared" si="32"/>
        <v>0</v>
      </c>
      <c r="AM43" s="34"/>
      <c r="AN43" s="34"/>
      <c r="AO43" s="34"/>
      <c r="AP43" s="68">
        <f t="shared" si="33"/>
        <v>0</v>
      </c>
      <c r="AQ43" s="127"/>
      <c r="AR43" s="50">
        <f>AL43+AP43+AQ43</f>
        <v>0</v>
      </c>
      <c r="AS43" s="34"/>
      <c r="AU43" s="58"/>
      <c r="AV43" s="58"/>
      <c r="AW43" s="58"/>
      <c r="AX43" s="58"/>
    </row>
    <row r="44" spans="1:50" ht="50.1" customHeight="1">
      <c r="B44" s="127">
        <v>2</v>
      </c>
      <c r="C44" s="127" t="s">
        <v>101</v>
      </c>
      <c r="D44" s="127"/>
      <c r="E44" s="127">
        <v>521002</v>
      </c>
      <c r="F44" s="127"/>
      <c r="G44" s="127"/>
      <c r="H44" s="127"/>
      <c r="I44" s="127"/>
      <c r="J44" s="127"/>
      <c r="K44" s="127"/>
      <c r="L44" s="127"/>
      <c r="M44" s="127">
        <f t="shared" ref="M44:M49" si="35">SUM(F44:L44)</f>
        <v>0</v>
      </c>
      <c r="N44" s="34">
        <f t="shared" ref="N44:N49" si="36">D44*M44</f>
        <v>0</v>
      </c>
      <c r="O44" s="34"/>
      <c r="P44" s="36">
        <f t="shared" ref="P44:P49" si="37">COUNTIF(F44:L44,"RM") + COUNTIF(F44:L44,"V") + COUNTIF(F44:L44,"FJ") + COUNTIF(F44:L44,"AL") +  COUNTIF(F44:L44,"EM") + COUNTIF(F44:L44,"PS")</f>
        <v>0</v>
      </c>
      <c r="Q44" s="34">
        <f t="shared" si="29"/>
        <v>0</v>
      </c>
      <c r="R44" s="34"/>
      <c r="S44" s="34"/>
      <c r="T44" s="34"/>
      <c r="U44" s="34"/>
      <c r="V44" s="34">
        <f t="shared" si="30"/>
        <v>0</v>
      </c>
      <c r="W44" s="127"/>
      <c r="X44" s="34">
        <f t="shared" si="26"/>
        <v>0</v>
      </c>
      <c r="Y44" s="34">
        <f t="shared" si="34"/>
        <v>0</v>
      </c>
      <c r="Z44" s="36">
        <f>IF((M44+P44)=0,0,V44/(M44+P44)*Y44*1.75)</f>
        <v>0</v>
      </c>
      <c r="AA44" s="34">
        <f t="shared" si="28"/>
        <v>0</v>
      </c>
      <c r="AB44" s="34">
        <f t="shared" ref="AB44:AB49" si="38">IF((M44+P44)=0,0,AA44/(M44+P44))</f>
        <v>0</v>
      </c>
      <c r="AC44" s="67">
        <f t="shared" ref="AC44:AC49" si="39">COUNTIF(F44:L44,"L")</f>
        <v>0</v>
      </c>
      <c r="AD44" s="36">
        <f t="shared" ref="AD44:AD49" si="40">AB44*AC44</f>
        <v>0</v>
      </c>
      <c r="AE44" s="36">
        <f t="shared" ref="AE44:AE48" si="41">(AA44+AD44)</f>
        <v>0</v>
      </c>
      <c r="AF44" s="50">
        <f t="shared" si="10"/>
        <v>0</v>
      </c>
      <c r="AG44" s="34">
        <f t="shared" si="24"/>
        <v>0</v>
      </c>
      <c r="AH44" s="50"/>
      <c r="AI44" s="50"/>
      <c r="AJ44" s="50">
        <f t="shared" si="31"/>
        <v>0</v>
      </c>
      <c r="AK44" s="51"/>
      <c r="AL44" s="50">
        <f t="shared" si="32"/>
        <v>0</v>
      </c>
      <c r="AM44" s="45"/>
      <c r="AN44" s="45"/>
      <c r="AO44" s="45"/>
      <c r="AP44" s="68">
        <f t="shared" si="33"/>
        <v>0</v>
      </c>
      <c r="AQ44" s="70"/>
      <c r="AR44" s="50">
        <f t="shared" ref="AR44:AR49" si="42">AL44+AP44+AQ44</f>
        <v>0</v>
      </c>
      <c r="AS44" s="34"/>
      <c r="AT44" s="120"/>
      <c r="AU44" s="58"/>
      <c r="AV44" s="58"/>
      <c r="AW44" s="58"/>
      <c r="AX44" s="58"/>
    </row>
    <row r="45" spans="1:50" ht="50.1" customHeight="1">
      <c r="B45" s="127">
        <v>3</v>
      </c>
      <c r="C45" s="127" t="s">
        <v>102</v>
      </c>
      <c r="D45" s="127"/>
      <c r="E45" s="127">
        <v>521002</v>
      </c>
      <c r="F45" s="127"/>
      <c r="G45" s="127"/>
      <c r="H45" s="127"/>
      <c r="I45" s="127"/>
      <c r="J45" s="127"/>
      <c r="K45" s="127"/>
      <c r="L45" s="127"/>
      <c r="M45" s="127">
        <f t="shared" si="35"/>
        <v>0</v>
      </c>
      <c r="N45" s="34">
        <f t="shared" si="36"/>
        <v>0</v>
      </c>
      <c r="O45" s="34"/>
      <c r="P45" s="36">
        <f t="shared" si="37"/>
        <v>0</v>
      </c>
      <c r="Q45" s="34">
        <f t="shared" si="29"/>
        <v>0</v>
      </c>
      <c r="R45" s="34"/>
      <c r="S45" s="34"/>
      <c r="T45" s="34"/>
      <c r="U45" s="34"/>
      <c r="V45" s="34">
        <f t="shared" si="30"/>
        <v>0</v>
      </c>
      <c r="W45" s="127"/>
      <c r="X45" s="34">
        <f t="shared" si="26"/>
        <v>0</v>
      </c>
      <c r="Y45" s="34">
        <f t="shared" si="34"/>
        <v>0</v>
      </c>
      <c r="Z45" s="36">
        <f t="shared" ref="Z45:Z49" si="43">IF((M45+P45)=0,0,V45/(M45+P45)*Y45*1.75)</f>
        <v>0</v>
      </c>
      <c r="AA45" s="34">
        <f t="shared" si="28"/>
        <v>0</v>
      </c>
      <c r="AB45" s="34">
        <f t="shared" si="38"/>
        <v>0</v>
      </c>
      <c r="AC45" s="67">
        <f>COUNTIF(F45:L45,"L")</f>
        <v>0</v>
      </c>
      <c r="AD45" s="36">
        <f t="shared" si="40"/>
        <v>0</v>
      </c>
      <c r="AE45" s="36">
        <f t="shared" si="41"/>
        <v>0</v>
      </c>
      <c r="AF45" s="50">
        <f t="shared" si="10"/>
        <v>0</v>
      </c>
      <c r="AG45" s="34">
        <f t="shared" si="24"/>
        <v>0</v>
      </c>
      <c r="AH45" s="50"/>
      <c r="AI45" s="50"/>
      <c r="AJ45" s="50">
        <f t="shared" si="31"/>
        <v>0</v>
      </c>
      <c r="AK45" s="51"/>
      <c r="AL45" s="50">
        <f t="shared" si="32"/>
        <v>0</v>
      </c>
      <c r="AM45" s="45"/>
      <c r="AN45" s="45"/>
      <c r="AO45" s="45"/>
      <c r="AP45" s="68">
        <f t="shared" si="33"/>
        <v>0</v>
      </c>
      <c r="AQ45" s="70"/>
      <c r="AR45" s="50">
        <f t="shared" si="42"/>
        <v>0</v>
      </c>
      <c r="AS45" s="34"/>
      <c r="AT45" s="120"/>
      <c r="AU45" s="58"/>
      <c r="AV45" s="58"/>
      <c r="AW45" s="58"/>
      <c r="AX45" s="58"/>
    </row>
    <row r="46" spans="1:50" ht="50.1" customHeight="1">
      <c r="B46" s="127">
        <v>4</v>
      </c>
      <c r="C46" s="127" t="s">
        <v>103</v>
      </c>
      <c r="D46" s="127"/>
      <c r="E46" s="127">
        <v>621002</v>
      </c>
      <c r="F46" s="127"/>
      <c r="G46" s="127"/>
      <c r="H46" s="127"/>
      <c r="I46" s="127"/>
      <c r="J46" s="127"/>
      <c r="K46" s="127"/>
      <c r="L46" s="127"/>
      <c r="M46" s="127">
        <f>SUM(F46:L46)</f>
        <v>0</v>
      </c>
      <c r="N46" s="34">
        <f t="shared" si="36"/>
        <v>0</v>
      </c>
      <c r="O46" s="34"/>
      <c r="P46" s="36">
        <f t="shared" si="37"/>
        <v>0</v>
      </c>
      <c r="Q46" s="34">
        <f t="shared" si="29"/>
        <v>0</v>
      </c>
      <c r="R46" s="47"/>
      <c r="S46" s="34"/>
      <c r="T46" s="48"/>
      <c r="U46" s="34"/>
      <c r="V46" s="34">
        <f>IF((M46)=0,0,(N46+O46+Q46+S46+U46))</f>
        <v>0</v>
      </c>
      <c r="W46" s="49"/>
      <c r="X46" s="34">
        <f>IF(W46=0,0,(N46+O46+Q46)/(M46+P46)*W46*1.5)</f>
        <v>0</v>
      </c>
      <c r="Y46" s="34">
        <f t="shared" si="34"/>
        <v>0</v>
      </c>
      <c r="Z46" s="36">
        <f>IF((M46+P46)=0,0,V46/(M46+P46)*Y46*1.75)</f>
        <v>0</v>
      </c>
      <c r="AA46" s="34">
        <f>X47+V46+Z46</f>
        <v>0</v>
      </c>
      <c r="AB46" s="34">
        <f t="shared" si="38"/>
        <v>0</v>
      </c>
      <c r="AC46" s="67">
        <f>COUNTIF(F46:L46,"L")</f>
        <v>0</v>
      </c>
      <c r="AD46" s="36">
        <f t="shared" si="40"/>
        <v>0</v>
      </c>
      <c r="AE46" s="36">
        <f t="shared" si="41"/>
        <v>0</v>
      </c>
      <c r="AF46" s="50">
        <f t="shared" si="10"/>
        <v>0</v>
      </c>
      <c r="AG46" s="34">
        <f t="shared" si="24"/>
        <v>0</v>
      </c>
      <c r="AH46" s="50"/>
      <c r="AI46" s="51"/>
      <c r="AJ46" s="50">
        <f t="shared" si="31"/>
        <v>0</v>
      </c>
      <c r="AK46" s="51"/>
      <c r="AL46" s="50">
        <f t="shared" si="32"/>
        <v>0</v>
      </c>
      <c r="AM46" s="34"/>
      <c r="AN46" s="34"/>
      <c r="AO46" s="34"/>
      <c r="AP46" s="68">
        <f t="shared" si="33"/>
        <v>0</v>
      </c>
      <c r="AQ46" s="70"/>
      <c r="AR46" s="50">
        <f t="shared" si="42"/>
        <v>0</v>
      </c>
      <c r="AS46" s="34"/>
      <c r="AT46" s="120"/>
      <c r="AU46" s="58"/>
      <c r="AV46" s="58"/>
      <c r="AW46" s="58"/>
      <c r="AX46" s="58"/>
    </row>
    <row r="47" spans="1:50" ht="50.1" customHeight="1">
      <c r="B47" s="127">
        <v>5</v>
      </c>
      <c r="C47" s="127" t="s">
        <v>104</v>
      </c>
      <c r="D47" s="127"/>
      <c r="E47" s="127">
        <v>621002</v>
      </c>
      <c r="F47" s="127"/>
      <c r="G47" s="127"/>
      <c r="H47" s="127"/>
      <c r="I47" s="127"/>
      <c r="J47" s="127"/>
      <c r="K47" s="127"/>
      <c r="L47" s="127"/>
      <c r="M47" s="127">
        <f t="shared" si="35"/>
        <v>0</v>
      </c>
      <c r="N47" s="34">
        <f t="shared" si="36"/>
        <v>0</v>
      </c>
      <c r="O47" s="34"/>
      <c r="P47" s="36">
        <f t="shared" si="37"/>
        <v>0</v>
      </c>
      <c r="Q47" s="34">
        <f t="shared" ref="Q47:Q49" si="44">IF(P47="",0,P47*D47)</f>
        <v>0</v>
      </c>
      <c r="R47" s="34"/>
      <c r="S47" s="34"/>
      <c r="T47" s="34"/>
      <c r="U47" s="34"/>
      <c r="V47" s="34">
        <f>IF((M47)=0,0,(N47+O47+Q47+S47+U47))</f>
        <v>0</v>
      </c>
      <c r="W47" s="127"/>
      <c r="X47" s="34">
        <f>IF(W47=0,0,(N47+O47+Q47)/(M47+P47)*W47*1.5)</f>
        <v>0</v>
      </c>
      <c r="Y47" s="34">
        <f t="shared" si="34"/>
        <v>0</v>
      </c>
      <c r="Z47" s="36">
        <f t="shared" si="43"/>
        <v>0</v>
      </c>
      <c r="AA47" s="34">
        <f>X48+V47+Z47</f>
        <v>0</v>
      </c>
      <c r="AB47" s="34">
        <f t="shared" si="38"/>
        <v>0</v>
      </c>
      <c r="AC47" s="67">
        <f t="shared" si="39"/>
        <v>0</v>
      </c>
      <c r="AD47" s="36">
        <f t="shared" si="40"/>
        <v>0</v>
      </c>
      <c r="AE47" s="36">
        <f t="shared" si="41"/>
        <v>0</v>
      </c>
      <c r="AF47" s="50">
        <f t="shared" si="10"/>
        <v>0</v>
      </c>
      <c r="AG47" s="34">
        <f t="shared" si="24"/>
        <v>0</v>
      </c>
      <c r="AH47" s="50"/>
      <c r="AI47" s="50"/>
      <c r="AJ47" s="50">
        <f t="shared" si="31"/>
        <v>0</v>
      </c>
      <c r="AK47" s="51"/>
      <c r="AL47" s="50">
        <f t="shared" si="32"/>
        <v>0</v>
      </c>
      <c r="AM47" s="34"/>
      <c r="AN47" s="34"/>
      <c r="AO47" s="34"/>
      <c r="AP47" s="68">
        <f t="shared" si="33"/>
        <v>0</v>
      </c>
      <c r="AQ47" s="70"/>
      <c r="AR47" s="50">
        <f t="shared" si="42"/>
        <v>0</v>
      </c>
      <c r="AS47" s="34"/>
      <c r="AT47" s="120"/>
      <c r="AU47" s="58"/>
      <c r="AV47" s="58"/>
      <c r="AW47" s="58"/>
      <c r="AX47" s="58"/>
    </row>
    <row r="48" spans="1:50" ht="50.1" customHeight="1">
      <c r="B48" s="127">
        <v>6</v>
      </c>
      <c r="C48" s="127" t="s">
        <v>105</v>
      </c>
      <c r="D48" s="127"/>
      <c r="E48" s="127">
        <v>621002</v>
      </c>
      <c r="F48" s="127"/>
      <c r="G48" s="127"/>
      <c r="H48" s="127"/>
      <c r="I48" s="127"/>
      <c r="J48" s="127"/>
      <c r="K48" s="127"/>
      <c r="L48" s="127"/>
      <c r="M48" s="127">
        <f t="shared" si="35"/>
        <v>0</v>
      </c>
      <c r="N48" s="34">
        <f t="shared" si="36"/>
        <v>0</v>
      </c>
      <c r="O48" s="34"/>
      <c r="P48" s="36">
        <f t="shared" si="37"/>
        <v>0</v>
      </c>
      <c r="Q48" s="34">
        <f t="shared" si="44"/>
        <v>0</v>
      </c>
      <c r="R48" s="34"/>
      <c r="S48" s="34"/>
      <c r="T48" s="34"/>
      <c r="U48" s="34"/>
      <c r="V48" s="34">
        <f>IF((M48)=0,0,(N48+O48+Q48+S48+U48))</f>
        <v>0</v>
      </c>
      <c r="W48" s="127"/>
      <c r="X48" s="34">
        <f>IF(W48=0,0,(N48+O48+Q48)/(M48+P48)*W48*1.5)</f>
        <v>0</v>
      </c>
      <c r="Y48" s="34">
        <f>COUNTIF(L48,"1")</f>
        <v>0</v>
      </c>
      <c r="Z48" s="36">
        <f t="shared" si="43"/>
        <v>0</v>
      </c>
      <c r="AA48" s="34">
        <f>X49+V48+Z48</f>
        <v>0</v>
      </c>
      <c r="AB48" s="34">
        <f t="shared" si="38"/>
        <v>0</v>
      </c>
      <c r="AC48" s="67">
        <f t="shared" si="39"/>
        <v>0</v>
      </c>
      <c r="AD48" s="36">
        <f t="shared" si="40"/>
        <v>0</v>
      </c>
      <c r="AE48" s="36">
        <f t="shared" si="41"/>
        <v>0</v>
      </c>
      <c r="AF48" s="50">
        <f t="shared" si="10"/>
        <v>0</v>
      </c>
      <c r="AG48" s="34">
        <f t="shared" si="24"/>
        <v>0</v>
      </c>
      <c r="AH48" s="50"/>
      <c r="AI48" s="50"/>
      <c r="AJ48" s="50">
        <f t="shared" si="31"/>
        <v>0</v>
      </c>
      <c r="AK48" s="51"/>
      <c r="AL48" s="50">
        <f t="shared" si="32"/>
        <v>0</v>
      </c>
      <c r="AM48" s="34"/>
      <c r="AN48" s="34"/>
      <c r="AO48" s="34"/>
      <c r="AP48" s="68">
        <f t="shared" si="33"/>
        <v>0</v>
      </c>
      <c r="AQ48" s="70"/>
      <c r="AR48" s="50">
        <f t="shared" si="42"/>
        <v>0</v>
      </c>
      <c r="AS48" s="34"/>
      <c r="AT48" s="120"/>
      <c r="AU48" s="58"/>
      <c r="AV48" s="58"/>
      <c r="AW48" s="58"/>
      <c r="AX48" s="58"/>
    </row>
    <row r="49" spans="2:50" ht="50.1" customHeight="1">
      <c r="B49" s="127">
        <v>7</v>
      </c>
      <c r="C49" s="127" t="s">
        <v>106</v>
      </c>
      <c r="D49" s="127"/>
      <c r="E49" s="127">
        <v>621002</v>
      </c>
      <c r="F49" s="127"/>
      <c r="G49" s="127"/>
      <c r="H49" s="127"/>
      <c r="I49" s="127"/>
      <c r="J49" s="127"/>
      <c r="K49" s="127"/>
      <c r="L49" s="127"/>
      <c r="M49" s="127">
        <f t="shared" si="35"/>
        <v>0</v>
      </c>
      <c r="N49" s="34">
        <f t="shared" si="36"/>
        <v>0</v>
      </c>
      <c r="O49" s="34"/>
      <c r="P49" s="36">
        <f t="shared" si="37"/>
        <v>0</v>
      </c>
      <c r="Q49" s="34">
        <f t="shared" si="44"/>
        <v>0</v>
      </c>
      <c r="R49" s="47"/>
      <c r="S49" s="34"/>
      <c r="T49" s="48"/>
      <c r="U49" s="34"/>
      <c r="V49" s="34">
        <f>IF((M49)=0,0,(N49+O49+Q49+S49+U49))</f>
        <v>0</v>
      </c>
      <c r="W49" s="127"/>
      <c r="X49" s="34">
        <f>IF(W49=0,0,(N49+O49+Q49)/(M49+P49)*W49*1.5)</f>
        <v>0</v>
      </c>
      <c r="Y49" s="34">
        <f t="shared" si="34"/>
        <v>0</v>
      </c>
      <c r="Z49" s="36">
        <f t="shared" si="43"/>
        <v>0</v>
      </c>
      <c r="AA49" s="34">
        <f>Y49+V49+Z49</f>
        <v>0</v>
      </c>
      <c r="AB49" s="34">
        <f t="shared" si="38"/>
        <v>0</v>
      </c>
      <c r="AC49" s="67">
        <f t="shared" si="39"/>
        <v>0</v>
      </c>
      <c r="AD49" s="36">
        <f t="shared" si="40"/>
        <v>0</v>
      </c>
      <c r="AE49" s="36">
        <f>(AA49+AD49)</f>
        <v>0</v>
      </c>
      <c r="AF49" s="50">
        <f t="shared" si="10"/>
        <v>0</v>
      </c>
      <c r="AG49" s="34">
        <f t="shared" si="24"/>
        <v>0</v>
      </c>
      <c r="AH49" s="50"/>
      <c r="AI49" s="51"/>
      <c r="AJ49" s="50">
        <f t="shared" si="31"/>
        <v>0</v>
      </c>
      <c r="AK49" s="51"/>
      <c r="AL49" s="50">
        <f t="shared" si="32"/>
        <v>0</v>
      </c>
      <c r="AM49" s="34"/>
      <c r="AN49" s="34"/>
      <c r="AO49" s="34"/>
      <c r="AP49" s="68">
        <f t="shared" si="33"/>
        <v>0</v>
      </c>
      <c r="AQ49" s="70"/>
      <c r="AR49" s="50">
        <f t="shared" si="42"/>
        <v>0</v>
      </c>
      <c r="AS49" s="34"/>
      <c r="AT49" s="120"/>
      <c r="AU49" s="58"/>
      <c r="AV49" s="58"/>
      <c r="AW49" s="58"/>
      <c r="AX49" s="58"/>
    </row>
    <row r="50" spans="2:50" ht="50.1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20"/>
      <c r="AU50" s="58"/>
      <c r="AV50" s="58"/>
      <c r="AW50" s="58"/>
      <c r="AX50" s="58"/>
    </row>
    <row r="51" spans="2:50" ht="50.1" customHeight="1">
      <c r="B51"/>
      <c r="C51"/>
      <c r="D51"/>
      <c r="E51"/>
      <c r="F51"/>
      <c r="G51"/>
      <c r="H51"/>
      <c r="I51"/>
      <c r="J51"/>
      <c r="K51" s="161" t="s">
        <v>135</v>
      </c>
      <c r="L51" s="161"/>
      <c r="M51" s="128">
        <f>SUM(M6:M39)</f>
        <v>0</v>
      </c>
      <c r="N51" s="128">
        <f t="shared" ref="N51:AR51" si="45">SUM(N6:N39)</f>
        <v>0</v>
      </c>
      <c r="O51" s="128">
        <f t="shared" si="45"/>
        <v>0</v>
      </c>
      <c r="P51" s="128">
        <f t="shared" si="45"/>
        <v>0</v>
      </c>
      <c r="Q51" s="128">
        <f t="shared" si="45"/>
        <v>0</v>
      </c>
      <c r="R51" s="128">
        <f t="shared" si="45"/>
        <v>0</v>
      </c>
      <c r="S51" s="128">
        <f t="shared" si="45"/>
        <v>0</v>
      </c>
      <c r="T51" s="128">
        <f t="shared" si="45"/>
        <v>0</v>
      </c>
      <c r="U51" s="128">
        <f t="shared" si="45"/>
        <v>0</v>
      </c>
      <c r="V51" s="128">
        <f t="shared" si="45"/>
        <v>0</v>
      </c>
      <c r="W51" s="128">
        <f t="shared" si="45"/>
        <v>0</v>
      </c>
      <c r="X51" s="128">
        <f t="shared" si="45"/>
        <v>0</v>
      </c>
      <c r="Y51" s="128">
        <f t="shared" si="45"/>
        <v>0</v>
      </c>
      <c r="Z51" s="128">
        <f t="shared" si="45"/>
        <v>0</v>
      </c>
      <c r="AA51" s="128">
        <f t="shared" si="45"/>
        <v>0</v>
      </c>
      <c r="AB51" s="128">
        <f t="shared" si="45"/>
        <v>0</v>
      </c>
      <c r="AC51" s="128">
        <f t="shared" si="45"/>
        <v>0</v>
      </c>
      <c r="AD51" s="128">
        <f t="shared" si="45"/>
        <v>0</v>
      </c>
      <c r="AE51" s="128">
        <f t="shared" si="45"/>
        <v>0</v>
      </c>
      <c r="AF51" s="128">
        <f t="shared" si="45"/>
        <v>0</v>
      </c>
      <c r="AG51" s="128">
        <f t="shared" si="45"/>
        <v>0</v>
      </c>
      <c r="AH51" s="128">
        <f t="shared" si="45"/>
        <v>0</v>
      </c>
      <c r="AI51" s="128">
        <f t="shared" si="45"/>
        <v>0</v>
      </c>
      <c r="AJ51" s="128">
        <f t="shared" si="45"/>
        <v>0</v>
      </c>
      <c r="AK51" s="128">
        <f t="shared" si="45"/>
        <v>0</v>
      </c>
      <c r="AL51" s="128">
        <f t="shared" si="45"/>
        <v>0</v>
      </c>
      <c r="AM51" s="86">
        <f>SUM(AM6:AM39)</f>
        <v>0</v>
      </c>
      <c r="AN51" s="86">
        <f>SUM(AN6:AN39)</f>
        <v>0</v>
      </c>
      <c r="AO51" s="86">
        <f>SUM(AO6:AO39)</f>
        <v>0</v>
      </c>
      <c r="AP51" s="86">
        <f>SUM(AP6:AP39)</f>
        <v>0</v>
      </c>
      <c r="AQ51" s="128">
        <f t="shared" si="45"/>
        <v>0</v>
      </c>
      <c r="AR51" s="128">
        <f t="shared" si="45"/>
        <v>0</v>
      </c>
      <c r="AS51"/>
      <c r="AT51" s="120"/>
      <c r="AU51" s="58"/>
      <c r="AV51" s="58"/>
      <c r="AW51" s="58"/>
      <c r="AX51" s="58"/>
    </row>
    <row r="52" spans="2:50" ht="50.1" customHeight="1">
      <c r="B52"/>
      <c r="C52"/>
      <c r="D52"/>
      <c r="E52"/>
      <c r="F52"/>
      <c r="G52"/>
      <c r="H52"/>
      <c r="I52"/>
      <c r="J52"/>
      <c r="K52" s="161" t="s">
        <v>126</v>
      </c>
      <c r="L52" s="161"/>
      <c r="M52" s="128">
        <f>SUM(M40:M42)</f>
        <v>0</v>
      </c>
      <c r="N52" s="128">
        <f t="shared" ref="N52:AR52" si="46">SUM(N40:N42)</f>
        <v>0</v>
      </c>
      <c r="O52" s="128">
        <f t="shared" si="46"/>
        <v>0</v>
      </c>
      <c r="P52" s="128">
        <f t="shared" si="46"/>
        <v>0</v>
      </c>
      <c r="Q52" s="128">
        <f t="shared" si="46"/>
        <v>0</v>
      </c>
      <c r="R52" s="128">
        <f t="shared" si="46"/>
        <v>0</v>
      </c>
      <c r="S52" s="128">
        <f t="shared" si="46"/>
        <v>0</v>
      </c>
      <c r="T52" s="128">
        <f t="shared" si="46"/>
        <v>0</v>
      </c>
      <c r="U52" s="128">
        <f t="shared" si="46"/>
        <v>0</v>
      </c>
      <c r="V52" s="128">
        <f t="shared" si="46"/>
        <v>0</v>
      </c>
      <c r="W52" s="128">
        <f t="shared" si="46"/>
        <v>0</v>
      </c>
      <c r="X52" s="128">
        <f t="shared" si="46"/>
        <v>0</v>
      </c>
      <c r="Y52" s="128">
        <f t="shared" si="46"/>
        <v>0</v>
      </c>
      <c r="Z52" s="128">
        <f t="shared" si="46"/>
        <v>0</v>
      </c>
      <c r="AA52" s="128">
        <f t="shared" si="46"/>
        <v>0</v>
      </c>
      <c r="AB52" s="128">
        <f t="shared" si="46"/>
        <v>0</v>
      </c>
      <c r="AC52" s="128">
        <f t="shared" si="46"/>
        <v>0</v>
      </c>
      <c r="AD52" s="128">
        <f t="shared" si="46"/>
        <v>0</v>
      </c>
      <c r="AE52" s="128">
        <f t="shared" si="46"/>
        <v>0</v>
      </c>
      <c r="AF52" s="128">
        <f t="shared" si="46"/>
        <v>0</v>
      </c>
      <c r="AG52" s="128">
        <f t="shared" si="46"/>
        <v>0</v>
      </c>
      <c r="AH52" s="128">
        <f t="shared" si="46"/>
        <v>0</v>
      </c>
      <c r="AI52" s="128">
        <f t="shared" si="46"/>
        <v>0</v>
      </c>
      <c r="AJ52" s="128">
        <f t="shared" si="46"/>
        <v>0</v>
      </c>
      <c r="AK52" s="128">
        <f t="shared" si="46"/>
        <v>0</v>
      </c>
      <c r="AL52" s="128">
        <f t="shared" si="46"/>
        <v>0</v>
      </c>
      <c r="AM52" s="128">
        <f t="shared" si="46"/>
        <v>0</v>
      </c>
      <c r="AN52" s="128">
        <f t="shared" si="46"/>
        <v>0</v>
      </c>
      <c r="AO52" s="128">
        <f t="shared" si="46"/>
        <v>0</v>
      </c>
      <c r="AP52" s="128">
        <f t="shared" si="46"/>
        <v>0</v>
      </c>
      <c r="AQ52" s="128">
        <f t="shared" si="46"/>
        <v>0</v>
      </c>
      <c r="AR52" s="128">
        <f t="shared" si="46"/>
        <v>0</v>
      </c>
      <c r="AS52"/>
      <c r="AT52" s="120"/>
      <c r="AU52" s="58"/>
      <c r="AV52" s="58"/>
      <c r="AW52" s="58"/>
      <c r="AX52" s="58"/>
    </row>
    <row r="53" spans="2:50" ht="50.1" customHeight="1">
      <c r="B53"/>
      <c r="C53"/>
      <c r="D53"/>
      <c r="E53"/>
      <c r="F53"/>
      <c r="G53"/>
      <c r="H53"/>
      <c r="I53"/>
      <c r="J53"/>
      <c r="K53" s="161" t="s">
        <v>136</v>
      </c>
      <c r="L53" s="161"/>
      <c r="M53" s="128">
        <f>SUM(M43:M49)</f>
        <v>0</v>
      </c>
      <c r="N53" s="128">
        <f t="shared" ref="N53:AR53" si="47">SUM(N43:N49)</f>
        <v>0</v>
      </c>
      <c r="O53" s="128">
        <f t="shared" si="47"/>
        <v>0</v>
      </c>
      <c r="P53" s="128">
        <f t="shared" si="47"/>
        <v>0</v>
      </c>
      <c r="Q53" s="128">
        <f t="shared" si="47"/>
        <v>0</v>
      </c>
      <c r="R53" s="128">
        <f t="shared" si="47"/>
        <v>0</v>
      </c>
      <c r="S53" s="128">
        <f t="shared" si="47"/>
        <v>0</v>
      </c>
      <c r="T53" s="128">
        <f t="shared" si="47"/>
        <v>0</v>
      </c>
      <c r="U53" s="128">
        <f t="shared" si="47"/>
        <v>0</v>
      </c>
      <c r="V53" s="128">
        <f t="shared" si="47"/>
        <v>0</v>
      </c>
      <c r="W53" s="128">
        <f t="shared" si="47"/>
        <v>0</v>
      </c>
      <c r="X53" s="128">
        <f t="shared" si="47"/>
        <v>0</v>
      </c>
      <c r="Y53" s="128">
        <f t="shared" si="47"/>
        <v>0</v>
      </c>
      <c r="Z53" s="128">
        <f t="shared" si="47"/>
        <v>0</v>
      </c>
      <c r="AA53" s="128">
        <f t="shared" si="47"/>
        <v>0</v>
      </c>
      <c r="AB53" s="128">
        <f t="shared" si="47"/>
        <v>0</v>
      </c>
      <c r="AC53" s="128">
        <f t="shared" si="47"/>
        <v>0</v>
      </c>
      <c r="AD53" s="128">
        <f t="shared" si="47"/>
        <v>0</v>
      </c>
      <c r="AE53" s="128">
        <f t="shared" si="47"/>
        <v>0</v>
      </c>
      <c r="AF53" s="128">
        <f t="shared" si="47"/>
        <v>0</v>
      </c>
      <c r="AG53" s="128">
        <f t="shared" si="47"/>
        <v>0</v>
      </c>
      <c r="AH53" s="128">
        <f t="shared" si="47"/>
        <v>0</v>
      </c>
      <c r="AI53" s="128">
        <f t="shared" si="47"/>
        <v>0</v>
      </c>
      <c r="AJ53" s="128">
        <f t="shared" si="47"/>
        <v>0</v>
      </c>
      <c r="AK53" s="128">
        <f t="shared" si="47"/>
        <v>0</v>
      </c>
      <c r="AL53" s="128">
        <f t="shared" si="47"/>
        <v>0</v>
      </c>
      <c r="AM53" s="128">
        <f t="shared" si="47"/>
        <v>0</v>
      </c>
      <c r="AN53" s="128">
        <f t="shared" si="47"/>
        <v>0</v>
      </c>
      <c r="AO53" s="128">
        <f t="shared" si="47"/>
        <v>0</v>
      </c>
      <c r="AP53" s="128">
        <f t="shared" si="47"/>
        <v>0</v>
      </c>
      <c r="AQ53" s="128">
        <f t="shared" si="47"/>
        <v>0</v>
      </c>
      <c r="AR53" s="128">
        <f t="shared" si="47"/>
        <v>0</v>
      </c>
      <c r="AS53"/>
      <c r="AT53" s="120"/>
      <c r="AU53" s="58"/>
      <c r="AV53" s="58"/>
      <c r="AW53" s="58"/>
      <c r="AX53" s="58"/>
    </row>
    <row r="54" spans="2:50" ht="50.1" customHeight="1">
      <c r="B54"/>
      <c r="C54"/>
      <c r="D54"/>
      <c r="E54"/>
      <c r="F54"/>
      <c r="G54"/>
      <c r="H54"/>
      <c r="I54"/>
      <c r="J54" s="162" t="s">
        <v>23</v>
      </c>
      <c r="K54" s="163"/>
      <c r="L54" s="164"/>
      <c r="M54" s="128">
        <f>SUM(M51:M53)</f>
        <v>0</v>
      </c>
      <c r="N54" s="128">
        <f t="shared" ref="N54:AQ54" si="48">SUM(N51:N53)</f>
        <v>0</v>
      </c>
      <c r="O54" s="128">
        <f t="shared" si="48"/>
        <v>0</v>
      </c>
      <c r="P54" s="128">
        <f t="shared" si="48"/>
        <v>0</v>
      </c>
      <c r="Q54" s="128">
        <f t="shared" si="48"/>
        <v>0</v>
      </c>
      <c r="R54" s="128">
        <f t="shared" si="48"/>
        <v>0</v>
      </c>
      <c r="S54" s="128">
        <f t="shared" si="48"/>
        <v>0</v>
      </c>
      <c r="T54" s="128">
        <f t="shared" si="48"/>
        <v>0</v>
      </c>
      <c r="U54" s="128">
        <f t="shared" si="48"/>
        <v>0</v>
      </c>
      <c r="V54" s="128">
        <f t="shared" si="48"/>
        <v>0</v>
      </c>
      <c r="W54" s="128">
        <f t="shared" si="48"/>
        <v>0</v>
      </c>
      <c r="X54" s="128">
        <f t="shared" si="48"/>
        <v>0</v>
      </c>
      <c r="Y54" s="128">
        <f t="shared" si="48"/>
        <v>0</v>
      </c>
      <c r="Z54" s="128">
        <f t="shared" si="48"/>
        <v>0</v>
      </c>
      <c r="AA54" s="128">
        <f t="shared" si="48"/>
        <v>0</v>
      </c>
      <c r="AB54" s="128">
        <f t="shared" si="48"/>
        <v>0</v>
      </c>
      <c r="AC54" s="128">
        <f t="shared" si="48"/>
        <v>0</v>
      </c>
      <c r="AD54" s="128">
        <f t="shared" si="48"/>
        <v>0</v>
      </c>
      <c r="AE54" s="128">
        <f t="shared" si="48"/>
        <v>0</v>
      </c>
      <c r="AF54" s="128">
        <f t="shared" si="48"/>
        <v>0</v>
      </c>
      <c r="AG54" s="128">
        <f t="shared" si="48"/>
        <v>0</v>
      </c>
      <c r="AH54" s="128">
        <f t="shared" si="48"/>
        <v>0</v>
      </c>
      <c r="AI54" s="128">
        <f t="shared" si="48"/>
        <v>0</v>
      </c>
      <c r="AJ54" s="128">
        <f t="shared" si="48"/>
        <v>0</v>
      </c>
      <c r="AK54" s="128">
        <f t="shared" si="48"/>
        <v>0</v>
      </c>
      <c r="AL54" s="128">
        <f t="shared" si="48"/>
        <v>0</v>
      </c>
      <c r="AM54" s="128">
        <f t="shared" si="48"/>
        <v>0</v>
      </c>
      <c r="AN54" s="128">
        <f t="shared" si="48"/>
        <v>0</v>
      </c>
      <c r="AO54" s="128">
        <f t="shared" si="48"/>
        <v>0</v>
      </c>
      <c r="AP54" s="128">
        <f t="shared" si="48"/>
        <v>0</v>
      </c>
      <c r="AQ54" s="128">
        <f t="shared" si="48"/>
        <v>0</v>
      </c>
      <c r="AR54" s="128">
        <f>SUM(AR51:AR53)</f>
        <v>0</v>
      </c>
      <c r="AS54"/>
      <c r="AT54" s="120"/>
      <c r="AU54" s="58"/>
      <c r="AV54" s="58"/>
      <c r="AW54" s="58"/>
      <c r="AX54" s="58"/>
    </row>
    <row r="55" spans="2:50" ht="50.1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20"/>
      <c r="AU55" s="58"/>
      <c r="AV55" s="58"/>
      <c r="AW55" s="58"/>
      <c r="AX55" s="58"/>
    </row>
    <row r="56" spans="2:50" ht="50.1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20"/>
      <c r="AU56" s="58"/>
      <c r="AV56" s="58"/>
      <c r="AW56" s="58"/>
      <c r="AX56" s="58"/>
    </row>
    <row r="57" spans="2:50" ht="50.1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20"/>
      <c r="AU57" s="58"/>
      <c r="AV57" s="58"/>
      <c r="AW57" s="58"/>
      <c r="AX57" s="58"/>
    </row>
    <row r="58" spans="2:50" ht="50.1" customHeight="1">
      <c r="B58"/>
      <c r="C58"/>
      <c r="D58"/>
      <c r="E58"/>
      <c r="F58"/>
      <c r="G58"/>
      <c r="H58"/>
      <c r="I58"/>
      <c r="J58"/>
      <c r="K58"/>
      <c r="L58" s="149"/>
      <c r="M58" s="14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20"/>
      <c r="AU58" s="58"/>
      <c r="AV58" s="58"/>
      <c r="AW58" s="58"/>
      <c r="AX58" s="58"/>
    </row>
    <row r="59" spans="2:50" ht="20.100000000000001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6"/>
      <c r="AU59" s="58"/>
      <c r="AV59" s="58"/>
      <c r="AW59" s="58"/>
      <c r="AX59" s="58"/>
    </row>
    <row r="60" spans="2:50" ht="50.1" customHeight="1">
      <c r="B60"/>
      <c r="C60"/>
      <c r="D60"/>
      <c r="E60"/>
      <c r="F60"/>
      <c r="G60" s="149"/>
      <c r="H60" s="149"/>
      <c r="I60" s="149"/>
      <c r="J60" s="149"/>
      <c r="K60" s="149"/>
      <c r="L60" s="149"/>
      <c r="M60" s="14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6"/>
      <c r="AU60" s="58"/>
      <c r="AV60" s="58"/>
      <c r="AW60" s="58"/>
      <c r="AX60" s="58"/>
    </row>
    <row r="61" spans="2:50" ht="18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6"/>
      <c r="AU61" s="58"/>
      <c r="AV61" s="58"/>
      <c r="AW61" s="58"/>
      <c r="AX61" s="58"/>
    </row>
    <row r="62" spans="2:50" ht="18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6"/>
      <c r="AU62" s="58"/>
      <c r="AV62" s="58"/>
      <c r="AW62" s="58"/>
      <c r="AX62" s="58"/>
    </row>
    <row r="63" spans="2:50" ht="18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6"/>
      <c r="AU63" s="58"/>
      <c r="AV63" s="58"/>
      <c r="AW63" s="58"/>
      <c r="AX63" s="58"/>
    </row>
    <row r="64" spans="2:50" ht="18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6"/>
      <c r="AU64" s="58"/>
      <c r="AV64" s="58"/>
      <c r="AW64" s="58"/>
      <c r="AX64" s="58"/>
    </row>
    <row r="65" spans="2:59" ht="18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6"/>
      <c r="AU65" s="58"/>
      <c r="AV65" s="58"/>
      <c r="AW65" s="58"/>
      <c r="AX65" s="58"/>
    </row>
    <row r="66" spans="2:59" ht="18" customHeight="1">
      <c r="AT66" s="120"/>
      <c r="AU66" s="58"/>
      <c r="AV66" s="58"/>
      <c r="AW66" s="58"/>
      <c r="AX66" s="58"/>
    </row>
    <row r="67" spans="2:59" ht="18" customHeight="1">
      <c r="AT67" s="120"/>
      <c r="AU67" s="58"/>
      <c r="AV67" s="58"/>
      <c r="AW67" s="58"/>
      <c r="AX67" s="58"/>
    </row>
    <row r="68" spans="2:59" ht="18" customHeight="1"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 spans="2:59" ht="18" customHeight="1">
      <c r="B69" s="120"/>
      <c r="C69" s="120"/>
      <c r="D69" s="77"/>
      <c r="E69" s="120"/>
      <c r="F69" s="120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</row>
    <row r="70" spans="2:59" ht="18" customHeight="1">
      <c r="B70" s="120"/>
      <c r="C70" s="120"/>
      <c r="D70" s="77"/>
      <c r="E70" s="120"/>
      <c r="F70" s="120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 spans="2:59" ht="18" customHeight="1">
      <c r="B71" s="120"/>
      <c r="C71" s="120"/>
      <c r="D71" s="78"/>
      <c r="E71" s="120"/>
      <c r="F71" s="120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</row>
    <row r="72" spans="2:59" ht="18" customHeight="1">
      <c r="B72" s="120"/>
      <c r="C72" s="120"/>
      <c r="D72" s="78"/>
      <c r="E72" s="120"/>
      <c r="F72" s="120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 spans="2:59" ht="18" customHeight="1">
      <c r="B73" s="120"/>
      <c r="C73" s="120"/>
      <c r="D73" s="78"/>
      <c r="E73" s="120"/>
      <c r="F73" s="120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</row>
    <row r="74" spans="2:59" ht="18" customHeight="1">
      <c r="B74" s="32"/>
      <c r="C74" s="120"/>
      <c r="D74" s="78"/>
      <c r="E74" s="120"/>
      <c r="F74" s="120"/>
      <c r="G74" s="120"/>
      <c r="H74" s="120"/>
      <c r="I74" s="120"/>
      <c r="J74" s="32"/>
      <c r="K74" s="120"/>
      <c r="L74" s="120"/>
      <c r="M74" s="120"/>
      <c r="N74" s="79"/>
      <c r="O74" s="79"/>
      <c r="P74" s="79"/>
      <c r="Q74" s="79"/>
      <c r="R74" s="80"/>
      <c r="S74" s="79"/>
      <c r="T74" s="81"/>
      <c r="U74" s="79"/>
      <c r="V74" s="79"/>
      <c r="W74" s="82"/>
      <c r="X74" s="79"/>
      <c r="Y74" s="79"/>
      <c r="Z74" s="79"/>
      <c r="AA74" s="78"/>
      <c r="AB74" s="78"/>
      <c r="AC74" s="83"/>
      <c r="AD74" s="84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85"/>
      <c r="AQ74" s="85"/>
      <c r="AR74" s="120"/>
      <c r="AS74" s="120"/>
      <c r="AT74" s="120"/>
    </row>
    <row r="75" spans="2:59" ht="18" customHeight="1">
      <c r="B75" s="32"/>
      <c r="C75" s="120"/>
      <c r="D75" s="78"/>
      <c r="E75" s="120"/>
      <c r="F75" s="120"/>
      <c r="G75" s="120"/>
      <c r="H75" s="120"/>
      <c r="I75" s="120"/>
      <c r="J75" s="32"/>
      <c r="K75" s="120"/>
      <c r="L75" s="120"/>
      <c r="M75" s="120"/>
      <c r="N75" s="79"/>
      <c r="O75" s="79"/>
      <c r="P75" s="79"/>
      <c r="Q75" s="79"/>
      <c r="R75" s="80"/>
      <c r="S75" s="79"/>
      <c r="T75" s="81"/>
      <c r="U75" s="79"/>
      <c r="V75" s="79"/>
      <c r="W75" s="82"/>
      <c r="X75" s="79"/>
      <c r="Y75" s="79"/>
      <c r="Z75" s="79"/>
      <c r="AA75" s="78"/>
      <c r="AB75" s="78"/>
      <c r="AC75" s="83"/>
      <c r="AD75" s="84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85"/>
      <c r="AQ75" s="85"/>
      <c r="AR75" s="120"/>
      <c r="AS75" s="120"/>
      <c r="AT75" s="120"/>
    </row>
    <row r="76" spans="2:59" ht="18" customHeight="1">
      <c r="B76" s="32"/>
      <c r="C76" s="120"/>
      <c r="D76" s="78"/>
      <c r="E76" s="120"/>
      <c r="F76" s="120"/>
      <c r="G76" s="120"/>
      <c r="H76" s="120"/>
      <c r="I76" s="120"/>
      <c r="J76" s="32"/>
      <c r="K76" s="120"/>
      <c r="L76" s="120"/>
      <c r="M76" s="120"/>
      <c r="N76" s="79"/>
      <c r="O76" s="79"/>
      <c r="P76" s="79"/>
      <c r="Q76" s="79"/>
      <c r="R76" s="80"/>
      <c r="S76" s="79"/>
      <c r="T76" s="81"/>
      <c r="U76" s="79"/>
      <c r="V76" s="79"/>
      <c r="W76" s="82"/>
      <c r="X76" s="79"/>
      <c r="Y76" s="79"/>
      <c r="Z76" s="79"/>
      <c r="AA76" s="78"/>
      <c r="AB76" s="78"/>
      <c r="AC76" s="83"/>
      <c r="AD76" s="84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85"/>
      <c r="AQ76" s="85"/>
      <c r="AR76" s="120"/>
      <c r="AS76" s="120"/>
      <c r="AT76" s="120"/>
    </row>
    <row r="77" spans="2:59" ht="18" customHeight="1">
      <c r="B77" s="32"/>
      <c r="C77" s="148"/>
      <c r="D77" s="148"/>
      <c r="E77" s="148"/>
      <c r="F77" s="120"/>
      <c r="G77" s="120"/>
      <c r="H77" s="120"/>
      <c r="I77" s="120"/>
      <c r="J77" s="32"/>
      <c r="K77" s="120"/>
      <c r="L77" s="120"/>
      <c r="M77" s="120"/>
      <c r="N77" s="79"/>
      <c r="O77" s="79"/>
      <c r="P77" s="79"/>
      <c r="Q77" s="79"/>
      <c r="R77" s="80"/>
      <c r="S77" s="79"/>
      <c r="T77" s="81"/>
      <c r="U77" s="79"/>
      <c r="V77" s="79"/>
      <c r="W77" s="82"/>
      <c r="X77" s="79"/>
      <c r="Y77" s="79"/>
      <c r="Z77" s="79"/>
      <c r="AA77" s="78"/>
      <c r="AB77" s="78"/>
      <c r="AC77" s="83"/>
      <c r="AD77" s="84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85"/>
      <c r="AQ77" s="85"/>
      <c r="AR77" s="120"/>
      <c r="AS77" s="120"/>
      <c r="AT77" s="120"/>
    </row>
  </sheetData>
  <mergeCells count="32">
    <mergeCell ref="B1:E1"/>
    <mergeCell ref="S1:V1"/>
    <mergeCell ref="B2:E2"/>
    <mergeCell ref="M3:AE3"/>
    <mergeCell ref="AF3:AJ3"/>
    <mergeCell ref="AU7:BB7"/>
    <mergeCell ref="K51:L51"/>
    <mergeCell ref="AM3:AM5"/>
    <mergeCell ref="AN3:AN5"/>
    <mergeCell ref="AO3:AO5"/>
    <mergeCell ref="AP3:AP5"/>
    <mergeCell ref="AQ3:AQ5"/>
    <mergeCell ref="K4:L4"/>
    <mergeCell ref="M4:N4"/>
    <mergeCell ref="AL3:AL5"/>
    <mergeCell ref="P4:Q4"/>
    <mergeCell ref="R4:U4"/>
    <mergeCell ref="V4:V5"/>
    <mergeCell ref="W4:X4"/>
    <mergeCell ref="C77:E77"/>
    <mergeCell ref="Y4:Z4"/>
    <mergeCell ref="AB4:AB5"/>
    <mergeCell ref="AC4:AD4"/>
    <mergeCell ref="AJ4:AJ5"/>
    <mergeCell ref="B4:C4"/>
    <mergeCell ref="D4:E4"/>
    <mergeCell ref="H4:J4"/>
    <mergeCell ref="K52:L52"/>
    <mergeCell ref="K53:L53"/>
    <mergeCell ref="J54:L54"/>
    <mergeCell ref="L58:M58"/>
    <mergeCell ref="G60:M60"/>
  </mergeCells>
  <conditionalFormatting sqref="AL40:AS42 AR6:AS39 AL6:AP39 AQ6:AQ38 AL59:AO60 AD60:AJ60 X60:AA60 AP60:AQ60 AR61:AS65 AL69:AO77 AT59:AT65 AL50:AO50 AM43:AO47 AL61:AP65 AL43:AL49 AP43:AP49 AR43:AS49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77"/>
  <sheetViews>
    <sheetView topLeftCell="AB7" zoomScale="40" zoomScaleNormal="40" zoomScaleSheetLayoutView="25" workbookViewId="0">
      <selection activeCell="AS54" sqref="AS54"/>
    </sheetView>
  </sheetViews>
  <sheetFormatPr baseColWidth="10" defaultRowHeight="18" customHeight="1" outlineLevelCol="2"/>
  <cols>
    <col min="1" max="1" width="23.140625" style="5" customWidth="1"/>
    <col min="2" max="2" width="7.7109375" style="5" customWidth="1"/>
    <col min="3" max="3" width="49.28515625" style="5" customWidth="1"/>
    <col min="4" max="4" width="22.28515625" style="72" customWidth="1"/>
    <col min="5" max="5" width="19.85546875" style="5" customWidth="1"/>
    <col min="6" max="6" width="10.7109375" style="5" customWidth="1"/>
    <col min="7" max="7" width="10.7109375" style="73" customWidth="1"/>
    <col min="8" max="8" width="10.5703125" style="5" customWidth="1"/>
    <col min="9" max="10" width="10.42578125" style="5" customWidth="1"/>
    <col min="11" max="11" width="10.28515625" style="5" customWidth="1"/>
    <col min="12" max="12" width="10.85546875" style="5" customWidth="1"/>
    <col min="13" max="13" width="9.5703125" style="72" customWidth="1"/>
    <col min="14" max="14" width="24.7109375" style="72" customWidth="1"/>
    <col min="15" max="15" width="18.42578125" style="72" customWidth="1"/>
    <col min="16" max="16" width="13.42578125" style="72" customWidth="1"/>
    <col min="17" max="17" width="19.28515625" style="72" customWidth="1"/>
    <col min="18" max="18" width="10.140625" style="72" hidden="1" customWidth="1" outlineLevel="1"/>
    <col min="19" max="19" width="11" style="72" hidden="1" customWidth="1" outlineLevel="1"/>
    <col min="20" max="20" width="9.28515625" style="72" hidden="1" customWidth="1" outlineLevel="1"/>
    <col min="21" max="21" width="11.140625" style="72" hidden="1" customWidth="1" outlineLevel="1"/>
    <col min="22" max="22" width="24.140625" style="72" customWidth="1" collapsed="1"/>
    <col min="23" max="23" width="10.140625" style="74" hidden="1" customWidth="1"/>
    <col min="24" max="24" width="24.7109375" style="72" hidden="1" customWidth="1"/>
    <col min="25" max="25" width="13" style="72" customWidth="1"/>
    <col min="26" max="26" width="21.42578125" style="72" customWidth="1"/>
    <col min="27" max="27" width="20" style="72" customWidth="1"/>
    <col min="28" max="28" width="20.28515625" style="72" customWidth="1"/>
    <col min="29" max="29" width="16.5703125" style="75" customWidth="1"/>
    <col min="30" max="30" width="21.42578125" style="72" customWidth="1"/>
    <col min="31" max="31" width="21.7109375" style="5" customWidth="1"/>
    <col min="32" max="32" width="22.28515625" style="5" customWidth="1"/>
    <col min="33" max="33" width="20.7109375" style="5" customWidth="1"/>
    <col min="34" max="34" width="13.85546875" style="5" hidden="1" customWidth="1"/>
    <col min="35" max="35" width="8.5703125" style="5" hidden="1" customWidth="1"/>
    <col min="36" max="36" width="20.140625" style="5" customWidth="1"/>
    <col min="37" max="37" width="7.5703125" style="5" hidden="1" customWidth="1"/>
    <col min="38" max="38" width="23" style="5" customWidth="1"/>
    <col min="39" max="41" width="23" style="5" customWidth="1" outlineLevel="2"/>
    <col min="42" max="42" width="23.140625" style="5" customWidth="1"/>
    <col min="43" max="43" width="19" style="5" customWidth="1"/>
    <col min="44" max="44" width="25.5703125" style="5" customWidth="1"/>
    <col min="45" max="45" width="68.5703125" style="5" customWidth="1"/>
    <col min="46" max="46" width="10.85546875" style="5" customWidth="1"/>
    <col min="47" max="16384" width="11.42578125" style="5"/>
  </cols>
  <sheetData>
    <row r="1" spans="1:54" ht="50.1" customHeight="1">
      <c r="B1" s="184" t="s">
        <v>0</v>
      </c>
      <c r="C1" s="184"/>
      <c r="D1" s="184"/>
      <c r="E1" s="184"/>
      <c r="F1" s="1"/>
      <c r="G1" s="125"/>
      <c r="H1" s="3"/>
      <c r="I1" s="125"/>
      <c r="J1" s="125"/>
      <c r="K1" s="125"/>
      <c r="L1" s="3"/>
      <c r="M1" s="125"/>
      <c r="N1" s="125"/>
      <c r="O1" s="125"/>
      <c r="P1" s="3"/>
      <c r="Q1" s="125"/>
      <c r="R1" s="125"/>
      <c r="S1" s="185"/>
      <c r="T1" s="185"/>
      <c r="U1" s="185"/>
      <c r="V1" s="185"/>
      <c r="W1" s="4"/>
      <c r="X1" s="125"/>
      <c r="Y1" s="125"/>
      <c r="Z1" s="125"/>
      <c r="AA1" s="3"/>
      <c r="AB1" s="125"/>
      <c r="AC1" s="4"/>
      <c r="AD1" s="125"/>
      <c r="AE1" s="3"/>
      <c r="AF1" s="125"/>
      <c r="AG1" s="125"/>
      <c r="AH1" s="125"/>
      <c r="AI1" s="3"/>
      <c r="AJ1" s="125"/>
      <c r="AK1" s="125"/>
      <c r="AL1" s="125"/>
      <c r="AM1" s="125"/>
      <c r="AN1" s="125"/>
      <c r="AO1" s="125"/>
      <c r="AP1" s="125"/>
      <c r="AQ1" s="125"/>
      <c r="AR1" s="125"/>
    </row>
    <row r="2" spans="1:54" ht="50.1" customHeight="1" thickBot="1">
      <c r="B2" s="184" t="s">
        <v>1</v>
      </c>
      <c r="C2" s="184"/>
      <c r="D2" s="184"/>
      <c r="E2" s="184"/>
      <c r="F2" s="1"/>
      <c r="G2" s="125"/>
      <c r="H2" s="3"/>
      <c r="I2" s="125"/>
      <c r="J2" s="125"/>
      <c r="K2" s="125"/>
      <c r="L2" s="3"/>
      <c r="M2" s="125"/>
      <c r="N2" s="125"/>
      <c r="O2" s="125"/>
      <c r="P2" s="3"/>
      <c r="Q2" s="125"/>
      <c r="R2" s="125"/>
      <c r="S2" s="125"/>
      <c r="T2" s="3"/>
      <c r="U2" s="125"/>
      <c r="V2" s="125"/>
      <c r="W2" s="4"/>
      <c r="X2" s="3"/>
      <c r="Y2" s="3"/>
      <c r="Z2" s="3"/>
      <c r="AA2" s="125"/>
      <c r="AB2" s="125"/>
      <c r="AC2" s="4"/>
      <c r="AD2" s="3"/>
      <c r="AE2" s="125"/>
      <c r="AF2" s="125"/>
      <c r="AG2" s="125"/>
      <c r="AH2" s="3"/>
      <c r="AI2" s="125"/>
      <c r="AJ2" s="125"/>
      <c r="AK2" s="125"/>
      <c r="AL2" s="3"/>
      <c r="AM2" s="3"/>
      <c r="AN2" s="3"/>
      <c r="AO2" s="3"/>
      <c r="AP2" s="125"/>
      <c r="AQ2" s="125"/>
      <c r="AR2" s="125"/>
    </row>
    <row r="3" spans="1:54" ht="50.1" customHeight="1" thickBot="1">
      <c r="B3" s="1"/>
      <c r="C3" s="1"/>
      <c r="D3" s="1"/>
      <c r="E3" s="1"/>
      <c r="F3" s="1"/>
      <c r="G3" s="125"/>
      <c r="H3" s="125"/>
      <c r="I3" s="125"/>
      <c r="J3" s="125"/>
      <c r="K3" s="125"/>
      <c r="L3" s="125"/>
      <c r="M3" s="186" t="s">
        <v>2</v>
      </c>
      <c r="N3" s="187"/>
      <c r="O3" s="187"/>
      <c r="P3" s="187"/>
      <c r="Q3" s="187"/>
      <c r="R3" s="187"/>
      <c r="S3" s="187"/>
      <c r="T3" s="187"/>
      <c r="U3" s="187"/>
      <c r="V3" s="187"/>
      <c r="W3" s="178"/>
      <c r="X3" s="178"/>
      <c r="Y3" s="178"/>
      <c r="Z3" s="178"/>
      <c r="AA3" s="178"/>
      <c r="AB3" s="178"/>
      <c r="AC3" s="178"/>
      <c r="AD3" s="178"/>
      <c r="AE3" s="188"/>
      <c r="AF3" s="189" t="s">
        <v>3</v>
      </c>
      <c r="AG3" s="178"/>
      <c r="AH3" s="178"/>
      <c r="AI3" s="178"/>
      <c r="AJ3" s="188"/>
      <c r="AK3" s="125"/>
      <c r="AL3" s="181" t="s">
        <v>4</v>
      </c>
      <c r="AM3" s="152" t="s">
        <v>5</v>
      </c>
      <c r="AN3" s="152" t="s">
        <v>6</v>
      </c>
      <c r="AO3" s="152" t="s">
        <v>7</v>
      </c>
      <c r="AP3" s="171" t="s">
        <v>8</v>
      </c>
      <c r="AQ3" s="174" t="s">
        <v>9</v>
      </c>
      <c r="AR3" s="126"/>
      <c r="AS3" s="7" t="s">
        <v>10</v>
      </c>
    </row>
    <row r="4" spans="1:54" ht="50.1" customHeight="1" thickBot="1">
      <c r="B4" s="154" t="s">
        <v>11</v>
      </c>
      <c r="C4" s="155"/>
      <c r="D4" s="156" t="s">
        <v>134</v>
      </c>
      <c r="E4" s="156"/>
      <c r="F4" s="124" t="s">
        <v>12</v>
      </c>
      <c r="G4" s="122"/>
      <c r="H4" s="177" t="s">
        <v>134</v>
      </c>
      <c r="I4" s="177"/>
      <c r="J4" s="177"/>
      <c r="K4" s="178"/>
      <c r="L4" s="178"/>
      <c r="M4" s="179" t="s">
        <v>13</v>
      </c>
      <c r="N4" s="180"/>
      <c r="O4" s="10" t="s">
        <v>14</v>
      </c>
      <c r="P4" s="183" t="s">
        <v>15</v>
      </c>
      <c r="Q4" s="183"/>
      <c r="R4" s="183" t="s">
        <v>16</v>
      </c>
      <c r="S4" s="183"/>
      <c r="T4" s="183"/>
      <c r="U4" s="183"/>
      <c r="V4" s="157" t="s">
        <v>17</v>
      </c>
      <c r="W4" s="159" t="s">
        <v>18</v>
      </c>
      <c r="X4" s="160"/>
      <c r="Y4" s="150" t="s">
        <v>19</v>
      </c>
      <c r="Z4" s="151"/>
      <c r="AA4" s="123" t="s">
        <v>20</v>
      </c>
      <c r="AB4" s="152" t="s">
        <v>21</v>
      </c>
      <c r="AC4" s="165" t="s">
        <v>22</v>
      </c>
      <c r="AD4" s="166"/>
      <c r="AE4" s="12" t="s">
        <v>23</v>
      </c>
      <c r="AF4" s="13" t="s">
        <v>24</v>
      </c>
      <c r="AG4" s="13" t="s">
        <v>25</v>
      </c>
      <c r="AH4" s="13" t="s">
        <v>26</v>
      </c>
      <c r="AI4" s="13" t="s">
        <v>27</v>
      </c>
      <c r="AJ4" s="152" t="s">
        <v>28</v>
      </c>
      <c r="AK4" s="121" t="s">
        <v>29</v>
      </c>
      <c r="AL4" s="182"/>
      <c r="AM4" s="153"/>
      <c r="AN4" s="153"/>
      <c r="AO4" s="153"/>
      <c r="AP4" s="172"/>
      <c r="AQ4" s="175"/>
      <c r="AR4" s="15" t="s">
        <v>30</v>
      </c>
      <c r="AS4" s="16" t="s">
        <v>31</v>
      </c>
    </row>
    <row r="5" spans="1:54" ht="50.1" customHeight="1">
      <c r="B5" s="17" t="s">
        <v>32</v>
      </c>
      <c r="C5" s="17" t="s">
        <v>33</v>
      </c>
      <c r="D5" s="18" t="s">
        <v>34</v>
      </c>
      <c r="E5" s="19" t="s">
        <v>35</v>
      </c>
      <c r="F5" s="20" t="s">
        <v>36</v>
      </c>
      <c r="G5" s="21" t="s">
        <v>37</v>
      </c>
      <c r="H5" s="19" t="s">
        <v>37</v>
      </c>
      <c r="I5" s="19" t="s">
        <v>38</v>
      </c>
      <c r="J5" s="19" t="s">
        <v>39</v>
      </c>
      <c r="K5" s="19" t="s">
        <v>40</v>
      </c>
      <c r="L5" s="19" t="s">
        <v>41</v>
      </c>
      <c r="M5" s="19" t="s">
        <v>42</v>
      </c>
      <c r="N5" s="19" t="s">
        <v>43</v>
      </c>
      <c r="O5" s="22" t="s">
        <v>44</v>
      </c>
      <c r="P5" s="22" t="s">
        <v>45</v>
      </c>
      <c r="Q5" s="22" t="s">
        <v>43</v>
      </c>
      <c r="R5" s="22" t="s">
        <v>46</v>
      </c>
      <c r="S5" s="22" t="s">
        <v>43</v>
      </c>
      <c r="T5" s="22" t="s">
        <v>47</v>
      </c>
      <c r="U5" s="22" t="s">
        <v>43</v>
      </c>
      <c r="V5" s="158"/>
      <c r="W5" s="23" t="s">
        <v>48</v>
      </c>
      <c r="X5" s="22" t="s">
        <v>43</v>
      </c>
      <c r="Y5" s="24" t="s">
        <v>48</v>
      </c>
      <c r="Z5" s="25" t="s">
        <v>43</v>
      </c>
      <c r="AA5" s="26" t="s">
        <v>49</v>
      </c>
      <c r="AB5" s="153"/>
      <c r="AC5" s="27" t="s">
        <v>50</v>
      </c>
      <c r="AD5" s="22" t="s">
        <v>43</v>
      </c>
      <c r="AE5" s="28" t="s">
        <v>51</v>
      </c>
      <c r="AF5" s="29">
        <v>4.4999999999999998E-2</v>
      </c>
      <c r="AG5" s="30">
        <v>0.01</v>
      </c>
      <c r="AH5" s="30" t="s">
        <v>52</v>
      </c>
      <c r="AI5" s="28" t="s">
        <v>53</v>
      </c>
      <c r="AJ5" s="167"/>
      <c r="AK5" s="31" t="s">
        <v>53</v>
      </c>
      <c r="AL5" s="182"/>
      <c r="AM5" s="167"/>
      <c r="AN5" s="167"/>
      <c r="AO5" s="167"/>
      <c r="AP5" s="173"/>
      <c r="AQ5" s="176"/>
      <c r="AR5" s="15"/>
      <c r="AS5" s="16"/>
    </row>
    <row r="6" spans="1:54" ht="50.1" customHeight="1">
      <c r="A6" s="131" t="s">
        <v>54</v>
      </c>
      <c r="B6" s="127">
        <v>1</v>
      </c>
      <c r="C6" s="127" t="s">
        <v>55</v>
      </c>
      <c r="D6" s="34"/>
      <c r="E6" s="35">
        <v>521001</v>
      </c>
      <c r="F6" s="35"/>
      <c r="G6" s="35"/>
      <c r="H6" s="35"/>
      <c r="I6" s="35"/>
      <c r="J6" s="35"/>
      <c r="K6" s="35"/>
      <c r="L6" s="35"/>
      <c r="M6" s="35">
        <f t="shared" ref="M6:M38" si="0">SUM(F6:L6)</f>
        <v>0</v>
      </c>
      <c r="N6" s="36">
        <f t="shared" ref="N6:N39" si="1">D6*M6</f>
        <v>0</v>
      </c>
      <c r="O6" s="37"/>
      <c r="P6" s="36">
        <f>COUNTIF(F6:L6,"RM") + COUNTIF(F6:L6,"V") + COUNTIF(F6:L6,"FJ") + COUNTIF(F6:L6,"AL") +  COUNTIF(F6:L6,"EM") + COUNTIF(F6:L6,"PS")</f>
        <v>0</v>
      </c>
      <c r="Q6" s="36">
        <f t="shared" ref="Q6:Q38" si="2">IF(P6="",0,P6*D6)</f>
        <v>0</v>
      </c>
      <c r="R6" s="38"/>
      <c r="S6" s="36">
        <f t="shared" ref="S6:S36" si="3">IF(M6=0,0,((O6+N6)/M6/8)*1.55*R6)</f>
        <v>0</v>
      </c>
      <c r="T6" s="39"/>
      <c r="U6" s="36">
        <f t="shared" ref="U6:U35" si="4">IF(M6=0,0,((N6+O6)/M6/8)*1.55*1.35*T6)</f>
        <v>0</v>
      </c>
      <c r="V6" s="36">
        <f>IF((M6+P6)=0,0,(N6+O6+Q6+S6+U6))</f>
        <v>0</v>
      </c>
      <c r="W6" s="40">
        <v>0</v>
      </c>
      <c r="X6" s="36">
        <f t="shared" ref="X6:X12" si="5">IF((M6+P6)=0,0,V6/(M6+P6)*W6*2)</f>
        <v>0</v>
      </c>
      <c r="Y6" s="36">
        <f>COUNTIF(L6,"1")</f>
        <v>0</v>
      </c>
      <c r="Z6" s="36">
        <f>IF((M6+P6)=0,0,V6/(M6+P6)*Y6*1.75)</f>
        <v>0</v>
      </c>
      <c r="AA6" s="36">
        <f t="shared" ref="AA6:AA36" si="6">X6+V6+Z6</f>
        <v>0</v>
      </c>
      <c r="AB6" s="36">
        <f t="shared" ref="AB6:AB39" si="7">IF((M6+P6)=0,0,AA6/(M6+P6))</f>
        <v>0</v>
      </c>
      <c r="AC6" s="36">
        <f>COUNTIF(F6:L6,"L")</f>
        <v>0</v>
      </c>
      <c r="AD6" s="36">
        <f t="shared" ref="AD6:AD39" si="8">AB6*AC6</f>
        <v>0</v>
      </c>
      <c r="AE6" s="36">
        <f t="shared" ref="AE6:AE24" si="9">(AA6+AD6)</f>
        <v>0</v>
      </c>
      <c r="AF6" s="36">
        <f t="shared" ref="AF6:AF49" si="10">(D6*7*AF$5)</f>
        <v>0</v>
      </c>
      <c r="AG6" s="36">
        <f t="shared" ref="AG6:AG27" si="11">(AE6*AG$5)</f>
        <v>0</v>
      </c>
      <c r="AH6" s="41"/>
      <c r="AI6" s="41"/>
      <c r="AJ6" s="41">
        <f t="shared" ref="AJ6:AJ36" si="12">AE6*1%</f>
        <v>0</v>
      </c>
      <c r="AK6" s="41"/>
      <c r="AL6" s="42">
        <f t="shared" ref="AL6:AL12" si="13">IF(AE6=0,0,(AE6-AF6-AG6-AH6-AI6-AJ6-AK6))</f>
        <v>0</v>
      </c>
      <c r="AM6" s="42"/>
      <c r="AN6" s="42"/>
      <c r="AO6" s="42"/>
      <c r="AP6" s="43">
        <f>SUM(AM6:AO6)</f>
        <v>0</v>
      </c>
      <c r="AQ6" s="44"/>
      <c r="AR6" s="45">
        <f>AL6+AP6+AQ6</f>
        <v>0</v>
      </c>
      <c r="AS6" s="41"/>
    </row>
    <row r="7" spans="1:54" ht="50.1" customHeight="1">
      <c r="B7" s="127">
        <v>2</v>
      </c>
      <c r="C7" s="127" t="s">
        <v>57</v>
      </c>
      <c r="D7" s="34"/>
      <c r="E7" s="127">
        <v>521001</v>
      </c>
      <c r="F7" s="127"/>
      <c r="G7" s="127"/>
      <c r="H7" s="127"/>
      <c r="I7" s="127"/>
      <c r="J7" s="127"/>
      <c r="K7" s="127"/>
      <c r="L7" s="127"/>
      <c r="M7" s="127">
        <f t="shared" si="0"/>
        <v>0</v>
      </c>
      <c r="N7" s="34">
        <f t="shared" si="1"/>
        <v>0</v>
      </c>
      <c r="O7" s="46"/>
      <c r="P7" s="36">
        <f t="shared" ref="P7:P39" si="14">COUNTIF(F7:L7,"RM") + COUNTIF(F7:L7,"V") + COUNTIF(F7:L7,"FJ") + COUNTIF(F7:L7,"AL") +  COUNTIF(F7:L7,"EM") + COUNTIF(F7:L7,"PS")</f>
        <v>0</v>
      </c>
      <c r="Q7" s="34">
        <f t="shared" si="2"/>
        <v>0</v>
      </c>
      <c r="R7" s="47"/>
      <c r="S7" s="34">
        <f t="shared" si="3"/>
        <v>0</v>
      </c>
      <c r="T7" s="48"/>
      <c r="U7" s="34">
        <f t="shared" si="4"/>
        <v>0</v>
      </c>
      <c r="V7" s="34">
        <f t="shared" ref="V7:V39" si="15">IF((M7+P7)=0,0,(N7+O7+Q7+S7+U7))</f>
        <v>0</v>
      </c>
      <c r="W7" s="49"/>
      <c r="X7" s="34">
        <f t="shared" si="5"/>
        <v>0</v>
      </c>
      <c r="Y7" s="34">
        <f t="shared" ref="Y7:Y39" si="16">COUNTIF(L7,"1")</f>
        <v>0</v>
      </c>
      <c r="Z7" s="34">
        <f t="shared" ref="Z7:Z39" si="17">IF((M7+P7)=0,0,V7/(M7+P7)*Y7*1.75)</f>
        <v>0</v>
      </c>
      <c r="AA7" s="34">
        <f t="shared" si="6"/>
        <v>0</v>
      </c>
      <c r="AB7" s="34">
        <f t="shared" si="7"/>
        <v>0</v>
      </c>
      <c r="AC7" s="34">
        <f t="shared" ref="AC7:AC39" si="18">COUNTIF(F7:L7,"L")</f>
        <v>0</v>
      </c>
      <c r="AD7" s="34">
        <f t="shared" si="8"/>
        <v>0</v>
      </c>
      <c r="AE7" s="34">
        <f t="shared" si="9"/>
        <v>0</v>
      </c>
      <c r="AF7" s="34">
        <f t="shared" si="10"/>
        <v>0</v>
      </c>
      <c r="AG7" s="34">
        <f t="shared" si="11"/>
        <v>0</v>
      </c>
      <c r="AH7" s="50"/>
      <c r="AI7" s="51"/>
      <c r="AJ7" s="50">
        <f t="shared" si="12"/>
        <v>0</v>
      </c>
      <c r="AK7" s="50"/>
      <c r="AL7" s="45">
        <f t="shared" si="13"/>
        <v>0</v>
      </c>
      <c r="AM7" s="45"/>
      <c r="AN7" s="45"/>
      <c r="AO7" s="45"/>
      <c r="AP7" s="43">
        <f t="shared" ref="AP7:AP38" si="19">SUM(AM7:AO7)</f>
        <v>0</v>
      </c>
      <c r="AQ7" s="52"/>
      <c r="AR7" s="45">
        <f>AL7+AP7+AQ7</f>
        <v>0</v>
      </c>
      <c r="AS7" s="50"/>
      <c r="AT7" s="32"/>
      <c r="AU7" s="168" t="s">
        <v>56</v>
      </c>
      <c r="AV7" s="169"/>
      <c r="AW7" s="169"/>
      <c r="AX7" s="169"/>
      <c r="AY7" s="169"/>
      <c r="AZ7" s="169"/>
      <c r="BA7" s="169"/>
      <c r="BB7" s="170"/>
    </row>
    <row r="8" spans="1:54" ht="50.1" customHeight="1">
      <c r="B8" s="127">
        <v>3</v>
      </c>
      <c r="C8" s="127" t="s">
        <v>63</v>
      </c>
      <c r="D8" s="34"/>
      <c r="E8" s="127">
        <v>521001</v>
      </c>
      <c r="F8" s="127"/>
      <c r="G8" s="127"/>
      <c r="H8" s="127"/>
      <c r="I8" s="127"/>
      <c r="J8" s="127"/>
      <c r="K8" s="127"/>
      <c r="L8" s="127"/>
      <c r="M8" s="127">
        <f t="shared" si="0"/>
        <v>0</v>
      </c>
      <c r="N8" s="34">
        <v>0</v>
      </c>
      <c r="O8" s="46"/>
      <c r="P8" s="36">
        <f t="shared" si="14"/>
        <v>0</v>
      </c>
      <c r="Q8" s="34">
        <f t="shared" si="2"/>
        <v>0</v>
      </c>
      <c r="R8" s="47"/>
      <c r="S8" s="34">
        <f t="shared" si="3"/>
        <v>0</v>
      </c>
      <c r="T8" s="48"/>
      <c r="U8" s="34">
        <f t="shared" si="4"/>
        <v>0</v>
      </c>
      <c r="V8" s="34">
        <f t="shared" si="15"/>
        <v>0</v>
      </c>
      <c r="W8" s="49"/>
      <c r="X8" s="34">
        <f t="shared" si="5"/>
        <v>0</v>
      </c>
      <c r="Y8" s="34">
        <f t="shared" si="16"/>
        <v>0</v>
      </c>
      <c r="Z8" s="34">
        <f t="shared" si="17"/>
        <v>0</v>
      </c>
      <c r="AA8" s="34">
        <f t="shared" si="6"/>
        <v>0</v>
      </c>
      <c r="AB8" s="34">
        <f t="shared" si="7"/>
        <v>0</v>
      </c>
      <c r="AC8" s="34">
        <f t="shared" si="18"/>
        <v>0</v>
      </c>
      <c r="AD8" s="34">
        <f t="shared" si="8"/>
        <v>0</v>
      </c>
      <c r="AE8" s="34">
        <f t="shared" si="9"/>
        <v>0</v>
      </c>
      <c r="AF8" s="34">
        <f t="shared" si="10"/>
        <v>0</v>
      </c>
      <c r="AG8" s="34">
        <f t="shared" si="11"/>
        <v>0</v>
      </c>
      <c r="AH8" s="50"/>
      <c r="AI8" s="51"/>
      <c r="AJ8" s="50">
        <f t="shared" si="12"/>
        <v>0</v>
      </c>
      <c r="AK8" s="50"/>
      <c r="AL8" s="45">
        <f t="shared" si="13"/>
        <v>0</v>
      </c>
      <c r="AM8" s="45"/>
      <c r="AN8" s="45"/>
      <c r="AO8" s="45"/>
      <c r="AP8" s="43">
        <f t="shared" si="19"/>
        <v>0</v>
      </c>
      <c r="AQ8" s="52"/>
      <c r="AR8" s="45">
        <f>AL8+AP8+AQ8</f>
        <v>0</v>
      </c>
      <c r="AS8" s="50"/>
      <c r="AT8" s="120"/>
      <c r="AU8" s="54" t="s">
        <v>36</v>
      </c>
      <c r="AV8" s="54" t="s">
        <v>39</v>
      </c>
      <c r="AW8" s="54" t="s">
        <v>58</v>
      </c>
      <c r="AX8" s="54" t="s">
        <v>59</v>
      </c>
      <c r="AY8" s="129" t="s">
        <v>60</v>
      </c>
      <c r="AZ8" s="56" t="s">
        <v>12</v>
      </c>
      <c r="BA8" s="129" t="s">
        <v>61</v>
      </c>
      <c r="BB8" s="129" t="s">
        <v>62</v>
      </c>
    </row>
    <row r="9" spans="1:54" ht="50.1" customHeight="1">
      <c r="B9" s="127">
        <v>4</v>
      </c>
      <c r="C9" s="127" t="s">
        <v>64</v>
      </c>
      <c r="D9" s="34"/>
      <c r="E9" s="127">
        <v>521001</v>
      </c>
      <c r="F9" s="127"/>
      <c r="G9" s="127"/>
      <c r="H9" s="127"/>
      <c r="I9" s="127"/>
      <c r="J9" s="127"/>
      <c r="K9" s="127"/>
      <c r="L9" s="127"/>
      <c r="M9" s="127">
        <f t="shared" si="0"/>
        <v>0</v>
      </c>
      <c r="N9" s="34">
        <f t="shared" si="1"/>
        <v>0</v>
      </c>
      <c r="O9" s="46"/>
      <c r="P9" s="36">
        <f t="shared" si="14"/>
        <v>0</v>
      </c>
      <c r="Q9" s="34">
        <f t="shared" si="2"/>
        <v>0</v>
      </c>
      <c r="R9" s="47"/>
      <c r="S9" s="34">
        <f t="shared" si="3"/>
        <v>0</v>
      </c>
      <c r="T9" s="48"/>
      <c r="U9" s="34">
        <f t="shared" si="4"/>
        <v>0</v>
      </c>
      <c r="V9" s="34">
        <f t="shared" si="15"/>
        <v>0</v>
      </c>
      <c r="W9" s="49"/>
      <c r="X9" s="34">
        <f t="shared" si="5"/>
        <v>0</v>
      </c>
      <c r="Y9" s="34">
        <f t="shared" si="16"/>
        <v>0</v>
      </c>
      <c r="Z9" s="34">
        <f t="shared" si="17"/>
        <v>0</v>
      </c>
      <c r="AA9" s="34">
        <f t="shared" si="6"/>
        <v>0</v>
      </c>
      <c r="AB9" s="34">
        <f t="shared" si="7"/>
        <v>0</v>
      </c>
      <c r="AC9" s="34">
        <f t="shared" si="18"/>
        <v>0</v>
      </c>
      <c r="AD9" s="34">
        <f t="shared" si="8"/>
        <v>0</v>
      </c>
      <c r="AE9" s="34">
        <f t="shared" si="9"/>
        <v>0</v>
      </c>
      <c r="AF9" s="34">
        <f t="shared" si="10"/>
        <v>0</v>
      </c>
      <c r="AG9" s="34">
        <f t="shared" si="11"/>
        <v>0</v>
      </c>
      <c r="AH9" s="50"/>
      <c r="AI9" s="51"/>
      <c r="AJ9" s="50">
        <f t="shared" si="12"/>
        <v>0</v>
      </c>
      <c r="AK9" s="50"/>
      <c r="AL9" s="45">
        <f t="shared" si="13"/>
        <v>0</v>
      </c>
      <c r="AM9" s="45"/>
      <c r="AN9" s="45"/>
      <c r="AO9" s="45"/>
      <c r="AP9" s="43">
        <f t="shared" si="19"/>
        <v>0</v>
      </c>
      <c r="AQ9" s="52"/>
      <c r="AR9" s="45">
        <f t="shared" ref="AR9:AR37" si="20">AL9+AP9+AQ9</f>
        <v>0</v>
      </c>
      <c r="AS9" s="50"/>
      <c r="AT9" s="120"/>
      <c r="AU9" s="54">
        <f>COUNTIF(F6:L49,"L")</f>
        <v>0</v>
      </c>
      <c r="AV9" s="54">
        <f>COUNTIF(F6:L49,"V")</f>
        <v>0</v>
      </c>
      <c r="AW9" s="54">
        <f>COUNTIF(F6:L49,"RM")</f>
        <v>0</v>
      </c>
      <c r="AX9" s="54">
        <f>COUNTIF(F6:L49,"FJ")</f>
        <v>0</v>
      </c>
      <c r="AY9" s="128">
        <f>COUNTIF(F6:L49,"FI")</f>
        <v>0</v>
      </c>
      <c r="AZ9" s="128">
        <f>COUNTIF(F6:L49,"AL")</f>
        <v>0</v>
      </c>
      <c r="BA9" s="128">
        <f>COUNTIF(F6:L49,"EM")</f>
        <v>0</v>
      </c>
      <c r="BB9" s="128">
        <f>COUNTIF(F6:L49,"PS")</f>
        <v>0</v>
      </c>
    </row>
    <row r="10" spans="1:54" ht="50.1" customHeight="1">
      <c r="B10" s="127">
        <v>5</v>
      </c>
      <c r="C10" s="127" t="s">
        <v>65</v>
      </c>
      <c r="D10" s="59"/>
      <c r="E10" s="127">
        <v>611010</v>
      </c>
      <c r="F10" s="127"/>
      <c r="G10" s="127"/>
      <c r="H10" s="127"/>
      <c r="I10" s="127"/>
      <c r="J10" s="127"/>
      <c r="K10" s="127"/>
      <c r="L10" s="127"/>
      <c r="M10" s="127">
        <f t="shared" si="0"/>
        <v>0</v>
      </c>
      <c r="N10" s="34">
        <f t="shared" si="1"/>
        <v>0</v>
      </c>
      <c r="O10" s="46"/>
      <c r="P10" s="36">
        <f t="shared" si="14"/>
        <v>0</v>
      </c>
      <c r="Q10" s="34">
        <f t="shared" si="2"/>
        <v>0</v>
      </c>
      <c r="R10" s="47"/>
      <c r="S10" s="34">
        <f t="shared" si="3"/>
        <v>0</v>
      </c>
      <c r="T10" s="48"/>
      <c r="U10" s="34">
        <f t="shared" si="4"/>
        <v>0</v>
      </c>
      <c r="V10" s="34">
        <f t="shared" si="15"/>
        <v>0</v>
      </c>
      <c r="W10" s="49"/>
      <c r="X10" s="34">
        <f t="shared" si="5"/>
        <v>0</v>
      </c>
      <c r="Y10" s="34">
        <f t="shared" si="16"/>
        <v>0</v>
      </c>
      <c r="Z10" s="34">
        <f t="shared" si="17"/>
        <v>0</v>
      </c>
      <c r="AA10" s="34">
        <f t="shared" si="6"/>
        <v>0</v>
      </c>
      <c r="AB10" s="34">
        <f t="shared" si="7"/>
        <v>0</v>
      </c>
      <c r="AC10" s="34">
        <f t="shared" si="18"/>
        <v>0</v>
      </c>
      <c r="AD10" s="34">
        <f t="shared" si="8"/>
        <v>0</v>
      </c>
      <c r="AE10" s="34">
        <f t="shared" si="9"/>
        <v>0</v>
      </c>
      <c r="AF10" s="34">
        <f t="shared" si="10"/>
        <v>0</v>
      </c>
      <c r="AG10" s="34">
        <f t="shared" si="11"/>
        <v>0</v>
      </c>
      <c r="AH10" s="50"/>
      <c r="AI10" s="50"/>
      <c r="AJ10" s="50">
        <f t="shared" si="12"/>
        <v>0</v>
      </c>
      <c r="AK10" s="50"/>
      <c r="AL10" s="45">
        <f t="shared" si="13"/>
        <v>0</v>
      </c>
      <c r="AM10" s="45"/>
      <c r="AN10" s="45"/>
      <c r="AO10" s="45"/>
      <c r="AP10" s="43">
        <f t="shared" si="19"/>
        <v>0</v>
      </c>
      <c r="AQ10" s="52"/>
      <c r="AR10" s="45">
        <f t="shared" si="20"/>
        <v>0</v>
      </c>
      <c r="AS10" s="50"/>
      <c r="AT10" s="120"/>
      <c r="AU10" s="58"/>
      <c r="AV10" s="58"/>
      <c r="AW10" s="58"/>
      <c r="AX10" s="58"/>
    </row>
    <row r="11" spans="1:54" ht="50.1" customHeight="1">
      <c r="B11" s="127">
        <v>6</v>
      </c>
      <c r="C11" s="127" t="s">
        <v>66</v>
      </c>
      <c r="D11" s="127"/>
      <c r="E11" s="127">
        <v>611010</v>
      </c>
      <c r="F11" s="127"/>
      <c r="G11" s="127"/>
      <c r="H11" s="127"/>
      <c r="I11" s="127"/>
      <c r="J11" s="127"/>
      <c r="K11" s="127"/>
      <c r="L11" s="127"/>
      <c r="M11" s="127">
        <f t="shared" si="0"/>
        <v>0</v>
      </c>
      <c r="N11" s="34">
        <f t="shared" si="1"/>
        <v>0</v>
      </c>
      <c r="O11" s="46"/>
      <c r="P11" s="36">
        <f t="shared" si="14"/>
        <v>0</v>
      </c>
      <c r="Q11" s="34">
        <f t="shared" si="2"/>
        <v>0</v>
      </c>
      <c r="R11" s="47"/>
      <c r="S11" s="34">
        <f t="shared" si="3"/>
        <v>0</v>
      </c>
      <c r="T11" s="48"/>
      <c r="U11" s="34">
        <f t="shared" si="4"/>
        <v>0</v>
      </c>
      <c r="V11" s="34">
        <f t="shared" si="15"/>
        <v>0</v>
      </c>
      <c r="W11" s="49"/>
      <c r="X11" s="34">
        <f>IF((M11+P11)=0,0,V11/(M11+P11)*W11*2)</f>
        <v>0</v>
      </c>
      <c r="Y11" s="34">
        <f t="shared" si="16"/>
        <v>0</v>
      </c>
      <c r="Z11" s="34">
        <f t="shared" si="17"/>
        <v>0</v>
      </c>
      <c r="AA11" s="34">
        <f t="shared" si="6"/>
        <v>0</v>
      </c>
      <c r="AB11" s="34">
        <f t="shared" si="7"/>
        <v>0</v>
      </c>
      <c r="AC11" s="34">
        <f t="shared" si="18"/>
        <v>0</v>
      </c>
      <c r="AD11" s="34">
        <f t="shared" si="8"/>
        <v>0</v>
      </c>
      <c r="AE11" s="34">
        <f t="shared" si="9"/>
        <v>0</v>
      </c>
      <c r="AF11" s="34">
        <f t="shared" si="10"/>
        <v>0</v>
      </c>
      <c r="AG11" s="34">
        <f t="shared" si="11"/>
        <v>0</v>
      </c>
      <c r="AH11" s="50"/>
      <c r="AI11" s="50"/>
      <c r="AJ11" s="50">
        <f t="shared" si="12"/>
        <v>0</v>
      </c>
      <c r="AK11" s="50"/>
      <c r="AL11" s="45">
        <f t="shared" si="13"/>
        <v>0</v>
      </c>
      <c r="AM11" s="45"/>
      <c r="AN11" s="45"/>
      <c r="AO11" s="45"/>
      <c r="AP11" s="43">
        <f t="shared" si="19"/>
        <v>0</v>
      </c>
      <c r="AQ11" s="52"/>
      <c r="AR11" s="45">
        <f t="shared" si="20"/>
        <v>0</v>
      </c>
      <c r="AS11" s="50"/>
      <c r="AT11" s="120"/>
      <c r="AU11" s="58"/>
      <c r="AV11" s="58"/>
      <c r="AW11" s="58"/>
      <c r="AX11" s="58"/>
    </row>
    <row r="12" spans="1:54" ht="50.1" customHeight="1">
      <c r="B12" s="127">
        <v>7</v>
      </c>
      <c r="C12" s="127" t="s">
        <v>67</v>
      </c>
      <c r="D12" s="127"/>
      <c r="E12" s="127">
        <v>611010</v>
      </c>
      <c r="F12" s="127"/>
      <c r="G12" s="127"/>
      <c r="H12" s="127"/>
      <c r="I12" s="127"/>
      <c r="J12" s="127"/>
      <c r="K12" s="127"/>
      <c r="L12" s="127"/>
      <c r="M12" s="127">
        <f t="shared" si="0"/>
        <v>0</v>
      </c>
      <c r="N12" s="34">
        <f t="shared" si="1"/>
        <v>0</v>
      </c>
      <c r="O12" s="46"/>
      <c r="P12" s="36">
        <f t="shared" si="14"/>
        <v>0</v>
      </c>
      <c r="Q12" s="34">
        <f t="shared" si="2"/>
        <v>0</v>
      </c>
      <c r="R12" s="47"/>
      <c r="S12" s="34">
        <f t="shared" si="3"/>
        <v>0</v>
      </c>
      <c r="T12" s="48"/>
      <c r="U12" s="34">
        <f t="shared" si="4"/>
        <v>0</v>
      </c>
      <c r="V12" s="34">
        <f t="shared" si="15"/>
        <v>0</v>
      </c>
      <c r="W12" s="49"/>
      <c r="X12" s="34">
        <f t="shared" si="5"/>
        <v>0</v>
      </c>
      <c r="Y12" s="34">
        <f t="shared" si="16"/>
        <v>0</v>
      </c>
      <c r="Z12" s="34">
        <f t="shared" si="17"/>
        <v>0</v>
      </c>
      <c r="AA12" s="34">
        <f t="shared" si="6"/>
        <v>0</v>
      </c>
      <c r="AB12" s="34">
        <f t="shared" si="7"/>
        <v>0</v>
      </c>
      <c r="AC12" s="34">
        <f t="shared" si="18"/>
        <v>0</v>
      </c>
      <c r="AD12" s="34">
        <f t="shared" si="8"/>
        <v>0</v>
      </c>
      <c r="AE12" s="34">
        <f t="shared" si="9"/>
        <v>0</v>
      </c>
      <c r="AF12" s="34">
        <f t="shared" si="10"/>
        <v>0</v>
      </c>
      <c r="AG12" s="34">
        <f t="shared" si="11"/>
        <v>0</v>
      </c>
      <c r="AH12" s="50"/>
      <c r="AI12" s="50"/>
      <c r="AJ12" s="50">
        <f t="shared" si="12"/>
        <v>0</v>
      </c>
      <c r="AK12" s="50"/>
      <c r="AL12" s="45">
        <f t="shared" si="13"/>
        <v>0</v>
      </c>
      <c r="AM12" s="45"/>
      <c r="AN12" s="45"/>
      <c r="AO12" s="45"/>
      <c r="AP12" s="43">
        <f t="shared" si="19"/>
        <v>0</v>
      </c>
      <c r="AQ12" s="52"/>
      <c r="AR12" s="45">
        <f t="shared" si="20"/>
        <v>0</v>
      </c>
      <c r="AS12" s="50"/>
      <c r="AT12" s="120"/>
      <c r="AU12" s="58"/>
      <c r="AV12" s="58"/>
      <c r="AW12" s="58"/>
      <c r="AX12" s="58"/>
    </row>
    <row r="13" spans="1:54" ht="50.1" customHeight="1">
      <c r="B13" s="127">
        <v>8</v>
      </c>
      <c r="C13" s="127" t="s">
        <v>68</v>
      </c>
      <c r="D13" s="127"/>
      <c r="E13" s="127">
        <v>611010</v>
      </c>
      <c r="F13" s="127"/>
      <c r="G13" s="127"/>
      <c r="H13" s="127"/>
      <c r="I13" s="127"/>
      <c r="J13" s="127"/>
      <c r="K13" s="127"/>
      <c r="L13" s="127"/>
      <c r="M13" s="127">
        <f t="shared" si="0"/>
        <v>0</v>
      </c>
      <c r="N13" s="34">
        <f t="shared" si="1"/>
        <v>0</v>
      </c>
      <c r="O13" s="46"/>
      <c r="P13" s="36">
        <f t="shared" si="14"/>
        <v>0</v>
      </c>
      <c r="Q13" s="34">
        <f t="shared" si="2"/>
        <v>0</v>
      </c>
      <c r="R13" s="47"/>
      <c r="S13" s="34">
        <f t="shared" si="3"/>
        <v>0</v>
      </c>
      <c r="T13" s="48"/>
      <c r="U13" s="34">
        <f t="shared" si="4"/>
        <v>0</v>
      </c>
      <c r="V13" s="34">
        <f t="shared" si="15"/>
        <v>0</v>
      </c>
      <c r="W13" s="49"/>
      <c r="X13" s="34">
        <f>IF((M13+P13)=0,0,V13/(M13+P13)*W13*2)</f>
        <v>0</v>
      </c>
      <c r="Y13" s="34">
        <f t="shared" si="16"/>
        <v>0</v>
      </c>
      <c r="Z13" s="34">
        <f t="shared" si="17"/>
        <v>0</v>
      </c>
      <c r="AA13" s="34">
        <f t="shared" si="6"/>
        <v>0</v>
      </c>
      <c r="AB13" s="34">
        <f t="shared" si="7"/>
        <v>0</v>
      </c>
      <c r="AC13" s="34">
        <f t="shared" si="18"/>
        <v>0</v>
      </c>
      <c r="AD13" s="34">
        <f t="shared" si="8"/>
        <v>0</v>
      </c>
      <c r="AE13" s="34">
        <f t="shared" si="9"/>
        <v>0</v>
      </c>
      <c r="AF13" s="34">
        <f t="shared" si="10"/>
        <v>0</v>
      </c>
      <c r="AG13" s="34">
        <f t="shared" si="11"/>
        <v>0</v>
      </c>
      <c r="AH13" s="50"/>
      <c r="AI13" s="51"/>
      <c r="AJ13" s="50">
        <f t="shared" si="12"/>
        <v>0</v>
      </c>
      <c r="AK13" s="50"/>
      <c r="AL13" s="45">
        <f>IF(AE13=0,0,(AE13-AF13-AG13-AH13-AI13-AJ13-AK13))</f>
        <v>0</v>
      </c>
      <c r="AM13" s="45"/>
      <c r="AN13" s="45"/>
      <c r="AO13" s="45"/>
      <c r="AP13" s="43">
        <f t="shared" si="19"/>
        <v>0</v>
      </c>
      <c r="AQ13" s="52"/>
      <c r="AR13" s="45">
        <f t="shared" si="20"/>
        <v>0</v>
      </c>
      <c r="AS13" s="50"/>
      <c r="AT13" s="120"/>
      <c r="AU13" s="58"/>
      <c r="AV13" s="58"/>
      <c r="AW13" s="58"/>
      <c r="AX13" s="58"/>
    </row>
    <row r="14" spans="1:54" ht="50.1" customHeight="1">
      <c r="B14" s="127">
        <v>9</v>
      </c>
      <c r="C14" s="127" t="s">
        <v>69</v>
      </c>
      <c r="D14" s="127"/>
      <c r="E14" s="127">
        <v>611010</v>
      </c>
      <c r="F14" s="127"/>
      <c r="G14" s="127"/>
      <c r="H14" s="127"/>
      <c r="I14" s="127"/>
      <c r="J14" s="127"/>
      <c r="K14" s="127"/>
      <c r="L14" s="127"/>
      <c r="M14" s="127">
        <f t="shared" si="0"/>
        <v>0</v>
      </c>
      <c r="N14" s="34">
        <f t="shared" si="1"/>
        <v>0</v>
      </c>
      <c r="O14" s="46"/>
      <c r="P14" s="36">
        <f t="shared" si="14"/>
        <v>0</v>
      </c>
      <c r="Q14" s="34">
        <f t="shared" si="2"/>
        <v>0</v>
      </c>
      <c r="R14" s="47"/>
      <c r="S14" s="34">
        <f t="shared" si="3"/>
        <v>0</v>
      </c>
      <c r="T14" s="48"/>
      <c r="U14" s="34">
        <f t="shared" si="4"/>
        <v>0</v>
      </c>
      <c r="V14" s="34">
        <f t="shared" si="15"/>
        <v>0</v>
      </c>
      <c r="W14" s="49"/>
      <c r="X14" s="34">
        <v>0</v>
      </c>
      <c r="Y14" s="34">
        <f t="shared" si="16"/>
        <v>0</v>
      </c>
      <c r="Z14" s="34">
        <f t="shared" si="17"/>
        <v>0</v>
      </c>
      <c r="AA14" s="34">
        <f t="shared" si="6"/>
        <v>0</v>
      </c>
      <c r="AB14" s="34">
        <f t="shared" si="7"/>
        <v>0</v>
      </c>
      <c r="AC14" s="34">
        <f t="shared" si="18"/>
        <v>0</v>
      </c>
      <c r="AD14" s="34">
        <f t="shared" si="8"/>
        <v>0</v>
      </c>
      <c r="AE14" s="34">
        <f t="shared" si="9"/>
        <v>0</v>
      </c>
      <c r="AF14" s="34">
        <f t="shared" si="10"/>
        <v>0</v>
      </c>
      <c r="AG14" s="34">
        <f t="shared" si="11"/>
        <v>0</v>
      </c>
      <c r="AH14" s="50"/>
      <c r="AI14" s="51"/>
      <c r="AJ14" s="50">
        <f t="shared" si="12"/>
        <v>0</v>
      </c>
      <c r="AK14" s="50"/>
      <c r="AL14" s="45">
        <f>IF(AE14=0,0,(AE14-AF14-AG14-AH14-AI14-AJ14-AK14))</f>
        <v>0</v>
      </c>
      <c r="AM14" s="45"/>
      <c r="AN14" s="45"/>
      <c r="AO14" s="45"/>
      <c r="AP14" s="43">
        <f t="shared" si="19"/>
        <v>0</v>
      </c>
      <c r="AQ14" s="52"/>
      <c r="AR14" s="45">
        <f t="shared" si="20"/>
        <v>0</v>
      </c>
      <c r="AS14" s="50"/>
      <c r="AT14" s="120"/>
      <c r="AU14" s="58"/>
      <c r="AV14" s="58"/>
      <c r="AW14" s="58"/>
      <c r="AX14" s="58"/>
    </row>
    <row r="15" spans="1:54" ht="50.1" customHeight="1">
      <c r="B15" s="127">
        <v>10</v>
      </c>
      <c r="C15" s="127" t="s">
        <v>70</v>
      </c>
      <c r="D15" s="127"/>
      <c r="E15" s="127">
        <v>521001</v>
      </c>
      <c r="F15" s="127"/>
      <c r="G15" s="127"/>
      <c r="H15" s="127"/>
      <c r="I15" s="127"/>
      <c r="J15" s="127"/>
      <c r="K15" s="127"/>
      <c r="L15" s="127"/>
      <c r="M15" s="127">
        <f t="shared" si="0"/>
        <v>0</v>
      </c>
      <c r="N15" s="34">
        <f t="shared" si="1"/>
        <v>0</v>
      </c>
      <c r="O15" s="46"/>
      <c r="P15" s="36">
        <f t="shared" si="14"/>
        <v>0</v>
      </c>
      <c r="Q15" s="34">
        <f t="shared" si="2"/>
        <v>0</v>
      </c>
      <c r="R15" s="47"/>
      <c r="S15" s="34">
        <f t="shared" si="3"/>
        <v>0</v>
      </c>
      <c r="T15" s="48"/>
      <c r="U15" s="34">
        <f t="shared" si="4"/>
        <v>0</v>
      </c>
      <c r="V15" s="34">
        <f t="shared" si="15"/>
        <v>0</v>
      </c>
      <c r="W15" s="49"/>
      <c r="X15" s="34">
        <f t="shared" ref="X15:X35" si="21">IF((M15+P15)=0,0,V15/(M15+P15)*W15*2)</f>
        <v>0</v>
      </c>
      <c r="Y15" s="34">
        <f t="shared" si="16"/>
        <v>0</v>
      </c>
      <c r="Z15" s="34">
        <f t="shared" si="17"/>
        <v>0</v>
      </c>
      <c r="AA15" s="34">
        <f t="shared" si="6"/>
        <v>0</v>
      </c>
      <c r="AB15" s="34">
        <f t="shared" si="7"/>
        <v>0</v>
      </c>
      <c r="AC15" s="34">
        <f t="shared" si="18"/>
        <v>0</v>
      </c>
      <c r="AD15" s="34">
        <f t="shared" si="8"/>
        <v>0</v>
      </c>
      <c r="AE15" s="34">
        <f t="shared" si="9"/>
        <v>0</v>
      </c>
      <c r="AF15" s="34">
        <f t="shared" si="10"/>
        <v>0</v>
      </c>
      <c r="AG15" s="34">
        <f t="shared" si="11"/>
        <v>0</v>
      </c>
      <c r="AH15" s="50"/>
      <c r="AI15" s="51"/>
      <c r="AJ15" s="50">
        <f t="shared" si="12"/>
        <v>0</v>
      </c>
      <c r="AK15" s="50"/>
      <c r="AL15" s="45">
        <f>IF(AE15=0,0,(AE15-AF15-AG15-AH15-AI15-AJ15-AK15))</f>
        <v>0</v>
      </c>
      <c r="AM15" s="45"/>
      <c r="AN15" s="45"/>
      <c r="AO15" s="45"/>
      <c r="AP15" s="43">
        <f t="shared" si="19"/>
        <v>0</v>
      </c>
      <c r="AQ15" s="52"/>
      <c r="AR15" s="45">
        <f t="shared" si="20"/>
        <v>0</v>
      </c>
      <c r="AS15" s="50"/>
      <c r="AT15" s="120"/>
      <c r="AU15" s="58"/>
      <c r="AV15" s="58"/>
      <c r="AW15" s="58"/>
      <c r="AX15" s="58"/>
    </row>
    <row r="16" spans="1:54" ht="50.1" customHeight="1">
      <c r="B16" s="127">
        <v>11</v>
      </c>
      <c r="C16" s="127" t="s">
        <v>71</v>
      </c>
      <c r="D16" s="127"/>
      <c r="E16" s="127">
        <v>521001</v>
      </c>
      <c r="F16" s="127"/>
      <c r="G16" s="127"/>
      <c r="H16" s="127"/>
      <c r="I16" s="127"/>
      <c r="J16" s="127"/>
      <c r="K16" s="127"/>
      <c r="L16" s="127"/>
      <c r="M16" s="127">
        <f t="shared" si="0"/>
        <v>0</v>
      </c>
      <c r="N16" s="34">
        <f t="shared" si="1"/>
        <v>0</v>
      </c>
      <c r="O16" s="46"/>
      <c r="P16" s="36">
        <f t="shared" si="14"/>
        <v>0</v>
      </c>
      <c r="Q16" s="34">
        <f t="shared" si="2"/>
        <v>0</v>
      </c>
      <c r="R16" s="47"/>
      <c r="S16" s="34">
        <f t="shared" si="3"/>
        <v>0</v>
      </c>
      <c r="T16" s="48"/>
      <c r="U16" s="34">
        <f t="shared" si="4"/>
        <v>0</v>
      </c>
      <c r="V16" s="34">
        <f t="shared" si="15"/>
        <v>0</v>
      </c>
      <c r="W16" s="49"/>
      <c r="X16" s="34">
        <f t="shared" si="21"/>
        <v>0</v>
      </c>
      <c r="Y16" s="34">
        <f t="shared" si="16"/>
        <v>0</v>
      </c>
      <c r="Z16" s="34">
        <f t="shared" si="17"/>
        <v>0</v>
      </c>
      <c r="AA16" s="34">
        <f t="shared" si="6"/>
        <v>0</v>
      </c>
      <c r="AB16" s="34">
        <f t="shared" si="7"/>
        <v>0</v>
      </c>
      <c r="AC16" s="34">
        <f t="shared" si="18"/>
        <v>0</v>
      </c>
      <c r="AD16" s="34">
        <f t="shared" si="8"/>
        <v>0</v>
      </c>
      <c r="AE16" s="34">
        <f t="shared" si="9"/>
        <v>0</v>
      </c>
      <c r="AF16" s="34">
        <f t="shared" si="10"/>
        <v>0</v>
      </c>
      <c r="AG16" s="34">
        <f t="shared" si="11"/>
        <v>0</v>
      </c>
      <c r="AH16" s="50"/>
      <c r="AI16" s="51"/>
      <c r="AJ16" s="50">
        <f t="shared" si="12"/>
        <v>0</v>
      </c>
      <c r="AK16" s="50"/>
      <c r="AL16" s="45">
        <f>IF(AE16=0,0,(AE16-AF16-AG16-AH16-AI16-AJ16-AK16))</f>
        <v>0</v>
      </c>
      <c r="AM16" s="45"/>
      <c r="AN16" s="45"/>
      <c r="AO16" s="45"/>
      <c r="AP16" s="43">
        <f t="shared" si="19"/>
        <v>0</v>
      </c>
      <c r="AQ16" s="52"/>
      <c r="AR16" s="45">
        <f t="shared" si="20"/>
        <v>0</v>
      </c>
      <c r="AS16" s="50"/>
      <c r="AT16" s="120"/>
      <c r="AU16" s="58"/>
      <c r="AV16" s="58"/>
      <c r="AW16" s="58"/>
      <c r="AX16" s="58"/>
    </row>
    <row r="17" spans="2:50" ht="50.1" customHeight="1">
      <c r="B17" s="127">
        <v>12</v>
      </c>
      <c r="C17" s="127" t="s">
        <v>72</v>
      </c>
      <c r="D17" s="127"/>
      <c r="E17" s="127">
        <v>521001</v>
      </c>
      <c r="F17" s="127"/>
      <c r="G17" s="127"/>
      <c r="H17" s="127"/>
      <c r="I17" s="127"/>
      <c r="J17" s="127"/>
      <c r="K17" s="127"/>
      <c r="L17" s="127"/>
      <c r="M17" s="127">
        <f t="shared" si="0"/>
        <v>0</v>
      </c>
      <c r="N17" s="34">
        <f t="shared" si="1"/>
        <v>0</v>
      </c>
      <c r="O17" s="60"/>
      <c r="P17" s="36">
        <f t="shared" si="14"/>
        <v>0</v>
      </c>
      <c r="Q17" s="34">
        <f t="shared" si="2"/>
        <v>0</v>
      </c>
      <c r="R17" s="47"/>
      <c r="S17" s="34">
        <f t="shared" si="3"/>
        <v>0</v>
      </c>
      <c r="T17" s="48"/>
      <c r="U17" s="34">
        <f t="shared" si="4"/>
        <v>0</v>
      </c>
      <c r="V17" s="34">
        <f t="shared" si="15"/>
        <v>0</v>
      </c>
      <c r="W17" s="49"/>
      <c r="X17" s="34">
        <f t="shared" si="21"/>
        <v>0</v>
      </c>
      <c r="Y17" s="34">
        <f t="shared" si="16"/>
        <v>0</v>
      </c>
      <c r="Z17" s="34">
        <f t="shared" si="17"/>
        <v>0</v>
      </c>
      <c r="AA17" s="34">
        <f t="shared" si="6"/>
        <v>0</v>
      </c>
      <c r="AB17" s="34">
        <f t="shared" si="7"/>
        <v>0</v>
      </c>
      <c r="AC17" s="34">
        <f t="shared" si="18"/>
        <v>0</v>
      </c>
      <c r="AD17" s="34">
        <f t="shared" si="8"/>
        <v>0</v>
      </c>
      <c r="AE17" s="34">
        <f t="shared" si="9"/>
        <v>0</v>
      </c>
      <c r="AF17" s="34">
        <f t="shared" si="10"/>
        <v>0</v>
      </c>
      <c r="AG17" s="34">
        <f t="shared" si="11"/>
        <v>0</v>
      </c>
      <c r="AH17" s="50"/>
      <c r="AI17" s="50"/>
      <c r="AJ17" s="50">
        <f t="shared" si="12"/>
        <v>0</v>
      </c>
      <c r="AK17" s="50"/>
      <c r="AL17" s="45">
        <f t="shared" ref="AL17:AL35" si="22">IF(AE17=0,0,(AE17-AF17-AG17-AH17-AI17-AJ17-AK17))</f>
        <v>0</v>
      </c>
      <c r="AM17" s="45"/>
      <c r="AN17" s="45"/>
      <c r="AO17" s="45"/>
      <c r="AP17" s="43">
        <f t="shared" si="19"/>
        <v>0</v>
      </c>
      <c r="AQ17" s="52"/>
      <c r="AR17" s="45">
        <f t="shared" si="20"/>
        <v>0</v>
      </c>
      <c r="AS17" s="50"/>
      <c r="AT17" s="120"/>
      <c r="AU17" s="58"/>
      <c r="AV17" s="58"/>
      <c r="AW17" s="58"/>
      <c r="AX17" s="58"/>
    </row>
    <row r="18" spans="2:50" ht="50.1" customHeight="1">
      <c r="B18" s="127">
        <v>13</v>
      </c>
      <c r="C18" s="127" t="s">
        <v>73</v>
      </c>
      <c r="D18" s="127"/>
      <c r="E18" s="127">
        <v>521001</v>
      </c>
      <c r="F18" s="127"/>
      <c r="G18" s="127"/>
      <c r="H18" s="127"/>
      <c r="I18" s="127"/>
      <c r="J18" s="127"/>
      <c r="K18" s="127"/>
      <c r="L18" s="127"/>
      <c r="M18" s="127">
        <f t="shared" si="0"/>
        <v>0</v>
      </c>
      <c r="N18" s="34">
        <f t="shared" si="1"/>
        <v>0</v>
      </c>
      <c r="O18" s="46"/>
      <c r="P18" s="36">
        <f t="shared" si="14"/>
        <v>0</v>
      </c>
      <c r="Q18" s="34">
        <f t="shared" si="2"/>
        <v>0</v>
      </c>
      <c r="R18" s="47"/>
      <c r="S18" s="34">
        <f t="shared" si="3"/>
        <v>0</v>
      </c>
      <c r="T18" s="48"/>
      <c r="U18" s="34">
        <f t="shared" si="4"/>
        <v>0</v>
      </c>
      <c r="V18" s="34">
        <f t="shared" si="15"/>
        <v>0</v>
      </c>
      <c r="W18" s="49"/>
      <c r="X18" s="34">
        <f t="shared" si="21"/>
        <v>0</v>
      </c>
      <c r="Y18" s="34">
        <f t="shared" si="16"/>
        <v>0</v>
      </c>
      <c r="Z18" s="34">
        <f t="shared" si="17"/>
        <v>0</v>
      </c>
      <c r="AA18" s="34">
        <f t="shared" si="6"/>
        <v>0</v>
      </c>
      <c r="AB18" s="34">
        <f t="shared" si="7"/>
        <v>0</v>
      </c>
      <c r="AC18" s="34">
        <f t="shared" si="18"/>
        <v>0</v>
      </c>
      <c r="AD18" s="34">
        <f t="shared" si="8"/>
        <v>0</v>
      </c>
      <c r="AE18" s="34">
        <f t="shared" si="9"/>
        <v>0</v>
      </c>
      <c r="AF18" s="34">
        <f t="shared" si="10"/>
        <v>0</v>
      </c>
      <c r="AG18" s="34">
        <f t="shared" si="11"/>
        <v>0</v>
      </c>
      <c r="AH18" s="50"/>
      <c r="AI18" s="51"/>
      <c r="AJ18" s="50">
        <f t="shared" si="12"/>
        <v>0</v>
      </c>
      <c r="AK18" s="50"/>
      <c r="AL18" s="45">
        <f t="shared" si="22"/>
        <v>0</v>
      </c>
      <c r="AM18" s="45"/>
      <c r="AN18" s="45"/>
      <c r="AO18" s="45"/>
      <c r="AP18" s="43">
        <f t="shared" si="19"/>
        <v>0</v>
      </c>
      <c r="AQ18" s="52"/>
      <c r="AR18" s="45">
        <f t="shared" si="20"/>
        <v>0</v>
      </c>
      <c r="AS18" s="50"/>
      <c r="AT18" s="120"/>
      <c r="AU18" s="58"/>
      <c r="AV18" s="58"/>
      <c r="AW18" s="58"/>
      <c r="AX18" s="58"/>
    </row>
    <row r="19" spans="2:50" ht="50.1" customHeight="1">
      <c r="B19" s="127">
        <v>14</v>
      </c>
      <c r="C19" s="127" t="s">
        <v>74</v>
      </c>
      <c r="D19" s="127"/>
      <c r="E19" s="127">
        <v>611010</v>
      </c>
      <c r="F19" s="127"/>
      <c r="G19" s="127"/>
      <c r="H19" s="127"/>
      <c r="I19" s="127"/>
      <c r="J19" s="127"/>
      <c r="K19" s="127"/>
      <c r="L19" s="127"/>
      <c r="M19" s="127">
        <f t="shared" si="0"/>
        <v>0</v>
      </c>
      <c r="N19" s="34">
        <f t="shared" si="1"/>
        <v>0</v>
      </c>
      <c r="O19" s="60"/>
      <c r="P19" s="36">
        <f t="shared" si="14"/>
        <v>0</v>
      </c>
      <c r="Q19" s="34">
        <f t="shared" si="2"/>
        <v>0</v>
      </c>
      <c r="R19" s="47"/>
      <c r="S19" s="34">
        <f t="shared" si="3"/>
        <v>0</v>
      </c>
      <c r="T19" s="48"/>
      <c r="U19" s="34">
        <f t="shared" si="4"/>
        <v>0</v>
      </c>
      <c r="V19" s="34">
        <f t="shared" si="15"/>
        <v>0</v>
      </c>
      <c r="W19" s="49"/>
      <c r="X19" s="34">
        <f t="shared" si="21"/>
        <v>0</v>
      </c>
      <c r="Y19" s="34">
        <f t="shared" si="16"/>
        <v>0</v>
      </c>
      <c r="Z19" s="34">
        <f t="shared" si="17"/>
        <v>0</v>
      </c>
      <c r="AA19" s="34">
        <f t="shared" si="6"/>
        <v>0</v>
      </c>
      <c r="AB19" s="34">
        <f t="shared" si="7"/>
        <v>0</v>
      </c>
      <c r="AC19" s="34">
        <f t="shared" si="18"/>
        <v>0</v>
      </c>
      <c r="AD19" s="34">
        <f t="shared" si="8"/>
        <v>0</v>
      </c>
      <c r="AE19" s="34">
        <f t="shared" si="9"/>
        <v>0</v>
      </c>
      <c r="AF19" s="34">
        <f t="shared" si="10"/>
        <v>0</v>
      </c>
      <c r="AG19" s="34">
        <f t="shared" si="11"/>
        <v>0</v>
      </c>
      <c r="AH19" s="50"/>
      <c r="AI19" s="50"/>
      <c r="AJ19" s="50">
        <f t="shared" si="12"/>
        <v>0</v>
      </c>
      <c r="AK19" s="50"/>
      <c r="AL19" s="45">
        <f t="shared" si="22"/>
        <v>0</v>
      </c>
      <c r="AM19" s="45"/>
      <c r="AN19" s="45"/>
      <c r="AO19" s="45"/>
      <c r="AP19" s="43">
        <f t="shared" si="19"/>
        <v>0</v>
      </c>
      <c r="AQ19" s="52"/>
      <c r="AR19" s="45">
        <f t="shared" si="20"/>
        <v>0</v>
      </c>
      <c r="AS19" s="50"/>
      <c r="AT19" s="120"/>
      <c r="AU19" s="58"/>
      <c r="AV19" s="58"/>
      <c r="AW19" s="58"/>
      <c r="AX19" s="58"/>
    </row>
    <row r="20" spans="2:50" ht="50.1" customHeight="1">
      <c r="B20" s="127">
        <v>15</v>
      </c>
      <c r="C20" s="127" t="s">
        <v>75</v>
      </c>
      <c r="D20" s="127"/>
      <c r="E20" s="127">
        <v>521001</v>
      </c>
      <c r="F20" s="127"/>
      <c r="G20" s="127"/>
      <c r="H20" s="127"/>
      <c r="I20" s="127"/>
      <c r="J20" s="127"/>
      <c r="K20" s="127"/>
      <c r="L20" s="127"/>
      <c r="M20" s="127">
        <f t="shared" si="0"/>
        <v>0</v>
      </c>
      <c r="N20" s="34">
        <f t="shared" si="1"/>
        <v>0</v>
      </c>
      <c r="O20" s="46"/>
      <c r="P20" s="36">
        <f t="shared" si="14"/>
        <v>0</v>
      </c>
      <c r="Q20" s="34">
        <f t="shared" si="2"/>
        <v>0</v>
      </c>
      <c r="R20" s="47"/>
      <c r="S20" s="34">
        <f t="shared" si="3"/>
        <v>0</v>
      </c>
      <c r="T20" s="48"/>
      <c r="U20" s="34">
        <f t="shared" si="4"/>
        <v>0</v>
      </c>
      <c r="V20" s="34">
        <f t="shared" si="15"/>
        <v>0</v>
      </c>
      <c r="W20" s="49"/>
      <c r="X20" s="34">
        <f t="shared" si="21"/>
        <v>0</v>
      </c>
      <c r="Y20" s="34">
        <f t="shared" si="16"/>
        <v>0</v>
      </c>
      <c r="Z20" s="34">
        <f t="shared" si="17"/>
        <v>0</v>
      </c>
      <c r="AA20" s="34">
        <f t="shared" si="6"/>
        <v>0</v>
      </c>
      <c r="AB20" s="34">
        <f t="shared" si="7"/>
        <v>0</v>
      </c>
      <c r="AC20" s="34">
        <f t="shared" si="18"/>
        <v>0</v>
      </c>
      <c r="AD20" s="34">
        <f t="shared" si="8"/>
        <v>0</v>
      </c>
      <c r="AE20" s="34">
        <f t="shared" si="9"/>
        <v>0</v>
      </c>
      <c r="AF20" s="34">
        <f t="shared" si="10"/>
        <v>0</v>
      </c>
      <c r="AG20" s="34">
        <f t="shared" si="11"/>
        <v>0</v>
      </c>
      <c r="AH20" s="50"/>
      <c r="AI20" s="51"/>
      <c r="AJ20" s="50">
        <f t="shared" si="12"/>
        <v>0</v>
      </c>
      <c r="AK20" s="50"/>
      <c r="AL20" s="45">
        <f t="shared" si="22"/>
        <v>0</v>
      </c>
      <c r="AM20" s="45"/>
      <c r="AN20" s="45"/>
      <c r="AO20" s="45"/>
      <c r="AP20" s="43">
        <f t="shared" si="19"/>
        <v>0</v>
      </c>
      <c r="AQ20" s="52"/>
      <c r="AR20" s="45">
        <f t="shared" si="20"/>
        <v>0</v>
      </c>
      <c r="AS20" s="50"/>
      <c r="AT20" s="120"/>
      <c r="AU20" s="58"/>
      <c r="AV20" s="58"/>
      <c r="AW20" s="58"/>
      <c r="AX20" s="58"/>
    </row>
    <row r="21" spans="2:50" ht="50.1" customHeight="1">
      <c r="B21" s="127">
        <v>16</v>
      </c>
      <c r="C21" s="127" t="s">
        <v>76</v>
      </c>
      <c r="D21" s="127"/>
      <c r="E21" s="127">
        <v>521001</v>
      </c>
      <c r="F21" s="127"/>
      <c r="G21" s="127"/>
      <c r="H21" s="127"/>
      <c r="I21" s="127"/>
      <c r="J21" s="127"/>
      <c r="K21" s="127"/>
      <c r="L21" s="127"/>
      <c r="M21" s="127">
        <f t="shared" si="0"/>
        <v>0</v>
      </c>
      <c r="N21" s="34">
        <f t="shared" si="1"/>
        <v>0</v>
      </c>
      <c r="O21" s="60"/>
      <c r="P21" s="36">
        <f t="shared" si="14"/>
        <v>0</v>
      </c>
      <c r="Q21" s="34">
        <f t="shared" si="2"/>
        <v>0</v>
      </c>
      <c r="R21" s="47"/>
      <c r="S21" s="34">
        <f t="shared" si="3"/>
        <v>0</v>
      </c>
      <c r="T21" s="48"/>
      <c r="U21" s="34">
        <f t="shared" si="4"/>
        <v>0</v>
      </c>
      <c r="V21" s="34">
        <f t="shared" si="15"/>
        <v>0</v>
      </c>
      <c r="W21" s="49"/>
      <c r="X21" s="34">
        <f t="shared" si="21"/>
        <v>0</v>
      </c>
      <c r="Y21" s="34">
        <f t="shared" si="16"/>
        <v>0</v>
      </c>
      <c r="Z21" s="34">
        <f t="shared" si="17"/>
        <v>0</v>
      </c>
      <c r="AA21" s="34">
        <f t="shared" si="6"/>
        <v>0</v>
      </c>
      <c r="AB21" s="34">
        <f t="shared" si="7"/>
        <v>0</v>
      </c>
      <c r="AC21" s="34">
        <f t="shared" si="18"/>
        <v>0</v>
      </c>
      <c r="AD21" s="34">
        <f t="shared" si="8"/>
        <v>0</v>
      </c>
      <c r="AE21" s="34">
        <f t="shared" si="9"/>
        <v>0</v>
      </c>
      <c r="AF21" s="34">
        <f t="shared" si="10"/>
        <v>0</v>
      </c>
      <c r="AG21" s="34">
        <f t="shared" si="11"/>
        <v>0</v>
      </c>
      <c r="AH21" s="50"/>
      <c r="AI21" s="51"/>
      <c r="AJ21" s="50">
        <f t="shared" si="12"/>
        <v>0</v>
      </c>
      <c r="AK21" s="50"/>
      <c r="AL21" s="45">
        <f t="shared" si="22"/>
        <v>0</v>
      </c>
      <c r="AM21" s="45"/>
      <c r="AN21" s="45"/>
      <c r="AO21" s="45"/>
      <c r="AP21" s="43">
        <f t="shared" si="19"/>
        <v>0</v>
      </c>
      <c r="AQ21" s="52"/>
      <c r="AR21" s="45">
        <f t="shared" si="20"/>
        <v>0</v>
      </c>
      <c r="AS21" s="50"/>
      <c r="AT21" s="120"/>
      <c r="AU21" s="58"/>
      <c r="AV21" s="58"/>
      <c r="AW21" s="58"/>
      <c r="AX21" s="58"/>
    </row>
    <row r="22" spans="2:50" ht="50.1" customHeight="1">
      <c r="B22" s="127">
        <v>17</v>
      </c>
      <c r="C22" s="127" t="s">
        <v>77</v>
      </c>
      <c r="D22" s="127"/>
      <c r="E22" s="127">
        <v>521001</v>
      </c>
      <c r="F22" s="127"/>
      <c r="G22" s="127"/>
      <c r="H22" s="127"/>
      <c r="I22" s="127"/>
      <c r="J22" s="127"/>
      <c r="K22" s="127"/>
      <c r="L22" s="127"/>
      <c r="M22" s="127">
        <f t="shared" si="0"/>
        <v>0</v>
      </c>
      <c r="N22" s="34">
        <f t="shared" si="1"/>
        <v>0</v>
      </c>
      <c r="O22" s="46"/>
      <c r="P22" s="36">
        <f t="shared" si="14"/>
        <v>0</v>
      </c>
      <c r="Q22" s="34">
        <f t="shared" si="2"/>
        <v>0</v>
      </c>
      <c r="R22" s="47"/>
      <c r="S22" s="34">
        <f t="shared" si="3"/>
        <v>0</v>
      </c>
      <c r="T22" s="48"/>
      <c r="U22" s="34">
        <f t="shared" si="4"/>
        <v>0</v>
      </c>
      <c r="V22" s="34">
        <f t="shared" si="15"/>
        <v>0</v>
      </c>
      <c r="W22" s="49"/>
      <c r="X22" s="34">
        <f t="shared" si="21"/>
        <v>0</v>
      </c>
      <c r="Y22" s="34">
        <f t="shared" si="16"/>
        <v>0</v>
      </c>
      <c r="Z22" s="34">
        <f t="shared" si="17"/>
        <v>0</v>
      </c>
      <c r="AA22" s="34">
        <f t="shared" si="6"/>
        <v>0</v>
      </c>
      <c r="AB22" s="34">
        <f t="shared" si="7"/>
        <v>0</v>
      </c>
      <c r="AC22" s="34">
        <f t="shared" si="18"/>
        <v>0</v>
      </c>
      <c r="AD22" s="34">
        <f t="shared" si="8"/>
        <v>0</v>
      </c>
      <c r="AE22" s="34">
        <f t="shared" si="9"/>
        <v>0</v>
      </c>
      <c r="AF22" s="34">
        <f t="shared" si="10"/>
        <v>0</v>
      </c>
      <c r="AG22" s="34">
        <f t="shared" si="11"/>
        <v>0</v>
      </c>
      <c r="AH22" s="50"/>
      <c r="AI22" s="51"/>
      <c r="AJ22" s="50">
        <f t="shared" si="12"/>
        <v>0</v>
      </c>
      <c r="AK22" s="50"/>
      <c r="AL22" s="45">
        <f t="shared" si="22"/>
        <v>0</v>
      </c>
      <c r="AM22" s="45"/>
      <c r="AN22" s="45"/>
      <c r="AO22" s="45"/>
      <c r="AP22" s="43">
        <f t="shared" si="19"/>
        <v>0</v>
      </c>
      <c r="AQ22" s="52"/>
      <c r="AR22" s="45">
        <f t="shared" si="20"/>
        <v>0</v>
      </c>
      <c r="AS22" s="50"/>
      <c r="AT22" s="120"/>
      <c r="AU22" s="58"/>
      <c r="AV22" s="58"/>
      <c r="AW22" s="58"/>
      <c r="AX22" s="58"/>
    </row>
    <row r="23" spans="2:50" ht="50.1" customHeight="1">
      <c r="B23" s="127">
        <v>18</v>
      </c>
      <c r="C23" s="127" t="s">
        <v>78</v>
      </c>
      <c r="D23" s="127"/>
      <c r="E23" s="127">
        <v>521001</v>
      </c>
      <c r="F23" s="127"/>
      <c r="G23" s="127"/>
      <c r="H23" s="127"/>
      <c r="I23" s="127"/>
      <c r="J23" s="127"/>
      <c r="K23" s="127"/>
      <c r="L23" s="127"/>
      <c r="M23" s="127">
        <f t="shared" si="0"/>
        <v>0</v>
      </c>
      <c r="N23" s="34">
        <f t="shared" si="1"/>
        <v>0</v>
      </c>
      <c r="O23" s="60"/>
      <c r="P23" s="36">
        <f t="shared" si="14"/>
        <v>0</v>
      </c>
      <c r="Q23" s="34">
        <f t="shared" si="2"/>
        <v>0</v>
      </c>
      <c r="R23" s="47"/>
      <c r="S23" s="34">
        <f t="shared" si="3"/>
        <v>0</v>
      </c>
      <c r="T23" s="48"/>
      <c r="U23" s="34">
        <f t="shared" si="4"/>
        <v>0</v>
      </c>
      <c r="V23" s="34">
        <f t="shared" si="15"/>
        <v>0</v>
      </c>
      <c r="W23" s="49"/>
      <c r="X23" s="34">
        <f t="shared" si="21"/>
        <v>0</v>
      </c>
      <c r="Y23" s="34">
        <f t="shared" si="16"/>
        <v>0</v>
      </c>
      <c r="Z23" s="34">
        <f t="shared" si="17"/>
        <v>0</v>
      </c>
      <c r="AA23" s="34">
        <f t="shared" si="6"/>
        <v>0</v>
      </c>
      <c r="AB23" s="34">
        <f t="shared" si="7"/>
        <v>0</v>
      </c>
      <c r="AC23" s="34">
        <f t="shared" si="18"/>
        <v>0</v>
      </c>
      <c r="AD23" s="34">
        <f t="shared" si="8"/>
        <v>0</v>
      </c>
      <c r="AE23" s="34">
        <f t="shared" si="9"/>
        <v>0</v>
      </c>
      <c r="AF23" s="34">
        <f t="shared" si="10"/>
        <v>0</v>
      </c>
      <c r="AG23" s="34">
        <f t="shared" si="11"/>
        <v>0</v>
      </c>
      <c r="AH23" s="50"/>
      <c r="AI23" s="51"/>
      <c r="AJ23" s="50">
        <f t="shared" si="12"/>
        <v>0</v>
      </c>
      <c r="AK23" s="50"/>
      <c r="AL23" s="45">
        <f t="shared" si="22"/>
        <v>0</v>
      </c>
      <c r="AM23" s="45"/>
      <c r="AN23" s="45"/>
      <c r="AO23" s="45"/>
      <c r="AP23" s="43">
        <f t="shared" si="19"/>
        <v>0</v>
      </c>
      <c r="AQ23" s="52"/>
      <c r="AR23" s="45">
        <f t="shared" si="20"/>
        <v>0</v>
      </c>
      <c r="AS23" s="50"/>
      <c r="AT23" s="120"/>
      <c r="AU23" s="58"/>
      <c r="AV23" s="58"/>
      <c r="AW23" s="58"/>
      <c r="AX23" s="58"/>
    </row>
    <row r="24" spans="2:50" ht="50.1" customHeight="1">
      <c r="B24" s="127">
        <v>19</v>
      </c>
      <c r="C24" s="127" t="s">
        <v>79</v>
      </c>
      <c r="D24" s="127"/>
      <c r="E24" s="127">
        <v>611010</v>
      </c>
      <c r="F24" s="127"/>
      <c r="G24" s="127"/>
      <c r="H24" s="127"/>
      <c r="I24" s="127"/>
      <c r="J24" s="127"/>
      <c r="K24" s="127"/>
      <c r="L24" s="127"/>
      <c r="M24" s="127">
        <f t="shared" si="0"/>
        <v>0</v>
      </c>
      <c r="N24" s="34">
        <f t="shared" si="1"/>
        <v>0</v>
      </c>
      <c r="O24" s="46"/>
      <c r="P24" s="36">
        <f t="shared" si="14"/>
        <v>0</v>
      </c>
      <c r="Q24" s="34">
        <f t="shared" si="2"/>
        <v>0</v>
      </c>
      <c r="R24" s="47"/>
      <c r="S24" s="34">
        <f t="shared" si="3"/>
        <v>0</v>
      </c>
      <c r="T24" s="48"/>
      <c r="U24" s="34">
        <f t="shared" si="4"/>
        <v>0</v>
      </c>
      <c r="V24" s="34">
        <f t="shared" si="15"/>
        <v>0</v>
      </c>
      <c r="W24" s="49"/>
      <c r="X24" s="34">
        <f t="shared" si="21"/>
        <v>0</v>
      </c>
      <c r="Y24" s="34">
        <f t="shared" si="16"/>
        <v>0</v>
      </c>
      <c r="Z24" s="34">
        <f t="shared" si="17"/>
        <v>0</v>
      </c>
      <c r="AA24" s="34">
        <f t="shared" si="6"/>
        <v>0</v>
      </c>
      <c r="AB24" s="34">
        <f t="shared" si="7"/>
        <v>0</v>
      </c>
      <c r="AC24" s="34">
        <f t="shared" si="18"/>
        <v>0</v>
      </c>
      <c r="AD24" s="34">
        <f t="shared" si="8"/>
        <v>0</v>
      </c>
      <c r="AE24" s="34">
        <f t="shared" si="9"/>
        <v>0</v>
      </c>
      <c r="AF24" s="34">
        <f t="shared" si="10"/>
        <v>0</v>
      </c>
      <c r="AG24" s="34">
        <f t="shared" si="11"/>
        <v>0</v>
      </c>
      <c r="AH24" s="50"/>
      <c r="AI24" s="51"/>
      <c r="AJ24" s="50">
        <f t="shared" si="12"/>
        <v>0</v>
      </c>
      <c r="AK24" s="50"/>
      <c r="AL24" s="45">
        <f t="shared" si="22"/>
        <v>0</v>
      </c>
      <c r="AM24" s="45"/>
      <c r="AN24" s="45"/>
      <c r="AO24" s="45"/>
      <c r="AP24" s="43">
        <f t="shared" si="19"/>
        <v>0</v>
      </c>
      <c r="AQ24" s="52"/>
      <c r="AR24" s="45">
        <f t="shared" si="20"/>
        <v>0</v>
      </c>
      <c r="AS24" s="50"/>
      <c r="AT24" s="120"/>
      <c r="AU24" s="58"/>
      <c r="AV24" s="58"/>
      <c r="AW24" s="58"/>
      <c r="AX24" s="58"/>
    </row>
    <row r="25" spans="2:50" ht="50.1" customHeight="1">
      <c r="B25" s="127">
        <v>20</v>
      </c>
      <c r="C25" s="127" t="s">
        <v>80</v>
      </c>
      <c r="D25" s="127"/>
      <c r="E25" s="127">
        <v>521002</v>
      </c>
      <c r="F25" s="127"/>
      <c r="G25" s="127"/>
      <c r="H25" s="127"/>
      <c r="I25" s="127"/>
      <c r="J25" s="127"/>
      <c r="K25" s="127"/>
      <c r="L25" s="127"/>
      <c r="M25" s="127">
        <f t="shared" si="0"/>
        <v>0</v>
      </c>
      <c r="N25" s="34">
        <f t="shared" si="1"/>
        <v>0</v>
      </c>
      <c r="O25" s="61"/>
      <c r="P25" s="36">
        <f t="shared" si="14"/>
        <v>0</v>
      </c>
      <c r="Q25" s="34">
        <f t="shared" si="2"/>
        <v>0</v>
      </c>
      <c r="R25" s="47"/>
      <c r="S25" s="34">
        <f t="shared" si="3"/>
        <v>0</v>
      </c>
      <c r="T25" s="48"/>
      <c r="U25" s="34">
        <f t="shared" si="4"/>
        <v>0</v>
      </c>
      <c r="V25" s="34">
        <f t="shared" si="15"/>
        <v>0</v>
      </c>
      <c r="W25" s="49"/>
      <c r="X25" s="34">
        <f t="shared" si="21"/>
        <v>0</v>
      </c>
      <c r="Y25" s="34">
        <f t="shared" si="16"/>
        <v>0</v>
      </c>
      <c r="Z25" s="34">
        <f t="shared" si="17"/>
        <v>0</v>
      </c>
      <c r="AA25" s="34">
        <f t="shared" si="6"/>
        <v>0</v>
      </c>
      <c r="AB25" s="34">
        <f t="shared" si="7"/>
        <v>0</v>
      </c>
      <c r="AC25" s="34">
        <f t="shared" si="18"/>
        <v>0</v>
      </c>
      <c r="AD25" s="34">
        <f t="shared" si="8"/>
        <v>0</v>
      </c>
      <c r="AE25" s="34">
        <f>(AA25+AD25)</f>
        <v>0</v>
      </c>
      <c r="AF25" s="34">
        <f t="shared" si="10"/>
        <v>0</v>
      </c>
      <c r="AG25" s="34">
        <f t="shared" si="11"/>
        <v>0</v>
      </c>
      <c r="AH25" s="50"/>
      <c r="AI25" s="51"/>
      <c r="AJ25" s="50">
        <f t="shared" si="12"/>
        <v>0</v>
      </c>
      <c r="AK25" s="50"/>
      <c r="AL25" s="45">
        <f t="shared" si="22"/>
        <v>0</v>
      </c>
      <c r="AM25" s="45"/>
      <c r="AN25" s="45"/>
      <c r="AO25" s="45"/>
      <c r="AP25" s="43">
        <f t="shared" si="19"/>
        <v>0</v>
      </c>
      <c r="AQ25" s="52"/>
      <c r="AR25" s="45">
        <f t="shared" si="20"/>
        <v>0</v>
      </c>
      <c r="AS25" s="50"/>
      <c r="AT25" s="120"/>
      <c r="AU25" s="58"/>
      <c r="AV25" s="58"/>
      <c r="AW25" s="58"/>
      <c r="AX25" s="58"/>
    </row>
    <row r="26" spans="2:50" ht="50.1" customHeight="1">
      <c r="B26" s="127">
        <v>21</v>
      </c>
      <c r="C26" s="127" t="s">
        <v>81</v>
      </c>
      <c r="D26" s="127"/>
      <c r="E26" s="127">
        <v>521002</v>
      </c>
      <c r="F26" s="127"/>
      <c r="G26" s="127"/>
      <c r="H26" s="127"/>
      <c r="I26" s="127"/>
      <c r="J26" s="127"/>
      <c r="K26" s="127"/>
      <c r="L26" s="127"/>
      <c r="M26" s="127">
        <f t="shared" si="0"/>
        <v>0</v>
      </c>
      <c r="N26" s="34">
        <f t="shared" si="1"/>
        <v>0</v>
      </c>
      <c r="O26" s="60"/>
      <c r="P26" s="36">
        <f t="shared" si="14"/>
        <v>0</v>
      </c>
      <c r="Q26" s="34">
        <f t="shared" si="2"/>
        <v>0</v>
      </c>
      <c r="R26" s="47"/>
      <c r="S26" s="34">
        <f t="shared" si="3"/>
        <v>0</v>
      </c>
      <c r="T26" s="48"/>
      <c r="U26" s="34">
        <f t="shared" si="4"/>
        <v>0</v>
      </c>
      <c r="V26" s="34">
        <f t="shared" si="15"/>
        <v>0</v>
      </c>
      <c r="W26" s="49"/>
      <c r="X26" s="34">
        <f t="shared" si="21"/>
        <v>0</v>
      </c>
      <c r="Y26" s="34">
        <f t="shared" si="16"/>
        <v>0</v>
      </c>
      <c r="Z26" s="34">
        <f t="shared" si="17"/>
        <v>0</v>
      </c>
      <c r="AA26" s="34">
        <f t="shared" si="6"/>
        <v>0</v>
      </c>
      <c r="AB26" s="34">
        <f t="shared" si="7"/>
        <v>0</v>
      </c>
      <c r="AC26" s="34">
        <f t="shared" si="18"/>
        <v>0</v>
      </c>
      <c r="AD26" s="34">
        <f t="shared" si="8"/>
        <v>0</v>
      </c>
      <c r="AE26" s="34">
        <f t="shared" ref="AE26:AE39" si="23">(AA26+AD26)</f>
        <v>0</v>
      </c>
      <c r="AF26" s="34">
        <f t="shared" si="10"/>
        <v>0</v>
      </c>
      <c r="AG26" s="34">
        <f t="shared" si="11"/>
        <v>0</v>
      </c>
      <c r="AH26" s="50"/>
      <c r="AI26" s="50"/>
      <c r="AJ26" s="50">
        <f t="shared" si="12"/>
        <v>0</v>
      </c>
      <c r="AK26" s="50"/>
      <c r="AL26" s="45">
        <f t="shared" si="22"/>
        <v>0</v>
      </c>
      <c r="AM26" s="45"/>
      <c r="AN26" s="45"/>
      <c r="AO26" s="45"/>
      <c r="AP26" s="43">
        <f t="shared" si="19"/>
        <v>0</v>
      </c>
      <c r="AQ26" s="52"/>
      <c r="AR26" s="45">
        <f t="shared" si="20"/>
        <v>0</v>
      </c>
      <c r="AS26" s="50"/>
      <c r="AT26" s="120"/>
      <c r="AU26" s="58"/>
      <c r="AV26" s="58"/>
      <c r="AW26" s="58"/>
      <c r="AX26" s="58"/>
    </row>
    <row r="27" spans="2:50" ht="50.1" customHeight="1">
      <c r="B27" s="127">
        <v>22</v>
      </c>
      <c r="C27" s="127" t="s">
        <v>82</v>
      </c>
      <c r="D27" s="127"/>
      <c r="E27" s="127">
        <v>521002</v>
      </c>
      <c r="F27" s="127"/>
      <c r="G27" s="127"/>
      <c r="H27" s="127"/>
      <c r="I27" s="127"/>
      <c r="J27" s="127"/>
      <c r="K27" s="127"/>
      <c r="L27" s="127"/>
      <c r="M27" s="127">
        <f t="shared" si="0"/>
        <v>0</v>
      </c>
      <c r="N27" s="34">
        <f t="shared" si="1"/>
        <v>0</v>
      </c>
      <c r="O27" s="46"/>
      <c r="P27" s="36">
        <f t="shared" si="14"/>
        <v>0</v>
      </c>
      <c r="Q27" s="34">
        <f t="shared" si="2"/>
        <v>0</v>
      </c>
      <c r="R27" s="47"/>
      <c r="S27" s="34">
        <f t="shared" si="3"/>
        <v>0</v>
      </c>
      <c r="T27" s="48"/>
      <c r="U27" s="34">
        <f t="shared" si="4"/>
        <v>0</v>
      </c>
      <c r="V27" s="34">
        <f t="shared" si="15"/>
        <v>0</v>
      </c>
      <c r="W27" s="49"/>
      <c r="X27" s="34">
        <f t="shared" si="21"/>
        <v>0</v>
      </c>
      <c r="Y27" s="34">
        <f t="shared" si="16"/>
        <v>0</v>
      </c>
      <c r="Z27" s="34">
        <f t="shared" si="17"/>
        <v>0</v>
      </c>
      <c r="AA27" s="34">
        <f t="shared" si="6"/>
        <v>0</v>
      </c>
      <c r="AB27" s="34">
        <f t="shared" si="7"/>
        <v>0</v>
      </c>
      <c r="AC27" s="34">
        <f t="shared" si="18"/>
        <v>0</v>
      </c>
      <c r="AD27" s="34">
        <f t="shared" si="8"/>
        <v>0</v>
      </c>
      <c r="AE27" s="34">
        <f t="shared" si="23"/>
        <v>0</v>
      </c>
      <c r="AF27" s="34">
        <f t="shared" si="10"/>
        <v>0</v>
      </c>
      <c r="AG27" s="34">
        <f t="shared" si="11"/>
        <v>0</v>
      </c>
      <c r="AH27" s="50"/>
      <c r="AI27" s="51"/>
      <c r="AJ27" s="50">
        <f t="shared" si="12"/>
        <v>0</v>
      </c>
      <c r="AK27" s="50"/>
      <c r="AL27" s="45">
        <f t="shared" si="22"/>
        <v>0</v>
      </c>
      <c r="AM27" s="45"/>
      <c r="AN27" s="45"/>
      <c r="AO27" s="45"/>
      <c r="AP27" s="43">
        <f t="shared" si="19"/>
        <v>0</v>
      </c>
      <c r="AQ27" s="52"/>
      <c r="AR27" s="45">
        <f t="shared" si="20"/>
        <v>0</v>
      </c>
      <c r="AS27" s="50"/>
      <c r="AT27" s="120"/>
      <c r="AU27" s="58"/>
      <c r="AV27" s="58"/>
      <c r="AW27" s="58"/>
      <c r="AX27" s="58"/>
    </row>
    <row r="28" spans="2:50" ht="50.1" customHeight="1">
      <c r="B28" s="127">
        <v>23</v>
      </c>
      <c r="C28" s="127" t="s">
        <v>83</v>
      </c>
      <c r="D28" s="127"/>
      <c r="E28" s="127">
        <v>521002</v>
      </c>
      <c r="F28" s="127"/>
      <c r="G28" s="127"/>
      <c r="H28" s="127"/>
      <c r="I28" s="127"/>
      <c r="J28" s="127"/>
      <c r="K28" s="127"/>
      <c r="L28" s="127"/>
      <c r="M28" s="127">
        <f t="shared" si="0"/>
        <v>0</v>
      </c>
      <c r="N28" s="34">
        <f t="shared" si="1"/>
        <v>0</v>
      </c>
      <c r="O28" s="46"/>
      <c r="P28" s="36">
        <f t="shared" si="14"/>
        <v>0</v>
      </c>
      <c r="Q28" s="34">
        <f t="shared" si="2"/>
        <v>0</v>
      </c>
      <c r="R28" s="47"/>
      <c r="S28" s="34">
        <f t="shared" si="3"/>
        <v>0</v>
      </c>
      <c r="T28" s="48"/>
      <c r="U28" s="34">
        <f t="shared" si="4"/>
        <v>0</v>
      </c>
      <c r="V28" s="34">
        <f t="shared" si="15"/>
        <v>0</v>
      </c>
      <c r="W28" s="49"/>
      <c r="X28" s="34">
        <f t="shared" si="21"/>
        <v>0</v>
      </c>
      <c r="Y28" s="34">
        <f t="shared" si="16"/>
        <v>0</v>
      </c>
      <c r="Z28" s="34">
        <f t="shared" si="17"/>
        <v>0</v>
      </c>
      <c r="AA28" s="34">
        <f t="shared" si="6"/>
        <v>0</v>
      </c>
      <c r="AB28" s="34">
        <f t="shared" si="7"/>
        <v>0</v>
      </c>
      <c r="AC28" s="34">
        <f t="shared" si="18"/>
        <v>0</v>
      </c>
      <c r="AD28" s="34">
        <f t="shared" si="8"/>
        <v>0</v>
      </c>
      <c r="AE28" s="34">
        <v>0</v>
      </c>
      <c r="AF28" s="34">
        <f t="shared" si="10"/>
        <v>0</v>
      </c>
      <c r="AG28" s="34">
        <v>0</v>
      </c>
      <c r="AH28" s="50"/>
      <c r="AI28" s="51"/>
      <c r="AJ28" s="50">
        <f t="shared" si="12"/>
        <v>0</v>
      </c>
      <c r="AK28" s="50"/>
      <c r="AL28" s="45">
        <f t="shared" si="22"/>
        <v>0</v>
      </c>
      <c r="AM28" s="45"/>
      <c r="AN28" s="45"/>
      <c r="AO28" s="45"/>
      <c r="AP28" s="43">
        <f t="shared" si="19"/>
        <v>0</v>
      </c>
      <c r="AQ28" s="52"/>
      <c r="AR28" s="45">
        <f t="shared" si="20"/>
        <v>0</v>
      </c>
      <c r="AS28" s="50"/>
      <c r="AT28" s="120"/>
      <c r="AU28" s="58"/>
      <c r="AV28" s="58"/>
      <c r="AW28" s="58"/>
      <c r="AX28" s="58"/>
    </row>
    <row r="29" spans="2:50" ht="50.1" customHeight="1">
      <c r="B29" s="127">
        <v>24</v>
      </c>
      <c r="C29" s="127" t="s">
        <v>84</v>
      </c>
      <c r="D29" s="127"/>
      <c r="E29" s="127">
        <v>521002</v>
      </c>
      <c r="F29" s="127"/>
      <c r="G29" s="127"/>
      <c r="H29" s="127"/>
      <c r="I29" s="127"/>
      <c r="J29" s="127"/>
      <c r="K29" s="127"/>
      <c r="L29" s="127"/>
      <c r="M29" s="127">
        <f t="shared" si="0"/>
        <v>0</v>
      </c>
      <c r="N29" s="34">
        <f t="shared" si="1"/>
        <v>0</v>
      </c>
      <c r="O29" s="46"/>
      <c r="P29" s="36">
        <f t="shared" si="14"/>
        <v>0</v>
      </c>
      <c r="Q29" s="34">
        <f t="shared" si="2"/>
        <v>0</v>
      </c>
      <c r="R29" s="47"/>
      <c r="S29" s="34">
        <f t="shared" si="3"/>
        <v>0</v>
      </c>
      <c r="T29" s="48"/>
      <c r="U29" s="34">
        <f t="shared" si="4"/>
        <v>0</v>
      </c>
      <c r="V29" s="34">
        <f t="shared" si="15"/>
        <v>0</v>
      </c>
      <c r="W29" s="49"/>
      <c r="X29" s="34">
        <f t="shared" si="21"/>
        <v>0</v>
      </c>
      <c r="Y29" s="34">
        <f t="shared" si="16"/>
        <v>0</v>
      </c>
      <c r="Z29" s="34">
        <f t="shared" si="17"/>
        <v>0</v>
      </c>
      <c r="AA29" s="34">
        <f t="shared" si="6"/>
        <v>0</v>
      </c>
      <c r="AB29" s="34">
        <f t="shared" si="7"/>
        <v>0</v>
      </c>
      <c r="AC29" s="34">
        <f t="shared" si="18"/>
        <v>0</v>
      </c>
      <c r="AD29" s="34">
        <f t="shared" si="8"/>
        <v>0</v>
      </c>
      <c r="AE29" s="34">
        <f t="shared" si="23"/>
        <v>0</v>
      </c>
      <c r="AF29" s="34">
        <f t="shared" si="10"/>
        <v>0</v>
      </c>
      <c r="AG29" s="34">
        <f t="shared" ref="AG29:AG49" si="24">(AE29*AG$5)</f>
        <v>0</v>
      </c>
      <c r="AH29" s="50"/>
      <c r="AI29" s="51"/>
      <c r="AJ29" s="50">
        <f t="shared" si="12"/>
        <v>0</v>
      </c>
      <c r="AK29" s="50"/>
      <c r="AL29" s="45">
        <f t="shared" si="22"/>
        <v>0</v>
      </c>
      <c r="AM29" s="45"/>
      <c r="AN29" s="45"/>
      <c r="AO29" s="45"/>
      <c r="AP29" s="43">
        <f t="shared" si="19"/>
        <v>0</v>
      </c>
      <c r="AQ29" s="52"/>
      <c r="AR29" s="45">
        <f t="shared" si="20"/>
        <v>0</v>
      </c>
      <c r="AS29" s="50"/>
      <c r="AT29" s="120"/>
      <c r="AU29" s="58"/>
      <c r="AV29" s="58"/>
      <c r="AW29" s="58"/>
      <c r="AX29" s="58"/>
    </row>
    <row r="30" spans="2:50" ht="50.1" customHeight="1">
      <c r="B30" s="127">
        <v>25</v>
      </c>
      <c r="C30" s="127" t="s">
        <v>85</v>
      </c>
      <c r="D30" s="127"/>
      <c r="E30" s="127">
        <v>521002</v>
      </c>
      <c r="F30" s="127"/>
      <c r="G30" s="127"/>
      <c r="H30" s="127"/>
      <c r="I30" s="127"/>
      <c r="J30" s="127"/>
      <c r="K30" s="127"/>
      <c r="L30" s="127"/>
      <c r="M30" s="127">
        <f t="shared" si="0"/>
        <v>0</v>
      </c>
      <c r="N30" s="34">
        <f t="shared" si="1"/>
        <v>0</v>
      </c>
      <c r="O30" s="46"/>
      <c r="P30" s="36">
        <f t="shared" si="14"/>
        <v>0</v>
      </c>
      <c r="Q30" s="34">
        <f t="shared" si="2"/>
        <v>0</v>
      </c>
      <c r="R30" s="47"/>
      <c r="S30" s="34">
        <f t="shared" si="3"/>
        <v>0</v>
      </c>
      <c r="T30" s="48"/>
      <c r="U30" s="34">
        <f t="shared" si="4"/>
        <v>0</v>
      </c>
      <c r="V30" s="34">
        <f t="shared" si="15"/>
        <v>0</v>
      </c>
      <c r="W30" s="49"/>
      <c r="X30" s="34">
        <f t="shared" si="21"/>
        <v>0</v>
      </c>
      <c r="Y30" s="34">
        <f t="shared" si="16"/>
        <v>0</v>
      </c>
      <c r="Z30" s="34">
        <f t="shared" si="17"/>
        <v>0</v>
      </c>
      <c r="AA30" s="34">
        <f t="shared" si="6"/>
        <v>0</v>
      </c>
      <c r="AB30" s="34">
        <f t="shared" si="7"/>
        <v>0</v>
      </c>
      <c r="AC30" s="34">
        <f t="shared" si="18"/>
        <v>0</v>
      </c>
      <c r="AD30" s="34">
        <f t="shared" si="8"/>
        <v>0</v>
      </c>
      <c r="AE30" s="34">
        <f t="shared" si="23"/>
        <v>0</v>
      </c>
      <c r="AF30" s="34">
        <f t="shared" si="10"/>
        <v>0</v>
      </c>
      <c r="AG30" s="34">
        <f t="shared" si="24"/>
        <v>0</v>
      </c>
      <c r="AH30" s="50"/>
      <c r="AI30" s="51"/>
      <c r="AJ30" s="50">
        <f t="shared" si="12"/>
        <v>0</v>
      </c>
      <c r="AK30" s="50"/>
      <c r="AL30" s="45">
        <f t="shared" si="22"/>
        <v>0</v>
      </c>
      <c r="AM30" s="45"/>
      <c r="AN30" s="45"/>
      <c r="AO30" s="45"/>
      <c r="AP30" s="43">
        <f>SUM(AM30:AO30)</f>
        <v>0</v>
      </c>
      <c r="AQ30" s="52"/>
      <c r="AR30" s="45">
        <f t="shared" si="20"/>
        <v>0</v>
      </c>
      <c r="AS30" s="50"/>
      <c r="AT30" s="120"/>
      <c r="AU30" s="58"/>
      <c r="AV30" s="58"/>
      <c r="AW30" s="58"/>
      <c r="AX30" s="58"/>
    </row>
    <row r="31" spans="2:50" ht="50.1" customHeight="1">
      <c r="B31" s="127">
        <v>26</v>
      </c>
      <c r="C31" s="127" t="s">
        <v>86</v>
      </c>
      <c r="D31" s="127"/>
      <c r="E31" s="127">
        <v>521002</v>
      </c>
      <c r="F31" s="127"/>
      <c r="G31" s="127"/>
      <c r="H31" s="127"/>
      <c r="I31" s="127"/>
      <c r="J31" s="127"/>
      <c r="K31" s="127"/>
      <c r="L31" s="127"/>
      <c r="M31" s="127">
        <f t="shared" si="0"/>
        <v>0</v>
      </c>
      <c r="N31" s="34">
        <f t="shared" si="1"/>
        <v>0</v>
      </c>
      <c r="O31" s="60"/>
      <c r="P31" s="36">
        <f t="shared" si="14"/>
        <v>0</v>
      </c>
      <c r="Q31" s="34">
        <f t="shared" si="2"/>
        <v>0</v>
      </c>
      <c r="R31" s="47"/>
      <c r="S31" s="34">
        <f t="shared" si="3"/>
        <v>0</v>
      </c>
      <c r="T31" s="48"/>
      <c r="U31" s="34">
        <f t="shared" si="4"/>
        <v>0</v>
      </c>
      <c r="V31" s="34">
        <f t="shared" si="15"/>
        <v>0</v>
      </c>
      <c r="W31" s="49"/>
      <c r="X31" s="34">
        <f t="shared" si="21"/>
        <v>0</v>
      </c>
      <c r="Y31" s="34">
        <f t="shared" si="16"/>
        <v>0</v>
      </c>
      <c r="Z31" s="34">
        <f t="shared" si="17"/>
        <v>0</v>
      </c>
      <c r="AA31" s="34">
        <f t="shared" si="6"/>
        <v>0</v>
      </c>
      <c r="AB31" s="34">
        <f t="shared" si="7"/>
        <v>0</v>
      </c>
      <c r="AC31" s="34">
        <f t="shared" si="18"/>
        <v>0</v>
      </c>
      <c r="AD31" s="34">
        <f t="shared" si="8"/>
        <v>0</v>
      </c>
      <c r="AE31" s="34">
        <f t="shared" si="23"/>
        <v>0</v>
      </c>
      <c r="AF31" s="34">
        <f t="shared" si="10"/>
        <v>0</v>
      </c>
      <c r="AG31" s="34">
        <f t="shared" si="24"/>
        <v>0</v>
      </c>
      <c r="AH31" s="50"/>
      <c r="AI31" s="51">
        <v>0</v>
      </c>
      <c r="AJ31" s="50">
        <f t="shared" si="12"/>
        <v>0</v>
      </c>
      <c r="AK31" s="50"/>
      <c r="AL31" s="45">
        <f t="shared" si="22"/>
        <v>0</v>
      </c>
      <c r="AM31" s="45"/>
      <c r="AN31" s="45"/>
      <c r="AO31" s="45"/>
      <c r="AP31" s="43">
        <f>SUM(AM31:AO31)</f>
        <v>0</v>
      </c>
      <c r="AQ31" s="52"/>
      <c r="AR31" s="45">
        <f t="shared" si="20"/>
        <v>0</v>
      </c>
      <c r="AS31" s="50"/>
      <c r="AT31" s="120"/>
      <c r="AU31" s="58"/>
      <c r="AV31" s="58"/>
      <c r="AW31" s="58"/>
      <c r="AX31" s="58"/>
    </row>
    <row r="32" spans="2:50" ht="50.1" customHeight="1">
      <c r="B32" s="127">
        <v>27</v>
      </c>
      <c r="C32" s="127" t="s">
        <v>87</v>
      </c>
      <c r="D32" s="127"/>
      <c r="E32" s="127">
        <v>521002</v>
      </c>
      <c r="F32" s="127"/>
      <c r="G32" s="127"/>
      <c r="H32" s="127"/>
      <c r="I32" s="127"/>
      <c r="J32" s="127"/>
      <c r="K32" s="127"/>
      <c r="L32" s="127"/>
      <c r="M32" s="127">
        <f t="shared" si="0"/>
        <v>0</v>
      </c>
      <c r="N32" s="34">
        <f t="shared" si="1"/>
        <v>0</v>
      </c>
      <c r="O32" s="46"/>
      <c r="P32" s="36">
        <f t="shared" si="14"/>
        <v>0</v>
      </c>
      <c r="Q32" s="34">
        <f t="shared" si="2"/>
        <v>0</v>
      </c>
      <c r="R32" s="47"/>
      <c r="S32" s="34">
        <f t="shared" si="3"/>
        <v>0</v>
      </c>
      <c r="T32" s="48"/>
      <c r="U32" s="34">
        <f t="shared" si="4"/>
        <v>0</v>
      </c>
      <c r="V32" s="34">
        <f t="shared" si="15"/>
        <v>0</v>
      </c>
      <c r="W32" s="49"/>
      <c r="X32" s="34">
        <f t="shared" si="21"/>
        <v>0</v>
      </c>
      <c r="Y32" s="34">
        <f t="shared" si="16"/>
        <v>0</v>
      </c>
      <c r="Z32" s="34">
        <f t="shared" si="17"/>
        <v>0</v>
      </c>
      <c r="AA32" s="34">
        <f t="shared" si="6"/>
        <v>0</v>
      </c>
      <c r="AB32" s="34">
        <f t="shared" si="7"/>
        <v>0</v>
      </c>
      <c r="AC32" s="34">
        <f t="shared" si="18"/>
        <v>0</v>
      </c>
      <c r="AD32" s="34">
        <f t="shared" si="8"/>
        <v>0</v>
      </c>
      <c r="AE32" s="34">
        <f t="shared" si="23"/>
        <v>0</v>
      </c>
      <c r="AF32" s="34">
        <f t="shared" si="10"/>
        <v>0</v>
      </c>
      <c r="AG32" s="34">
        <f t="shared" si="24"/>
        <v>0</v>
      </c>
      <c r="AH32" s="50"/>
      <c r="AI32" s="51"/>
      <c r="AJ32" s="50">
        <f t="shared" si="12"/>
        <v>0</v>
      </c>
      <c r="AK32" s="50"/>
      <c r="AL32" s="50">
        <f t="shared" si="22"/>
        <v>0</v>
      </c>
      <c r="AM32" s="50"/>
      <c r="AN32" s="50"/>
      <c r="AO32" s="50"/>
      <c r="AP32" s="43">
        <f t="shared" si="19"/>
        <v>0</v>
      </c>
      <c r="AQ32" s="52"/>
      <c r="AR32" s="45">
        <f t="shared" si="20"/>
        <v>0</v>
      </c>
      <c r="AS32" s="50"/>
      <c r="AT32" s="120"/>
      <c r="AU32" s="58"/>
      <c r="AV32" s="58"/>
      <c r="AW32" s="58"/>
      <c r="AX32" s="58"/>
    </row>
    <row r="33" spans="1:50" ht="50.1" customHeight="1">
      <c r="B33" s="127">
        <v>28</v>
      </c>
      <c r="C33" s="127" t="s">
        <v>88</v>
      </c>
      <c r="D33" s="127"/>
      <c r="E33" s="127">
        <v>521002</v>
      </c>
      <c r="F33" s="127"/>
      <c r="G33" s="127"/>
      <c r="H33" s="127"/>
      <c r="I33" s="127"/>
      <c r="J33" s="127"/>
      <c r="K33" s="127"/>
      <c r="L33" s="127"/>
      <c r="M33" s="127">
        <f>SUM(F33:L33)</f>
        <v>0</v>
      </c>
      <c r="N33" s="34">
        <f t="shared" si="1"/>
        <v>0</v>
      </c>
      <c r="O33" s="46"/>
      <c r="P33" s="36">
        <f t="shared" si="14"/>
        <v>0</v>
      </c>
      <c r="Q33" s="34">
        <f t="shared" si="2"/>
        <v>0</v>
      </c>
      <c r="R33" s="47"/>
      <c r="S33" s="34">
        <f t="shared" si="3"/>
        <v>0</v>
      </c>
      <c r="T33" s="48"/>
      <c r="U33" s="34">
        <f t="shared" si="4"/>
        <v>0</v>
      </c>
      <c r="V33" s="34">
        <f t="shared" si="15"/>
        <v>0</v>
      </c>
      <c r="W33" s="49"/>
      <c r="X33" s="34">
        <f t="shared" si="21"/>
        <v>0</v>
      </c>
      <c r="Y33" s="34">
        <f t="shared" si="16"/>
        <v>0</v>
      </c>
      <c r="Z33" s="34">
        <f t="shared" si="17"/>
        <v>0</v>
      </c>
      <c r="AA33" s="34">
        <f t="shared" si="6"/>
        <v>0</v>
      </c>
      <c r="AB33" s="34">
        <f t="shared" si="7"/>
        <v>0</v>
      </c>
      <c r="AC33" s="34">
        <f t="shared" si="18"/>
        <v>0</v>
      </c>
      <c r="AD33" s="34">
        <f t="shared" si="8"/>
        <v>0</v>
      </c>
      <c r="AE33" s="34">
        <f t="shared" si="23"/>
        <v>0</v>
      </c>
      <c r="AF33" s="34">
        <f t="shared" si="10"/>
        <v>0</v>
      </c>
      <c r="AG33" s="34">
        <f t="shared" si="24"/>
        <v>0</v>
      </c>
      <c r="AH33" s="50"/>
      <c r="AI33" s="51"/>
      <c r="AJ33" s="50">
        <f t="shared" si="12"/>
        <v>0</v>
      </c>
      <c r="AK33" s="50"/>
      <c r="AL33" s="50">
        <f t="shared" si="22"/>
        <v>0</v>
      </c>
      <c r="AM33" s="50"/>
      <c r="AN33" s="50"/>
      <c r="AO33" s="50"/>
      <c r="AP33" s="43">
        <f t="shared" si="19"/>
        <v>0</v>
      </c>
      <c r="AQ33" s="52"/>
      <c r="AR33" s="45">
        <f t="shared" si="20"/>
        <v>0</v>
      </c>
      <c r="AS33" s="50"/>
      <c r="AT33" s="120"/>
      <c r="AU33" s="58"/>
      <c r="AV33" s="58"/>
      <c r="AW33" s="58"/>
      <c r="AX33" s="58"/>
    </row>
    <row r="34" spans="1:50" ht="50.1" customHeight="1">
      <c r="B34" s="127">
        <v>29</v>
      </c>
      <c r="C34" s="127" t="s">
        <v>89</v>
      </c>
      <c r="D34" s="127"/>
      <c r="E34" s="127">
        <v>521002</v>
      </c>
      <c r="F34" s="127"/>
      <c r="G34" s="127"/>
      <c r="H34" s="127"/>
      <c r="I34" s="127"/>
      <c r="J34" s="127"/>
      <c r="K34" s="127"/>
      <c r="L34" s="127"/>
      <c r="M34" s="127">
        <f t="shared" si="0"/>
        <v>0</v>
      </c>
      <c r="N34" s="34">
        <f t="shared" si="1"/>
        <v>0</v>
      </c>
      <c r="O34" s="46"/>
      <c r="P34" s="36">
        <f t="shared" si="14"/>
        <v>0</v>
      </c>
      <c r="Q34" s="34">
        <f t="shared" si="2"/>
        <v>0</v>
      </c>
      <c r="R34" s="47"/>
      <c r="S34" s="34">
        <f t="shared" si="3"/>
        <v>0</v>
      </c>
      <c r="T34" s="48"/>
      <c r="U34" s="34">
        <f t="shared" si="4"/>
        <v>0</v>
      </c>
      <c r="V34" s="34">
        <f t="shared" si="15"/>
        <v>0</v>
      </c>
      <c r="W34" s="49"/>
      <c r="X34" s="34">
        <f t="shared" si="21"/>
        <v>0</v>
      </c>
      <c r="Y34" s="34">
        <f t="shared" si="16"/>
        <v>0</v>
      </c>
      <c r="Z34" s="34">
        <f t="shared" si="17"/>
        <v>0</v>
      </c>
      <c r="AA34" s="34">
        <f t="shared" si="6"/>
        <v>0</v>
      </c>
      <c r="AB34" s="34">
        <f t="shared" si="7"/>
        <v>0</v>
      </c>
      <c r="AC34" s="34">
        <f t="shared" si="18"/>
        <v>0</v>
      </c>
      <c r="AD34" s="34">
        <f t="shared" si="8"/>
        <v>0</v>
      </c>
      <c r="AE34" s="34">
        <f t="shared" si="23"/>
        <v>0</v>
      </c>
      <c r="AF34" s="34">
        <f t="shared" si="10"/>
        <v>0</v>
      </c>
      <c r="AG34" s="34">
        <f t="shared" si="24"/>
        <v>0</v>
      </c>
      <c r="AH34" s="50"/>
      <c r="AI34" s="51"/>
      <c r="AJ34" s="50">
        <f t="shared" si="12"/>
        <v>0</v>
      </c>
      <c r="AK34" s="50"/>
      <c r="AL34" s="50">
        <f t="shared" si="22"/>
        <v>0</v>
      </c>
      <c r="AM34" s="50"/>
      <c r="AN34" s="50"/>
      <c r="AO34" s="50"/>
      <c r="AP34" s="43">
        <f t="shared" si="19"/>
        <v>0</v>
      </c>
      <c r="AQ34" s="52"/>
      <c r="AR34" s="45">
        <f t="shared" si="20"/>
        <v>0</v>
      </c>
      <c r="AS34" s="50"/>
      <c r="AT34" s="120"/>
      <c r="AU34" s="58"/>
      <c r="AV34" s="58"/>
      <c r="AW34" s="58"/>
      <c r="AX34" s="58"/>
    </row>
    <row r="35" spans="1:50" ht="50.1" customHeight="1">
      <c r="B35" s="127">
        <v>30</v>
      </c>
      <c r="C35" s="127" t="s">
        <v>90</v>
      </c>
      <c r="D35" s="127"/>
      <c r="E35" s="127">
        <v>521002</v>
      </c>
      <c r="F35" s="127"/>
      <c r="G35" s="127"/>
      <c r="H35" s="127"/>
      <c r="I35" s="127"/>
      <c r="J35" s="127"/>
      <c r="K35" s="127"/>
      <c r="L35" s="127"/>
      <c r="M35" s="127">
        <f t="shared" si="0"/>
        <v>0</v>
      </c>
      <c r="N35" s="34">
        <f t="shared" si="1"/>
        <v>0</v>
      </c>
      <c r="O35" s="46"/>
      <c r="P35" s="36">
        <f t="shared" si="14"/>
        <v>0</v>
      </c>
      <c r="Q35" s="34">
        <f t="shared" si="2"/>
        <v>0</v>
      </c>
      <c r="R35" s="47"/>
      <c r="S35" s="34">
        <f t="shared" si="3"/>
        <v>0</v>
      </c>
      <c r="T35" s="48"/>
      <c r="U35" s="34">
        <f t="shared" si="4"/>
        <v>0</v>
      </c>
      <c r="V35" s="34">
        <f t="shared" si="15"/>
        <v>0</v>
      </c>
      <c r="W35" s="49"/>
      <c r="X35" s="34">
        <f t="shared" si="21"/>
        <v>0</v>
      </c>
      <c r="Y35" s="34">
        <f t="shared" si="16"/>
        <v>0</v>
      </c>
      <c r="Z35" s="34">
        <f t="shared" si="17"/>
        <v>0</v>
      </c>
      <c r="AA35" s="34">
        <f t="shared" si="6"/>
        <v>0</v>
      </c>
      <c r="AB35" s="34">
        <f t="shared" si="7"/>
        <v>0</v>
      </c>
      <c r="AC35" s="34">
        <f t="shared" si="18"/>
        <v>0</v>
      </c>
      <c r="AD35" s="34">
        <f t="shared" si="8"/>
        <v>0</v>
      </c>
      <c r="AE35" s="34">
        <f t="shared" si="23"/>
        <v>0</v>
      </c>
      <c r="AF35" s="34">
        <f t="shared" si="10"/>
        <v>0</v>
      </c>
      <c r="AG35" s="34">
        <f t="shared" si="24"/>
        <v>0</v>
      </c>
      <c r="AH35" s="50"/>
      <c r="AI35" s="51"/>
      <c r="AJ35" s="50">
        <f t="shared" si="12"/>
        <v>0</v>
      </c>
      <c r="AK35" s="50"/>
      <c r="AL35" s="50">
        <f t="shared" si="22"/>
        <v>0</v>
      </c>
      <c r="AM35" s="50"/>
      <c r="AN35" s="50"/>
      <c r="AO35" s="50"/>
      <c r="AP35" s="43">
        <f t="shared" si="19"/>
        <v>0</v>
      </c>
      <c r="AQ35" s="52"/>
      <c r="AR35" s="45">
        <f t="shared" si="20"/>
        <v>0</v>
      </c>
      <c r="AS35" s="50"/>
      <c r="AT35" s="120"/>
      <c r="AU35" s="58"/>
      <c r="AV35" s="58"/>
      <c r="AW35" s="58"/>
      <c r="AX35" s="58"/>
    </row>
    <row r="36" spans="1:50" ht="50.1" customHeight="1">
      <c r="B36" s="127">
        <v>31</v>
      </c>
      <c r="C36" s="127" t="s">
        <v>91</v>
      </c>
      <c r="D36" s="127"/>
      <c r="E36" s="127">
        <v>521002</v>
      </c>
      <c r="F36" s="127"/>
      <c r="G36" s="127"/>
      <c r="H36" s="127"/>
      <c r="I36" s="127"/>
      <c r="J36" s="127"/>
      <c r="K36" s="127"/>
      <c r="L36" s="127"/>
      <c r="M36" s="127">
        <f t="shared" si="0"/>
        <v>0</v>
      </c>
      <c r="N36" s="34">
        <f t="shared" si="1"/>
        <v>0</v>
      </c>
      <c r="O36" s="46"/>
      <c r="P36" s="36">
        <f t="shared" si="14"/>
        <v>0</v>
      </c>
      <c r="Q36" s="34">
        <f t="shared" si="2"/>
        <v>0</v>
      </c>
      <c r="R36" s="47"/>
      <c r="S36" s="34">
        <f t="shared" si="3"/>
        <v>0</v>
      </c>
      <c r="T36" s="48"/>
      <c r="U36" s="34">
        <f t="shared" ref="U36:U43" si="25">IF(M36=0,0,((N36+O36)/M36/8)*1.55*1.35*T36)</f>
        <v>0</v>
      </c>
      <c r="V36" s="34">
        <f t="shared" si="15"/>
        <v>0</v>
      </c>
      <c r="W36" s="49"/>
      <c r="X36" s="34">
        <f t="shared" ref="X36:X45" si="26">IF((M36+P36)=0,0,V36/(M36+P36)*W36*2)</f>
        <v>0</v>
      </c>
      <c r="Y36" s="34">
        <f>COUNTIF(L36,"1")</f>
        <v>0</v>
      </c>
      <c r="Z36" s="34">
        <f t="shared" si="17"/>
        <v>0</v>
      </c>
      <c r="AA36" s="34">
        <f t="shared" si="6"/>
        <v>0</v>
      </c>
      <c r="AB36" s="34">
        <f t="shared" si="7"/>
        <v>0</v>
      </c>
      <c r="AC36" s="34">
        <f t="shared" si="18"/>
        <v>0</v>
      </c>
      <c r="AD36" s="34">
        <f t="shared" si="8"/>
        <v>0</v>
      </c>
      <c r="AE36" s="34">
        <f t="shared" si="23"/>
        <v>0</v>
      </c>
      <c r="AF36" s="34">
        <f t="shared" si="10"/>
        <v>0</v>
      </c>
      <c r="AG36" s="34">
        <f t="shared" si="24"/>
        <v>0</v>
      </c>
      <c r="AH36" s="50"/>
      <c r="AI36" s="51"/>
      <c r="AJ36" s="50">
        <f t="shared" si="12"/>
        <v>0</v>
      </c>
      <c r="AK36" s="51"/>
      <c r="AL36" s="50">
        <f>IF(AE36=0,0,(AE36-AF36-AG36-AH36-AI36-AJ36))</f>
        <v>0</v>
      </c>
      <c r="AM36" s="50"/>
      <c r="AN36" s="50"/>
      <c r="AO36" s="50"/>
      <c r="AP36" s="43">
        <f t="shared" si="19"/>
        <v>0</v>
      </c>
      <c r="AQ36" s="52"/>
      <c r="AR36" s="45">
        <f t="shared" si="20"/>
        <v>0</v>
      </c>
      <c r="AS36" s="50"/>
      <c r="AT36" s="120"/>
      <c r="AU36" s="58"/>
      <c r="AV36" s="58"/>
      <c r="AW36" s="58"/>
      <c r="AX36" s="58"/>
    </row>
    <row r="37" spans="1:50" ht="50.1" customHeight="1">
      <c r="B37" s="127">
        <v>32</v>
      </c>
      <c r="C37" s="62" t="s">
        <v>92</v>
      </c>
      <c r="D37" s="127"/>
      <c r="E37" s="127">
        <v>521002</v>
      </c>
      <c r="F37" s="127"/>
      <c r="G37" s="127"/>
      <c r="H37" s="127"/>
      <c r="I37" s="127"/>
      <c r="J37" s="127"/>
      <c r="K37" s="127"/>
      <c r="L37" s="127"/>
      <c r="M37" s="127">
        <f t="shared" si="0"/>
        <v>0</v>
      </c>
      <c r="N37" s="34">
        <f t="shared" si="1"/>
        <v>0</v>
      </c>
      <c r="O37" s="46"/>
      <c r="P37" s="36">
        <f t="shared" si="14"/>
        <v>0</v>
      </c>
      <c r="Q37" s="46">
        <f t="shared" si="2"/>
        <v>0</v>
      </c>
      <c r="R37" s="63"/>
      <c r="S37" s="64">
        <f t="shared" ref="S37:S43" si="27">IF(M37=0,0,((O37+N37)/M37/8)*1.55*R37)</f>
        <v>0</v>
      </c>
      <c r="T37" s="65"/>
      <c r="U37" s="64">
        <f t="shared" si="25"/>
        <v>0</v>
      </c>
      <c r="V37" s="34">
        <f t="shared" si="15"/>
        <v>0</v>
      </c>
      <c r="W37" s="49"/>
      <c r="X37" s="34">
        <f t="shared" si="26"/>
        <v>0</v>
      </c>
      <c r="Y37" s="34">
        <f t="shared" si="16"/>
        <v>0</v>
      </c>
      <c r="Z37" s="34">
        <f t="shared" si="17"/>
        <v>0</v>
      </c>
      <c r="AA37" s="34">
        <f t="shared" ref="AA37:AA45" si="28">X37+V37+Z37</f>
        <v>0</v>
      </c>
      <c r="AB37" s="34">
        <f t="shared" si="7"/>
        <v>0</v>
      </c>
      <c r="AC37" s="34">
        <f t="shared" si="18"/>
        <v>0</v>
      </c>
      <c r="AD37" s="34">
        <f t="shared" si="8"/>
        <v>0</v>
      </c>
      <c r="AE37" s="34">
        <f t="shared" si="23"/>
        <v>0</v>
      </c>
      <c r="AF37" s="34">
        <f t="shared" si="10"/>
        <v>0</v>
      </c>
      <c r="AG37" s="34">
        <f t="shared" si="24"/>
        <v>0</v>
      </c>
      <c r="AH37" s="50"/>
      <c r="AI37" s="51"/>
      <c r="AJ37" s="50">
        <f>AE37*1%</f>
        <v>0</v>
      </c>
      <c r="AK37" s="66"/>
      <c r="AL37" s="45">
        <f>IF(AE37=0,0,(AE37-AF37-AG37-AH37-AI37-AJ37-AK37))</f>
        <v>0</v>
      </c>
      <c r="AM37" s="45"/>
      <c r="AN37" s="45"/>
      <c r="AO37" s="45"/>
      <c r="AP37" s="43">
        <f t="shared" si="19"/>
        <v>0</v>
      </c>
      <c r="AQ37" s="52"/>
      <c r="AR37" s="45">
        <f t="shared" si="20"/>
        <v>0</v>
      </c>
      <c r="AS37" s="50"/>
      <c r="AT37" s="120"/>
      <c r="AU37" s="58"/>
      <c r="AV37" s="58"/>
      <c r="AW37" s="58"/>
      <c r="AX37" s="58"/>
    </row>
    <row r="38" spans="1:50" ht="50.1" customHeight="1">
      <c r="B38" s="127">
        <v>33</v>
      </c>
      <c r="C38" s="127" t="s">
        <v>93</v>
      </c>
      <c r="D38" s="127"/>
      <c r="E38" s="127">
        <v>612010</v>
      </c>
      <c r="F38" s="127"/>
      <c r="G38" s="127"/>
      <c r="H38" s="127"/>
      <c r="I38" s="127"/>
      <c r="J38" s="127"/>
      <c r="K38" s="127"/>
      <c r="L38" s="127"/>
      <c r="M38" s="127">
        <f t="shared" si="0"/>
        <v>0</v>
      </c>
      <c r="N38" s="34">
        <f t="shared" si="1"/>
        <v>0</v>
      </c>
      <c r="O38" s="46"/>
      <c r="P38" s="36">
        <f t="shared" si="14"/>
        <v>0</v>
      </c>
      <c r="Q38" s="46">
        <f t="shared" si="2"/>
        <v>0</v>
      </c>
      <c r="R38" s="63"/>
      <c r="S38" s="64">
        <f t="shared" si="27"/>
        <v>0</v>
      </c>
      <c r="T38" s="65"/>
      <c r="U38" s="64">
        <f t="shared" si="25"/>
        <v>0</v>
      </c>
      <c r="V38" s="34">
        <f t="shared" si="15"/>
        <v>0</v>
      </c>
      <c r="W38" s="49"/>
      <c r="X38" s="34">
        <f t="shared" si="26"/>
        <v>0</v>
      </c>
      <c r="Y38" s="34">
        <f t="shared" si="16"/>
        <v>0</v>
      </c>
      <c r="Z38" s="34">
        <f t="shared" si="17"/>
        <v>0</v>
      </c>
      <c r="AA38" s="34">
        <f t="shared" si="28"/>
        <v>0</v>
      </c>
      <c r="AB38" s="34">
        <f t="shared" si="7"/>
        <v>0</v>
      </c>
      <c r="AC38" s="34">
        <f t="shared" si="18"/>
        <v>0</v>
      </c>
      <c r="AD38" s="34">
        <f t="shared" si="8"/>
        <v>0</v>
      </c>
      <c r="AE38" s="34">
        <f t="shared" si="23"/>
        <v>0</v>
      </c>
      <c r="AF38" s="34">
        <f t="shared" si="10"/>
        <v>0</v>
      </c>
      <c r="AG38" s="34">
        <f t="shared" si="24"/>
        <v>0</v>
      </c>
      <c r="AH38" s="50"/>
      <c r="AI38" s="51"/>
      <c r="AJ38" s="50">
        <f>AE38*1%</f>
        <v>0</v>
      </c>
      <c r="AK38" s="66"/>
      <c r="AL38" s="50">
        <f>IF(AE38=0,0,(AE38-AF38-AG38-AH38-AI38-AJ38-AK38))</f>
        <v>0</v>
      </c>
      <c r="AM38" s="50"/>
      <c r="AN38" s="50"/>
      <c r="AO38" s="50"/>
      <c r="AP38" s="43">
        <f t="shared" si="19"/>
        <v>0</v>
      </c>
      <c r="AQ38" s="52"/>
      <c r="AR38" s="45">
        <f>AL38+AP38+AQ38</f>
        <v>0</v>
      </c>
      <c r="AS38" s="50"/>
      <c r="AT38" s="120"/>
      <c r="AU38" s="58"/>
      <c r="AV38" s="58"/>
      <c r="AW38" s="58"/>
      <c r="AX38" s="58"/>
    </row>
    <row r="39" spans="1:50" ht="50.1" customHeight="1">
      <c r="B39" s="127">
        <v>34</v>
      </c>
      <c r="C39" s="127" t="s">
        <v>94</v>
      </c>
      <c r="D39" s="127"/>
      <c r="E39" s="127">
        <v>521002</v>
      </c>
      <c r="F39" s="127"/>
      <c r="G39" s="127"/>
      <c r="H39" s="127"/>
      <c r="I39" s="127"/>
      <c r="J39" s="22"/>
      <c r="K39" s="22"/>
      <c r="L39" s="22"/>
      <c r="M39" s="22">
        <f>SUM(F39:L39)</f>
        <v>0</v>
      </c>
      <c r="N39" s="108">
        <f t="shared" si="1"/>
        <v>0</v>
      </c>
      <c r="O39" s="109"/>
      <c r="P39" s="110">
        <f t="shared" si="14"/>
        <v>0</v>
      </c>
      <c r="Q39" s="108">
        <f t="shared" ref="Q39:Q46" si="29">IF(P39="",0,P39*D39)</f>
        <v>0</v>
      </c>
      <c r="R39" s="111"/>
      <c r="S39" s="108">
        <f t="shared" si="27"/>
        <v>0</v>
      </c>
      <c r="T39" s="112"/>
      <c r="U39" s="108">
        <f t="shared" si="25"/>
        <v>0</v>
      </c>
      <c r="V39" s="108">
        <f t="shared" si="15"/>
        <v>0</v>
      </c>
      <c r="W39" s="113"/>
      <c r="X39" s="108">
        <f t="shared" si="26"/>
        <v>0</v>
      </c>
      <c r="Y39" s="108">
        <f t="shared" si="16"/>
        <v>0</v>
      </c>
      <c r="Z39" s="108">
        <f t="shared" si="17"/>
        <v>0</v>
      </c>
      <c r="AA39" s="108">
        <f t="shared" si="28"/>
        <v>0</v>
      </c>
      <c r="AB39" s="108">
        <f t="shared" si="7"/>
        <v>0</v>
      </c>
      <c r="AC39" s="108">
        <f t="shared" si="18"/>
        <v>0</v>
      </c>
      <c r="AD39" s="108">
        <f t="shared" si="8"/>
        <v>0</v>
      </c>
      <c r="AE39" s="108">
        <f t="shared" si="23"/>
        <v>0</v>
      </c>
      <c r="AF39" s="108">
        <f t="shared" si="10"/>
        <v>0</v>
      </c>
      <c r="AG39" s="108">
        <f t="shared" si="24"/>
        <v>0</v>
      </c>
      <c r="AH39" s="114"/>
      <c r="AI39" s="115"/>
      <c r="AJ39" s="114">
        <f>AE39*1%</f>
        <v>0</v>
      </c>
      <c r="AK39" s="115"/>
      <c r="AL39" s="116">
        <f>IF(AE39=0,0,(AE39-AF39-AG39-AH39-AI39-AJ39))</f>
        <v>0</v>
      </c>
      <c r="AM39" s="116"/>
      <c r="AN39" s="116"/>
      <c r="AO39" s="116"/>
      <c r="AP39" s="117">
        <f>SUM(AM39:AO39)</f>
        <v>0</v>
      </c>
      <c r="AQ39" s="118"/>
      <c r="AR39" s="119">
        <f>AL39+AP39+AQ39</f>
        <v>0</v>
      </c>
      <c r="AS39" s="50"/>
      <c r="AT39" s="120"/>
      <c r="AU39" s="58"/>
      <c r="AV39" s="58"/>
      <c r="AW39" s="58"/>
      <c r="AX39" s="58"/>
    </row>
    <row r="40" spans="1:50" ht="50.1" customHeight="1">
      <c r="A40" s="127" t="s">
        <v>95</v>
      </c>
      <c r="B40" s="127">
        <v>1</v>
      </c>
      <c r="C40" s="127" t="s">
        <v>96</v>
      </c>
      <c r="D40" s="127"/>
      <c r="E40" s="127">
        <v>612010</v>
      </c>
      <c r="F40" s="127"/>
      <c r="G40" s="127"/>
      <c r="H40" s="127"/>
      <c r="I40" s="127"/>
      <c r="J40" s="127"/>
      <c r="K40" s="127"/>
      <c r="L40" s="127"/>
      <c r="M40" s="127">
        <f>SUM(F40:L40)</f>
        <v>0</v>
      </c>
      <c r="N40" s="34">
        <f>D40*M40</f>
        <v>0</v>
      </c>
      <c r="O40" s="48"/>
      <c r="P40" s="36">
        <f>COUNTIF(F40:L40,"RM") + COUNTIF(F40:L40,"V") + COUNTIF(F40:L40,"FJ") + COUNTIF(F40:L40,"AL") +  COUNTIF(F40:L40,"EM") + COUNTIF(F40:L40,"PS")</f>
        <v>0</v>
      </c>
      <c r="Q40" s="34">
        <f t="shared" si="29"/>
        <v>0</v>
      </c>
      <c r="R40" s="47"/>
      <c r="S40" s="34">
        <f t="shared" si="27"/>
        <v>0</v>
      </c>
      <c r="T40" s="48"/>
      <c r="U40" s="34">
        <f t="shared" si="25"/>
        <v>0</v>
      </c>
      <c r="V40" s="34">
        <f t="shared" ref="V40:V45" si="30">IF((M40+P40)=0,0,(N40+O40+Q40+S40+U40))</f>
        <v>0</v>
      </c>
      <c r="W40" s="49"/>
      <c r="X40" s="34">
        <f t="shared" si="26"/>
        <v>0</v>
      </c>
      <c r="Y40" s="34">
        <f>COUNTIF(L40,"1")</f>
        <v>0</v>
      </c>
      <c r="Z40" s="34">
        <f>IF((M40+P40)=0,0,V40/(M40+P40)*Y40*1.75)</f>
        <v>0</v>
      </c>
      <c r="AA40" s="34">
        <f t="shared" si="28"/>
        <v>0</v>
      </c>
      <c r="AB40" s="34">
        <f>IF((M40+P40)=0,0,AA40/(M40+P40))</f>
        <v>0</v>
      </c>
      <c r="AC40" s="67">
        <f>COUNTIF(F40:L40,"L")</f>
        <v>0</v>
      </c>
      <c r="AD40" s="34">
        <f>AB40*AC40</f>
        <v>0</v>
      </c>
      <c r="AE40" s="34">
        <f>(AA40+AD40)</f>
        <v>0</v>
      </c>
      <c r="AF40" s="34">
        <f t="shared" si="10"/>
        <v>0</v>
      </c>
      <c r="AG40" s="50">
        <f t="shared" si="24"/>
        <v>0</v>
      </c>
      <c r="AH40" s="50"/>
      <c r="AI40" s="51"/>
      <c r="AJ40" s="50">
        <f>AE40*1%</f>
        <v>0</v>
      </c>
      <c r="AK40" s="51"/>
      <c r="AL40" s="50">
        <f>IF(AE40=0,0,(AE40-AF40-AG40-AH40-AI40-AJ40))</f>
        <v>0</v>
      </c>
      <c r="AM40" s="50"/>
      <c r="AN40" s="50"/>
      <c r="AO40" s="50"/>
      <c r="AP40" s="68">
        <f>SUM(AM40:AO40)</f>
        <v>0</v>
      </c>
      <c r="AQ40" s="50"/>
      <c r="AR40" s="50">
        <f>SUM(AL40,AP40,AQ40)</f>
        <v>0</v>
      </c>
      <c r="AS40" s="50"/>
      <c r="AU40" s="58"/>
      <c r="AV40" s="58"/>
      <c r="AW40" s="58"/>
      <c r="AX40" s="58"/>
    </row>
    <row r="41" spans="1:50" ht="50.1" customHeight="1">
      <c r="B41" s="127">
        <v>2</v>
      </c>
      <c r="C41" s="127" t="s">
        <v>97</v>
      </c>
      <c r="D41" s="127"/>
      <c r="E41" s="127">
        <v>521001</v>
      </c>
      <c r="F41" s="127"/>
      <c r="G41" s="127"/>
      <c r="H41" s="127"/>
      <c r="I41" s="127"/>
      <c r="J41" s="127"/>
      <c r="K41" s="127"/>
      <c r="L41" s="127"/>
      <c r="M41" s="127">
        <f>SUM(F41:L41)</f>
        <v>0</v>
      </c>
      <c r="N41" s="34">
        <f>D41*M41</f>
        <v>0</v>
      </c>
      <c r="O41" s="48"/>
      <c r="P41" s="36">
        <f>COUNTIF(F41:L41,"RM") + COUNTIF(F41:L41,"V") + COUNTIF(F41:L41,"FJ") + COUNTIF(F41:L41,"AL") +  COUNTIF(F41:L41,"EM") + COUNTIF(F41:L41,"PS")</f>
        <v>0</v>
      </c>
      <c r="Q41" s="34">
        <f t="shared" si="29"/>
        <v>0</v>
      </c>
      <c r="R41" s="47"/>
      <c r="S41" s="34">
        <f t="shared" si="27"/>
        <v>0</v>
      </c>
      <c r="T41" s="48"/>
      <c r="U41" s="34">
        <f t="shared" si="25"/>
        <v>0</v>
      </c>
      <c r="V41" s="34">
        <f t="shared" si="30"/>
        <v>0</v>
      </c>
      <c r="W41" s="49"/>
      <c r="X41" s="34">
        <f t="shared" si="26"/>
        <v>0</v>
      </c>
      <c r="Y41" s="34">
        <f>COUNTIF(L41,"1")</f>
        <v>0</v>
      </c>
      <c r="Z41" s="34">
        <f>IF((M41+P41)=0,0,V41/(M41+P41)*Y41*1.75)</f>
        <v>0</v>
      </c>
      <c r="AA41" s="34">
        <f t="shared" si="28"/>
        <v>0</v>
      </c>
      <c r="AB41" s="34">
        <f>IF((M41+P41)=0,0,AA41/(M41+P41))</f>
        <v>0</v>
      </c>
      <c r="AC41" s="67">
        <f>COUNTIF(F41:L41,"L")</f>
        <v>0</v>
      </c>
      <c r="AD41" s="34">
        <f>AB41*AC41</f>
        <v>0</v>
      </c>
      <c r="AE41" s="34">
        <f>(AA41+AD41)</f>
        <v>0</v>
      </c>
      <c r="AF41" s="34">
        <f t="shared" si="10"/>
        <v>0</v>
      </c>
      <c r="AG41" s="50">
        <f t="shared" si="24"/>
        <v>0</v>
      </c>
      <c r="AH41" s="50"/>
      <c r="AI41" s="51"/>
      <c r="AJ41" s="50">
        <f t="shared" ref="AJ41:AJ49" si="31">AE41*1%</f>
        <v>0</v>
      </c>
      <c r="AK41" s="51"/>
      <c r="AL41" s="50">
        <f t="shared" ref="AL41:AL49" si="32">IF(AE41=0,0,(AE41-AF41-AG41-AH41-AI41-AJ41))</f>
        <v>0</v>
      </c>
      <c r="AM41" s="45"/>
      <c r="AN41" s="45"/>
      <c r="AO41" s="45"/>
      <c r="AP41" s="68">
        <f>SUM(AM41:AO41)</f>
        <v>0</v>
      </c>
      <c r="AQ41" s="45"/>
      <c r="AR41" s="50">
        <f>AL41+AP41+AQ41</f>
        <v>0</v>
      </c>
      <c r="AS41" s="50"/>
      <c r="AT41" s="120"/>
      <c r="AU41" s="58"/>
      <c r="AV41" s="58"/>
      <c r="AW41" s="58"/>
      <c r="AX41" s="58"/>
    </row>
    <row r="42" spans="1:50" ht="50.1" customHeight="1">
      <c r="B42" s="127">
        <v>3</v>
      </c>
      <c r="C42" s="127" t="s">
        <v>98</v>
      </c>
      <c r="D42" s="127"/>
      <c r="E42" s="127">
        <v>521002</v>
      </c>
      <c r="F42" s="127"/>
      <c r="G42" s="127"/>
      <c r="H42" s="127"/>
      <c r="I42" s="127"/>
      <c r="J42" s="127"/>
      <c r="K42" s="127"/>
      <c r="L42" s="127"/>
      <c r="M42" s="127">
        <f>SUM(F42:L42)</f>
        <v>0</v>
      </c>
      <c r="N42" s="34">
        <f>D42*M42</f>
        <v>0</v>
      </c>
      <c r="O42" s="34"/>
      <c r="P42" s="34">
        <f>COUNTIF(F42:L42,"RM") + COUNTIF(F42:L42,"V") + COUNTIF(F42:L42,"FJ") + COUNTIF(F42:L42,"AL") +  COUNTIF(F42:L42,"EM") + COUNTIF(F42:L42,"PS")</f>
        <v>0</v>
      </c>
      <c r="Q42" s="34">
        <f t="shared" si="29"/>
        <v>0</v>
      </c>
      <c r="R42" s="47"/>
      <c r="S42" s="34">
        <f t="shared" si="27"/>
        <v>0</v>
      </c>
      <c r="T42" s="48"/>
      <c r="U42" s="34">
        <f t="shared" si="25"/>
        <v>0</v>
      </c>
      <c r="V42" s="34">
        <f t="shared" si="30"/>
        <v>0</v>
      </c>
      <c r="W42" s="49"/>
      <c r="X42" s="34">
        <f t="shared" si="26"/>
        <v>0</v>
      </c>
      <c r="Y42" s="34">
        <f>COUNTIF(L42,"1")</f>
        <v>0</v>
      </c>
      <c r="Z42" s="34">
        <f>IF((M42+P42)=0,0,V42/(M42+P42)*Y42*1.75)</f>
        <v>0</v>
      </c>
      <c r="AA42" s="34">
        <f t="shared" si="28"/>
        <v>0</v>
      </c>
      <c r="AB42" s="34">
        <f>IF((M42+P42)=0,0,AA42/(M42+P42))</f>
        <v>0</v>
      </c>
      <c r="AC42" s="67">
        <f>COUNTIF(F42:L42,"L")</f>
        <v>0</v>
      </c>
      <c r="AD42" s="34">
        <f>AB42*AC42</f>
        <v>0</v>
      </c>
      <c r="AE42" s="34">
        <f>(AA42+AD42)</f>
        <v>0</v>
      </c>
      <c r="AF42" s="34">
        <f t="shared" si="10"/>
        <v>0</v>
      </c>
      <c r="AG42" s="50">
        <f t="shared" si="24"/>
        <v>0</v>
      </c>
      <c r="AH42" s="50"/>
      <c r="AI42" s="51"/>
      <c r="AJ42" s="50">
        <f t="shared" si="31"/>
        <v>0</v>
      </c>
      <c r="AK42" s="51"/>
      <c r="AL42" s="50">
        <f t="shared" si="32"/>
        <v>0</v>
      </c>
      <c r="AM42" s="50"/>
      <c r="AN42" s="50"/>
      <c r="AO42" s="50"/>
      <c r="AP42" s="68">
        <f t="shared" ref="AP42:AP49" si="33">SUM(AM42:AO42)</f>
        <v>0</v>
      </c>
      <c r="AQ42" s="50"/>
      <c r="AR42" s="50">
        <f>AL42+AP42+AQ42</f>
        <v>0</v>
      </c>
      <c r="AS42" s="50"/>
      <c r="AU42" s="58"/>
      <c r="AV42" s="58"/>
      <c r="AW42" s="58"/>
      <c r="AX42" s="58"/>
    </row>
    <row r="43" spans="1:50" ht="50.1" customHeight="1">
      <c r="A43" s="127" t="s">
        <v>99</v>
      </c>
      <c r="B43" s="127">
        <f>B50+1</f>
        <v>1</v>
      </c>
      <c r="C43" s="127" t="s">
        <v>100</v>
      </c>
      <c r="D43" s="127"/>
      <c r="E43" s="127">
        <v>521002</v>
      </c>
      <c r="F43" s="127"/>
      <c r="G43" s="127"/>
      <c r="H43" s="127"/>
      <c r="I43" s="127"/>
      <c r="J43" s="127"/>
      <c r="K43" s="127"/>
      <c r="L43" s="127"/>
      <c r="M43" s="127">
        <f>SUM(F43:L43)</f>
        <v>0</v>
      </c>
      <c r="N43" s="34">
        <f>D43*M43</f>
        <v>0</v>
      </c>
      <c r="O43" s="46"/>
      <c r="P43" s="36">
        <f>COUNTIF(F43:L43,"RM") + COUNTIF(F43:L43,"V") + COUNTIF(F43:L43,"FJ") + COUNTIF(F43:L43,"AL") +  COUNTIF(F43:L43,"EM") + COUNTIF(F43:L43,"PS")</f>
        <v>0</v>
      </c>
      <c r="Q43" s="36">
        <f t="shared" si="29"/>
        <v>0</v>
      </c>
      <c r="R43" s="36"/>
      <c r="S43" s="36">
        <f t="shared" si="27"/>
        <v>0</v>
      </c>
      <c r="T43" s="36"/>
      <c r="U43" s="36">
        <f t="shared" si="25"/>
        <v>0</v>
      </c>
      <c r="V43" s="36">
        <f t="shared" si="30"/>
        <v>0</v>
      </c>
      <c r="W43" s="39"/>
      <c r="X43" s="36">
        <f t="shared" si="26"/>
        <v>0</v>
      </c>
      <c r="Y43" s="34">
        <f t="shared" ref="Y43:Y49" si="34">COUNTIF(L43,"1")</f>
        <v>0</v>
      </c>
      <c r="Z43" s="36">
        <f>IF((M43+P43)=0,0,V43/(M43+P43)*Y43*1.75)</f>
        <v>0</v>
      </c>
      <c r="AA43" s="36">
        <f t="shared" si="28"/>
        <v>0</v>
      </c>
      <c r="AB43" s="34">
        <f>IF((M43+P43)=0,0,AA43/(M43+P43))</f>
        <v>0</v>
      </c>
      <c r="AC43" s="67">
        <f>COUNTIF(F43:L43,"L")</f>
        <v>0</v>
      </c>
      <c r="AD43" s="36">
        <f>AB43*AC43</f>
        <v>0</v>
      </c>
      <c r="AE43" s="36">
        <f>(AA43+AD43)</f>
        <v>0</v>
      </c>
      <c r="AF43" s="41">
        <f t="shared" si="10"/>
        <v>0</v>
      </c>
      <c r="AG43" s="36">
        <f t="shared" si="24"/>
        <v>0</v>
      </c>
      <c r="AH43" s="36"/>
      <c r="AI43" s="36"/>
      <c r="AJ43" s="50">
        <f t="shared" si="31"/>
        <v>0</v>
      </c>
      <c r="AK43" s="69"/>
      <c r="AL43" s="50">
        <f t="shared" si="32"/>
        <v>0</v>
      </c>
      <c r="AM43" s="34"/>
      <c r="AN43" s="34"/>
      <c r="AO43" s="34"/>
      <c r="AP43" s="68">
        <f t="shared" si="33"/>
        <v>0</v>
      </c>
      <c r="AQ43" s="127"/>
      <c r="AR43" s="50">
        <f>AL43+AP43+AQ43</f>
        <v>0</v>
      </c>
      <c r="AS43" s="34"/>
      <c r="AU43" s="58"/>
      <c r="AV43" s="58"/>
      <c r="AW43" s="58"/>
      <c r="AX43" s="58"/>
    </row>
    <row r="44" spans="1:50" ht="50.1" customHeight="1">
      <c r="B44" s="127">
        <v>2</v>
      </c>
      <c r="C44" s="127" t="s">
        <v>101</v>
      </c>
      <c r="D44" s="127"/>
      <c r="E44" s="127">
        <v>521002</v>
      </c>
      <c r="F44" s="127"/>
      <c r="G44" s="127"/>
      <c r="H44" s="127"/>
      <c r="I44" s="127"/>
      <c r="J44" s="127"/>
      <c r="K44" s="127"/>
      <c r="L44" s="127"/>
      <c r="M44" s="127">
        <f t="shared" ref="M44:M49" si="35">SUM(F44:L44)</f>
        <v>0</v>
      </c>
      <c r="N44" s="34">
        <f t="shared" ref="N44:N49" si="36">D44*M44</f>
        <v>0</v>
      </c>
      <c r="O44" s="34"/>
      <c r="P44" s="36">
        <f t="shared" ref="P44:P49" si="37">COUNTIF(F44:L44,"RM") + COUNTIF(F44:L44,"V") + COUNTIF(F44:L44,"FJ") + COUNTIF(F44:L44,"AL") +  COUNTIF(F44:L44,"EM") + COUNTIF(F44:L44,"PS")</f>
        <v>0</v>
      </c>
      <c r="Q44" s="34">
        <f t="shared" si="29"/>
        <v>0</v>
      </c>
      <c r="R44" s="34"/>
      <c r="S44" s="34"/>
      <c r="T44" s="34"/>
      <c r="U44" s="34"/>
      <c r="V44" s="34">
        <f t="shared" si="30"/>
        <v>0</v>
      </c>
      <c r="W44" s="127"/>
      <c r="X44" s="34">
        <f t="shared" si="26"/>
        <v>0</v>
      </c>
      <c r="Y44" s="34">
        <f t="shared" si="34"/>
        <v>0</v>
      </c>
      <c r="Z44" s="36">
        <f>IF((M44+P44)=0,0,V44/(M44+P44)*Y44*1.75)</f>
        <v>0</v>
      </c>
      <c r="AA44" s="34">
        <f t="shared" si="28"/>
        <v>0</v>
      </c>
      <c r="AB44" s="34">
        <f t="shared" ref="AB44:AB49" si="38">IF((M44+P44)=0,0,AA44/(M44+P44))</f>
        <v>0</v>
      </c>
      <c r="AC44" s="67">
        <f t="shared" ref="AC44:AC49" si="39">COUNTIF(F44:L44,"L")</f>
        <v>0</v>
      </c>
      <c r="AD44" s="36">
        <f t="shared" ref="AD44:AD49" si="40">AB44*AC44</f>
        <v>0</v>
      </c>
      <c r="AE44" s="36">
        <f t="shared" ref="AE44:AE48" si="41">(AA44+AD44)</f>
        <v>0</v>
      </c>
      <c r="AF44" s="50">
        <f t="shared" si="10"/>
        <v>0</v>
      </c>
      <c r="AG44" s="34">
        <f t="shared" si="24"/>
        <v>0</v>
      </c>
      <c r="AH44" s="50"/>
      <c r="AI44" s="50"/>
      <c r="AJ44" s="50">
        <f t="shared" si="31"/>
        <v>0</v>
      </c>
      <c r="AK44" s="51"/>
      <c r="AL44" s="50">
        <f t="shared" si="32"/>
        <v>0</v>
      </c>
      <c r="AM44" s="45"/>
      <c r="AN44" s="45"/>
      <c r="AO44" s="45"/>
      <c r="AP44" s="68">
        <f t="shared" si="33"/>
        <v>0</v>
      </c>
      <c r="AQ44" s="70"/>
      <c r="AR44" s="50">
        <f t="shared" ref="AR44:AR49" si="42">AL44+AP44+AQ44</f>
        <v>0</v>
      </c>
      <c r="AS44" s="34"/>
      <c r="AT44" s="120"/>
      <c r="AU44" s="58"/>
      <c r="AV44" s="58"/>
      <c r="AW44" s="58"/>
      <c r="AX44" s="58"/>
    </row>
    <row r="45" spans="1:50" ht="50.1" customHeight="1">
      <c r="B45" s="127">
        <v>3</v>
      </c>
      <c r="C45" s="127" t="s">
        <v>102</v>
      </c>
      <c r="D45" s="127"/>
      <c r="E45" s="127">
        <v>521002</v>
      </c>
      <c r="F45" s="127"/>
      <c r="G45" s="127"/>
      <c r="H45" s="127"/>
      <c r="I45" s="127"/>
      <c r="J45" s="127"/>
      <c r="K45" s="127"/>
      <c r="L45" s="127"/>
      <c r="M45" s="127">
        <f t="shared" si="35"/>
        <v>0</v>
      </c>
      <c r="N45" s="34">
        <f t="shared" si="36"/>
        <v>0</v>
      </c>
      <c r="O45" s="34"/>
      <c r="P45" s="36">
        <f t="shared" si="37"/>
        <v>0</v>
      </c>
      <c r="Q45" s="34">
        <f t="shared" si="29"/>
        <v>0</v>
      </c>
      <c r="R45" s="34"/>
      <c r="S45" s="34"/>
      <c r="T45" s="34"/>
      <c r="U45" s="34"/>
      <c r="V45" s="34">
        <f t="shared" si="30"/>
        <v>0</v>
      </c>
      <c r="W45" s="127"/>
      <c r="X45" s="34">
        <f t="shared" si="26"/>
        <v>0</v>
      </c>
      <c r="Y45" s="34">
        <f t="shared" si="34"/>
        <v>0</v>
      </c>
      <c r="Z45" s="36">
        <f t="shared" ref="Z45:Z49" si="43">IF((M45+P45)=0,0,V45/(M45+P45)*Y45*1.75)</f>
        <v>0</v>
      </c>
      <c r="AA45" s="34">
        <f t="shared" si="28"/>
        <v>0</v>
      </c>
      <c r="AB45" s="34">
        <f t="shared" si="38"/>
        <v>0</v>
      </c>
      <c r="AC45" s="67">
        <f>COUNTIF(F45:L45,"L")</f>
        <v>0</v>
      </c>
      <c r="AD45" s="36">
        <f t="shared" si="40"/>
        <v>0</v>
      </c>
      <c r="AE45" s="36">
        <f t="shared" si="41"/>
        <v>0</v>
      </c>
      <c r="AF45" s="50">
        <f t="shared" si="10"/>
        <v>0</v>
      </c>
      <c r="AG45" s="34">
        <f t="shared" si="24"/>
        <v>0</v>
      </c>
      <c r="AH45" s="50"/>
      <c r="AI45" s="50"/>
      <c r="AJ45" s="50">
        <f t="shared" si="31"/>
        <v>0</v>
      </c>
      <c r="AK45" s="51"/>
      <c r="AL45" s="50">
        <f t="shared" si="32"/>
        <v>0</v>
      </c>
      <c r="AM45" s="45"/>
      <c r="AN45" s="45"/>
      <c r="AO45" s="45"/>
      <c r="AP45" s="68">
        <f t="shared" si="33"/>
        <v>0</v>
      </c>
      <c r="AQ45" s="70"/>
      <c r="AR45" s="50">
        <f t="shared" si="42"/>
        <v>0</v>
      </c>
      <c r="AS45" s="34"/>
      <c r="AT45" s="120"/>
      <c r="AU45" s="58"/>
      <c r="AV45" s="58"/>
      <c r="AW45" s="58"/>
      <c r="AX45" s="58"/>
    </row>
    <row r="46" spans="1:50" ht="50.1" customHeight="1">
      <c r="B46" s="127">
        <v>4</v>
      </c>
      <c r="C46" s="127" t="s">
        <v>103</v>
      </c>
      <c r="D46" s="127"/>
      <c r="E46" s="127">
        <v>621002</v>
      </c>
      <c r="F46" s="127"/>
      <c r="G46" s="127"/>
      <c r="H46" s="127"/>
      <c r="I46" s="127"/>
      <c r="J46" s="127"/>
      <c r="K46" s="127"/>
      <c r="L46" s="127"/>
      <c r="M46" s="127">
        <f>SUM(F46:L46)</f>
        <v>0</v>
      </c>
      <c r="N46" s="34">
        <f t="shared" si="36"/>
        <v>0</v>
      </c>
      <c r="O46" s="34"/>
      <c r="P46" s="36">
        <f t="shared" si="37"/>
        <v>0</v>
      </c>
      <c r="Q46" s="34">
        <f t="shared" si="29"/>
        <v>0</v>
      </c>
      <c r="R46" s="47"/>
      <c r="S46" s="34"/>
      <c r="T46" s="48"/>
      <c r="U46" s="34"/>
      <c r="V46" s="34">
        <f>IF((M46)=0,0,(N46+O46+Q46+S46+U46))</f>
        <v>0</v>
      </c>
      <c r="W46" s="49"/>
      <c r="X46" s="34">
        <f>IF(W46=0,0,(N46+O46+Q46)/(M46+P46)*W46*1.5)</f>
        <v>0</v>
      </c>
      <c r="Y46" s="34">
        <f t="shared" si="34"/>
        <v>0</v>
      </c>
      <c r="Z46" s="36">
        <f>IF((M46+P46)=0,0,V46/(M46+P46)*Y46*1.75)</f>
        <v>0</v>
      </c>
      <c r="AA46" s="34">
        <f>X47+V46+Z46</f>
        <v>0</v>
      </c>
      <c r="AB46" s="34">
        <f t="shared" si="38"/>
        <v>0</v>
      </c>
      <c r="AC46" s="67">
        <f>COUNTIF(F46:L46,"L")</f>
        <v>0</v>
      </c>
      <c r="AD46" s="36">
        <f t="shared" si="40"/>
        <v>0</v>
      </c>
      <c r="AE46" s="36">
        <f t="shared" si="41"/>
        <v>0</v>
      </c>
      <c r="AF46" s="50">
        <f t="shared" si="10"/>
        <v>0</v>
      </c>
      <c r="AG46" s="34">
        <f t="shared" si="24"/>
        <v>0</v>
      </c>
      <c r="AH46" s="50"/>
      <c r="AI46" s="51"/>
      <c r="AJ46" s="50">
        <f t="shared" si="31"/>
        <v>0</v>
      </c>
      <c r="AK46" s="51"/>
      <c r="AL46" s="50">
        <f t="shared" si="32"/>
        <v>0</v>
      </c>
      <c r="AM46" s="34"/>
      <c r="AN46" s="34"/>
      <c r="AO46" s="34"/>
      <c r="AP46" s="68">
        <f t="shared" si="33"/>
        <v>0</v>
      </c>
      <c r="AQ46" s="70"/>
      <c r="AR46" s="50">
        <f t="shared" si="42"/>
        <v>0</v>
      </c>
      <c r="AS46" s="34"/>
      <c r="AT46" s="120"/>
      <c r="AU46" s="58"/>
      <c r="AV46" s="58"/>
      <c r="AW46" s="58"/>
      <c r="AX46" s="58"/>
    </row>
    <row r="47" spans="1:50" ht="50.1" customHeight="1">
      <c r="B47" s="127">
        <v>5</v>
      </c>
      <c r="C47" s="127" t="s">
        <v>104</v>
      </c>
      <c r="D47" s="127"/>
      <c r="E47" s="127">
        <v>621002</v>
      </c>
      <c r="F47" s="127"/>
      <c r="G47" s="127"/>
      <c r="H47" s="127"/>
      <c r="I47" s="127"/>
      <c r="J47" s="127"/>
      <c r="K47" s="127"/>
      <c r="L47" s="127"/>
      <c r="M47" s="127">
        <f t="shared" si="35"/>
        <v>0</v>
      </c>
      <c r="N47" s="34">
        <f t="shared" si="36"/>
        <v>0</v>
      </c>
      <c r="O47" s="34"/>
      <c r="P47" s="36">
        <f t="shared" si="37"/>
        <v>0</v>
      </c>
      <c r="Q47" s="34">
        <f t="shared" ref="Q47:Q49" si="44">IF(P47="",0,P47*D47)</f>
        <v>0</v>
      </c>
      <c r="R47" s="34"/>
      <c r="S47" s="34"/>
      <c r="T47" s="34"/>
      <c r="U47" s="34"/>
      <c r="V47" s="34">
        <f>IF((M47)=0,0,(N47+O47+Q47+S47+U47))</f>
        <v>0</v>
      </c>
      <c r="W47" s="127"/>
      <c r="X47" s="34">
        <f>IF(W47=0,0,(N47+O47+Q47)/(M47+P47)*W47*1.5)</f>
        <v>0</v>
      </c>
      <c r="Y47" s="34">
        <f t="shared" si="34"/>
        <v>0</v>
      </c>
      <c r="Z47" s="36">
        <f t="shared" si="43"/>
        <v>0</v>
      </c>
      <c r="AA47" s="34">
        <f>X48+V47+Z47</f>
        <v>0</v>
      </c>
      <c r="AB47" s="34">
        <f t="shared" si="38"/>
        <v>0</v>
      </c>
      <c r="AC47" s="67">
        <f t="shared" si="39"/>
        <v>0</v>
      </c>
      <c r="AD47" s="36">
        <f t="shared" si="40"/>
        <v>0</v>
      </c>
      <c r="AE47" s="36">
        <f t="shared" si="41"/>
        <v>0</v>
      </c>
      <c r="AF47" s="50">
        <f t="shared" si="10"/>
        <v>0</v>
      </c>
      <c r="AG47" s="34">
        <f t="shared" si="24"/>
        <v>0</v>
      </c>
      <c r="AH47" s="50"/>
      <c r="AI47" s="50"/>
      <c r="AJ47" s="50">
        <f t="shared" si="31"/>
        <v>0</v>
      </c>
      <c r="AK47" s="51"/>
      <c r="AL47" s="50">
        <f t="shared" si="32"/>
        <v>0</v>
      </c>
      <c r="AM47" s="34"/>
      <c r="AN47" s="34"/>
      <c r="AO47" s="34"/>
      <c r="AP47" s="68">
        <f t="shared" si="33"/>
        <v>0</v>
      </c>
      <c r="AQ47" s="70"/>
      <c r="AR47" s="50">
        <f t="shared" si="42"/>
        <v>0</v>
      </c>
      <c r="AS47" s="34"/>
      <c r="AT47" s="120"/>
      <c r="AU47" s="58"/>
      <c r="AV47" s="58"/>
      <c r="AW47" s="58"/>
      <c r="AX47" s="58"/>
    </row>
    <row r="48" spans="1:50" ht="50.1" customHeight="1">
      <c r="B48" s="127">
        <v>6</v>
      </c>
      <c r="C48" s="127" t="s">
        <v>105</v>
      </c>
      <c r="D48" s="127"/>
      <c r="E48" s="127">
        <v>621002</v>
      </c>
      <c r="F48" s="127"/>
      <c r="G48" s="127"/>
      <c r="H48" s="127"/>
      <c r="I48" s="127"/>
      <c r="J48" s="127"/>
      <c r="K48" s="127"/>
      <c r="L48" s="127"/>
      <c r="M48" s="127">
        <f t="shared" si="35"/>
        <v>0</v>
      </c>
      <c r="N48" s="34">
        <f t="shared" si="36"/>
        <v>0</v>
      </c>
      <c r="O48" s="34"/>
      <c r="P48" s="36">
        <f t="shared" si="37"/>
        <v>0</v>
      </c>
      <c r="Q48" s="34">
        <f t="shared" si="44"/>
        <v>0</v>
      </c>
      <c r="R48" s="34"/>
      <c r="S48" s="34"/>
      <c r="T48" s="34"/>
      <c r="U48" s="34"/>
      <c r="V48" s="34">
        <f>IF((M48)=0,0,(N48+O48+Q48+S48+U48))</f>
        <v>0</v>
      </c>
      <c r="W48" s="127"/>
      <c r="X48" s="34">
        <f>IF(W48=0,0,(N48+O48+Q48)/(M48+P48)*W48*1.5)</f>
        <v>0</v>
      </c>
      <c r="Y48" s="34">
        <f>COUNTIF(L48,"1")</f>
        <v>0</v>
      </c>
      <c r="Z48" s="36">
        <f t="shared" si="43"/>
        <v>0</v>
      </c>
      <c r="AA48" s="34">
        <f>X49+V48+Z48</f>
        <v>0</v>
      </c>
      <c r="AB48" s="34">
        <f t="shared" si="38"/>
        <v>0</v>
      </c>
      <c r="AC48" s="67">
        <f t="shared" si="39"/>
        <v>0</v>
      </c>
      <c r="AD48" s="36">
        <f t="shared" si="40"/>
        <v>0</v>
      </c>
      <c r="AE48" s="36">
        <f t="shared" si="41"/>
        <v>0</v>
      </c>
      <c r="AF48" s="50">
        <f t="shared" si="10"/>
        <v>0</v>
      </c>
      <c r="AG48" s="34">
        <f t="shared" si="24"/>
        <v>0</v>
      </c>
      <c r="AH48" s="50"/>
      <c r="AI48" s="50"/>
      <c r="AJ48" s="50">
        <f t="shared" si="31"/>
        <v>0</v>
      </c>
      <c r="AK48" s="51"/>
      <c r="AL48" s="50">
        <f t="shared" si="32"/>
        <v>0</v>
      </c>
      <c r="AM48" s="34"/>
      <c r="AN48" s="34"/>
      <c r="AO48" s="34"/>
      <c r="AP48" s="68">
        <f t="shared" si="33"/>
        <v>0</v>
      </c>
      <c r="AQ48" s="70"/>
      <c r="AR48" s="50">
        <f t="shared" si="42"/>
        <v>0</v>
      </c>
      <c r="AS48" s="34"/>
      <c r="AT48" s="120"/>
      <c r="AU48" s="58"/>
      <c r="AV48" s="58"/>
      <c r="AW48" s="58"/>
      <c r="AX48" s="58"/>
    </row>
    <row r="49" spans="2:50" ht="50.1" customHeight="1">
      <c r="B49" s="127">
        <v>7</v>
      </c>
      <c r="C49" s="127" t="s">
        <v>106</v>
      </c>
      <c r="D49" s="127"/>
      <c r="E49" s="127">
        <v>621002</v>
      </c>
      <c r="F49" s="127"/>
      <c r="G49" s="127"/>
      <c r="H49" s="127"/>
      <c r="I49" s="127"/>
      <c r="J49" s="127"/>
      <c r="K49" s="127"/>
      <c r="L49" s="127"/>
      <c r="M49" s="127">
        <f t="shared" si="35"/>
        <v>0</v>
      </c>
      <c r="N49" s="34">
        <f t="shared" si="36"/>
        <v>0</v>
      </c>
      <c r="O49" s="34"/>
      <c r="P49" s="36">
        <f t="shared" si="37"/>
        <v>0</v>
      </c>
      <c r="Q49" s="34">
        <f t="shared" si="44"/>
        <v>0</v>
      </c>
      <c r="R49" s="47"/>
      <c r="S49" s="34"/>
      <c r="T49" s="48"/>
      <c r="U49" s="34"/>
      <c r="V49" s="34">
        <f>IF((M49)=0,0,(N49+O49+Q49+S49+U49))</f>
        <v>0</v>
      </c>
      <c r="W49" s="127"/>
      <c r="X49" s="34">
        <f>IF(W49=0,0,(N49+O49+Q49)/(M49+P49)*W49*1.5)</f>
        <v>0</v>
      </c>
      <c r="Y49" s="34">
        <f t="shared" si="34"/>
        <v>0</v>
      </c>
      <c r="Z49" s="36">
        <f t="shared" si="43"/>
        <v>0</v>
      </c>
      <c r="AA49" s="34">
        <f>Y49+V49+Z49</f>
        <v>0</v>
      </c>
      <c r="AB49" s="34">
        <f t="shared" si="38"/>
        <v>0</v>
      </c>
      <c r="AC49" s="67">
        <f t="shared" si="39"/>
        <v>0</v>
      </c>
      <c r="AD49" s="36">
        <f t="shared" si="40"/>
        <v>0</v>
      </c>
      <c r="AE49" s="36">
        <f>(AA49+AD49)</f>
        <v>0</v>
      </c>
      <c r="AF49" s="50">
        <f t="shared" si="10"/>
        <v>0</v>
      </c>
      <c r="AG49" s="34">
        <f t="shared" si="24"/>
        <v>0</v>
      </c>
      <c r="AH49" s="50"/>
      <c r="AI49" s="51"/>
      <c r="AJ49" s="50">
        <f t="shared" si="31"/>
        <v>0</v>
      </c>
      <c r="AK49" s="51"/>
      <c r="AL49" s="50">
        <f t="shared" si="32"/>
        <v>0</v>
      </c>
      <c r="AM49" s="34"/>
      <c r="AN49" s="34"/>
      <c r="AO49" s="34"/>
      <c r="AP49" s="68">
        <f t="shared" si="33"/>
        <v>0</v>
      </c>
      <c r="AQ49" s="70"/>
      <c r="AR49" s="50">
        <f t="shared" si="42"/>
        <v>0</v>
      </c>
      <c r="AS49" s="34"/>
      <c r="AT49" s="120"/>
      <c r="AU49" s="58"/>
      <c r="AV49" s="58"/>
      <c r="AW49" s="58"/>
      <c r="AX49" s="58"/>
    </row>
    <row r="50" spans="2:50" ht="50.1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20"/>
      <c r="AU50" s="58"/>
      <c r="AV50" s="58"/>
      <c r="AW50" s="58"/>
      <c r="AX50" s="58"/>
    </row>
    <row r="51" spans="2:50" ht="50.1" customHeight="1">
      <c r="B51"/>
      <c r="C51"/>
      <c r="D51"/>
      <c r="E51"/>
      <c r="F51"/>
      <c r="G51"/>
      <c r="H51"/>
      <c r="I51"/>
      <c r="J51"/>
      <c r="K51" s="161" t="s">
        <v>135</v>
      </c>
      <c r="L51" s="161"/>
      <c r="M51" s="128">
        <f>SUM(M6:M39)</f>
        <v>0</v>
      </c>
      <c r="N51" s="128">
        <f t="shared" ref="N51:AR51" si="45">SUM(N6:N39)</f>
        <v>0</v>
      </c>
      <c r="O51" s="128">
        <f t="shared" si="45"/>
        <v>0</v>
      </c>
      <c r="P51" s="128">
        <f t="shared" si="45"/>
        <v>0</v>
      </c>
      <c r="Q51" s="128">
        <f t="shared" si="45"/>
        <v>0</v>
      </c>
      <c r="R51" s="128">
        <f t="shared" si="45"/>
        <v>0</v>
      </c>
      <c r="S51" s="128">
        <f t="shared" si="45"/>
        <v>0</v>
      </c>
      <c r="T51" s="128">
        <f t="shared" si="45"/>
        <v>0</v>
      </c>
      <c r="U51" s="128">
        <f t="shared" si="45"/>
        <v>0</v>
      </c>
      <c r="V51" s="128">
        <f t="shared" si="45"/>
        <v>0</v>
      </c>
      <c r="W51" s="128">
        <f t="shared" si="45"/>
        <v>0</v>
      </c>
      <c r="X51" s="128">
        <f t="shared" si="45"/>
        <v>0</v>
      </c>
      <c r="Y51" s="128">
        <f t="shared" si="45"/>
        <v>0</v>
      </c>
      <c r="Z51" s="128">
        <f t="shared" si="45"/>
        <v>0</v>
      </c>
      <c r="AA51" s="128">
        <f t="shared" si="45"/>
        <v>0</v>
      </c>
      <c r="AB51" s="128">
        <f t="shared" si="45"/>
        <v>0</v>
      </c>
      <c r="AC51" s="128">
        <f t="shared" si="45"/>
        <v>0</v>
      </c>
      <c r="AD51" s="128">
        <f t="shared" si="45"/>
        <v>0</v>
      </c>
      <c r="AE51" s="128">
        <f t="shared" si="45"/>
        <v>0</v>
      </c>
      <c r="AF51" s="128">
        <f t="shared" si="45"/>
        <v>0</v>
      </c>
      <c r="AG51" s="128">
        <f t="shared" si="45"/>
        <v>0</v>
      </c>
      <c r="AH51" s="128">
        <f t="shared" si="45"/>
        <v>0</v>
      </c>
      <c r="AI51" s="128">
        <f t="shared" si="45"/>
        <v>0</v>
      </c>
      <c r="AJ51" s="128">
        <f t="shared" si="45"/>
        <v>0</v>
      </c>
      <c r="AK51" s="128">
        <f t="shared" si="45"/>
        <v>0</v>
      </c>
      <c r="AL51" s="128">
        <f t="shared" si="45"/>
        <v>0</v>
      </c>
      <c r="AM51" s="86">
        <f>SUM(AM6:AM39)</f>
        <v>0</v>
      </c>
      <c r="AN51" s="86">
        <f>SUM(AN6:AN39)</f>
        <v>0</v>
      </c>
      <c r="AO51" s="86">
        <f>SUM(AO6:AO39)</f>
        <v>0</v>
      </c>
      <c r="AP51" s="86">
        <f>SUM(AP6:AP39)</f>
        <v>0</v>
      </c>
      <c r="AQ51" s="128">
        <f t="shared" si="45"/>
        <v>0</v>
      </c>
      <c r="AR51" s="128">
        <f t="shared" si="45"/>
        <v>0</v>
      </c>
      <c r="AS51"/>
      <c r="AT51" s="120"/>
      <c r="AU51" s="58"/>
      <c r="AV51" s="58"/>
      <c r="AW51" s="58"/>
      <c r="AX51" s="58"/>
    </row>
    <row r="52" spans="2:50" ht="50.1" customHeight="1">
      <c r="B52"/>
      <c r="C52"/>
      <c r="D52"/>
      <c r="E52"/>
      <c r="F52"/>
      <c r="G52"/>
      <c r="H52"/>
      <c r="I52"/>
      <c r="J52"/>
      <c r="K52" s="161" t="s">
        <v>126</v>
      </c>
      <c r="L52" s="161"/>
      <c r="M52" s="128">
        <f>SUM(M40:M42)</f>
        <v>0</v>
      </c>
      <c r="N52" s="128">
        <f t="shared" ref="N52:AR52" si="46">SUM(N40:N42)</f>
        <v>0</v>
      </c>
      <c r="O52" s="128">
        <f t="shared" si="46"/>
        <v>0</v>
      </c>
      <c r="P52" s="128">
        <f t="shared" si="46"/>
        <v>0</v>
      </c>
      <c r="Q52" s="128">
        <f t="shared" si="46"/>
        <v>0</v>
      </c>
      <c r="R52" s="128">
        <f t="shared" si="46"/>
        <v>0</v>
      </c>
      <c r="S52" s="128">
        <f t="shared" si="46"/>
        <v>0</v>
      </c>
      <c r="T52" s="128">
        <f t="shared" si="46"/>
        <v>0</v>
      </c>
      <c r="U52" s="128">
        <f t="shared" si="46"/>
        <v>0</v>
      </c>
      <c r="V52" s="128">
        <f t="shared" si="46"/>
        <v>0</v>
      </c>
      <c r="W52" s="128">
        <f t="shared" si="46"/>
        <v>0</v>
      </c>
      <c r="X52" s="128">
        <f t="shared" si="46"/>
        <v>0</v>
      </c>
      <c r="Y52" s="128">
        <f t="shared" si="46"/>
        <v>0</v>
      </c>
      <c r="Z52" s="128">
        <f t="shared" si="46"/>
        <v>0</v>
      </c>
      <c r="AA52" s="128">
        <f t="shared" si="46"/>
        <v>0</v>
      </c>
      <c r="AB52" s="128">
        <f t="shared" si="46"/>
        <v>0</v>
      </c>
      <c r="AC52" s="128">
        <f t="shared" si="46"/>
        <v>0</v>
      </c>
      <c r="AD52" s="128">
        <f t="shared" si="46"/>
        <v>0</v>
      </c>
      <c r="AE52" s="128">
        <f t="shared" si="46"/>
        <v>0</v>
      </c>
      <c r="AF52" s="128">
        <f t="shared" si="46"/>
        <v>0</v>
      </c>
      <c r="AG52" s="128">
        <f t="shared" si="46"/>
        <v>0</v>
      </c>
      <c r="AH52" s="128">
        <f t="shared" si="46"/>
        <v>0</v>
      </c>
      <c r="AI52" s="128">
        <f t="shared" si="46"/>
        <v>0</v>
      </c>
      <c r="AJ52" s="128">
        <f t="shared" si="46"/>
        <v>0</v>
      </c>
      <c r="AK52" s="128">
        <f t="shared" si="46"/>
        <v>0</v>
      </c>
      <c r="AL52" s="128">
        <f t="shared" si="46"/>
        <v>0</v>
      </c>
      <c r="AM52" s="128">
        <f t="shared" si="46"/>
        <v>0</v>
      </c>
      <c r="AN52" s="128">
        <f t="shared" si="46"/>
        <v>0</v>
      </c>
      <c r="AO52" s="128">
        <f t="shared" si="46"/>
        <v>0</v>
      </c>
      <c r="AP52" s="128">
        <f t="shared" si="46"/>
        <v>0</v>
      </c>
      <c r="AQ52" s="128">
        <f t="shared" si="46"/>
        <v>0</v>
      </c>
      <c r="AR52" s="128">
        <f t="shared" si="46"/>
        <v>0</v>
      </c>
      <c r="AS52"/>
      <c r="AT52" s="120"/>
      <c r="AU52" s="58"/>
      <c r="AV52" s="58"/>
      <c r="AW52" s="58"/>
      <c r="AX52" s="58"/>
    </row>
    <row r="53" spans="2:50" ht="50.1" customHeight="1">
      <c r="B53"/>
      <c r="C53"/>
      <c r="D53"/>
      <c r="E53"/>
      <c r="F53"/>
      <c r="G53"/>
      <c r="H53"/>
      <c r="I53"/>
      <c r="J53"/>
      <c r="K53" s="161" t="s">
        <v>136</v>
      </c>
      <c r="L53" s="161"/>
      <c r="M53" s="128">
        <f>SUM(M43:M49)</f>
        <v>0</v>
      </c>
      <c r="N53" s="128">
        <f t="shared" ref="N53:AR53" si="47">SUM(N43:N49)</f>
        <v>0</v>
      </c>
      <c r="O53" s="128">
        <f t="shared" si="47"/>
        <v>0</v>
      </c>
      <c r="P53" s="128">
        <f t="shared" si="47"/>
        <v>0</v>
      </c>
      <c r="Q53" s="128">
        <f t="shared" si="47"/>
        <v>0</v>
      </c>
      <c r="R53" s="128">
        <f t="shared" si="47"/>
        <v>0</v>
      </c>
      <c r="S53" s="128">
        <f t="shared" si="47"/>
        <v>0</v>
      </c>
      <c r="T53" s="128">
        <f t="shared" si="47"/>
        <v>0</v>
      </c>
      <c r="U53" s="128">
        <f t="shared" si="47"/>
        <v>0</v>
      </c>
      <c r="V53" s="128">
        <f t="shared" si="47"/>
        <v>0</v>
      </c>
      <c r="W53" s="128">
        <f t="shared" si="47"/>
        <v>0</v>
      </c>
      <c r="X53" s="128">
        <f t="shared" si="47"/>
        <v>0</v>
      </c>
      <c r="Y53" s="128">
        <f t="shared" si="47"/>
        <v>0</v>
      </c>
      <c r="Z53" s="128">
        <f t="shared" si="47"/>
        <v>0</v>
      </c>
      <c r="AA53" s="128">
        <f t="shared" si="47"/>
        <v>0</v>
      </c>
      <c r="AB53" s="128">
        <f t="shared" si="47"/>
        <v>0</v>
      </c>
      <c r="AC53" s="128">
        <f t="shared" si="47"/>
        <v>0</v>
      </c>
      <c r="AD53" s="128">
        <f t="shared" si="47"/>
        <v>0</v>
      </c>
      <c r="AE53" s="128">
        <f t="shared" si="47"/>
        <v>0</v>
      </c>
      <c r="AF53" s="128">
        <f t="shared" si="47"/>
        <v>0</v>
      </c>
      <c r="AG53" s="128">
        <f t="shared" si="47"/>
        <v>0</v>
      </c>
      <c r="AH53" s="128">
        <f t="shared" si="47"/>
        <v>0</v>
      </c>
      <c r="AI53" s="128">
        <f t="shared" si="47"/>
        <v>0</v>
      </c>
      <c r="AJ53" s="128">
        <f t="shared" si="47"/>
        <v>0</v>
      </c>
      <c r="AK53" s="128">
        <f t="shared" si="47"/>
        <v>0</v>
      </c>
      <c r="AL53" s="128">
        <f t="shared" si="47"/>
        <v>0</v>
      </c>
      <c r="AM53" s="128">
        <f t="shared" si="47"/>
        <v>0</v>
      </c>
      <c r="AN53" s="128">
        <f t="shared" si="47"/>
        <v>0</v>
      </c>
      <c r="AO53" s="128">
        <f t="shared" si="47"/>
        <v>0</v>
      </c>
      <c r="AP53" s="128">
        <f t="shared" si="47"/>
        <v>0</v>
      </c>
      <c r="AQ53" s="128">
        <f t="shared" si="47"/>
        <v>0</v>
      </c>
      <c r="AR53" s="128">
        <f t="shared" si="47"/>
        <v>0</v>
      </c>
      <c r="AS53"/>
      <c r="AT53" s="120"/>
      <c r="AU53" s="58"/>
      <c r="AV53" s="58"/>
      <c r="AW53" s="58"/>
      <c r="AX53" s="58"/>
    </row>
    <row r="54" spans="2:50" ht="50.1" customHeight="1">
      <c r="B54"/>
      <c r="C54"/>
      <c r="D54"/>
      <c r="E54"/>
      <c r="F54"/>
      <c r="G54"/>
      <c r="H54"/>
      <c r="I54"/>
      <c r="J54" s="162" t="s">
        <v>23</v>
      </c>
      <c r="K54" s="163"/>
      <c r="L54" s="164"/>
      <c r="M54" s="128">
        <f>SUM(M51:M53)</f>
        <v>0</v>
      </c>
      <c r="N54" s="128">
        <f t="shared" ref="N54:AQ54" si="48">SUM(N51:N53)</f>
        <v>0</v>
      </c>
      <c r="O54" s="128">
        <f t="shared" si="48"/>
        <v>0</v>
      </c>
      <c r="P54" s="128">
        <f t="shared" si="48"/>
        <v>0</v>
      </c>
      <c r="Q54" s="128">
        <f t="shared" si="48"/>
        <v>0</v>
      </c>
      <c r="R54" s="128">
        <f t="shared" si="48"/>
        <v>0</v>
      </c>
      <c r="S54" s="128">
        <f t="shared" si="48"/>
        <v>0</v>
      </c>
      <c r="T54" s="128">
        <f t="shared" si="48"/>
        <v>0</v>
      </c>
      <c r="U54" s="128">
        <f t="shared" si="48"/>
        <v>0</v>
      </c>
      <c r="V54" s="128">
        <f t="shared" si="48"/>
        <v>0</v>
      </c>
      <c r="W54" s="128">
        <f t="shared" si="48"/>
        <v>0</v>
      </c>
      <c r="X54" s="128">
        <f t="shared" si="48"/>
        <v>0</v>
      </c>
      <c r="Y54" s="128">
        <f t="shared" si="48"/>
        <v>0</v>
      </c>
      <c r="Z54" s="128">
        <f t="shared" si="48"/>
        <v>0</v>
      </c>
      <c r="AA54" s="128">
        <f t="shared" si="48"/>
        <v>0</v>
      </c>
      <c r="AB54" s="128">
        <f t="shared" si="48"/>
        <v>0</v>
      </c>
      <c r="AC54" s="128">
        <f t="shared" si="48"/>
        <v>0</v>
      </c>
      <c r="AD54" s="128">
        <f t="shared" si="48"/>
        <v>0</v>
      </c>
      <c r="AE54" s="128">
        <f t="shared" si="48"/>
        <v>0</v>
      </c>
      <c r="AF54" s="128">
        <f t="shared" si="48"/>
        <v>0</v>
      </c>
      <c r="AG54" s="128">
        <f t="shared" si="48"/>
        <v>0</v>
      </c>
      <c r="AH54" s="128">
        <f t="shared" si="48"/>
        <v>0</v>
      </c>
      <c r="AI54" s="128">
        <f t="shared" si="48"/>
        <v>0</v>
      </c>
      <c r="AJ54" s="128">
        <f t="shared" si="48"/>
        <v>0</v>
      </c>
      <c r="AK54" s="128">
        <f t="shared" si="48"/>
        <v>0</v>
      </c>
      <c r="AL54" s="128">
        <f t="shared" si="48"/>
        <v>0</v>
      </c>
      <c r="AM54" s="128">
        <f t="shared" si="48"/>
        <v>0</v>
      </c>
      <c r="AN54" s="128">
        <f t="shared" si="48"/>
        <v>0</v>
      </c>
      <c r="AO54" s="128">
        <f t="shared" si="48"/>
        <v>0</v>
      </c>
      <c r="AP54" s="128">
        <f t="shared" si="48"/>
        <v>0</v>
      </c>
      <c r="AQ54" s="128">
        <f t="shared" si="48"/>
        <v>0</v>
      </c>
      <c r="AR54" s="128">
        <f>SUM(AR51:AR53)</f>
        <v>0</v>
      </c>
      <c r="AS54"/>
      <c r="AT54" s="120"/>
      <c r="AU54" s="58"/>
      <c r="AV54" s="58"/>
      <c r="AW54" s="58"/>
      <c r="AX54" s="58"/>
    </row>
    <row r="55" spans="2:50" ht="50.1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20"/>
      <c r="AU55" s="58"/>
      <c r="AV55" s="58"/>
      <c r="AW55" s="58"/>
      <c r="AX55" s="58"/>
    </row>
    <row r="56" spans="2:50" ht="50.1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20"/>
      <c r="AU56" s="58"/>
      <c r="AV56" s="58"/>
      <c r="AW56" s="58"/>
      <c r="AX56" s="58"/>
    </row>
    <row r="57" spans="2:50" ht="50.1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20"/>
      <c r="AU57" s="58"/>
      <c r="AV57" s="58"/>
      <c r="AW57" s="58"/>
      <c r="AX57" s="58"/>
    </row>
    <row r="58" spans="2:50" ht="50.1" customHeight="1">
      <c r="B58"/>
      <c r="C58"/>
      <c r="D58"/>
      <c r="E58"/>
      <c r="F58"/>
      <c r="G58"/>
      <c r="H58"/>
      <c r="I58"/>
      <c r="J58"/>
      <c r="K58"/>
      <c r="L58" s="149"/>
      <c r="M58" s="14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20"/>
      <c r="AU58" s="58"/>
      <c r="AV58" s="58"/>
      <c r="AW58" s="58"/>
      <c r="AX58" s="58"/>
    </row>
    <row r="59" spans="2:50" ht="20.100000000000001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6"/>
      <c r="AU59" s="58"/>
      <c r="AV59" s="58"/>
      <c r="AW59" s="58"/>
      <c r="AX59" s="58"/>
    </row>
    <row r="60" spans="2:50" ht="50.1" customHeight="1">
      <c r="B60"/>
      <c r="C60"/>
      <c r="D60"/>
      <c r="E60"/>
      <c r="F60"/>
      <c r="G60" s="149"/>
      <c r="H60" s="149"/>
      <c r="I60" s="149"/>
      <c r="J60" s="149"/>
      <c r="K60" s="149"/>
      <c r="L60" s="149"/>
      <c r="M60" s="14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6"/>
      <c r="AU60" s="58"/>
      <c r="AV60" s="58"/>
      <c r="AW60" s="58"/>
      <c r="AX60" s="58"/>
    </row>
    <row r="61" spans="2:50" ht="18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6"/>
      <c r="AU61" s="58"/>
      <c r="AV61" s="58"/>
      <c r="AW61" s="58"/>
      <c r="AX61" s="58"/>
    </row>
    <row r="62" spans="2:50" ht="18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6"/>
      <c r="AU62" s="58"/>
      <c r="AV62" s="58"/>
      <c r="AW62" s="58"/>
      <c r="AX62" s="58"/>
    </row>
    <row r="63" spans="2:50" ht="18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6"/>
      <c r="AU63" s="58"/>
      <c r="AV63" s="58"/>
      <c r="AW63" s="58"/>
      <c r="AX63" s="58"/>
    </row>
    <row r="64" spans="2:50" ht="18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6"/>
      <c r="AU64" s="58"/>
      <c r="AV64" s="58"/>
      <c r="AW64" s="58"/>
      <c r="AX64" s="58"/>
    </row>
    <row r="65" spans="2:59" ht="18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6"/>
      <c r="AU65" s="58"/>
      <c r="AV65" s="58"/>
      <c r="AW65" s="58"/>
      <c r="AX65" s="58"/>
    </row>
    <row r="66" spans="2:59" ht="18" customHeight="1">
      <c r="AT66" s="120"/>
      <c r="AU66" s="58"/>
      <c r="AV66" s="58"/>
      <c r="AW66" s="58"/>
      <c r="AX66" s="58"/>
    </row>
    <row r="67" spans="2:59" ht="18" customHeight="1">
      <c r="AT67" s="120"/>
      <c r="AU67" s="58"/>
      <c r="AV67" s="58"/>
      <c r="AW67" s="58"/>
      <c r="AX67" s="58"/>
    </row>
    <row r="68" spans="2:59" ht="18" customHeight="1"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 spans="2:59" ht="18" customHeight="1">
      <c r="B69" s="120"/>
      <c r="C69" s="120"/>
      <c r="D69" s="77"/>
      <c r="E69" s="120"/>
      <c r="F69" s="120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</row>
    <row r="70" spans="2:59" ht="18" customHeight="1">
      <c r="B70" s="120"/>
      <c r="C70" s="120"/>
      <c r="D70" s="77"/>
      <c r="E70" s="120"/>
      <c r="F70" s="120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 spans="2:59" ht="18" customHeight="1">
      <c r="B71" s="120"/>
      <c r="C71" s="120"/>
      <c r="D71" s="78"/>
      <c r="E71" s="120"/>
      <c r="F71" s="120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</row>
    <row r="72" spans="2:59" ht="18" customHeight="1">
      <c r="B72" s="120"/>
      <c r="C72" s="120"/>
      <c r="D72" s="78"/>
      <c r="E72" s="120"/>
      <c r="F72" s="120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 spans="2:59" ht="18" customHeight="1">
      <c r="B73" s="120"/>
      <c r="C73" s="120"/>
      <c r="D73" s="78"/>
      <c r="E73" s="120"/>
      <c r="F73" s="120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</row>
    <row r="74" spans="2:59" ht="18" customHeight="1">
      <c r="B74" s="32"/>
      <c r="C74" s="120"/>
      <c r="D74" s="78"/>
      <c r="E74" s="120"/>
      <c r="F74" s="120"/>
      <c r="G74" s="120"/>
      <c r="H74" s="120"/>
      <c r="I74" s="120"/>
      <c r="J74" s="32"/>
      <c r="K74" s="120"/>
      <c r="L74" s="120"/>
      <c r="M74" s="120"/>
      <c r="N74" s="79"/>
      <c r="O74" s="79"/>
      <c r="P74" s="79"/>
      <c r="Q74" s="79"/>
      <c r="R74" s="80"/>
      <c r="S74" s="79"/>
      <c r="T74" s="81"/>
      <c r="U74" s="79"/>
      <c r="V74" s="79"/>
      <c r="W74" s="82"/>
      <c r="X74" s="79"/>
      <c r="Y74" s="79"/>
      <c r="Z74" s="79"/>
      <c r="AA74" s="78"/>
      <c r="AB74" s="78"/>
      <c r="AC74" s="83"/>
      <c r="AD74" s="84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85"/>
      <c r="AQ74" s="85"/>
      <c r="AR74" s="120"/>
      <c r="AS74" s="120"/>
      <c r="AT74" s="120"/>
    </row>
    <row r="75" spans="2:59" ht="18" customHeight="1">
      <c r="B75" s="32"/>
      <c r="C75" s="120"/>
      <c r="D75" s="78"/>
      <c r="E75" s="120"/>
      <c r="F75" s="120"/>
      <c r="G75" s="120"/>
      <c r="H75" s="120"/>
      <c r="I75" s="120"/>
      <c r="J75" s="32"/>
      <c r="K75" s="120"/>
      <c r="L75" s="120"/>
      <c r="M75" s="120"/>
      <c r="N75" s="79"/>
      <c r="O75" s="79"/>
      <c r="P75" s="79"/>
      <c r="Q75" s="79"/>
      <c r="R75" s="80"/>
      <c r="S75" s="79"/>
      <c r="T75" s="81"/>
      <c r="U75" s="79"/>
      <c r="V75" s="79"/>
      <c r="W75" s="82"/>
      <c r="X75" s="79"/>
      <c r="Y75" s="79"/>
      <c r="Z75" s="79"/>
      <c r="AA75" s="78"/>
      <c r="AB75" s="78"/>
      <c r="AC75" s="83"/>
      <c r="AD75" s="84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85"/>
      <c r="AQ75" s="85"/>
      <c r="AR75" s="120"/>
      <c r="AS75" s="120"/>
      <c r="AT75" s="120"/>
    </row>
    <row r="76" spans="2:59" ht="18" customHeight="1">
      <c r="B76" s="32"/>
      <c r="C76" s="120"/>
      <c r="D76" s="78"/>
      <c r="E76" s="120"/>
      <c r="F76" s="120"/>
      <c r="G76" s="120"/>
      <c r="H76" s="120"/>
      <c r="I76" s="120"/>
      <c r="J76" s="32"/>
      <c r="K76" s="120"/>
      <c r="L76" s="120"/>
      <c r="M76" s="120"/>
      <c r="N76" s="79"/>
      <c r="O76" s="79"/>
      <c r="P76" s="79"/>
      <c r="Q76" s="79"/>
      <c r="R76" s="80"/>
      <c r="S76" s="79"/>
      <c r="T76" s="81"/>
      <c r="U76" s="79"/>
      <c r="V76" s="79"/>
      <c r="W76" s="82"/>
      <c r="X76" s="79"/>
      <c r="Y76" s="79"/>
      <c r="Z76" s="79"/>
      <c r="AA76" s="78"/>
      <c r="AB76" s="78"/>
      <c r="AC76" s="83"/>
      <c r="AD76" s="84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85"/>
      <c r="AQ76" s="85"/>
      <c r="AR76" s="120"/>
      <c r="AS76" s="120"/>
      <c r="AT76" s="120"/>
    </row>
    <row r="77" spans="2:59" ht="18" customHeight="1">
      <c r="B77" s="32"/>
      <c r="C77" s="148"/>
      <c r="D77" s="148"/>
      <c r="E77" s="148"/>
      <c r="F77" s="120"/>
      <c r="G77" s="120"/>
      <c r="H77" s="120"/>
      <c r="I77" s="120"/>
      <c r="J77" s="32"/>
      <c r="K77" s="120"/>
      <c r="L77" s="120"/>
      <c r="M77" s="120"/>
      <c r="N77" s="79"/>
      <c r="O77" s="79"/>
      <c r="P77" s="79"/>
      <c r="Q77" s="79"/>
      <c r="R77" s="80"/>
      <c r="S77" s="79"/>
      <c r="T77" s="81"/>
      <c r="U77" s="79"/>
      <c r="V77" s="79"/>
      <c r="W77" s="82"/>
      <c r="X77" s="79"/>
      <c r="Y77" s="79"/>
      <c r="Z77" s="79"/>
      <c r="AA77" s="78"/>
      <c r="AB77" s="78"/>
      <c r="AC77" s="83"/>
      <c r="AD77" s="84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85"/>
      <c r="AQ77" s="85"/>
      <c r="AR77" s="120"/>
      <c r="AS77" s="120"/>
      <c r="AT77" s="120"/>
    </row>
  </sheetData>
  <mergeCells count="32">
    <mergeCell ref="B1:E1"/>
    <mergeCell ref="S1:V1"/>
    <mergeCell ref="B2:E2"/>
    <mergeCell ref="M3:AE3"/>
    <mergeCell ref="AF3:AJ3"/>
    <mergeCell ref="AU7:BB7"/>
    <mergeCell ref="K51:L51"/>
    <mergeCell ref="AM3:AM5"/>
    <mergeCell ref="AN3:AN5"/>
    <mergeCell ref="AO3:AO5"/>
    <mergeCell ref="AP3:AP5"/>
    <mergeCell ref="AQ3:AQ5"/>
    <mergeCell ref="K4:L4"/>
    <mergeCell ref="M4:N4"/>
    <mergeCell ref="AL3:AL5"/>
    <mergeCell ref="P4:Q4"/>
    <mergeCell ref="R4:U4"/>
    <mergeCell ref="V4:V5"/>
    <mergeCell ref="W4:X4"/>
    <mergeCell ref="C77:E77"/>
    <mergeCell ref="Y4:Z4"/>
    <mergeCell ref="AB4:AB5"/>
    <mergeCell ref="AC4:AD4"/>
    <mergeCell ref="AJ4:AJ5"/>
    <mergeCell ref="B4:C4"/>
    <mergeCell ref="D4:E4"/>
    <mergeCell ref="H4:J4"/>
    <mergeCell ref="K52:L52"/>
    <mergeCell ref="K53:L53"/>
    <mergeCell ref="J54:L54"/>
    <mergeCell ref="L58:M58"/>
    <mergeCell ref="G60:M60"/>
  </mergeCells>
  <conditionalFormatting sqref="AL40:AS42 AR6:AS39 AL6:AP39 AQ6:AQ38 AL59:AO60 AD60:AJ60 X60:AA60 AP60:AQ60 AR61:AS65 AL69:AO77 AT59:AT65 AL50:AO50 AM43:AO47 AL61:AP65 AL43:AL49 AP43:AP49 AR43:AS49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77"/>
  <sheetViews>
    <sheetView topLeftCell="Z7" zoomScale="40" zoomScaleNormal="40" zoomScaleSheetLayoutView="25" workbookViewId="0">
      <selection activeCell="AS54" sqref="AS54"/>
    </sheetView>
  </sheetViews>
  <sheetFormatPr baseColWidth="10" defaultRowHeight="18" customHeight="1" outlineLevelCol="2"/>
  <cols>
    <col min="1" max="1" width="23.140625" style="5" customWidth="1"/>
    <col min="2" max="2" width="7.7109375" style="5" customWidth="1"/>
    <col min="3" max="3" width="49.28515625" style="5" customWidth="1"/>
    <col min="4" max="4" width="22.28515625" style="72" customWidth="1"/>
    <col min="5" max="5" width="19.85546875" style="5" customWidth="1"/>
    <col min="6" max="6" width="10.7109375" style="5" customWidth="1"/>
    <col min="7" max="7" width="10.7109375" style="73" customWidth="1"/>
    <col min="8" max="8" width="10.5703125" style="5" customWidth="1"/>
    <col min="9" max="10" width="10.42578125" style="5" customWidth="1"/>
    <col min="11" max="11" width="10.28515625" style="5" customWidth="1"/>
    <col min="12" max="12" width="10.85546875" style="5" customWidth="1"/>
    <col min="13" max="13" width="9.5703125" style="72" customWidth="1"/>
    <col min="14" max="14" width="24.7109375" style="72" customWidth="1"/>
    <col min="15" max="15" width="18.42578125" style="72" customWidth="1"/>
    <col min="16" max="16" width="13.42578125" style="72" customWidth="1"/>
    <col min="17" max="17" width="19.28515625" style="72" customWidth="1"/>
    <col min="18" max="18" width="10.140625" style="72" hidden="1" customWidth="1" outlineLevel="1"/>
    <col min="19" max="19" width="11" style="72" hidden="1" customWidth="1" outlineLevel="1"/>
    <col min="20" max="20" width="9.28515625" style="72" hidden="1" customWidth="1" outlineLevel="1"/>
    <col min="21" max="21" width="11.140625" style="72" hidden="1" customWidth="1" outlineLevel="1"/>
    <col min="22" max="22" width="24.140625" style="72" customWidth="1" collapsed="1"/>
    <col min="23" max="23" width="10.140625" style="74" hidden="1" customWidth="1"/>
    <col min="24" max="24" width="24.7109375" style="72" hidden="1" customWidth="1"/>
    <col min="25" max="25" width="13" style="72" customWidth="1"/>
    <col min="26" max="26" width="21.42578125" style="72" customWidth="1"/>
    <col min="27" max="27" width="20" style="72" customWidth="1"/>
    <col min="28" max="28" width="20.28515625" style="72" customWidth="1"/>
    <col min="29" max="29" width="16.5703125" style="75" customWidth="1"/>
    <col min="30" max="30" width="21.42578125" style="72" customWidth="1"/>
    <col min="31" max="31" width="21.7109375" style="5" customWidth="1"/>
    <col min="32" max="32" width="22.28515625" style="5" customWidth="1"/>
    <col min="33" max="33" width="20.7109375" style="5" customWidth="1"/>
    <col min="34" max="34" width="13.85546875" style="5" hidden="1" customWidth="1"/>
    <col min="35" max="35" width="8.5703125" style="5" hidden="1" customWidth="1"/>
    <col min="36" max="36" width="20.140625" style="5" customWidth="1"/>
    <col min="37" max="37" width="7.5703125" style="5" hidden="1" customWidth="1"/>
    <col min="38" max="38" width="23" style="5" customWidth="1"/>
    <col min="39" max="41" width="23" style="5" customWidth="1" outlineLevel="2"/>
    <col min="42" max="42" width="23.140625" style="5" customWidth="1"/>
    <col min="43" max="43" width="19" style="5" customWidth="1"/>
    <col min="44" max="44" width="25.5703125" style="5" customWidth="1"/>
    <col min="45" max="45" width="68.5703125" style="5" customWidth="1"/>
    <col min="46" max="46" width="10.85546875" style="5" customWidth="1"/>
    <col min="47" max="16384" width="11.42578125" style="5"/>
  </cols>
  <sheetData>
    <row r="1" spans="1:54" ht="50.1" customHeight="1">
      <c r="B1" s="184" t="s">
        <v>0</v>
      </c>
      <c r="C1" s="184"/>
      <c r="D1" s="184"/>
      <c r="E1" s="184"/>
      <c r="F1" s="1"/>
      <c r="G1" s="125"/>
      <c r="H1" s="3"/>
      <c r="I1" s="125"/>
      <c r="J1" s="125"/>
      <c r="K1" s="125"/>
      <c r="L1" s="3"/>
      <c r="M1" s="125"/>
      <c r="N1" s="125"/>
      <c r="O1" s="125"/>
      <c r="P1" s="3"/>
      <c r="Q1" s="125"/>
      <c r="R1" s="125"/>
      <c r="S1" s="185"/>
      <c r="T1" s="185"/>
      <c r="U1" s="185"/>
      <c r="V1" s="185"/>
      <c r="W1" s="4"/>
      <c r="X1" s="125"/>
      <c r="Y1" s="125"/>
      <c r="Z1" s="125"/>
      <c r="AA1" s="3"/>
      <c r="AB1" s="125"/>
      <c r="AC1" s="4"/>
      <c r="AD1" s="125"/>
      <c r="AE1" s="3"/>
      <c r="AF1" s="125"/>
      <c r="AG1" s="125"/>
      <c r="AH1" s="125"/>
      <c r="AI1" s="3"/>
      <c r="AJ1" s="125"/>
      <c r="AK1" s="125"/>
      <c r="AL1" s="125"/>
      <c r="AM1" s="125"/>
      <c r="AN1" s="125"/>
      <c r="AO1" s="125"/>
      <c r="AP1" s="125"/>
      <c r="AQ1" s="125"/>
      <c r="AR1" s="125"/>
    </row>
    <row r="2" spans="1:54" ht="50.1" customHeight="1" thickBot="1">
      <c r="B2" s="184" t="s">
        <v>1</v>
      </c>
      <c r="C2" s="184"/>
      <c r="D2" s="184"/>
      <c r="E2" s="184"/>
      <c r="F2" s="1"/>
      <c r="G2" s="125"/>
      <c r="H2" s="3"/>
      <c r="I2" s="125"/>
      <c r="J2" s="125"/>
      <c r="K2" s="125"/>
      <c r="L2" s="3"/>
      <c r="M2" s="125"/>
      <c r="N2" s="125"/>
      <c r="O2" s="125"/>
      <c r="P2" s="3"/>
      <c r="Q2" s="125"/>
      <c r="R2" s="125"/>
      <c r="S2" s="125"/>
      <c r="T2" s="3"/>
      <c r="U2" s="125"/>
      <c r="V2" s="125"/>
      <c r="W2" s="4"/>
      <c r="X2" s="3"/>
      <c r="Y2" s="3"/>
      <c r="Z2" s="3"/>
      <c r="AA2" s="125"/>
      <c r="AB2" s="125"/>
      <c r="AC2" s="4"/>
      <c r="AD2" s="3"/>
      <c r="AE2" s="125"/>
      <c r="AF2" s="125"/>
      <c r="AG2" s="125"/>
      <c r="AH2" s="3"/>
      <c r="AI2" s="125"/>
      <c r="AJ2" s="125"/>
      <c r="AK2" s="125"/>
      <c r="AL2" s="3"/>
      <c r="AM2" s="3"/>
      <c r="AN2" s="3"/>
      <c r="AO2" s="3"/>
      <c r="AP2" s="125"/>
      <c r="AQ2" s="125"/>
      <c r="AR2" s="125"/>
    </row>
    <row r="3" spans="1:54" ht="50.1" customHeight="1" thickBot="1">
      <c r="B3" s="1"/>
      <c r="C3" s="1"/>
      <c r="D3" s="1"/>
      <c r="E3" s="1"/>
      <c r="F3" s="1"/>
      <c r="G3" s="125"/>
      <c r="H3" s="125"/>
      <c r="I3" s="125"/>
      <c r="J3" s="125"/>
      <c r="K3" s="125"/>
      <c r="L3" s="125"/>
      <c r="M3" s="186" t="s">
        <v>2</v>
      </c>
      <c r="N3" s="187"/>
      <c r="O3" s="187"/>
      <c r="P3" s="187"/>
      <c r="Q3" s="187"/>
      <c r="R3" s="187"/>
      <c r="S3" s="187"/>
      <c r="T3" s="187"/>
      <c r="U3" s="187"/>
      <c r="V3" s="187"/>
      <c r="W3" s="178"/>
      <c r="X3" s="178"/>
      <c r="Y3" s="178"/>
      <c r="Z3" s="178"/>
      <c r="AA3" s="178"/>
      <c r="AB3" s="178"/>
      <c r="AC3" s="178"/>
      <c r="AD3" s="178"/>
      <c r="AE3" s="188"/>
      <c r="AF3" s="189" t="s">
        <v>3</v>
      </c>
      <c r="AG3" s="178"/>
      <c r="AH3" s="178"/>
      <c r="AI3" s="178"/>
      <c r="AJ3" s="188"/>
      <c r="AK3" s="125"/>
      <c r="AL3" s="181" t="s">
        <v>4</v>
      </c>
      <c r="AM3" s="152" t="s">
        <v>5</v>
      </c>
      <c r="AN3" s="152" t="s">
        <v>6</v>
      </c>
      <c r="AO3" s="152" t="s">
        <v>7</v>
      </c>
      <c r="AP3" s="171" t="s">
        <v>8</v>
      </c>
      <c r="AQ3" s="174" t="s">
        <v>9</v>
      </c>
      <c r="AR3" s="126"/>
      <c r="AS3" s="7" t="s">
        <v>10</v>
      </c>
    </row>
    <row r="4" spans="1:54" ht="50.1" customHeight="1" thickBot="1">
      <c r="B4" s="154" t="s">
        <v>11</v>
      </c>
      <c r="C4" s="155"/>
      <c r="D4" s="156" t="s">
        <v>134</v>
      </c>
      <c r="E4" s="156"/>
      <c r="F4" s="124" t="s">
        <v>12</v>
      </c>
      <c r="G4" s="122"/>
      <c r="H4" s="177" t="s">
        <v>134</v>
      </c>
      <c r="I4" s="177"/>
      <c r="J4" s="177"/>
      <c r="K4" s="178"/>
      <c r="L4" s="178"/>
      <c r="M4" s="179" t="s">
        <v>13</v>
      </c>
      <c r="N4" s="180"/>
      <c r="O4" s="10" t="s">
        <v>14</v>
      </c>
      <c r="P4" s="183" t="s">
        <v>15</v>
      </c>
      <c r="Q4" s="183"/>
      <c r="R4" s="183" t="s">
        <v>16</v>
      </c>
      <c r="S4" s="183"/>
      <c r="T4" s="183"/>
      <c r="U4" s="183"/>
      <c r="V4" s="157" t="s">
        <v>17</v>
      </c>
      <c r="W4" s="159" t="s">
        <v>18</v>
      </c>
      <c r="X4" s="160"/>
      <c r="Y4" s="150" t="s">
        <v>19</v>
      </c>
      <c r="Z4" s="151"/>
      <c r="AA4" s="123" t="s">
        <v>20</v>
      </c>
      <c r="AB4" s="152" t="s">
        <v>21</v>
      </c>
      <c r="AC4" s="165" t="s">
        <v>22</v>
      </c>
      <c r="AD4" s="166"/>
      <c r="AE4" s="12" t="s">
        <v>23</v>
      </c>
      <c r="AF4" s="13" t="s">
        <v>24</v>
      </c>
      <c r="AG4" s="13" t="s">
        <v>25</v>
      </c>
      <c r="AH4" s="13" t="s">
        <v>26</v>
      </c>
      <c r="AI4" s="13" t="s">
        <v>27</v>
      </c>
      <c r="AJ4" s="152" t="s">
        <v>28</v>
      </c>
      <c r="AK4" s="121" t="s">
        <v>29</v>
      </c>
      <c r="AL4" s="182"/>
      <c r="AM4" s="153"/>
      <c r="AN4" s="153"/>
      <c r="AO4" s="153"/>
      <c r="AP4" s="172"/>
      <c r="AQ4" s="175"/>
      <c r="AR4" s="15" t="s">
        <v>30</v>
      </c>
      <c r="AS4" s="16" t="s">
        <v>31</v>
      </c>
    </row>
    <row r="5" spans="1:54" ht="50.1" customHeight="1">
      <c r="B5" s="17" t="s">
        <v>32</v>
      </c>
      <c r="C5" s="17" t="s">
        <v>33</v>
      </c>
      <c r="D5" s="18" t="s">
        <v>34</v>
      </c>
      <c r="E5" s="19" t="s">
        <v>35</v>
      </c>
      <c r="F5" s="20" t="s">
        <v>36</v>
      </c>
      <c r="G5" s="21" t="s">
        <v>37</v>
      </c>
      <c r="H5" s="19" t="s">
        <v>37</v>
      </c>
      <c r="I5" s="19" t="s">
        <v>38</v>
      </c>
      <c r="J5" s="19" t="s">
        <v>39</v>
      </c>
      <c r="K5" s="19" t="s">
        <v>40</v>
      </c>
      <c r="L5" s="19" t="s">
        <v>41</v>
      </c>
      <c r="M5" s="19" t="s">
        <v>42</v>
      </c>
      <c r="N5" s="19" t="s">
        <v>43</v>
      </c>
      <c r="O5" s="22" t="s">
        <v>44</v>
      </c>
      <c r="P5" s="22" t="s">
        <v>45</v>
      </c>
      <c r="Q5" s="22" t="s">
        <v>43</v>
      </c>
      <c r="R5" s="22" t="s">
        <v>46</v>
      </c>
      <c r="S5" s="22" t="s">
        <v>43</v>
      </c>
      <c r="T5" s="22" t="s">
        <v>47</v>
      </c>
      <c r="U5" s="22" t="s">
        <v>43</v>
      </c>
      <c r="V5" s="158"/>
      <c r="W5" s="23" t="s">
        <v>48</v>
      </c>
      <c r="X5" s="22" t="s">
        <v>43</v>
      </c>
      <c r="Y5" s="24" t="s">
        <v>48</v>
      </c>
      <c r="Z5" s="25" t="s">
        <v>43</v>
      </c>
      <c r="AA5" s="26" t="s">
        <v>49</v>
      </c>
      <c r="AB5" s="153"/>
      <c r="AC5" s="27" t="s">
        <v>50</v>
      </c>
      <c r="AD5" s="22" t="s">
        <v>43</v>
      </c>
      <c r="AE5" s="28" t="s">
        <v>51</v>
      </c>
      <c r="AF5" s="29">
        <v>4.4999999999999998E-2</v>
      </c>
      <c r="AG5" s="30">
        <v>0.01</v>
      </c>
      <c r="AH5" s="30" t="s">
        <v>52</v>
      </c>
      <c r="AI5" s="28" t="s">
        <v>53</v>
      </c>
      <c r="AJ5" s="167"/>
      <c r="AK5" s="31" t="s">
        <v>53</v>
      </c>
      <c r="AL5" s="182"/>
      <c r="AM5" s="167"/>
      <c r="AN5" s="167"/>
      <c r="AO5" s="167"/>
      <c r="AP5" s="173"/>
      <c r="AQ5" s="176"/>
      <c r="AR5" s="15"/>
      <c r="AS5" s="16"/>
    </row>
    <row r="6" spans="1:54" ht="50.1" customHeight="1">
      <c r="A6" s="131" t="s">
        <v>54</v>
      </c>
      <c r="B6" s="127">
        <v>1</v>
      </c>
      <c r="C6" s="127" t="s">
        <v>55</v>
      </c>
      <c r="D6" s="34"/>
      <c r="E6" s="35">
        <v>521001</v>
      </c>
      <c r="F6" s="35"/>
      <c r="G6" s="35"/>
      <c r="H6" s="35"/>
      <c r="I6" s="35"/>
      <c r="J6" s="35"/>
      <c r="K6" s="35"/>
      <c r="L6" s="35"/>
      <c r="M6" s="35">
        <f t="shared" ref="M6:M38" si="0">SUM(F6:L6)</f>
        <v>0</v>
      </c>
      <c r="N6" s="36">
        <f t="shared" ref="N6:N39" si="1">D6*M6</f>
        <v>0</v>
      </c>
      <c r="O6" s="37"/>
      <c r="P6" s="36">
        <f>COUNTIF(F6:L6,"RM") + COUNTIF(F6:L6,"V") + COUNTIF(F6:L6,"FJ") + COUNTIF(F6:L6,"AL") +  COUNTIF(F6:L6,"EM") + COUNTIF(F6:L6,"PS")</f>
        <v>0</v>
      </c>
      <c r="Q6" s="36">
        <f t="shared" ref="Q6:Q38" si="2">IF(P6="",0,P6*D6)</f>
        <v>0</v>
      </c>
      <c r="R6" s="38"/>
      <c r="S6" s="36">
        <f t="shared" ref="S6:S36" si="3">IF(M6=0,0,((O6+N6)/M6/8)*1.55*R6)</f>
        <v>0</v>
      </c>
      <c r="T6" s="39"/>
      <c r="U6" s="36">
        <f t="shared" ref="U6:U35" si="4">IF(M6=0,0,((N6+O6)/M6/8)*1.55*1.35*T6)</f>
        <v>0</v>
      </c>
      <c r="V6" s="36">
        <f>IF((M6+P6)=0,0,(N6+O6+Q6+S6+U6))</f>
        <v>0</v>
      </c>
      <c r="W6" s="40">
        <v>0</v>
      </c>
      <c r="X6" s="36">
        <f t="shared" ref="X6:X12" si="5">IF((M6+P6)=0,0,V6/(M6+P6)*W6*2)</f>
        <v>0</v>
      </c>
      <c r="Y6" s="36">
        <f>COUNTIF(L6,"1")</f>
        <v>0</v>
      </c>
      <c r="Z6" s="36">
        <f>IF((M6+P6)=0,0,V6/(M6+P6)*Y6*1.75)</f>
        <v>0</v>
      </c>
      <c r="AA6" s="36">
        <f t="shared" ref="AA6:AA36" si="6">X6+V6+Z6</f>
        <v>0</v>
      </c>
      <c r="AB6" s="36">
        <f t="shared" ref="AB6:AB39" si="7">IF((M6+P6)=0,0,AA6/(M6+P6))</f>
        <v>0</v>
      </c>
      <c r="AC6" s="36">
        <f>COUNTIF(F6:L6,"L")</f>
        <v>0</v>
      </c>
      <c r="AD6" s="36">
        <f t="shared" ref="AD6:AD39" si="8">AB6*AC6</f>
        <v>0</v>
      </c>
      <c r="AE6" s="36">
        <f t="shared" ref="AE6:AE24" si="9">(AA6+AD6)</f>
        <v>0</v>
      </c>
      <c r="AF6" s="36">
        <f t="shared" ref="AF6:AF49" si="10">(D6*7*AF$5)</f>
        <v>0</v>
      </c>
      <c r="AG6" s="36">
        <f t="shared" ref="AG6:AG27" si="11">(AE6*AG$5)</f>
        <v>0</v>
      </c>
      <c r="AH6" s="41"/>
      <c r="AI6" s="41"/>
      <c r="AJ6" s="41">
        <f t="shared" ref="AJ6:AJ36" si="12">AE6*1%</f>
        <v>0</v>
      </c>
      <c r="AK6" s="41"/>
      <c r="AL6" s="42">
        <f t="shared" ref="AL6:AL12" si="13">IF(AE6=0,0,(AE6-AF6-AG6-AH6-AI6-AJ6-AK6))</f>
        <v>0</v>
      </c>
      <c r="AM6" s="42"/>
      <c r="AN6" s="42"/>
      <c r="AO6" s="42"/>
      <c r="AP6" s="43">
        <f>SUM(AM6:AO6)</f>
        <v>0</v>
      </c>
      <c r="AQ6" s="44"/>
      <c r="AR6" s="45">
        <f>AL6+AP6+AQ6</f>
        <v>0</v>
      </c>
      <c r="AS6" s="41"/>
    </row>
    <row r="7" spans="1:54" ht="50.1" customHeight="1">
      <c r="B7" s="127">
        <v>2</v>
      </c>
      <c r="C7" s="127" t="s">
        <v>57</v>
      </c>
      <c r="D7" s="34"/>
      <c r="E7" s="127">
        <v>521001</v>
      </c>
      <c r="F7" s="127"/>
      <c r="G7" s="127"/>
      <c r="H7" s="127"/>
      <c r="I7" s="127"/>
      <c r="J7" s="127"/>
      <c r="K7" s="127"/>
      <c r="L7" s="127"/>
      <c r="M7" s="127">
        <f t="shared" si="0"/>
        <v>0</v>
      </c>
      <c r="N7" s="34">
        <f t="shared" si="1"/>
        <v>0</v>
      </c>
      <c r="O7" s="46"/>
      <c r="P7" s="36">
        <f t="shared" ref="P7:P39" si="14">COUNTIF(F7:L7,"RM") + COUNTIF(F7:L7,"V") + COUNTIF(F7:L7,"FJ") + COUNTIF(F7:L7,"AL") +  COUNTIF(F7:L7,"EM") + COUNTIF(F7:L7,"PS")</f>
        <v>0</v>
      </c>
      <c r="Q7" s="34">
        <f t="shared" si="2"/>
        <v>0</v>
      </c>
      <c r="R7" s="47"/>
      <c r="S7" s="34">
        <f t="shared" si="3"/>
        <v>0</v>
      </c>
      <c r="T7" s="48"/>
      <c r="U7" s="34">
        <f t="shared" si="4"/>
        <v>0</v>
      </c>
      <c r="V7" s="34">
        <f t="shared" ref="V7:V39" si="15">IF((M7+P7)=0,0,(N7+O7+Q7+S7+U7))</f>
        <v>0</v>
      </c>
      <c r="W7" s="49"/>
      <c r="X7" s="34">
        <f t="shared" si="5"/>
        <v>0</v>
      </c>
      <c r="Y7" s="34">
        <f t="shared" ref="Y7:Y39" si="16">COUNTIF(L7,"1")</f>
        <v>0</v>
      </c>
      <c r="Z7" s="34">
        <f t="shared" ref="Z7:Z39" si="17">IF((M7+P7)=0,0,V7/(M7+P7)*Y7*1.75)</f>
        <v>0</v>
      </c>
      <c r="AA7" s="34">
        <f t="shared" si="6"/>
        <v>0</v>
      </c>
      <c r="AB7" s="34">
        <f t="shared" si="7"/>
        <v>0</v>
      </c>
      <c r="AC7" s="34">
        <f t="shared" ref="AC7:AC39" si="18">COUNTIF(F7:L7,"L")</f>
        <v>0</v>
      </c>
      <c r="AD7" s="34">
        <f t="shared" si="8"/>
        <v>0</v>
      </c>
      <c r="AE7" s="34">
        <f t="shared" si="9"/>
        <v>0</v>
      </c>
      <c r="AF7" s="34">
        <f t="shared" si="10"/>
        <v>0</v>
      </c>
      <c r="AG7" s="34">
        <f t="shared" si="11"/>
        <v>0</v>
      </c>
      <c r="AH7" s="50"/>
      <c r="AI7" s="51"/>
      <c r="AJ7" s="50">
        <f t="shared" si="12"/>
        <v>0</v>
      </c>
      <c r="AK7" s="50"/>
      <c r="AL7" s="45">
        <f t="shared" si="13"/>
        <v>0</v>
      </c>
      <c r="AM7" s="45"/>
      <c r="AN7" s="45"/>
      <c r="AO7" s="45"/>
      <c r="AP7" s="43">
        <f t="shared" ref="AP7:AP38" si="19">SUM(AM7:AO7)</f>
        <v>0</v>
      </c>
      <c r="AQ7" s="52"/>
      <c r="AR7" s="45">
        <f>AL7+AP7+AQ7</f>
        <v>0</v>
      </c>
      <c r="AS7" s="50"/>
      <c r="AT7" s="32"/>
      <c r="AU7" s="168" t="s">
        <v>56</v>
      </c>
      <c r="AV7" s="169"/>
      <c r="AW7" s="169"/>
      <c r="AX7" s="169"/>
      <c r="AY7" s="169"/>
      <c r="AZ7" s="169"/>
      <c r="BA7" s="169"/>
      <c r="BB7" s="170"/>
    </row>
    <row r="8" spans="1:54" ht="50.1" customHeight="1">
      <c r="B8" s="127">
        <v>3</v>
      </c>
      <c r="C8" s="127" t="s">
        <v>63</v>
      </c>
      <c r="D8" s="34"/>
      <c r="E8" s="127">
        <v>521001</v>
      </c>
      <c r="F8" s="127"/>
      <c r="G8" s="127"/>
      <c r="H8" s="127"/>
      <c r="I8" s="127"/>
      <c r="J8" s="127"/>
      <c r="K8" s="127"/>
      <c r="L8" s="127"/>
      <c r="M8" s="127">
        <f t="shared" si="0"/>
        <v>0</v>
      </c>
      <c r="N8" s="34">
        <v>0</v>
      </c>
      <c r="O8" s="46"/>
      <c r="P8" s="36">
        <f t="shared" si="14"/>
        <v>0</v>
      </c>
      <c r="Q8" s="34">
        <f t="shared" si="2"/>
        <v>0</v>
      </c>
      <c r="R8" s="47"/>
      <c r="S8" s="34">
        <f t="shared" si="3"/>
        <v>0</v>
      </c>
      <c r="T8" s="48"/>
      <c r="U8" s="34">
        <f t="shared" si="4"/>
        <v>0</v>
      </c>
      <c r="V8" s="34">
        <f t="shared" si="15"/>
        <v>0</v>
      </c>
      <c r="W8" s="49"/>
      <c r="X8" s="34">
        <f t="shared" si="5"/>
        <v>0</v>
      </c>
      <c r="Y8" s="34">
        <f t="shared" si="16"/>
        <v>0</v>
      </c>
      <c r="Z8" s="34">
        <f t="shared" si="17"/>
        <v>0</v>
      </c>
      <c r="AA8" s="34">
        <f t="shared" si="6"/>
        <v>0</v>
      </c>
      <c r="AB8" s="34">
        <f t="shared" si="7"/>
        <v>0</v>
      </c>
      <c r="AC8" s="34">
        <f t="shared" si="18"/>
        <v>0</v>
      </c>
      <c r="AD8" s="34">
        <f t="shared" si="8"/>
        <v>0</v>
      </c>
      <c r="AE8" s="34">
        <f t="shared" si="9"/>
        <v>0</v>
      </c>
      <c r="AF8" s="34">
        <f t="shared" si="10"/>
        <v>0</v>
      </c>
      <c r="AG8" s="34">
        <f t="shared" si="11"/>
        <v>0</v>
      </c>
      <c r="AH8" s="50"/>
      <c r="AI8" s="51"/>
      <c r="AJ8" s="50">
        <f t="shared" si="12"/>
        <v>0</v>
      </c>
      <c r="AK8" s="50"/>
      <c r="AL8" s="45">
        <f t="shared" si="13"/>
        <v>0</v>
      </c>
      <c r="AM8" s="45"/>
      <c r="AN8" s="45"/>
      <c r="AO8" s="45"/>
      <c r="AP8" s="43">
        <f t="shared" si="19"/>
        <v>0</v>
      </c>
      <c r="AQ8" s="52"/>
      <c r="AR8" s="45">
        <f>AL8+AP8+AQ8</f>
        <v>0</v>
      </c>
      <c r="AS8" s="50"/>
      <c r="AT8" s="120"/>
      <c r="AU8" s="54" t="s">
        <v>36</v>
      </c>
      <c r="AV8" s="54" t="s">
        <v>39</v>
      </c>
      <c r="AW8" s="54" t="s">
        <v>58</v>
      </c>
      <c r="AX8" s="54" t="s">
        <v>59</v>
      </c>
      <c r="AY8" s="129" t="s">
        <v>60</v>
      </c>
      <c r="AZ8" s="56" t="s">
        <v>12</v>
      </c>
      <c r="BA8" s="129" t="s">
        <v>61</v>
      </c>
      <c r="BB8" s="129" t="s">
        <v>62</v>
      </c>
    </row>
    <row r="9" spans="1:54" ht="50.1" customHeight="1">
      <c r="B9" s="127">
        <v>4</v>
      </c>
      <c r="C9" s="127" t="s">
        <v>64</v>
      </c>
      <c r="D9" s="34"/>
      <c r="E9" s="127">
        <v>521001</v>
      </c>
      <c r="F9" s="127"/>
      <c r="G9" s="127"/>
      <c r="H9" s="127"/>
      <c r="I9" s="127"/>
      <c r="J9" s="127"/>
      <c r="K9" s="127"/>
      <c r="L9" s="127"/>
      <c r="M9" s="127">
        <f t="shared" si="0"/>
        <v>0</v>
      </c>
      <c r="N9" s="34">
        <f t="shared" si="1"/>
        <v>0</v>
      </c>
      <c r="O9" s="46"/>
      <c r="P9" s="36">
        <f t="shared" si="14"/>
        <v>0</v>
      </c>
      <c r="Q9" s="34">
        <f t="shared" si="2"/>
        <v>0</v>
      </c>
      <c r="R9" s="47"/>
      <c r="S9" s="34">
        <f t="shared" si="3"/>
        <v>0</v>
      </c>
      <c r="T9" s="48"/>
      <c r="U9" s="34">
        <f t="shared" si="4"/>
        <v>0</v>
      </c>
      <c r="V9" s="34">
        <f t="shared" si="15"/>
        <v>0</v>
      </c>
      <c r="W9" s="49"/>
      <c r="X9" s="34">
        <f t="shared" si="5"/>
        <v>0</v>
      </c>
      <c r="Y9" s="34">
        <f t="shared" si="16"/>
        <v>0</v>
      </c>
      <c r="Z9" s="34">
        <f t="shared" si="17"/>
        <v>0</v>
      </c>
      <c r="AA9" s="34">
        <f t="shared" si="6"/>
        <v>0</v>
      </c>
      <c r="AB9" s="34">
        <f t="shared" si="7"/>
        <v>0</v>
      </c>
      <c r="AC9" s="34">
        <f t="shared" si="18"/>
        <v>0</v>
      </c>
      <c r="AD9" s="34">
        <f t="shared" si="8"/>
        <v>0</v>
      </c>
      <c r="AE9" s="34">
        <f t="shared" si="9"/>
        <v>0</v>
      </c>
      <c r="AF9" s="34">
        <f t="shared" si="10"/>
        <v>0</v>
      </c>
      <c r="AG9" s="34">
        <f t="shared" si="11"/>
        <v>0</v>
      </c>
      <c r="AH9" s="50"/>
      <c r="AI9" s="51"/>
      <c r="AJ9" s="50">
        <f t="shared" si="12"/>
        <v>0</v>
      </c>
      <c r="AK9" s="50"/>
      <c r="AL9" s="45">
        <f t="shared" si="13"/>
        <v>0</v>
      </c>
      <c r="AM9" s="45"/>
      <c r="AN9" s="45"/>
      <c r="AO9" s="45"/>
      <c r="AP9" s="43">
        <f t="shared" si="19"/>
        <v>0</v>
      </c>
      <c r="AQ9" s="52"/>
      <c r="AR9" s="45">
        <f t="shared" ref="AR9:AR37" si="20">AL9+AP9+AQ9</f>
        <v>0</v>
      </c>
      <c r="AS9" s="50"/>
      <c r="AT9" s="120"/>
      <c r="AU9" s="54">
        <f>COUNTIF(F6:L49,"L")</f>
        <v>0</v>
      </c>
      <c r="AV9" s="54">
        <f>COUNTIF(F6:L49,"V")</f>
        <v>0</v>
      </c>
      <c r="AW9" s="54">
        <f>COUNTIF(F6:L49,"RM")</f>
        <v>0</v>
      </c>
      <c r="AX9" s="54">
        <f>COUNTIF(F6:L49,"FJ")</f>
        <v>0</v>
      </c>
      <c r="AY9" s="128">
        <f>COUNTIF(F6:L49,"FI")</f>
        <v>0</v>
      </c>
      <c r="AZ9" s="128">
        <f>COUNTIF(F6:L49,"AL")</f>
        <v>0</v>
      </c>
      <c r="BA9" s="128">
        <f>COUNTIF(F6:L49,"EM")</f>
        <v>0</v>
      </c>
      <c r="BB9" s="128">
        <f>COUNTIF(F6:L49,"PS")</f>
        <v>0</v>
      </c>
    </row>
    <row r="10" spans="1:54" ht="50.1" customHeight="1">
      <c r="B10" s="127">
        <v>5</v>
      </c>
      <c r="C10" s="127" t="s">
        <v>65</v>
      </c>
      <c r="D10" s="59"/>
      <c r="E10" s="127">
        <v>611010</v>
      </c>
      <c r="F10" s="127"/>
      <c r="G10" s="127"/>
      <c r="H10" s="127"/>
      <c r="I10" s="127"/>
      <c r="J10" s="127"/>
      <c r="K10" s="127"/>
      <c r="L10" s="127"/>
      <c r="M10" s="127">
        <f t="shared" si="0"/>
        <v>0</v>
      </c>
      <c r="N10" s="34">
        <f t="shared" si="1"/>
        <v>0</v>
      </c>
      <c r="O10" s="46"/>
      <c r="P10" s="36">
        <f t="shared" si="14"/>
        <v>0</v>
      </c>
      <c r="Q10" s="34">
        <f t="shared" si="2"/>
        <v>0</v>
      </c>
      <c r="R10" s="47"/>
      <c r="S10" s="34">
        <f t="shared" si="3"/>
        <v>0</v>
      </c>
      <c r="T10" s="48"/>
      <c r="U10" s="34">
        <f t="shared" si="4"/>
        <v>0</v>
      </c>
      <c r="V10" s="34">
        <f t="shared" si="15"/>
        <v>0</v>
      </c>
      <c r="W10" s="49"/>
      <c r="X10" s="34">
        <f t="shared" si="5"/>
        <v>0</v>
      </c>
      <c r="Y10" s="34">
        <f t="shared" si="16"/>
        <v>0</v>
      </c>
      <c r="Z10" s="34">
        <f t="shared" si="17"/>
        <v>0</v>
      </c>
      <c r="AA10" s="34">
        <f t="shared" si="6"/>
        <v>0</v>
      </c>
      <c r="AB10" s="34">
        <f t="shared" si="7"/>
        <v>0</v>
      </c>
      <c r="AC10" s="34">
        <f t="shared" si="18"/>
        <v>0</v>
      </c>
      <c r="AD10" s="34">
        <f t="shared" si="8"/>
        <v>0</v>
      </c>
      <c r="AE10" s="34">
        <f t="shared" si="9"/>
        <v>0</v>
      </c>
      <c r="AF10" s="34">
        <f t="shared" si="10"/>
        <v>0</v>
      </c>
      <c r="AG10" s="34">
        <f t="shared" si="11"/>
        <v>0</v>
      </c>
      <c r="AH10" s="50"/>
      <c r="AI10" s="50"/>
      <c r="AJ10" s="50">
        <f t="shared" si="12"/>
        <v>0</v>
      </c>
      <c r="AK10" s="50"/>
      <c r="AL10" s="45">
        <f t="shared" si="13"/>
        <v>0</v>
      </c>
      <c r="AM10" s="45"/>
      <c r="AN10" s="45"/>
      <c r="AO10" s="45"/>
      <c r="AP10" s="43">
        <f t="shared" si="19"/>
        <v>0</v>
      </c>
      <c r="AQ10" s="52"/>
      <c r="AR10" s="45">
        <f t="shared" si="20"/>
        <v>0</v>
      </c>
      <c r="AS10" s="50"/>
      <c r="AT10" s="120"/>
      <c r="AU10" s="58"/>
      <c r="AV10" s="58"/>
      <c r="AW10" s="58"/>
      <c r="AX10" s="58"/>
    </row>
    <row r="11" spans="1:54" ht="50.1" customHeight="1">
      <c r="B11" s="127">
        <v>6</v>
      </c>
      <c r="C11" s="127" t="s">
        <v>66</v>
      </c>
      <c r="D11" s="127"/>
      <c r="E11" s="127">
        <v>611010</v>
      </c>
      <c r="F11" s="127"/>
      <c r="G11" s="127"/>
      <c r="H11" s="127"/>
      <c r="I11" s="127"/>
      <c r="J11" s="127"/>
      <c r="K11" s="127"/>
      <c r="L11" s="127"/>
      <c r="M11" s="127">
        <f t="shared" si="0"/>
        <v>0</v>
      </c>
      <c r="N11" s="34">
        <f t="shared" si="1"/>
        <v>0</v>
      </c>
      <c r="O11" s="46"/>
      <c r="P11" s="36">
        <f t="shared" si="14"/>
        <v>0</v>
      </c>
      <c r="Q11" s="34">
        <f t="shared" si="2"/>
        <v>0</v>
      </c>
      <c r="R11" s="47"/>
      <c r="S11" s="34">
        <f t="shared" si="3"/>
        <v>0</v>
      </c>
      <c r="T11" s="48"/>
      <c r="U11" s="34">
        <f t="shared" si="4"/>
        <v>0</v>
      </c>
      <c r="V11" s="34">
        <f t="shared" si="15"/>
        <v>0</v>
      </c>
      <c r="W11" s="49"/>
      <c r="X11" s="34">
        <f>IF((M11+P11)=0,0,V11/(M11+P11)*W11*2)</f>
        <v>0</v>
      </c>
      <c r="Y11" s="34">
        <f t="shared" si="16"/>
        <v>0</v>
      </c>
      <c r="Z11" s="34">
        <f t="shared" si="17"/>
        <v>0</v>
      </c>
      <c r="AA11" s="34">
        <f t="shared" si="6"/>
        <v>0</v>
      </c>
      <c r="AB11" s="34">
        <f t="shared" si="7"/>
        <v>0</v>
      </c>
      <c r="AC11" s="34">
        <f t="shared" si="18"/>
        <v>0</v>
      </c>
      <c r="AD11" s="34">
        <f t="shared" si="8"/>
        <v>0</v>
      </c>
      <c r="AE11" s="34">
        <f t="shared" si="9"/>
        <v>0</v>
      </c>
      <c r="AF11" s="34">
        <f t="shared" si="10"/>
        <v>0</v>
      </c>
      <c r="AG11" s="34">
        <f t="shared" si="11"/>
        <v>0</v>
      </c>
      <c r="AH11" s="50"/>
      <c r="AI11" s="50"/>
      <c r="AJ11" s="50">
        <f t="shared" si="12"/>
        <v>0</v>
      </c>
      <c r="AK11" s="50"/>
      <c r="AL11" s="45">
        <f t="shared" si="13"/>
        <v>0</v>
      </c>
      <c r="AM11" s="45"/>
      <c r="AN11" s="45"/>
      <c r="AO11" s="45"/>
      <c r="AP11" s="43">
        <f t="shared" si="19"/>
        <v>0</v>
      </c>
      <c r="AQ11" s="52"/>
      <c r="AR11" s="45">
        <f t="shared" si="20"/>
        <v>0</v>
      </c>
      <c r="AS11" s="50"/>
      <c r="AT11" s="120"/>
      <c r="AU11" s="58"/>
      <c r="AV11" s="58"/>
      <c r="AW11" s="58"/>
      <c r="AX11" s="58"/>
    </row>
    <row r="12" spans="1:54" ht="50.1" customHeight="1">
      <c r="B12" s="127">
        <v>7</v>
      </c>
      <c r="C12" s="127" t="s">
        <v>67</v>
      </c>
      <c r="D12" s="127"/>
      <c r="E12" s="127">
        <v>611010</v>
      </c>
      <c r="F12" s="127"/>
      <c r="G12" s="127"/>
      <c r="H12" s="127"/>
      <c r="I12" s="127"/>
      <c r="J12" s="127"/>
      <c r="K12" s="127"/>
      <c r="L12" s="127"/>
      <c r="M12" s="127">
        <f t="shared" si="0"/>
        <v>0</v>
      </c>
      <c r="N12" s="34">
        <f t="shared" si="1"/>
        <v>0</v>
      </c>
      <c r="O12" s="46"/>
      <c r="P12" s="36">
        <f t="shared" si="14"/>
        <v>0</v>
      </c>
      <c r="Q12" s="34">
        <f t="shared" si="2"/>
        <v>0</v>
      </c>
      <c r="R12" s="47"/>
      <c r="S12" s="34">
        <f t="shared" si="3"/>
        <v>0</v>
      </c>
      <c r="T12" s="48"/>
      <c r="U12" s="34">
        <f t="shared" si="4"/>
        <v>0</v>
      </c>
      <c r="V12" s="34">
        <f t="shared" si="15"/>
        <v>0</v>
      </c>
      <c r="W12" s="49"/>
      <c r="X12" s="34">
        <f t="shared" si="5"/>
        <v>0</v>
      </c>
      <c r="Y12" s="34">
        <f t="shared" si="16"/>
        <v>0</v>
      </c>
      <c r="Z12" s="34">
        <f t="shared" si="17"/>
        <v>0</v>
      </c>
      <c r="AA12" s="34">
        <f t="shared" si="6"/>
        <v>0</v>
      </c>
      <c r="AB12" s="34">
        <f t="shared" si="7"/>
        <v>0</v>
      </c>
      <c r="AC12" s="34">
        <f t="shared" si="18"/>
        <v>0</v>
      </c>
      <c r="AD12" s="34">
        <f t="shared" si="8"/>
        <v>0</v>
      </c>
      <c r="AE12" s="34">
        <f t="shared" si="9"/>
        <v>0</v>
      </c>
      <c r="AF12" s="34">
        <f t="shared" si="10"/>
        <v>0</v>
      </c>
      <c r="AG12" s="34">
        <f t="shared" si="11"/>
        <v>0</v>
      </c>
      <c r="AH12" s="50"/>
      <c r="AI12" s="50"/>
      <c r="AJ12" s="50">
        <f t="shared" si="12"/>
        <v>0</v>
      </c>
      <c r="AK12" s="50"/>
      <c r="AL12" s="45">
        <f t="shared" si="13"/>
        <v>0</v>
      </c>
      <c r="AM12" s="45"/>
      <c r="AN12" s="45"/>
      <c r="AO12" s="45"/>
      <c r="AP12" s="43">
        <f t="shared" si="19"/>
        <v>0</v>
      </c>
      <c r="AQ12" s="52"/>
      <c r="AR12" s="45">
        <f t="shared" si="20"/>
        <v>0</v>
      </c>
      <c r="AS12" s="50"/>
      <c r="AT12" s="120"/>
      <c r="AU12" s="58"/>
      <c r="AV12" s="58"/>
      <c r="AW12" s="58"/>
      <c r="AX12" s="58"/>
    </row>
    <row r="13" spans="1:54" ht="50.1" customHeight="1">
      <c r="B13" s="127">
        <v>8</v>
      </c>
      <c r="C13" s="127" t="s">
        <v>68</v>
      </c>
      <c r="D13" s="127"/>
      <c r="E13" s="127">
        <v>611010</v>
      </c>
      <c r="F13" s="127"/>
      <c r="G13" s="127"/>
      <c r="H13" s="127"/>
      <c r="I13" s="127"/>
      <c r="J13" s="127"/>
      <c r="K13" s="127"/>
      <c r="L13" s="127"/>
      <c r="M13" s="127">
        <f t="shared" si="0"/>
        <v>0</v>
      </c>
      <c r="N13" s="34">
        <f t="shared" si="1"/>
        <v>0</v>
      </c>
      <c r="O13" s="46"/>
      <c r="P13" s="36">
        <f t="shared" si="14"/>
        <v>0</v>
      </c>
      <c r="Q13" s="34">
        <f t="shared" si="2"/>
        <v>0</v>
      </c>
      <c r="R13" s="47"/>
      <c r="S13" s="34">
        <f t="shared" si="3"/>
        <v>0</v>
      </c>
      <c r="T13" s="48"/>
      <c r="U13" s="34">
        <f t="shared" si="4"/>
        <v>0</v>
      </c>
      <c r="V13" s="34">
        <f t="shared" si="15"/>
        <v>0</v>
      </c>
      <c r="W13" s="49"/>
      <c r="X13" s="34">
        <f>IF((M13+P13)=0,0,V13/(M13+P13)*W13*2)</f>
        <v>0</v>
      </c>
      <c r="Y13" s="34">
        <f t="shared" si="16"/>
        <v>0</v>
      </c>
      <c r="Z13" s="34">
        <f t="shared" si="17"/>
        <v>0</v>
      </c>
      <c r="AA13" s="34">
        <f t="shared" si="6"/>
        <v>0</v>
      </c>
      <c r="AB13" s="34">
        <f t="shared" si="7"/>
        <v>0</v>
      </c>
      <c r="AC13" s="34">
        <f t="shared" si="18"/>
        <v>0</v>
      </c>
      <c r="AD13" s="34">
        <f t="shared" si="8"/>
        <v>0</v>
      </c>
      <c r="AE13" s="34">
        <f t="shared" si="9"/>
        <v>0</v>
      </c>
      <c r="AF13" s="34">
        <f t="shared" si="10"/>
        <v>0</v>
      </c>
      <c r="AG13" s="34">
        <f t="shared" si="11"/>
        <v>0</v>
      </c>
      <c r="AH13" s="50"/>
      <c r="AI13" s="51"/>
      <c r="AJ13" s="50">
        <f t="shared" si="12"/>
        <v>0</v>
      </c>
      <c r="AK13" s="50"/>
      <c r="AL13" s="45">
        <f>IF(AE13=0,0,(AE13-AF13-AG13-AH13-AI13-AJ13-AK13))</f>
        <v>0</v>
      </c>
      <c r="AM13" s="45"/>
      <c r="AN13" s="45"/>
      <c r="AO13" s="45"/>
      <c r="AP13" s="43">
        <f t="shared" si="19"/>
        <v>0</v>
      </c>
      <c r="AQ13" s="52"/>
      <c r="AR13" s="45">
        <f t="shared" si="20"/>
        <v>0</v>
      </c>
      <c r="AS13" s="50"/>
      <c r="AT13" s="120"/>
      <c r="AU13" s="58"/>
      <c r="AV13" s="58"/>
      <c r="AW13" s="58"/>
      <c r="AX13" s="58"/>
    </row>
    <row r="14" spans="1:54" ht="50.1" customHeight="1">
      <c r="B14" s="127">
        <v>9</v>
      </c>
      <c r="C14" s="127" t="s">
        <v>69</v>
      </c>
      <c r="D14" s="127"/>
      <c r="E14" s="127">
        <v>611010</v>
      </c>
      <c r="F14" s="127"/>
      <c r="G14" s="127"/>
      <c r="H14" s="127"/>
      <c r="I14" s="127"/>
      <c r="J14" s="127"/>
      <c r="K14" s="127"/>
      <c r="L14" s="127"/>
      <c r="M14" s="127">
        <f t="shared" si="0"/>
        <v>0</v>
      </c>
      <c r="N14" s="34">
        <f t="shared" si="1"/>
        <v>0</v>
      </c>
      <c r="O14" s="46"/>
      <c r="P14" s="36">
        <f t="shared" si="14"/>
        <v>0</v>
      </c>
      <c r="Q14" s="34">
        <f t="shared" si="2"/>
        <v>0</v>
      </c>
      <c r="R14" s="47"/>
      <c r="S14" s="34">
        <f t="shared" si="3"/>
        <v>0</v>
      </c>
      <c r="T14" s="48"/>
      <c r="U14" s="34">
        <f t="shared" si="4"/>
        <v>0</v>
      </c>
      <c r="V14" s="34">
        <f t="shared" si="15"/>
        <v>0</v>
      </c>
      <c r="W14" s="49"/>
      <c r="X14" s="34">
        <v>0</v>
      </c>
      <c r="Y14" s="34">
        <f t="shared" si="16"/>
        <v>0</v>
      </c>
      <c r="Z14" s="34">
        <f t="shared" si="17"/>
        <v>0</v>
      </c>
      <c r="AA14" s="34">
        <f t="shared" si="6"/>
        <v>0</v>
      </c>
      <c r="AB14" s="34">
        <f t="shared" si="7"/>
        <v>0</v>
      </c>
      <c r="AC14" s="34">
        <f t="shared" si="18"/>
        <v>0</v>
      </c>
      <c r="AD14" s="34">
        <f t="shared" si="8"/>
        <v>0</v>
      </c>
      <c r="AE14" s="34">
        <f t="shared" si="9"/>
        <v>0</v>
      </c>
      <c r="AF14" s="34">
        <f t="shared" si="10"/>
        <v>0</v>
      </c>
      <c r="AG14" s="34">
        <f t="shared" si="11"/>
        <v>0</v>
      </c>
      <c r="AH14" s="50"/>
      <c r="AI14" s="51"/>
      <c r="AJ14" s="50">
        <f t="shared" si="12"/>
        <v>0</v>
      </c>
      <c r="AK14" s="50"/>
      <c r="AL14" s="45">
        <f>IF(AE14=0,0,(AE14-AF14-AG14-AH14-AI14-AJ14-AK14))</f>
        <v>0</v>
      </c>
      <c r="AM14" s="45"/>
      <c r="AN14" s="45"/>
      <c r="AO14" s="45"/>
      <c r="AP14" s="43">
        <f t="shared" si="19"/>
        <v>0</v>
      </c>
      <c r="AQ14" s="52"/>
      <c r="AR14" s="45">
        <f t="shared" si="20"/>
        <v>0</v>
      </c>
      <c r="AS14" s="50"/>
      <c r="AT14" s="120"/>
      <c r="AU14" s="58"/>
      <c r="AV14" s="58"/>
      <c r="AW14" s="58"/>
      <c r="AX14" s="58"/>
    </row>
    <row r="15" spans="1:54" ht="50.1" customHeight="1">
      <c r="B15" s="127">
        <v>10</v>
      </c>
      <c r="C15" s="127" t="s">
        <v>70</v>
      </c>
      <c r="D15" s="127"/>
      <c r="E15" s="127">
        <v>521001</v>
      </c>
      <c r="F15" s="127"/>
      <c r="G15" s="127"/>
      <c r="H15" s="127"/>
      <c r="I15" s="127"/>
      <c r="J15" s="127"/>
      <c r="K15" s="127"/>
      <c r="L15" s="127"/>
      <c r="M15" s="127">
        <f t="shared" si="0"/>
        <v>0</v>
      </c>
      <c r="N15" s="34">
        <f t="shared" si="1"/>
        <v>0</v>
      </c>
      <c r="O15" s="46"/>
      <c r="P15" s="36">
        <f t="shared" si="14"/>
        <v>0</v>
      </c>
      <c r="Q15" s="34">
        <f t="shared" si="2"/>
        <v>0</v>
      </c>
      <c r="R15" s="47"/>
      <c r="S15" s="34">
        <f t="shared" si="3"/>
        <v>0</v>
      </c>
      <c r="T15" s="48"/>
      <c r="U15" s="34">
        <f t="shared" si="4"/>
        <v>0</v>
      </c>
      <c r="V15" s="34">
        <f t="shared" si="15"/>
        <v>0</v>
      </c>
      <c r="W15" s="49"/>
      <c r="X15" s="34">
        <f t="shared" ref="X15:X35" si="21">IF((M15+P15)=0,0,V15/(M15+P15)*W15*2)</f>
        <v>0</v>
      </c>
      <c r="Y15" s="34">
        <f t="shared" si="16"/>
        <v>0</v>
      </c>
      <c r="Z15" s="34">
        <f t="shared" si="17"/>
        <v>0</v>
      </c>
      <c r="AA15" s="34">
        <f t="shared" si="6"/>
        <v>0</v>
      </c>
      <c r="AB15" s="34">
        <f t="shared" si="7"/>
        <v>0</v>
      </c>
      <c r="AC15" s="34">
        <f t="shared" si="18"/>
        <v>0</v>
      </c>
      <c r="AD15" s="34">
        <f t="shared" si="8"/>
        <v>0</v>
      </c>
      <c r="AE15" s="34">
        <f t="shared" si="9"/>
        <v>0</v>
      </c>
      <c r="AF15" s="34">
        <f t="shared" si="10"/>
        <v>0</v>
      </c>
      <c r="AG15" s="34">
        <f t="shared" si="11"/>
        <v>0</v>
      </c>
      <c r="AH15" s="50"/>
      <c r="AI15" s="51"/>
      <c r="AJ15" s="50">
        <f t="shared" si="12"/>
        <v>0</v>
      </c>
      <c r="AK15" s="50"/>
      <c r="AL15" s="45">
        <f>IF(AE15=0,0,(AE15-AF15-AG15-AH15-AI15-AJ15-AK15))</f>
        <v>0</v>
      </c>
      <c r="AM15" s="45"/>
      <c r="AN15" s="45"/>
      <c r="AO15" s="45"/>
      <c r="AP15" s="43">
        <f t="shared" si="19"/>
        <v>0</v>
      </c>
      <c r="AQ15" s="52"/>
      <c r="AR15" s="45">
        <f t="shared" si="20"/>
        <v>0</v>
      </c>
      <c r="AS15" s="50"/>
      <c r="AT15" s="120"/>
      <c r="AU15" s="58"/>
      <c r="AV15" s="58"/>
      <c r="AW15" s="58"/>
      <c r="AX15" s="58"/>
    </row>
    <row r="16" spans="1:54" ht="50.1" customHeight="1">
      <c r="B16" s="127">
        <v>11</v>
      </c>
      <c r="C16" s="127" t="s">
        <v>71</v>
      </c>
      <c r="D16" s="127"/>
      <c r="E16" s="127">
        <v>521001</v>
      </c>
      <c r="F16" s="127"/>
      <c r="G16" s="127"/>
      <c r="H16" s="127"/>
      <c r="I16" s="127"/>
      <c r="J16" s="127"/>
      <c r="K16" s="127"/>
      <c r="L16" s="127"/>
      <c r="M16" s="127">
        <f t="shared" si="0"/>
        <v>0</v>
      </c>
      <c r="N16" s="34">
        <f t="shared" si="1"/>
        <v>0</v>
      </c>
      <c r="O16" s="46"/>
      <c r="P16" s="36">
        <f t="shared" si="14"/>
        <v>0</v>
      </c>
      <c r="Q16" s="34">
        <f t="shared" si="2"/>
        <v>0</v>
      </c>
      <c r="R16" s="47"/>
      <c r="S16" s="34">
        <f t="shared" si="3"/>
        <v>0</v>
      </c>
      <c r="T16" s="48"/>
      <c r="U16" s="34">
        <f t="shared" si="4"/>
        <v>0</v>
      </c>
      <c r="V16" s="34">
        <f t="shared" si="15"/>
        <v>0</v>
      </c>
      <c r="W16" s="49"/>
      <c r="X16" s="34">
        <f t="shared" si="21"/>
        <v>0</v>
      </c>
      <c r="Y16" s="34">
        <f t="shared" si="16"/>
        <v>0</v>
      </c>
      <c r="Z16" s="34">
        <f t="shared" si="17"/>
        <v>0</v>
      </c>
      <c r="AA16" s="34">
        <f t="shared" si="6"/>
        <v>0</v>
      </c>
      <c r="AB16" s="34">
        <f t="shared" si="7"/>
        <v>0</v>
      </c>
      <c r="AC16" s="34">
        <f t="shared" si="18"/>
        <v>0</v>
      </c>
      <c r="AD16" s="34">
        <f t="shared" si="8"/>
        <v>0</v>
      </c>
      <c r="AE16" s="34">
        <f t="shared" si="9"/>
        <v>0</v>
      </c>
      <c r="AF16" s="34">
        <f t="shared" si="10"/>
        <v>0</v>
      </c>
      <c r="AG16" s="34">
        <f t="shared" si="11"/>
        <v>0</v>
      </c>
      <c r="AH16" s="50"/>
      <c r="AI16" s="51"/>
      <c r="AJ16" s="50">
        <f t="shared" si="12"/>
        <v>0</v>
      </c>
      <c r="AK16" s="50"/>
      <c r="AL16" s="45">
        <f>IF(AE16=0,0,(AE16-AF16-AG16-AH16-AI16-AJ16-AK16))</f>
        <v>0</v>
      </c>
      <c r="AM16" s="45"/>
      <c r="AN16" s="45"/>
      <c r="AO16" s="45"/>
      <c r="AP16" s="43">
        <f t="shared" si="19"/>
        <v>0</v>
      </c>
      <c r="AQ16" s="52"/>
      <c r="AR16" s="45">
        <f t="shared" si="20"/>
        <v>0</v>
      </c>
      <c r="AS16" s="50"/>
      <c r="AT16" s="120"/>
      <c r="AU16" s="58"/>
      <c r="AV16" s="58"/>
      <c r="AW16" s="58"/>
      <c r="AX16" s="58"/>
    </row>
    <row r="17" spans="2:50" ht="50.1" customHeight="1">
      <c r="B17" s="127">
        <v>12</v>
      </c>
      <c r="C17" s="127" t="s">
        <v>72</v>
      </c>
      <c r="D17" s="127"/>
      <c r="E17" s="127">
        <v>521001</v>
      </c>
      <c r="F17" s="127"/>
      <c r="G17" s="127"/>
      <c r="H17" s="127"/>
      <c r="I17" s="127"/>
      <c r="J17" s="127"/>
      <c r="K17" s="127"/>
      <c r="L17" s="127"/>
      <c r="M17" s="127">
        <f t="shared" si="0"/>
        <v>0</v>
      </c>
      <c r="N17" s="34">
        <f t="shared" si="1"/>
        <v>0</v>
      </c>
      <c r="O17" s="60"/>
      <c r="P17" s="36">
        <f t="shared" si="14"/>
        <v>0</v>
      </c>
      <c r="Q17" s="34">
        <f t="shared" si="2"/>
        <v>0</v>
      </c>
      <c r="R17" s="47"/>
      <c r="S17" s="34">
        <f t="shared" si="3"/>
        <v>0</v>
      </c>
      <c r="T17" s="48"/>
      <c r="U17" s="34">
        <f t="shared" si="4"/>
        <v>0</v>
      </c>
      <c r="V17" s="34">
        <f t="shared" si="15"/>
        <v>0</v>
      </c>
      <c r="W17" s="49"/>
      <c r="X17" s="34">
        <f t="shared" si="21"/>
        <v>0</v>
      </c>
      <c r="Y17" s="34">
        <f t="shared" si="16"/>
        <v>0</v>
      </c>
      <c r="Z17" s="34">
        <f t="shared" si="17"/>
        <v>0</v>
      </c>
      <c r="AA17" s="34">
        <f t="shared" si="6"/>
        <v>0</v>
      </c>
      <c r="AB17" s="34">
        <f t="shared" si="7"/>
        <v>0</v>
      </c>
      <c r="AC17" s="34">
        <f t="shared" si="18"/>
        <v>0</v>
      </c>
      <c r="AD17" s="34">
        <f t="shared" si="8"/>
        <v>0</v>
      </c>
      <c r="AE17" s="34">
        <f t="shared" si="9"/>
        <v>0</v>
      </c>
      <c r="AF17" s="34">
        <f t="shared" si="10"/>
        <v>0</v>
      </c>
      <c r="AG17" s="34">
        <f t="shared" si="11"/>
        <v>0</v>
      </c>
      <c r="AH17" s="50"/>
      <c r="AI17" s="50"/>
      <c r="AJ17" s="50">
        <f t="shared" si="12"/>
        <v>0</v>
      </c>
      <c r="AK17" s="50"/>
      <c r="AL17" s="45">
        <f t="shared" ref="AL17:AL35" si="22">IF(AE17=0,0,(AE17-AF17-AG17-AH17-AI17-AJ17-AK17))</f>
        <v>0</v>
      </c>
      <c r="AM17" s="45"/>
      <c r="AN17" s="45"/>
      <c r="AO17" s="45"/>
      <c r="AP17" s="43">
        <f t="shared" si="19"/>
        <v>0</v>
      </c>
      <c r="AQ17" s="52"/>
      <c r="AR17" s="45">
        <f t="shared" si="20"/>
        <v>0</v>
      </c>
      <c r="AS17" s="50"/>
      <c r="AT17" s="120"/>
      <c r="AU17" s="58"/>
      <c r="AV17" s="58"/>
      <c r="AW17" s="58"/>
      <c r="AX17" s="58"/>
    </row>
    <row r="18" spans="2:50" ht="50.1" customHeight="1">
      <c r="B18" s="127">
        <v>13</v>
      </c>
      <c r="C18" s="127" t="s">
        <v>73</v>
      </c>
      <c r="D18" s="127"/>
      <c r="E18" s="127">
        <v>521001</v>
      </c>
      <c r="F18" s="127"/>
      <c r="G18" s="127"/>
      <c r="H18" s="127"/>
      <c r="I18" s="127"/>
      <c r="J18" s="127"/>
      <c r="K18" s="127"/>
      <c r="L18" s="127"/>
      <c r="M18" s="127">
        <f t="shared" si="0"/>
        <v>0</v>
      </c>
      <c r="N18" s="34">
        <f t="shared" si="1"/>
        <v>0</v>
      </c>
      <c r="O18" s="46"/>
      <c r="P18" s="36">
        <f t="shared" si="14"/>
        <v>0</v>
      </c>
      <c r="Q18" s="34">
        <f t="shared" si="2"/>
        <v>0</v>
      </c>
      <c r="R18" s="47"/>
      <c r="S18" s="34">
        <f t="shared" si="3"/>
        <v>0</v>
      </c>
      <c r="T18" s="48"/>
      <c r="U18" s="34">
        <f t="shared" si="4"/>
        <v>0</v>
      </c>
      <c r="V18" s="34">
        <f t="shared" si="15"/>
        <v>0</v>
      </c>
      <c r="W18" s="49"/>
      <c r="X18" s="34">
        <f t="shared" si="21"/>
        <v>0</v>
      </c>
      <c r="Y18" s="34">
        <f t="shared" si="16"/>
        <v>0</v>
      </c>
      <c r="Z18" s="34">
        <f t="shared" si="17"/>
        <v>0</v>
      </c>
      <c r="AA18" s="34">
        <f t="shared" si="6"/>
        <v>0</v>
      </c>
      <c r="AB18" s="34">
        <f t="shared" si="7"/>
        <v>0</v>
      </c>
      <c r="AC18" s="34">
        <f t="shared" si="18"/>
        <v>0</v>
      </c>
      <c r="AD18" s="34">
        <f t="shared" si="8"/>
        <v>0</v>
      </c>
      <c r="AE18" s="34">
        <f t="shared" si="9"/>
        <v>0</v>
      </c>
      <c r="AF18" s="34">
        <f t="shared" si="10"/>
        <v>0</v>
      </c>
      <c r="AG18" s="34">
        <f t="shared" si="11"/>
        <v>0</v>
      </c>
      <c r="AH18" s="50"/>
      <c r="AI18" s="51"/>
      <c r="AJ18" s="50">
        <f t="shared" si="12"/>
        <v>0</v>
      </c>
      <c r="AK18" s="50"/>
      <c r="AL18" s="45">
        <f t="shared" si="22"/>
        <v>0</v>
      </c>
      <c r="AM18" s="45"/>
      <c r="AN18" s="45"/>
      <c r="AO18" s="45"/>
      <c r="AP18" s="43">
        <f t="shared" si="19"/>
        <v>0</v>
      </c>
      <c r="AQ18" s="52"/>
      <c r="AR18" s="45">
        <f t="shared" si="20"/>
        <v>0</v>
      </c>
      <c r="AS18" s="50"/>
      <c r="AT18" s="120"/>
      <c r="AU18" s="58"/>
      <c r="AV18" s="58"/>
      <c r="AW18" s="58"/>
      <c r="AX18" s="58"/>
    </row>
    <row r="19" spans="2:50" ht="50.1" customHeight="1">
      <c r="B19" s="127">
        <v>14</v>
      </c>
      <c r="C19" s="127" t="s">
        <v>74</v>
      </c>
      <c r="D19" s="127"/>
      <c r="E19" s="127">
        <v>611010</v>
      </c>
      <c r="F19" s="127"/>
      <c r="G19" s="127"/>
      <c r="H19" s="127"/>
      <c r="I19" s="127"/>
      <c r="J19" s="127"/>
      <c r="K19" s="127"/>
      <c r="L19" s="127"/>
      <c r="M19" s="127">
        <f t="shared" si="0"/>
        <v>0</v>
      </c>
      <c r="N19" s="34">
        <f t="shared" si="1"/>
        <v>0</v>
      </c>
      <c r="O19" s="60"/>
      <c r="P19" s="36">
        <f t="shared" si="14"/>
        <v>0</v>
      </c>
      <c r="Q19" s="34">
        <f t="shared" si="2"/>
        <v>0</v>
      </c>
      <c r="R19" s="47"/>
      <c r="S19" s="34">
        <f t="shared" si="3"/>
        <v>0</v>
      </c>
      <c r="T19" s="48"/>
      <c r="U19" s="34">
        <f t="shared" si="4"/>
        <v>0</v>
      </c>
      <c r="V19" s="34">
        <f t="shared" si="15"/>
        <v>0</v>
      </c>
      <c r="W19" s="49"/>
      <c r="X19" s="34">
        <f t="shared" si="21"/>
        <v>0</v>
      </c>
      <c r="Y19" s="34">
        <f t="shared" si="16"/>
        <v>0</v>
      </c>
      <c r="Z19" s="34">
        <f t="shared" si="17"/>
        <v>0</v>
      </c>
      <c r="AA19" s="34">
        <f t="shared" si="6"/>
        <v>0</v>
      </c>
      <c r="AB19" s="34">
        <f t="shared" si="7"/>
        <v>0</v>
      </c>
      <c r="AC19" s="34">
        <f t="shared" si="18"/>
        <v>0</v>
      </c>
      <c r="AD19" s="34">
        <f t="shared" si="8"/>
        <v>0</v>
      </c>
      <c r="AE19" s="34">
        <f t="shared" si="9"/>
        <v>0</v>
      </c>
      <c r="AF19" s="34">
        <f t="shared" si="10"/>
        <v>0</v>
      </c>
      <c r="AG19" s="34">
        <f t="shared" si="11"/>
        <v>0</v>
      </c>
      <c r="AH19" s="50"/>
      <c r="AI19" s="50"/>
      <c r="AJ19" s="50">
        <f t="shared" si="12"/>
        <v>0</v>
      </c>
      <c r="AK19" s="50"/>
      <c r="AL19" s="45">
        <f t="shared" si="22"/>
        <v>0</v>
      </c>
      <c r="AM19" s="45"/>
      <c r="AN19" s="45"/>
      <c r="AO19" s="45"/>
      <c r="AP19" s="43">
        <f t="shared" si="19"/>
        <v>0</v>
      </c>
      <c r="AQ19" s="52"/>
      <c r="AR19" s="45">
        <f t="shared" si="20"/>
        <v>0</v>
      </c>
      <c r="AS19" s="50"/>
      <c r="AT19" s="120"/>
      <c r="AU19" s="58"/>
      <c r="AV19" s="58"/>
      <c r="AW19" s="58"/>
      <c r="AX19" s="58"/>
    </row>
    <row r="20" spans="2:50" ht="50.1" customHeight="1">
      <c r="B20" s="127">
        <v>15</v>
      </c>
      <c r="C20" s="127" t="s">
        <v>75</v>
      </c>
      <c r="D20" s="127"/>
      <c r="E20" s="127">
        <v>521001</v>
      </c>
      <c r="F20" s="127"/>
      <c r="G20" s="127"/>
      <c r="H20" s="127"/>
      <c r="I20" s="127"/>
      <c r="J20" s="127"/>
      <c r="K20" s="127"/>
      <c r="L20" s="127"/>
      <c r="M20" s="127">
        <f t="shared" si="0"/>
        <v>0</v>
      </c>
      <c r="N20" s="34">
        <f t="shared" si="1"/>
        <v>0</v>
      </c>
      <c r="O20" s="46"/>
      <c r="P20" s="36">
        <f t="shared" si="14"/>
        <v>0</v>
      </c>
      <c r="Q20" s="34">
        <f t="shared" si="2"/>
        <v>0</v>
      </c>
      <c r="R20" s="47"/>
      <c r="S20" s="34">
        <f t="shared" si="3"/>
        <v>0</v>
      </c>
      <c r="T20" s="48"/>
      <c r="U20" s="34">
        <f t="shared" si="4"/>
        <v>0</v>
      </c>
      <c r="V20" s="34">
        <f t="shared" si="15"/>
        <v>0</v>
      </c>
      <c r="W20" s="49"/>
      <c r="X20" s="34">
        <f t="shared" si="21"/>
        <v>0</v>
      </c>
      <c r="Y20" s="34">
        <f t="shared" si="16"/>
        <v>0</v>
      </c>
      <c r="Z20" s="34">
        <f t="shared" si="17"/>
        <v>0</v>
      </c>
      <c r="AA20" s="34">
        <f t="shared" si="6"/>
        <v>0</v>
      </c>
      <c r="AB20" s="34">
        <f t="shared" si="7"/>
        <v>0</v>
      </c>
      <c r="AC20" s="34">
        <f t="shared" si="18"/>
        <v>0</v>
      </c>
      <c r="AD20" s="34">
        <f t="shared" si="8"/>
        <v>0</v>
      </c>
      <c r="AE20" s="34">
        <f t="shared" si="9"/>
        <v>0</v>
      </c>
      <c r="AF20" s="34">
        <f t="shared" si="10"/>
        <v>0</v>
      </c>
      <c r="AG20" s="34">
        <f t="shared" si="11"/>
        <v>0</v>
      </c>
      <c r="AH20" s="50"/>
      <c r="AI20" s="51"/>
      <c r="AJ20" s="50">
        <f t="shared" si="12"/>
        <v>0</v>
      </c>
      <c r="AK20" s="50"/>
      <c r="AL20" s="45">
        <f t="shared" si="22"/>
        <v>0</v>
      </c>
      <c r="AM20" s="45"/>
      <c r="AN20" s="45"/>
      <c r="AO20" s="45"/>
      <c r="AP20" s="43">
        <f t="shared" si="19"/>
        <v>0</v>
      </c>
      <c r="AQ20" s="52"/>
      <c r="AR20" s="45">
        <f t="shared" si="20"/>
        <v>0</v>
      </c>
      <c r="AS20" s="50"/>
      <c r="AT20" s="120"/>
      <c r="AU20" s="58"/>
      <c r="AV20" s="58"/>
      <c r="AW20" s="58"/>
      <c r="AX20" s="58"/>
    </row>
    <row r="21" spans="2:50" ht="50.1" customHeight="1">
      <c r="B21" s="127">
        <v>16</v>
      </c>
      <c r="C21" s="127" t="s">
        <v>76</v>
      </c>
      <c r="D21" s="127"/>
      <c r="E21" s="127">
        <v>521001</v>
      </c>
      <c r="F21" s="127"/>
      <c r="G21" s="127"/>
      <c r="H21" s="127"/>
      <c r="I21" s="127"/>
      <c r="J21" s="127"/>
      <c r="K21" s="127"/>
      <c r="L21" s="127"/>
      <c r="M21" s="127">
        <f t="shared" si="0"/>
        <v>0</v>
      </c>
      <c r="N21" s="34">
        <f t="shared" si="1"/>
        <v>0</v>
      </c>
      <c r="O21" s="60"/>
      <c r="P21" s="36">
        <f t="shared" si="14"/>
        <v>0</v>
      </c>
      <c r="Q21" s="34">
        <f t="shared" si="2"/>
        <v>0</v>
      </c>
      <c r="R21" s="47"/>
      <c r="S21" s="34">
        <f t="shared" si="3"/>
        <v>0</v>
      </c>
      <c r="T21" s="48"/>
      <c r="U21" s="34">
        <f t="shared" si="4"/>
        <v>0</v>
      </c>
      <c r="V21" s="34">
        <f t="shared" si="15"/>
        <v>0</v>
      </c>
      <c r="W21" s="49"/>
      <c r="X21" s="34">
        <f t="shared" si="21"/>
        <v>0</v>
      </c>
      <c r="Y21" s="34">
        <f t="shared" si="16"/>
        <v>0</v>
      </c>
      <c r="Z21" s="34">
        <f t="shared" si="17"/>
        <v>0</v>
      </c>
      <c r="AA21" s="34">
        <f t="shared" si="6"/>
        <v>0</v>
      </c>
      <c r="AB21" s="34">
        <f t="shared" si="7"/>
        <v>0</v>
      </c>
      <c r="AC21" s="34">
        <f t="shared" si="18"/>
        <v>0</v>
      </c>
      <c r="AD21" s="34">
        <f t="shared" si="8"/>
        <v>0</v>
      </c>
      <c r="AE21" s="34">
        <f t="shared" si="9"/>
        <v>0</v>
      </c>
      <c r="AF21" s="34">
        <f t="shared" si="10"/>
        <v>0</v>
      </c>
      <c r="AG21" s="34">
        <f t="shared" si="11"/>
        <v>0</v>
      </c>
      <c r="AH21" s="50"/>
      <c r="AI21" s="51"/>
      <c r="AJ21" s="50">
        <f t="shared" si="12"/>
        <v>0</v>
      </c>
      <c r="AK21" s="50"/>
      <c r="AL21" s="45">
        <f t="shared" si="22"/>
        <v>0</v>
      </c>
      <c r="AM21" s="45"/>
      <c r="AN21" s="45"/>
      <c r="AO21" s="45"/>
      <c r="AP21" s="43">
        <f t="shared" si="19"/>
        <v>0</v>
      </c>
      <c r="AQ21" s="52"/>
      <c r="AR21" s="45">
        <f t="shared" si="20"/>
        <v>0</v>
      </c>
      <c r="AS21" s="50"/>
      <c r="AT21" s="120"/>
      <c r="AU21" s="58"/>
      <c r="AV21" s="58"/>
      <c r="AW21" s="58"/>
      <c r="AX21" s="58"/>
    </row>
    <row r="22" spans="2:50" ht="50.1" customHeight="1">
      <c r="B22" s="127">
        <v>17</v>
      </c>
      <c r="C22" s="127" t="s">
        <v>77</v>
      </c>
      <c r="D22" s="127"/>
      <c r="E22" s="127">
        <v>521001</v>
      </c>
      <c r="F22" s="127"/>
      <c r="G22" s="127"/>
      <c r="H22" s="127"/>
      <c r="I22" s="127"/>
      <c r="J22" s="127"/>
      <c r="K22" s="127"/>
      <c r="L22" s="127"/>
      <c r="M22" s="127">
        <f t="shared" si="0"/>
        <v>0</v>
      </c>
      <c r="N22" s="34">
        <f t="shared" si="1"/>
        <v>0</v>
      </c>
      <c r="O22" s="46"/>
      <c r="P22" s="36">
        <f t="shared" si="14"/>
        <v>0</v>
      </c>
      <c r="Q22" s="34">
        <f t="shared" si="2"/>
        <v>0</v>
      </c>
      <c r="R22" s="47"/>
      <c r="S22" s="34">
        <f t="shared" si="3"/>
        <v>0</v>
      </c>
      <c r="T22" s="48"/>
      <c r="U22" s="34">
        <f t="shared" si="4"/>
        <v>0</v>
      </c>
      <c r="V22" s="34">
        <f t="shared" si="15"/>
        <v>0</v>
      </c>
      <c r="W22" s="49"/>
      <c r="X22" s="34">
        <f t="shared" si="21"/>
        <v>0</v>
      </c>
      <c r="Y22" s="34">
        <f t="shared" si="16"/>
        <v>0</v>
      </c>
      <c r="Z22" s="34">
        <f t="shared" si="17"/>
        <v>0</v>
      </c>
      <c r="AA22" s="34">
        <f t="shared" si="6"/>
        <v>0</v>
      </c>
      <c r="AB22" s="34">
        <f t="shared" si="7"/>
        <v>0</v>
      </c>
      <c r="AC22" s="34">
        <f t="shared" si="18"/>
        <v>0</v>
      </c>
      <c r="AD22" s="34">
        <f t="shared" si="8"/>
        <v>0</v>
      </c>
      <c r="AE22" s="34">
        <f t="shared" si="9"/>
        <v>0</v>
      </c>
      <c r="AF22" s="34">
        <f t="shared" si="10"/>
        <v>0</v>
      </c>
      <c r="AG22" s="34">
        <f t="shared" si="11"/>
        <v>0</v>
      </c>
      <c r="AH22" s="50"/>
      <c r="AI22" s="51"/>
      <c r="AJ22" s="50">
        <f t="shared" si="12"/>
        <v>0</v>
      </c>
      <c r="AK22" s="50"/>
      <c r="AL22" s="45">
        <f t="shared" si="22"/>
        <v>0</v>
      </c>
      <c r="AM22" s="45"/>
      <c r="AN22" s="45"/>
      <c r="AO22" s="45"/>
      <c r="AP22" s="43">
        <f t="shared" si="19"/>
        <v>0</v>
      </c>
      <c r="AQ22" s="52"/>
      <c r="AR22" s="45">
        <f t="shared" si="20"/>
        <v>0</v>
      </c>
      <c r="AS22" s="50"/>
      <c r="AT22" s="120"/>
      <c r="AU22" s="58"/>
      <c r="AV22" s="58"/>
      <c r="AW22" s="58"/>
      <c r="AX22" s="58"/>
    </row>
    <row r="23" spans="2:50" ht="50.1" customHeight="1">
      <c r="B23" s="127">
        <v>18</v>
      </c>
      <c r="C23" s="127" t="s">
        <v>78</v>
      </c>
      <c r="D23" s="127"/>
      <c r="E23" s="127">
        <v>521001</v>
      </c>
      <c r="F23" s="127"/>
      <c r="G23" s="127"/>
      <c r="H23" s="127"/>
      <c r="I23" s="127"/>
      <c r="J23" s="127"/>
      <c r="K23" s="127"/>
      <c r="L23" s="127"/>
      <c r="M23" s="127">
        <f t="shared" si="0"/>
        <v>0</v>
      </c>
      <c r="N23" s="34">
        <f t="shared" si="1"/>
        <v>0</v>
      </c>
      <c r="O23" s="60"/>
      <c r="P23" s="36">
        <f t="shared" si="14"/>
        <v>0</v>
      </c>
      <c r="Q23" s="34">
        <f t="shared" si="2"/>
        <v>0</v>
      </c>
      <c r="R23" s="47"/>
      <c r="S23" s="34">
        <f t="shared" si="3"/>
        <v>0</v>
      </c>
      <c r="T23" s="48"/>
      <c r="U23" s="34">
        <f t="shared" si="4"/>
        <v>0</v>
      </c>
      <c r="V23" s="34">
        <f t="shared" si="15"/>
        <v>0</v>
      </c>
      <c r="W23" s="49"/>
      <c r="X23" s="34">
        <f t="shared" si="21"/>
        <v>0</v>
      </c>
      <c r="Y23" s="34">
        <f t="shared" si="16"/>
        <v>0</v>
      </c>
      <c r="Z23" s="34">
        <f t="shared" si="17"/>
        <v>0</v>
      </c>
      <c r="AA23" s="34">
        <f t="shared" si="6"/>
        <v>0</v>
      </c>
      <c r="AB23" s="34">
        <f t="shared" si="7"/>
        <v>0</v>
      </c>
      <c r="AC23" s="34">
        <f t="shared" si="18"/>
        <v>0</v>
      </c>
      <c r="AD23" s="34">
        <f t="shared" si="8"/>
        <v>0</v>
      </c>
      <c r="AE23" s="34">
        <f t="shared" si="9"/>
        <v>0</v>
      </c>
      <c r="AF23" s="34">
        <f t="shared" si="10"/>
        <v>0</v>
      </c>
      <c r="AG23" s="34">
        <f t="shared" si="11"/>
        <v>0</v>
      </c>
      <c r="AH23" s="50"/>
      <c r="AI23" s="51"/>
      <c r="AJ23" s="50">
        <f t="shared" si="12"/>
        <v>0</v>
      </c>
      <c r="AK23" s="50"/>
      <c r="AL23" s="45">
        <f t="shared" si="22"/>
        <v>0</v>
      </c>
      <c r="AM23" s="45"/>
      <c r="AN23" s="45"/>
      <c r="AO23" s="45"/>
      <c r="AP23" s="43">
        <f t="shared" si="19"/>
        <v>0</v>
      </c>
      <c r="AQ23" s="52"/>
      <c r="AR23" s="45">
        <f t="shared" si="20"/>
        <v>0</v>
      </c>
      <c r="AS23" s="50"/>
      <c r="AT23" s="120"/>
      <c r="AU23" s="58"/>
      <c r="AV23" s="58"/>
      <c r="AW23" s="58"/>
      <c r="AX23" s="58"/>
    </row>
    <row r="24" spans="2:50" ht="50.1" customHeight="1">
      <c r="B24" s="127">
        <v>19</v>
      </c>
      <c r="C24" s="127" t="s">
        <v>79</v>
      </c>
      <c r="D24" s="127"/>
      <c r="E24" s="127">
        <v>611010</v>
      </c>
      <c r="F24" s="127"/>
      <c r="G24" s="127"/>
      <c r="H24" s="127"/>
      <c r="I24" s="127"/>
      <c r="J24" s="127"/>
      <c r="K24" s="127"/>
      <c r="L24" s="127"/>
      <c r="M24" s="127">
        <f t="shared" si="0"/>
        <v>0</v>
      </c>
      <c r="N24" s="34">
        <f t="shared" si="1"/>
        <v>0</v>
      </c>
      <c r="O24" s="46"/>
      <c r="P24" s="36">
        <f t="shared" si="14"/>
        <v>0</v>
      </c>
      <c r="Q24" s="34">
        <f t="shared" si="2"/>
        <v>0</v>
      </c>
      <c r="R24" s="47"/>
      <c r="S24" s="34">
        <f t="shared" si="3"/>
        <v>0</v>
      </c>
      <c r="T24" s="48"/>
      <c r="U24" s="34">
        <f t="shared" si="4"/>
        <v>0</v>
      </c>
      <c r="V24" s="34">
        <f t="shared" si="15"/>
        <v>0</v>
      </c>
      <c r="W24" s="49"/>
      <c r="X24" s="34">
        <f t="shared" si="21"/>
        <v>0</v>
      </c>
      <c r="Y24" s="34">
        <f t="shared" si="16"/>
        <v>0</v>
      </c>
      <c r="Z24" s="34">
        <f t="shared" si="17"/>
        <v>0</v>
      </c>
      <c r="AA24" s="34">
        <f t="shared" si="6"/>
        <v>0</v>
      </c>
      <c r="AB24" s="34">
        <f t="shared" si="7"/>
        <v>0</v>
      </c>
      <c r="AC24" s="34">
        <f t="shared" si="18"/>
        <v>0</v>
      </c>
      <c r="AD24" s="34">
        <f t="shared" si="8"/>
        <v>0</v>
      </c>
      <c r="AE24" s="34">
        <f t="shared" si="9"/>
        <v>0</v>
      </c>
      <c r="AF24" s="34">
        <f t="shared" si="10"/>
        <v>0</v>
      </c>
      <c r="AG24" s="34">
        <f t="shared" si="11"/>
        <v>0</v>
      </c>
      <c r="AH24" s="50"/>
      <c r="AI24" s="51"/>
      <c r="AJ24" s="50">
        <f t="shared" si="12"/>
        <v>0</v>
      </c>
      <c r="AK24" s="50"/>
      <c r="AL24" s="45">
        <f t="shared" si="22"/>
        <v>0</v>
      </c>
      <c r="AM24" s="45"/>
      <c r="AN24" s="45"/>
      <c r="AO24" s="45"/>
      <c r="AP24" s="43">
        <f t="shared" si="19"/>
        <v>0</v>
      </c>
      <c r="AQ24" s="52"/>
      <c r="AR24" s="45">
        <f t="shared" si="20"/>
        <v>0</v>
      </c>
      <c r="AS24" s="50"/>
      <c r="AT24" s="120"/>
      <c r="AU24" s="58"/>
      <c r="AV24" s="58"/>
      <c r="AW24" s="58"/>
      <c r="AX24" s="58"/>
    </row>
    <row r="25" spans="2:50" ht="50.1" customHeight="1">
      <c r="B25" s="127">
        <v>20</v>
      </c>
      <c r="C25" s="127" t="s">
        <v>80</v>
      </c>
      <c r="D25" s="127"/>
      <c r="E25" s="127">
        <v>521002</v>
      </c>
      <c r="F25" s="127"/>
      <c r="G25" s="127"/>
      <c r="H25" s="127"/>
      <c r="I25" s="127"/>
      <c r="J25" s="127"/>
      <c r="K25" s="127"/>
      <c r="L25" s="127"/>
      <c r="M25" s="127">
        <f t="shared" si="0"/>
        <v>0</v>
      </c>
      <c r="N25" s="34">
        <f t="shared" si="1"/>
        <v>0</v>
      </c>
      <c r="O25" s="61"/>
      <c r="P25" s="36">
        <f t="shared" si="14"/>
        <v>0</v>
      </c>
      <c r="Q25" s="34">
        <f t="shared" si="2"/>
        <v>0</v>
      </c>
      <c r="R25" s="47"/>
      <c r="S25" s="34">
        <f t="shared" si="3"/>
        <v>0</v>
      </c>
      <c r="T25" s="48"/>
      <c r="U25" s="34">
        <f t="shared" si="4"/>
        <v>0</v>
      </c>
      <c r="V25" s="34">
        <f t="shared" si="15"/>
        <v>0</v>
      </c>
      <c r="W25" s="49"/>
      <c r="X25" s="34">
        <f t="shared" si="21"/>
        <v>0</v>
      </c>
      <c r="Y25" s="34">
        <f t="shared" si="16"/>
        <v>0</v>
      </c>
      <c r="Z25" s="34">
        <f t="shared" si="17"/>
        <v>0</v>
      </c>
      <c r="AA25" s="34">
        <f t="shared" si="6"/>
        <v>0</v>
      </c>
      <c r="AB25" s="34">
        <f t="shared" si="7"/>
        <v>0</v>
      </c>
      <c r="AC25" s="34">
        <f t="shared" si="18"/>
        <v>0</v>
      </c>
      <c r="AD25" s="34">
        <f t="shared" si="8"/>
        <v>0</v>
      </c>
      <c r="AE25" s="34">
        <f>(AA25+AD25)</f>
        <v>0</v>
      </c>
      <c r="AF25" s="34">
        <f t="shared" si="10"/>
        <v>0</v>
      </c>
      <c r="AG25" s="34">
        <f t="shared" si="11"/>
        <v>0</v>
      </c>
      <c r="AH25" s="50"/>
      <c r="AI25" s="51"/>
      <c r="AJ25" s="50">
        <f t="shared" si="12"/>
        <v>0</v>
      </c>
      <c r="AK25" s="50"/>
      <c r="AL25" s="45">
        <f t="shared" si="22"/>
        <v>0</v>
      </c>
      <c r="AM25" s="45"/>
      <c r="AN25" s="45"/>
      <c r="AO25" s="45"/>
      <c r="AP25" s="43">
        <f t="shared" si="19"/>
        <v>0</v>
      </c>
      <c r="AQ25" s="52"/>
      <c r="AR25" s="45">
        <f t="shared" si="20"/>
        <v>0</v>
      </c>
      <c r="AS25" s="50"/>
      <c r="AT25" s="120"/>
      <c r="AU25" s="58"/>
      <c r="AV25" s="58"/>
      <c r="AW25" s="58"/>
      <c r="AX25" s="58"/>
    </row>
    <row r="26" spans="2:50" ht="50.1" customHeight="1">
      <c r="B26" s="127">
        <v>21</v>
      </c>
      <c r="C26" s="127" t="s">
        <v>81</v>
      </c>
      <c r="D26" s="127"/>
      <c r="E26" s="127">
        <v>521002</v>
      </c>
      <c r="F26" s="127"/>
      <c r="G26" s="127"/>
      <c r="H26" s="127"/>
      <c r="I26" s="127"/>
      <c r="J26" s="127"/>
      <c r="K26" s="127"/>
      <c r="L26" s="127"/>
      <c r="M26" s="127">
        <f t="shared" si="0"/>
        <v>0</v>
      </c>
      <c r="N26" s="34">
        <f t="shared" si="1"/>
        <v>0</v>
      </c>
      <c r="O26" s="60"/>
      <c r="P26" s="36">
        <f t="shared" si="14"/>
        <v>0</v>
      </c>
      <c r="Q26" s="34">
        <f t="shared" si="2"/>
        <v>0</v>
      </c>
      <c r="R26" s="47"/>
      <c r="S26" s="34">
        <f t="shared" si="3"/>
        <v>0</v>
      </c>
      <c r="T26" s="48"/>
      <c r="U26" s="34">
        <f t="shared" si="4"/>
        <v>0</v>
      </c>
      <c r="V26" s="34">
        <f t="shared" si="15"/>
        <v>0</v>
      </c>
      <c r="W26" s="49"/>
      <c r="X26" s="34">
        <f t="shared" si="21"/>
        <v>0</v>
      </c>
      <c r="Y26" s="34">
        <f t="shared" si="16"/>
        <v>0</v>
      </c>
      <c r="Z26" s="34">
        <f t="shared" si="17"/>
        <v>0</v>
      </c>
      <c r="AA26" s="34">
        <f t="shared" si="6"/>
        <v>0</v>
      </c>
      <c r="AB26" s="34">
        <f t="shared" si="7"/>
        <v>0</v>
      </c>
      <c r="AC26" s="34">
        <f t="shared" si="18"/>
        <v>0</v>
      </c>
      <c r="AD26" s="34">
        <f t="shared" si="8"/>
        <v>0</v>
      </c>
      <c r="AE26" s="34">
        <f t="shared" ref="AE26:AE39" si="23">(AA26+AD26)</f>
        <v>0</v>
      </c>
      <c r="AF26" s="34">
        <f t="shared" si="10"/>
        <v>0</v>
      </c>
      <c r="AG26" s="34">
        <f t="shared" si="11"/>
        <v>0</v>
      </c>
      <c r="AH26" s="50"/>
      <c r="AI26" s="50"/>
      <c r="AJ26" s="50">
        <f t="shared" si="12"/>
        <v>0</v>
      </c>
      <c r="AK26" s="50"/>
      <c r="AL26" s="45">
        <f t="shared" si="22"/>
        <v>0</v>
      </c>
      <c r="AM26" s="45"/>
      <c r="AN26" s="45"/>
      <c r="AO26" s="45"/>
      <c r="AP26" s="43">
        <f t="shared" si="19"/>
        <v>0</v>
      </c>
      <c r="AQ26" s="52"/>
      <c r="AR26" s="45">
        <f t="shared" si="20"/>
        <v>0</v>
      </c>
      <c r="AS26" s="50"/>
      <c r="AT26" s="120"/>
      <c r="AU26" s="58"/>
      <c r="AV26" s="58"/>
      <c r="AW26" s="58"/>
      <c r="AX26" s="58"/>
    </row>
    <row r="27" spans="2:50" ht="50.1" customHeight="1">
      <c r="B27" s="127">
        <v>22</v>
      </c>
      <c r="C27" s="127" t="s">
        <v>82</v>
      </c>
      <c r="D27" s="127"/>
      <c r="E27" s="127">
        <v>521002</v>
      </c>
      <c r="F27" s="127"/>
      <c r="G27" s="127"/>
      <c r="H27" s="127"/>
      <c r="I27" s="127"/>
      <c r="J27" s="127"/>
      <c r="K27" s="127"/>
      <c r="L27" s="127"/>
      <c r="M27" s="127">
        <f t="shared" si="0"/>
        <v>0</v>
      </c>
      <c r="N27" s="34">
        <f t="shared" si="1"/>
        <v>0</v>
      </c>
      <c r="O27" s="46"/>
      <c r="P27" s="36">
        <f t="shared" si="14"/>
        <v>0</v>
      </c>
      <c r="Q27" s="34">
        <f t="shared" si="2"/>
        <v>0</v>
      </c>
      <c r="R27" s="47"/>
      <c r="S27" s="34">
        <f t="shared" si="3"/>
        <v>0</v>
      </c>
      <c r="T27" s="48"/>
      <c r="U27" s="34">
        <f t="shared" si="4"/>
        <v>0</v>
      </c>
      <c r="V27" s="34">
        <f t="shared" si="15"/>
        <v>0</v>
      </c>
      <c r="W27" s="49"/>
      <c r="X27" s="34">
        <f t="shared" si="21"/>
        <v>0</v>
      </c>
      <c r="Y27" s="34">
        <f t="shared" si="16"/>
        <v>0</v>
      </c>
      <c r="Z27" s="34">
        <f t="shared" si="17"/>
        <v>0</v>
      </c>
      <c r="AA27" s="34">
        <f t="shared" si="6"/>
        <v>0</v>
      </c>
      <c r="AB27" s="34">
        <f t="shared" si="7"/>
        <v>0</v>
      </c>
      <c r="AC27" s="34">
        <f t="shared" si="18"/>
        <v>0</v>
      </c>
      <c r="AD27" s="34">
        <f t="shared" si="8"/>
        <v>0</v>
      </c>
      <c r="AE27" s="34">
        <f t="shared" si="23"/>
        <v>0</v>
      </c>
      <c r="AF27" s="34">
        <f t="shared" si="10"/>
        <v>0</v>
      </c>
      <c r="AG27" s="34">
        <f t="shared" si="11"/>
        <v>0</v>
      </c>
      <c r="AH27" s="50"/>
      <c r="AI27" s="51"/>
      <c r="AJ27" s="50">
        <f t="shared" si="12"/>
        <v>0</v>
      </c>
      <c r="AK27" s="50"/>
      <c r="AL27" s="45">
        <f t="shared" si="22"/>
        <v>0</v>
      </c>
      <c r="AM27" s="45"/>
      <c r="AN27" s="45"/>
      <c r="AO27" s="45"/>
      <c r="AP27" s="43">
        <f t="shared" si="19"/>
        <v>0</v>
      </c>
      <c r="AQ27" s="52"/>
      <c r="AR27" s="45">
        <f t="shared" si="20"/>
        <v>0</v>
      </c>
      <c r="AS27" s="50"/>
      <c r="AT27" s="120"/>
      <c r="AU27" s="58"/>
      <c r="AV27" s="58"/>
      <c r="AW27" s="58"/>
      <c r="AX27" s="58"/>
    </row>
    <row r="28" spans="2:50" ht="50.1" customHeight="1">
      <c r="B28" s="127">
        <v>23</v>
      </c>
      <c r="C28" s="127" t="s">
        <v>83</v>
      </c>
      <c r="D28" s="127"/>
      <c r="E28" s="127">
        <v>521002</v>
      </c>
      <c r="F28" s="127"/>
      <c r="G28" s="127"/>
      <c r="H28" s="127"/>
      <c r="I28" s="127"/>
      <c r="J28" s="127"/>
      <c r="K28" s="127"/>
      <c r="L28" s="127"/>
      <c r="M28" s="127">
        <f t="shared" si="0"/>
        <v>0</v>
      </c>
      <c r="N28" s="34">
        <f t="shared" si="1"/>
        <v>0</v>
      </c>
      <c r="O28" s="46"/>
      <c r="P28" s="36">
        <f t="shared" si="14"/>
        <v>0</v>
      </c>
      <c r="Q28" s="34">
        <f t="shared" si="2"/>
        <v>0</v>
      </c>
      <c r="R28" s="47"/>
      <c r="S28" s="34">
        <f t="shared" si="3"/>
        <v>0</v>
      </c>
      <c r="T28" s="48"/>
      <c r="U28" s="34">
        <f t="shared" si="4"/>
        <v>0</v>
      </c>
      <c r="V28" s="34">
        <f t="shared" si="15"/>
        <v>0</v>
      </c>
      <c r="W28" s="49"/>
      <c r="X28" s="34">
        <f t="shared" si="21"/>
        <v>0</v>
      </c>
      <c r="Y28" s="34">
        <f t="shared" si="16"/>
        <v>0</v>
      </c>
      <c r="Z28" s="34">
        <f t="shared" si="17"/>
        <v>0</v>
      </c>
      <c r="AA28" s="34">
        <f t="shared" si="6"/>
        <v>0</v>
      </c>
      <c r="AB28" s="34">
        <f t="shared" si="7"/>
        <v>0</v>
      </c>
      <c r="AC28" s="34">
        <f t="shared" si="18"/>
        <v>0</v>
      </c>
      <c r="AD28" s="34">
        <f t="shared" si="8"/>
        <v>0</v>
      </c>
      <c r="AE28" s="34">
        <v>0</v>
      </c>
      <c r="AF28" s="34">
        <f t="shared" si="10"/>
        <v>0</v>
      </c>
      <c r="AG28" s="34">
        <v>0</v>
      </c>
      <c r="AH28" s="50"/>
      <c r="AI28" s="51"/>
      <c r="AJ28" s="50">
        <f t="shared" si="12"/>
        <v>0</v>
      </c>
      <c r="AK28" s="50"/>
      <c r="AL28" s="45">
        <f t="shared" si="22"/>
        <v>0</v>
      </c>
      <c r="AM28" s="45"/>
      <c r="AN28" s="45"/>
      <c r="AO28" s="45"/>
      <c r="AP28" s="43">
        <f t="shared" si="19"/>
        <v>0</v>
      </c>
      <c r="AQ28" s="52"/>
      <c r="AR28" s="45">
        <f t="shared" si="20"/>
        <v>0</v>
      </c>
      <c r="AS28" s="50"/>
      <c r="AT28" s="120"/>
      <c r="AU28" s="58"/>
      <c r="AV28" s="58"/>
      <c r="AW28" s="58"/>
      <c r="AX28" s="58"/>
    </row>
    <row r="29" spans="2:50" ht="50.1" customHeight="1">
      <c r="B29" s="127">
        <v>24</v>
      </c>
      <c r="C29" s="127" t="s">
        <v>84</v>
      </c>
      <c r="D29" s="127"/>
      <c r="E29" s="127">
        <v>521002</v>
      </c>
      <c r="F29" s="127"/>
      <c r="G29" s="127"/>
      <c r="H29" s="127"/>
      <c r="I29" s="127"/>
      <c r="J29" s="127"/>
      <c r="K29" s="127"/>
      <c r="L29" s="127"/>
      <c r="M29" s="127">
        <f t="shared" si="0"/>
        <v>0</v>
      </c>
      <c r="N29" s="34">
        <f t="shared" si="1"/>
        <v>0</v>
      </c>
      <c r="O29" s="46"/>
      <c r="P29" s="36">
        <f t="shared" si="14"/>
        <v>0</v>
      </c>
      <c r="Q29" s="34">
        <f t="shared" si="2"/>
        <v>0</v>
      </c>
      <c r="R29" s="47"/>
      <c r="S29" s="34">
        <f t="shared" si="3"/>
        <v>0</v>
      </c>
      <c r="T29" s="48"/>
      <c r="U29" s="34">
        <f t="shared" si="4"/>
        <v>0</v>
      </c>
      <c r="V29" s="34">
        <f t="shared" si="15"/>
        <v>0</v>
      </c>
      <c r="W29" s="49"/>
      <c r="X29" s="34">
        <f t="shared" si="21"/>
        <v>0</v>
      </c>
      <c r="Y29" s="34">
        <f t="shared" si="16"/>
        <v>0</v>
      </c>
      <c r="Z29" s="34">
        <f t="shared" si="17"/>
        <v>0</v>
      </c>
      <c r="AA29" s="34">
        <f t="shared" si="6"/>
        <v>0</v>
      </c>
      <c r="AB29" s="34">
        <f t="shared" si="7"/>
        <v>0</v>
      </c>
      <c r="AC29" s="34">
        <f t="shared" si="18"/>
        <v>0</v>
      </c>
      <c r="AD29" s="34">
        <f t="shared" si="8"/>
        <v>0</v>
      </c>
      <c r="AE29" s="34">
        <f t="shared" si="23"/>
        <v>0</v>
      </c>
      <c r="AF29" s="34">
        <f t="shared" si="10"/>
        <v>0</v>
      </c>
      <c r="AG29" s="34">
        <f t="shared" ref="AG29:AG49" si="24">(AE29*AG$5)</f>
        <v>0</v>
      </c>
      <c r="AH29" s="50"/>
      <c r="AI29" s="51"/>
      <c r="AJ29" s="50">
        <f t="shared" si="12"/>
        <v>0</v>
      </c>
      <c r="AK29" s="50"/>
      <c r="AL29" s="45">
        <f t="shared" si="22"/>
        <v>0</v>
      </c>
      <c r="AM29" s="45"/>
      <c r="AN29" s="45"/>
      <c r="AO29" s="45"/>
      <c r="AP29" s="43">
        <f t="shared" si="19"/>
        <v>0</v>
      </c>
      <c r="AQ29" s="52"/>
      <c r="AR29" s="45">
        <f t="shared" si="20"/>
        <v>0</v>
      </c>
      <c r="AS29" s="50"/>
      <c r="AT29" s="120"/>
      <c r="AU29" s="58"/>
      <c r="AV29" s="58"/>
      <c r="AW29" s="58"/>
      <c r="AX29" s="58"/>
    </row>
    <row r="30" spans="2:50" ht="50.1" customHeight="1">
      <c r="B30" s="127">
        <v>25</v>
      </c>
      <c r="C30" s="127" t="s">
        <v>85</v>
      </c>
      <c r="D30" s="127"/>
      <c r="E30" s="127">
        <v>521002</v>
      </c>
      <c r="F30" s="127"/>
      <c r="G30" s="127"/>
      <c r="H30" s="127"/>
      <c r="I30" s="127"/>
      <c r="J30" s="127"/>
      <c r="K30" s="127"/>
      <c r="L30" s="127"/>
      <c r="M30" s="127">
        <f t="shared" si="0"/>
        <v>0</v>
      </c>
      <c r="N30" s="34">
        <f t="shared" si="1"/>
        <v>0</v>
      </c>
      <c r="O30" s="46"/>
      <c r="P30" s="36">
        <f t="shared" si="14"/>
        <v>0</v>
      </c>
      <c r="Q30" s="34">
        <f t="shared" si="2"/>
        <v>0</v>
      </c>
      <c r="R30" s="47"/>
      <c r="S30" s="34">
        <f t="shared" si="3"/>
        <v>0</v>
      </c>
      <c r="T30" s="48"/>
      <c r="U30" s="34">
        <f t="shared" si="4"/>
        <v>0</v>
      </c>
      <c r="V30" s="34">
        <f t="shared" si="15"/>
        <v>0</v>
      </c>
      <c r="W30" s="49"/>
      <c r="X30" s="34">
        <f t="shared" si="21"/>
        <v>0</v>
      </c>
      <c r="Y30" s="34">
        <f t="shared" si="16"/>
        <v>0</v>
      </c>
      <c r="Z30" s="34">
        <f t="shared" si="17"/>
        <v>0</v>
      </c>
      <c r="AA30" s="34">
        <f t="shared" si="6"/>
        <v>0</v>
      </c>
      <c r="AB30" s="34">
        <f t="shared" si="7"/>
        <v>0</v>
      </c>
      <c r="AC30" s="34">
        <f t="shared" si="18"/>
        <v>0</v>
      </c>
      <c r="AD30" s="34">
        <f t="shared" si="8"/>
        <v>0</v>
      </c>
      <c r="AE30" s="34">
        <f t="shared" si="23"/>
        <v>0</v>
      </c>
      <c r="AF30" s="34">
        <f t="shared" si="10"/>
        <v>0</v>
      </c>
      <c r="AG30" s="34">
        <f t="shared" si="24"/>
        <v>0</v>
      </c>
      <c r="AH30" s="50"/>
      <c r="AI30" s="51"/>
      <c r="AJ30" s="50">
        <f t="shared" si="12"/>
        <v>0</v>
      </c>
      <c r="AK30" s="50"/>
      <c r="AL30" s="45">
        <f t="shared" si="22"/>
        <v>0</v>
      </c>
      <c r="AM30" s="45"/>
      <c r="AN30" s="45"/>
      <c r="AO30" s="45"/>
      <c r="AP30" s="43">
        <f>SUM(AM30:AO30)</f>
        <v>0</v>
      </c>
      <c r="AQ30" s="52"/>
      <c r="AR30" s="45">
        <f t="shared" si="20"/>
        <v>0</v>
      </c>
      <c r="AS30" s="50"/>
      <c r="AT30" s="120"/>
      <c r="AU30" s="58"/>
      <c r="AV30" s="58"/>
      <c r="AW30" s="58"/>
      <c r="AX30" s="58"/>
    </row>
    <row r="31" spans="2:50" ht="50.1" customHeight="1">
      <c r="B31" s="127">
        <v>26</v>
      </c>
      <c r="C31" s="127" t="s">
        <v>86</v>
      </c>
      <c r="D31" s="127"/>
      <c r="E31" s="127">
        <v>521002</v>
      </c>
      <c r="F31" s="127"/>
      <c r="G31" s="127"/>
      <c r="H31" s="127"/>
      <c r="I31" s="127"/>
      <c r="J31" s="127"/>
      <c r="K31" s="127"/>
      <c r="L31" s="127"/>
      <c r="M31" s="127">
        <f t="shared" si="0"/>
        <v>0</v>
      </c>
      <c r="N31" s="34">
        <f t="shared" si="1"/>
        <v>0</v>
      </c>
      <c r="O31" s="60"/>
      <c r="P31" s="36">
        <f t="shared" si="14"/>
        <v>0</v>
      </c>
      <c r="Q31" s="34">
        <f t="shared" si="2"/>
        <v>0</v>
      </c>
      <c r="R31" s="47"/>
      <c r="S31" s="34">
        <f t="shared" si="3"/>
        <v>0</v>
      </c>
      <c r="T31" s="48"/>
      <c r="U31" s="34">
        <f t="shared" si="4"/>
        <v>0</v>
      </c>
      <c r="V31" s="34">
        <f t="shared" si="15"/>
        <v>0</v>
      </c>
      <c r="W31" s="49"/>
      <c r="X31" s="34">
        <f t="shared" si="21"/>
        <v>0</v>
      </c>
      <c r="Y31" s="34">
        <f t="shared" si="16"/>
        <v>0</v>
      </c>
      <c r="Z31" s="34">
        <f t="shared" si="17"/>
        <v>0</v>
      </c>
      <c r="AA31" s="34">
        <f t="shared" si="6"/>
        <v>0</v>
      </c>
      <c r="AB31" s="34">
        <f t="shared" si="7"/>
        <v>0</v>
      </c>
      <c r="AC31" s="34">
        <f t="shared" si="18"/>
        <v>0</v>
      </c>
      <c r="AD31" s="34">
        <f t="shared" si="8"/>
        <v>0</v>
      </c>
      <c r="AE31" s="34">
        <f t="shared" si="23"/>
        <v>0</v>
      </c>
      <c r="AF31" s="34">
        <f t="shared" si="10"/>
        <v>0</v>
      </c>
      <c r="AG31" s="34">
        <f t="shared" si="24"/>
        <v>0</v>
      </c>
      <c r="AH31" s="50"/>
      <c r="AI31" s="51">
        <v>0</v>
      </c>
      <c r="AJ31" s="50">
        <f t="shared" si="12"/>
        <v>0</v>
      </c>
      <c r="AK31" s="50"/>
      <c r="AL31" s="45">
        <f t="shared" si="22"/>
        <v>0</v>
      </c>
      <c r="AM31" s="45"/>
      <c r="AN31" s="45"/>
      <c r="AO31" s="45"/>
      <c r="AP31" s="43">
        <f>SUM(AM31:AO31)</f>
        <v>0</v>
      </c>
      <c r="AQ31" s="52"/>
      <c r="AR31" s="45">
        <f t="shared" si="20"/>
        <v>0</v>
      </c>
      <c r="AS31" s="50"/>
      <c r="AT31" s="120"/>
      <c r="AU31" s="58"/>
      <c r="AV31" s="58"/>
      <c r="AW31" s="58"/>
      <c r="AX31" s="58"/>
    </row>
    <row r="32" spans="2:50" ht="50.1" customHeight="1">
      <c r="B32" s="127">
        <v>27</v>
      </c>
      <c r="C32" s="127" t="s">
        <v>87</v>
      </c>
      <c r="D32" s="127"/>
      <c r="E32" s="127">
        <v>521002</v>
      </c>
      <c r="F32" s="127"/>
      <c r="G32" s="127"/>
      <c r="H32" s="127"/>
      <c r="I32" s="127"/>
      <c r="J32" s="127"/>
      <c r="K32" s="127"/>
      <c r="L32" s="127"/>
      <c r="M32" s="127">
        <f t="shared" si="0"/>
        <v>0</v>
      </c>
      <c r="N32" s="34">
        <f t="shared" si="1"/>
        <v>0</v>
      </c>
      <c r="O32" s="46"/>
      <c r="P32" s="36">
        <f t="shared" si="14"/>
        <v>0</v>
      </c>
      <c r="Q32" s="34">
        <f t="shared" si="2"/>
        <v>0</v>
      </c>
      <c r="R32" s="47"/>
      <c r="S32" s="34">
        <f t="shared" si="3"/>
        <v>0</v>
      </c>
      <c r="T32" s="48"/>
      <c r="U32" s="34">
        <f t="shared" si="4"/>
        <v>0</v>
      </c>
      <c r="V32" s="34">
        <f t="shared" si="15"/>
        <v>0</v>
      </c>
      <c r="W32" s="49"/>
      <c r="X32" s="34">
        <f t="shared" si="21"/>
        <v>0</v>
      </c>
      <c r="Y32" s="34">
        <f t="shared" si="16"/>
        <v>0</v>
      </c>
      <c r="Z32" s="34">
        <f t="shared" si="17"/>
        <v>0</v>
      </c>
      <c r="AA32" s="34">
        <f t="shared" si="6"/>
        <v>0</v>
      </c>
      <c r="AB32" s="34">
        <f t="shared" si="7"/>
        <v>0</v>
      </c>
      <c r="AC32" s="34">
        <f t="shared" si="18"/>
        <v>0</v>
      </c>
      <c r="AD32" s="34">
        <f t="shared" si="8"/>
        <v>0</v>
      </c>
      <c r="AE32" s="34">
        <f t="shared" si="23"/>
        <v>0</v>
      </c>
      <c r="AF32" s="34">
        <f t="shared" si="10"/>
        <v>0</v>
      </c>
      <c r="AG32" s="34">
        <f t="shared" si="24"/>
        <v>0</v>
      </c>
      <c r="AH32" s="50"/>
      <c r="AI32" s="51"/>
      <c r="AJ32" s="50">
        <f t="shared" si="12"/>
        <v>0</v>
      </c>
      <c r="AK32" s="50"/>
      <c r="AL32" s="50">
        <f t="shared" si="22"/>
        <v>0</v>
      </c>
      <c r="AM32" s="50"/>
      <c r="AN32" s="50"/>
      <c r="AO32" s="50"/>
      <c r="AP32" s="43">
        <f t="shared" si="19"/>
        <v>0</v>
      </c>
      <c r="AQ32" s="52"/>
      <c r="AR32" s="45">
        <f t="shared" si="20"/>
        <v>0</v>
      </c>
      <c r="AS32" s="50"/>
      <c r="AT32" s="120"/>
      <c r="AU32" s="58"/>
      <c r="AV32" s="58"/>
      <c r="AW32" s="58"/>
      <c r="AX32" s="58"/>
    </row>
    <row r="33" spans="1:50" ht="50.1" customHeight="1">
      <c r="B33" s="127">
        <v>28</v>
      </c>
      <c r="C33" s="127" t="s">
        <v>88</v>
      </c>
      <c r="D33" s="127"/>
      <c r="E33" s="127">
        <v>521002</v>
      </c>
      <c r="F33" s="127"/>
      <c r="G33" s="127"/>
      <c r="H33" s="127"/>
      <c r="I33" s="127"/>
      <c r="J33" s="127"/>
      <c r="K33" s="127"/>
      <c r="L33" s="127"/>
      <c r="M33" s="127">
        <f>SUM(F33:L33)</f>
        <v>0</v>
      </c>
      <c r="N33" s="34">
        <f t="shared" si="1"/>
        <v>0</v>
      </c>
      <c r="O33" s="46"/>
      <c r="P33" s="36">
        <f t="shared" si="14"/>
        <v>0</v>
      </c>
      <c r="Q33" s="34">
        <f t="shared" si="2"/>
        <v>0</v>
      </c>
      <c r="R33" s="47"/>
      <c r="S33" s="34">
        <f t="shared" si="3"/>
        <v>0</v>
      </c>
      <c r="T33" s="48"/>
      <c r="U33" s="34">
        <f t="shared" si="4"/>
        <v>0</v>
      </c>
      <c r="V33" s="34">
        <f t="shared" si="15"/>
        <v>0</v>
      </c>
      <c r="W33" s="49"/>
      <c r="X33" s="34">
        <f t="shared" si="21"/>
        <v>0</v>
      </c>
      <c r="Y33" s="34">
        <f t="shared" si="16"/>
        <v>0</v>
      </c>
      <c r="Z33" s="34">
        <f t="shared" si="17"/>
        <v>0</v>
      </c>
      <c r="AA33" s="34">
        <f t="shared" si="6"/>
        <v>0</v>
      </c>
      <c r="AB33" s="34">
        <f t="shared" si="7"/>
        <v>0</v>
      </c>
      <c r="AC33" s="34">
        <f t="shared" si="18"/>
        <v>0</v>
      </c>
      <c r="AD33" s="34">
        <f t="shared" si="8"/>
        <v>0</v>
      </c>
      <c r="AE33" s="34">
        <f t="shared" si="23"/>
        <v>0</v>
      </c>
      <c r="AF33" s="34">
        <f t="shared" si="10"/>
        <v>0</v>
      </c>
      <c r="AG33" s="34">
        <f t="shared" si="24"/>
        <v>0</v>
      </c>
      <c r="AH33" s="50"/>
      <c r="AI33" s="51"/>
      <c r="AJ33" s="50">
        <f t="shared" si="12"/>
        <v>0</v>
      </c>
      <c r="AK33" s="50"/>
      <c r="AL33" s="50">
        <f t="shared" si="22"/>
        <v>0</v>
      </c>
      <c r="AM33" s="50"/>
      <c r="AN33" s="50"/>
      <c r="AO33" s="50"/>
      <c r="AP33" s="43">
        <f t="shared" si="19"/>
        <v>0</v>
      </c>
      <c r="AQ33" s="52"/>
      <c r="AR33" s="45">
        <f t="shared" si="20"/>
        <v>0</v>
      </c>
      <c r="AS33" s="50"/>
      <c r="AT33" s="120"/>
      <c r="AU33" s="58"/>
      <c r="AV33" s="58"/>
      <c r="AW33" s="58"/>
      <c r="AX33" s="58"/>
    </row>
    <row r="34" spans="1:50" ht="50.1" customHeight="1">
      <c r="B34" s="127">
        <v>29</v>
      </c>
      <c r="C34" s="127" t="s">
        <v>89</v>
      </c>
      <c r="D34" s="127"/>
      <c r="E34" s="127">
        <v>521002</v>
      </c>
      <c r="F34" s="127"/>
      <c r="G34" s="127"/>
      <c r="H34" s="127"/>
      <c r="I34" s="127"/>
      <c r="J34" s="127"/>
      <c r="K34" s="127"/>
      <c r="L34" s="127"/>
      <c r="M34" s="127">
        <f t="shared" si="0"/>
        <v>0</v>
      </c>
      <c r="N34" s="34">
        <f t="shared" si="1"/>
        <v>0</v>
      </c>
      <c r="O34" s="46"/>
      <c r="P34" s="36">
        <f t="shared" si="14"/>
        <v>0</v>
      </c>
      <c r="Q34" s="34">
        <f t="shared" si="2"/>
        <v>0</v>
      </c>
      <c r="R34" s="47"/>
      <c r="S34" s="34">
        <f t="shared" si="3"/>
        <v>0</v>
      </c>
      <c r="T34" s="48"/>
      <c r="U34" s="34">
        <f t="shared" si="4"/>
        <v>0</v>
      </c>
      <c r="V34" s="34">
        <f t="shared" si="15"/>
        <v>0</v>
      </c>
      <c r="W34" s="49"/>
      <c r="X34" s="34">
        <f t="shared" si="21"/>
        <v>0</v>
      </c>
      <c r="Y34" s="34">
        <f t="shared" si="16"/>
        <v>0</v>
      </c>
      <c r="Z34" s="34">
        <f t="shared" si="17"/>
        <v>0</v>
      </c>
      <c r="AA34" s="34">
        <f t="shared" si="6"/>
        <v>0</v>
      </c>
      <c r="AB34" s="34">
        <f t="shared" si="7"/>
        <v>0</v>
      </c>
      <c r="AC34" s="34">
        <f t="shared" si="18"/>
        <v>0</v>
      </c>
      <c r="AD34" s="34">
        <f t="shared" si="8"/>
        <v>0</v>
      </c>
      <c r="AE34" s="34">
        <f t="shared" si="23"/>
        <v>0</v>
      </c>
      <c r="AF34" s="34">
        <f t="shared" si="10"/>
        <v>0</v>
      </c>
      <c r="AG34" s="34">
        <f t="shared" si="24"/>
        <v>0</v>
      </c>
      <c r="AH34" s="50"/>
      <c r="AI34" s="51"/>
      <c r="AJ34" s="50">
        <f t="shared" si="12"/>
        <v>0</v>
      </c>
      <c r="AK34" s="50"/>
      <c r="AL34" s="50">
        <f t="shared" si="22"/>
        <v>0</v>
      </c>
      <c r="AM34" s="50"/>
      <c r="AN34" s="50"/>
      <c r="AO34" s="50"/>
      <c r="AP34" s="43">
        <f t="shared" si="19"/>
        <v>0</v>
      </c>
      <c r="AQ34" s="52"/>
      <c r="AR34" s="45">
        <f t="shared" si="20"/>
        <v>0</v>
      </c>
      <c r="AS34" s="50"/>
      <c r="AT34" s="120"/>
      <c r="AU34" s="58"/>
      <c r="AV34" s="58"/>
      <c r="AW34" s="58"/>
      <c r="AX34" s="58"/>
    </row>
    <row r="35" spans="1:50" ht="50.1" customHeight="1">
      <c r="B35" s="127">
        <v>30</v>
      </c>
      <c r="C35" s="127" t="s">
        <v>90</v>
      </c>
      <c r="D35" s="127"/>
      <c r="E35" s="127">
        <v>521002</v>
      </c>
      <c r="F35" s="127"/>
      <c r="G35" s="127"/>
      <c r="H35" s="127"/>
      <c r="I35" s="127"/>
      <c r="J35" s="127"/>
      <c r="K35" s="127"/>
      <c r="L35" s="127"/>
      <c r="M35" s="127">
        <f t="shared" si="0"/>
        <v>0</v>
      </c>
      <c r="N35" s="34">
        <f t="shared" si="1"/>
        <v>0</v>
      </c>
      <c r="O35" s="46"/>
      <c r="P35" s="36">
        <f t="shared" si="14"/>
        <v>0</v>
      </c>
      <c r="Q35" s="34">
        <f t="shared" si="2"/>
        <v>0</v>
      </c>
      <c r="R35" s="47"/>
      <c r="S35" s="34">
        <f t="shared" si="3"/>
        <v>0</v>
      </c>
      <c r="T35" s="48"/>
      <c r="U35" s="34">
        <f t="shared" si="4"/>
        <v>0</v>
      </c>
      <c r="V35" s="34">
        <f t="shared" si="15"/>
        <v>0</v>
      </c>
      <c r="W35" s="49"/>
      <c r="X35" s="34">
        <f t="shared" si="21"/>
        <v>0</v>
      </c>
      <c r="Y35" s="34">
        <f t="shared" si="16"/>
        <v>0</v>
      </c>
      <c r="Z35" s="34">
        <f t="shared" si="17"/>
        <v>0</v>
      </c>
      <c r="AA35" s="34">
        <f t="shared" si="6"/>
        <v>0</v>
      </c>
      <c r="AB35" s="34">
        <f t="shared" si="7"/>
        <v>0</v>
      </c>
      <c r="AC35" s="34">
        <f t="shared" si="18"/>
        <v>0</v>
      </c>
      <c r="AD35" s="34">
        <f t="shared" si="8"/>
        <v>0</v>
      </c>
      <c r="AE35" s="34">
        <f t="shared" si="23"/>
        <v>0</v>
      </c>
      <c r="AF35" s="34">
        <f t="shared" si="10"/>
        <v>0</v>
      </c>
      <c r="AG35" s="34">
        <f t="shared" si="24"/>
        <v>0</v>
      </c>
      <c r="AH35" s="50"/>
      <c r="AI35" s="51"/>
      <c r="AJ35" s="50">
        <f t="shared" si="12"/>
        <v>0</v>
      </c>
      <c r="AK35" s="50"/>
      <c r="AL35" s="50">
        <f t="shared" si="22"/>
        <v>0</v>
      </c>
      <c r="AM35" s="50"/>
      <c r="AN35" s="50"/>
      <c r="AO35" s="50"/>
      <c r="AP35" s="43">
        <f t="shared" si="19"/>
        <v>0</v>
      </c>
      <c r="AQ35" s="52"/>
      <c r="AR35" s="45">
        <f t="shared" si="20"/>
        <v>0</v>
      </c>
      <c r="AS35" s="50"/>
      <c r="AT35" s="120"/>
      <c r="AU35" s="58"/>
      <c r="AV35" s="58"/>
      <c r="AW35" s="58"/>
      <c r="AX35" s="58"/>
    </row>
    <row r="36" spans="1:50" ht="50.1" customHeight="1">
      <c r="B36" s="127">
        <v>31</v>
      </c>
      <c r="C36" s="127" t="s">
        <v>91</v>
      </c>
      <c r="D36" s="127"/>
      <c r="E36" s="127">
        <v>521002</v>
      </c>
      <c r="F36" s="127"/>
      <c r="G36" s="127"/>
      <c r="H36" s="127"/>
      <c r="I36" s="127"/>
      <c r="J36" s="127"/>
      <c r="K36" s="127"/>
      <c r="L36" s="127"/>
      <c r="M36" s="127">
        <f t="shared" si="0"/>
        <v>0</v>
      </c>
      <c r="N36" s="34">
        <f t="shared" si="1"/>
        <v>0</v>
      </c>
      <c r="O36" s="46"/>
      <c r="P36" s="36">
        <f t="shared" si="14"/>
        <v>0</v>
      </c>
      <c r="Q36" s="34">
        <f t="shared" si="2"/>
        <v>0</v>
      </c>
      <c r="R36" s="47"/>
      <c r="S36" s="34">
        <f t="shared" si="3"/>
        <v>0</v>
      </c>
      <c r="T36" s="48"/>
      <c r="U36" s="34">
        <f t="shared" ref="U36:U43" si="25">IF(M36=0,0,((N36+O36)/M36/8)*1.55*1.35*T36)</f>
        <v>0</v>
      </c>
      <c r="V36" s="34">
        <f t="shared" si="15"/>
        <v>0</v>
      </c>
      <c r="W36" s="49"/>
      <c r="X36" s="34">
        <f t="shared" ref="X36:X45" si="26">IF((M36+P36)=0,0,V36/(M36+P36)*W36*2)</f>
        <v>0</v>
      </c>
      <c r="Y36" s="34">
        <f>COUNTIF(L36,"1")</f>
        <v>0</v>
      </c>
      <c r="Z36" s="34">
        <f t="shared" si="17"/>
        <v>0</v>
      </c>
      <c r="AA36" s="34">
        <f t="shared" si="6"/>
        <v>0</v>
      </c>
      <c r="AB36" s="34">
        <f t="shared" si="7"/>
        <v>0</v>
      </c>
      <c r="AC36" s="34">
        <f t="shared" si="18"/>
        <v>0</v>
      </c>
      <c r="AD36" s="34">
        <f t="shared" si="8"/>
        <v>0</v>
      </c>
      <c r="AE36" s="34">
        <f t="shared" si="23"/>
        <v>0</v>
      </c>
      <c r="AF36" s="34">
        <f t="shared" si="10"/>
        <v>0</v>
      </c>
      <c r="AG36" s="34">
        <f t="shared" si="24"/>
        <v>0</v>
      </c>
      <c r="AH36" s="50"/>
      <c r="AI36" s="51"/>
      <c r="AJ36" s="50">
        <f t="shared" si="12"/>
        <v>0</v>
      </c>
      <c r="AK36" s="51"/>
      <c r="AL36" s="50">
        <f>IF(AE36=0,0,(AE36-AF36-AG36-AH36-AI36-AJ36))</f>
        <v>0</v>
      </c>
      <c r="AM36" s="50"/>
      <c r="AN36" s="50"/>
      <c r="AO36" s="50"/>
      <c r="AP36" s="43">
        <f t="shared" si="19"/>
        <v>0</v>
      </c>
      <c r="AQ36" s="52"/>
      <c r="AR36" s="45">
        <f t="shared" si="20"/>
        <v>0</v>
      </c>
      <c r="AS36" s="50"/>
      <c r="AT36" s="120"/>
      <c r="AU36" s="58"/>
      <c r="AV36" s="58"/>
      <c r="AW36" s="58"/>
      <c r="AX36" s="58"/>
    </row>
    <row r="37" spans="1:50" ht="50.1" customHeight="1">
      <c r="B37" s="127">
        <v>32</v>
      </c>
      <c r="C37" s="62" t="s">
        <v>92</v>
      </c>
      <c r="D37" s="127"/>
      <c r="E37" s="127">
        <v>521002</v>
      </c>
      <c r="F37" s="127"/>
      <c r="G37" s="127"/>
      <c r="H37" s="127"/>
      <c r="I37" s="127"/>
      <c r="J37" s="127"/>
      <c r="K37" s="127"/>
      <c r="L37" s="127"/>
      <c r="M37" s="127">
        <f t="shared" si="0"/>
        <v>0</v>
      </c>
      <c r="N37" s="34">
        <f t="shared" si="1"/>
        <v>0</v>
      </c>
      <c r="O37" s="46"/>
      <c r="P37" s="36">
        <f t="shared" si="14"/>
        <v>0</v>
      </c>
      <c r="Q37" s="46">
        <f t="shared" si="2"/>
        <v>0</v>
      </c>
      <c r="R37" s="63"/>
      <c r="S37" s="64">
        <f t="shared" ref="S37:S43" si="27">IF(M37=0,0,((O37+N37)/M37/8)*1.55*R37)</f>
        <v>0</v>
      </c>
      <c r="T37" s="65"/>
      <c r="U37" s="64">
        <f t="shared" si="25"/>
        <v>0</v>
      </c>
      <c r="V37" s="34">
        <f t="shared" si="15"/>
        <v>0</v>
      </c>
      <c r="W37" s="49"/>
      <c r="X37" s="34">
        <f t="shared" si="26"/>
        <v>0</v>
      </c>
      <c r="Y37" s="34">
        <f t="shared" si="16"/>
        <v>0</v>
      </c>
      <c r="Z37" s="34">
        <f t="shared" si="17"/>
        <v>0</v>
      </c>
      <c r="AA37" s="34">
        <f t="shared" ref="AA37:AA45" si="28">X37+V37+Z37</f>
        <v>0</v>
      </c>
      <c r="AB37" s="34">
        <f t="shared" si="7"/>
        <v>0</v>
      </c>
      <c r="AC37" s="34">
        <f t="shared" si="18"/>
        <v>0</v>
      </c>
      <c r="AD37" s="34">
        <f t="shared" si="8"/>
        <v>0</v>
      </c>
      <c r="AE37" s="34">
        <f t="shared" si="23"/>
        <v>0</v>
      </c>
      <c r="AF37" s="34">
        <f t="shared" si="10"/>
        <v>0</v>
      </c>
      <c r="AG37" s="34">
        <f t="shared" si="24"/>
        <v>0</v>
      </c>
      <c r="AH37" s="50"/>
      <c r="AI37" s="51"/>
      <c r="AJ37" s="50">
        <f>AE37*1%</f>
        <v>0</v>
      </c>
      <c r="AK37" s="66"/>
      <c r="AL37" s="45">
        <f>IF(AE37=0,0,(AE37-AF37-AG37-AH37-AI37-AJ37-AK37))</f>
        <v>0</v>
      </c>
      <c r="AM37" s="45"/>
      <c r="AN37" s="45"/>
      <c r="AO37" s="45"/>
      <c r="AP37" s="43">
        <f t="shared" si="19"/>
        <v>0</v>
      </c>
      <c r="AQ37" s="52"/>
      <c r="AR37" s="45">
        <f t="shared" si="20"/>
        <v>0</v>
      </c>
      <c r="AS37" s="50"/>
      <c r="AT37" s="120"/>
      <c r="AU37" s="58"/>
      <c r="AV37" s="58"/>
      <c r="AW37" s="58"/>
      <c r="AX37" s="58"/>
    </row>
    <row r="38" spans="1:50" ht="50.1" customHeight="1">
      <c r="B38" s="127">
        <v>33</v>
      </c>
      <c r="C38" s="127" t="s">
        <v>93</v>
      </c>
      <c r="D38" s="127"/>
      <c r="E38" s="127">
        <v>612010</v>
      </c>
      <c r="F38" s="127"/>
      <c r="G38" s="127"/>
      <c r="H38" s="127"/>
      <c r="I38" s="127"/>
      <c r="J38" s="127"/>
      <c r="K38" s="127"/>
      <c r="L38" s="127"/>
      <c r="M38" s="127">
        <f t="shared" si="0"/>
        <v>0</v>
      </c>
      <c r="N38" s="34">
        <f t="shared" si="1"/>
        <v>0</v>
      </c>
      <c r="O38" s="46"/>
      <c r="P38" s="36">
        <f t="shared" si="14"/>
        <v>0</v>
      </c>
      <c r="Q38" s="46">
        <f t="shared" si="2"/>
        <v>0</v>
      </c>
      <c r="R38" s="63"/>
      <c r="S38" s="64">
        <f t="shared" si="27"/>
        <v>0</v>
      </c>
      <c r="T38" s="65"/>
      <c r="U38" s="64">
        <f t="shared" si="25"/>
        <v>0</v>
      </c>
      <c r="V38" s="34">
        <f t="shared" si="15"/>
        <v>0</v>
      </c>
      <c r="W38" s="49"/>
      <c r="X38" s="34">
        <f t="shared" si="26"/>
        <v>0</v>
      </c>
      <c r="Y38" s="34">
        <f t="shared" si="16"/>
        <v>0</v>
      </c>
      <c r="Z38" s="34">
        <f t="shared" si="17"/>
        <v>0</v>
      </c>
      <c r="AA38" s="34">
        <f t="shared" si="28"/>
        <v>0</v>
      </c>
      <c r="AB38" s="34">
        <f t="shared" si="7"/>
        <v>0</v>
      </c>
      <c r="AC38" s="34">
        <f t="shared" si="18"/>
        <v>0</v>
      </c>
      <c r="AD38" s="34">
        <f t="shared" si="8"/>
        <v>0</v>
      </c>
      <c r="AE38" s="34">
        <f t="shared" si="23"/>
        <v>0</v>
      </c>
      <c r="AF38" s="34">
        <f t="shared" si="10"/>
        <v>0</v>
      </c>
      <c r="AG38" s="34">
        <f t="shared" si="24"/>
        <v>0</v>
      </c>
      <c r="AH38" s="50"/>
      <c r="AI38" s="51"/>
      <c r="AJ38" s="50">
        <f>AE38*1%</f>
        <v>0</v>
      </c>
      <c r="AK38" s="66"/>
      <c r="AL38" s="50">
        <f>IF(AE38=0,0,(AE38-AF38-AG38-AH38-AI38-AJ38-AK38))</f>
        <v>0</v>
      </c>
      <c r="AM38" s="50"/>
      <c r="AN38" s="50"/>
      <c r="AO38" s="50"/>
      <c r="AP38" s="43">
        <f t="shared" si="19"/>
        <v>0</v>
      </c>
      <c r="AQ38" s="52"/>
      <c r="AR38" s="45">
        <f>AL38+AP38+AQ38</f>
        <v>0</v>
      </c>
      <c r="AS38" s="50"/>
      <c r="AT38" s="120"/>
      <c r="AU38" s="58"/>
      <c r="AV38" s="58"/>
      <c r="AW38" s="58"/>
      <c r="AX38" s="58"/>
    </row>
    <row r="39" spans="1:50" ht="50.1" customHeight="1">
      <c r="B39" s="127">
        <v>34</v>
      </c>
      <c r="C39" s="127" t="s">
        <v>94</v>
      </c>
      <c r="D39" s="127"/>
      <c r="E39" s="127">
        <v>521002</v>
      </c>
      <c r="F39" s="127"/>
      <c r="G39" s="127"/>
      <c r="H39" s="127"/>
      <c r="I39" s="127"/>
      <c r="J39" s="22"/>
      <c r="K39" s="22"/>
      <c r="L39" s="22"/>
      <c r="M39" s="22">
        <f>SUM(F39:L39)</f>
        <v>0</v>
      </c>
      <c r="N39" s="108">
        <f t="shared" si="1"/>
        <v>0</v>
      </c>
      <c r="O39" s="109"/>
      <c r="P39" s="110">
        <f t="shared" si="14"/>
        <v>0</v>
      </c>
      <c r="Q39" s="108">
        <f t="shared" ref="Q39:Q46" si="29">IF(P39="",0,P39*D39)</f>
        <v>0</v>
      </c>
      <c r="R39" s="111"/>
      <c r="S39" s="108">
        <f t="shared" si="27"/>
        <v>0</v>
      </c>
      <c r="T39" s="112"/>
      <c r="U39" s="108">
        <f t="shared" si="25"/>
        <v>0</v>
      </c>
      <c r="V39" s="108">
        <f t="shared" si="15"/>
        <v>0</v>
      </c>
      <c r="W39" s="113"/>
      <c r="X39" s="108">
        <f t="shared" si="26"/>
        <v>0</v>
      </c>
      <c r="Y39" s="108">
        <f t="shared" si="16"/>
        <v>0</v>
      </c>
      <c r="Z39" s="108">
        <f t="shared" si="17"/>
        <v>0</v>
      </c>
      <c r="AA39" s="108">
        <f t="shared" si="28"/>
        <v>0</v>
      </c>
      <c r="AB39" s="108">
        <f t="shared" si="7"/>
        <v>0</v>
      </c>
      <c r="AC39" s="108">
        <f t="shared" si="18"/>
        <v>0</v>
      </c>
      <c r="AD39" s="108">
        <f t="shared" si="8"/>
        <v>0</v>
      </c>
      <c r="AE39" s="108">
        <f t="shared" si="23"/>
        <v>0</v>
      </c>
      <c r="AF39" s="108">
        <f t="shared" si="10"/>
        <v>0</v>
      </c>
      <c r="AG39" s="108">
        <f t="shared" si="24"/>
        <v>0</v>
      </c>
      <c r="AH39" s="114"/>
      <c r="AI39" s="115"/>
      <c r="AJ39" s="114">
        <f>AE39*1%</f>
        <v>0</v>
      </c>
      <c r="AK39" s="115"/>
      <c r="AL39" s="116">
        <f>IF(AE39=0,0,(AE39-AF39-AG39-AH39-AI39-AJ39))</f>
        <v>0</v>
      </c>
      <c r="AM39" s="116"/>
      <c r="AN39" s="116"/>
      <c r="AO39" s="116"/>
      <c r="AP39" s="117">
        <f>SUM(AM39:AO39)</f>
        <v>0</v>
      </c>
      <c r="AQ39" s="118"/>
      <c r="AR39" s="119">
        <f>AL39+AP39+AQ39</f>
        <v>0</v>
      </c>
      <c r="AS39" s="50"/>
      <c r="AT39" s="120"/>
      <c r="AU39" s="58"/>
      <c r="AV39" s="58"/>
      <c r="AW39" s="58"/>
      <c r="AX39" s="58"/>
    </row>
    <row r="40" spans="1:50" ht="50.1" customHeight="1">
      <c r="A40" s="127" t="s">
        <v>95</v>
      </c>
      <c r="B40" s="127">
        <v>1</v>
      </c>
      <c r="C40" s="127" t="s">
        <v>96</v>
      </c>
      <c r="D40" s="127"/>
      <c r="E40" s="127">
        <v>612010</v>
      </c>
      <c r="F40" s="127"/>
      <c r="G40" s="127"/>
      <c r="H40" s="127"/>
      <c r="I40" s="127"/>
      <c r="J40" s="127"/>
      <c r="K40" s="127"/>
      <c r="L40" s="127"/>
      <c r="M40" s="127">
        <f>SUM(F40:L40)</f>
        <v>0</v>
      </c>
      <c r="N40" s="34">
        <f>D40*M40</f>
        <v>0</v>
      </c>
      <c r="O40" s="48"/>
      <c r="P40" s="36">
        <f>COUNTIF(F40:L40,"RM") + COUNTIF(F40:L40,"V") + COUNTIF(F40:L40,"FJ") + COUNTIF(F40:L40,"AL") +  COUNTIF(F40:L40,"EM") + COUNTIF(F40:L40,"PS")</f>
        <v>0</v>
      </c>
      <c r="Q40" s="34">
        <f t="shared" si="29"/>
        <v>0</v>
      </c>
      <c r="R40" s="47"/>
      <c r="S40" s="34">
        <f t="shared" si="27"/>
        <v>0</v>
      </c>
      <c r="T40" s="48"/>
      <c r="U40" s="34">
        <f t="shared" si="25"/>
        <v>0</v>
      </c>
      <c r="V40" s="34">
        <f t="shared" ref="V40:V45" si="30">IF((M40+P40)=0,0,(N40+O40+Q40+S40+U40))</f>
        <v>0</v>
      </c>
      <c r="W40" s="49"/>
      <c r="X40" s="34">
        <f t="shared" si="26"/>
        <v>0</v>
      </c>
      <c r="Y40" s="34">
        <f>COUNTIF(L40,"1")</f>
        <v>0</v>
      </c>
      <c r="Z40" s="34">
        <f>IF((M40+P40)=0,0,V40/(M40+P40)*Y40*1.75)</f>
        <v>0</v>
      </c>
      <c r="AA40" s="34">
        <f t="shared" si="28"/>
        <v>0</v>
      </c>
      <c r="AB40" s="34">
        <f>IF((M40+P40)=0,0,AA40/(M40+P40))</f>
        <v>0</v>
      </c>
      <c r="AC40" s="67">
        <f>COUNTIF(F40:L40,"L")</f>
        <v>0</v>
      </c>
      <c r="AD40" s="34">
        <f>AB40*AC40</f>
        <v>0</v>
      </c>
      <c r="AE40" s="34">
        <f>(AA40+AD40)</f>
        <v>0</v>
      </c>
      <c r="AF40" s="34">
        <f t="shared" si="10"/>
        <v>0</v>
      </c>
      <c r="AG40" s="50">
        <f t="shared" si="24"/>
        <v>0</v>
      </c>
      <c r="AH40" s="50"/>
      <c r="AI40" s="51"/>
      <c r="AJ40" s="50">
        <f>AE40*1%</f>
        <v>0</v>
      </c>
      <c r="AK40" s="51"/>
      <c r="AL40" s="50">
        <f>IF(AE40=0,0,(AE40-AF40-AG40-AH40-AI40-AJ40))</f>
        <v>0</v>
      </c>
      <c r="AM40" s="50"/>
      <c r="AN40" s="50"/>
      <c r="AO40" s="50"/>
      <c r="AP40" s="68">
        <f>SUM(AM40:AO40)</f>
        <v>0</v>
      </c>
      <c r="AQ40" s="50"/>
      <c r="AR40" s="50">
        <f>SUM(AL40,AP40,AQ40)</f>
        <v>0</v>
      </c>
      <c r="AS40" s="50"/>
      <c r="AU40" s="58"/>
      <c r="AV40" s="58"/>
      <c r="AW40" s="58"/>
      <c r="AX40" s="58"/>
    </row>
    <row r="41" spans="1:50" ht="50.1" customHeight="1">
      <c r="B41" s="127">
        <v>2</v>
      </c>
      <c r="C41" s="127" t="s">
        <v>97</v>
      </c>
      <c r="D41" s="127"/>
      <c r="E41" s="127">
        <v>521001</v>
      </c>
      <c r="F41" s="127"/>
      <c r="G41" s="127"/>
      <c r="H41" s="127"/>
      <c r="I41" s="127"/>
      <c r="J41" s="127"/>
      <c r="K41" s="127"/>
      <c r="L41" s="127"/>
      <c r="M41" s="127">
        <f>SUM(F41:L41)</f>
        <v>0</v>
      </c>
      <c r="N41" s="34">
        <f>D41*M41</f>
        <v>0</v>
      </c>
      <c r="O41" s="48"/>
      <c r="P41" s="36">
        <f>COUNTIF(F41:L41,"RM") + COUNTIF(F41:L41,"V") + COUNTIF(F41:L41,"FJ") + COUNTIF(F41:L41,"AL") +  COUNTIF(F41:L41,"EM") + COUNTIF(F41:L41,"PS")</f>
        <v>0</v>
      </c>
      <c r="Q41" s="34">
        <f t="shared" si="29"/>
        <v>0</v>
      </c>
      <c r="R41" s="47"/>
      <c r="S41" s="34">
        <f t="shared" si="27"/>
        <v>0</v>
      </c>
      <c r="T41" s="48"/>
      <c r="U41" s="34">
        <f t="shared" si="25"/>
        <v>0</v>
      </c>
      <c r="V41" s="34">
        <f t="shared" si="30"/>
        <v>0</v>
      </c>
      <c r="W41" s="49"/>
      <c r="X41" s="34">
        <f t="shared" si="26"/>
        <v>0</v>
      </c>
      <c r="Y41" s="34">
        <f>COUNTIF(L41,"1")</f>
        <v>0</v>
      </c>
      <c r="Z41" s="34">
        <f>IF((M41+P41)=0,0,V41/(M41+P41)*Y41*1.75)</f>
        <v>0</v>
      </c>
      <c r="AA41" s="34">
        <f t="shared" si="28"/>
        <v>0</v>
      </c>
      <c r="AB41" s="34">
        <f>IF((M41+P41)=0,0,AA41/(M41+P41))</f>
        <v>0</v>
      </c>
      <c r="AC41" s="67">
        <f>COUNTIF(F41:L41,"L")</f>
        <v>0</v>
      </c>
      <c r="AD41" s="34">
        <f>AB41*AC41</f>
        <v>0</v>
      </c>
      <c r="AE41" s="34">
        <f>(AA41+AD41)</f>
        <v>0</v>
      </c>
      <c r="AF41" s="34">
        <f t="shared" si="10"/>
        <v>0</v>
      </c>
      <c r="AG41" s="50">
        <f t="shared" si="24"/>
        <v>0</v>
      </c>
      <c r="AH41" s="50"/>
      <c r="AI41" s="51"/>
      <c r="AJ41" s="50">
        <f t="shared" ref="AJ41:AJ49" si="31">AE41*1%</f>
        <v>0</v>
      </c>
      <c r="AK41" s="51"/>
      <c r="AL41" s="50">
        <f t="shared" ref="AL41:AL49" si="32">IF(AE41=0,0,(AE41-AF41-AG41-AH41-AI41-AJ41))</f>
        <v>0</v>
      </c>
      <c r="AM41" s="45"/>
      <c r="AN41" s="45"/>
      <c r="AO41" s="45"/>
      <c r="AP41" s="68">
        <f>SUM(AM41:AO41)</f>
        <v>0</v>
      </c>
      <c r="AQ41" s="45"/>
      <c r="AR41" s="50">
        <f>AL41+AP41+AQ41</f>
        <v>0</v>
      </c>
      <c r="AS41" s="50"/>
      <c r="AT41" s="120"/>
      <c r="AU41" s="58"/>
      <c r="AV41" s="58"/>
      <c r="AW41" s="58"/>
      <c r="AX41" s="58"/>
    </row>
    <row r="42" spans="1:50" ht="50.1" customHeight="1">
      <c r="B42" s="127">
        <v>3</v>
      </c>
      <c r="C42" s="127" t="s">
        <v>98</v>
      </c>
      <c r="D42" s="127"/>
      <c r="E42" s="127">
        <v>521002</v>
      </c>
      <c r="F42" s="127"/>
      <c r="G42" s="127"/>
      <c r="H42" s="127"/>
      <c r="I42" s="127"/>
      <c r="J42" s="127"/>
      <c r="K42" s="127"/>
      <c r="L42" s="127"/>
      <c r="M42" s="127">
        <f>SUM(F42:L42)</f>
        <v>0</v>
      </c>
      <c r="N42" s="34">
        <f>D42*M42</f>
        <v>0</v>
      </c>
      <c r="O42" s="34"/>
      <c r="P42" s="34">
        <f>COUNTIF(F42:L42,"RM") + COUNTIF(F42:L42,"V") + COUNTIF(F42:L42,"FJ") + COUNTIF(F42:L42,"AL") +  COUNTIF(F42:L42,"EM") + COUNTIF(F42:L42,"PS")</f>
        <v>0</v>
      </c>
      <c r="Q42" s="34">
        <f t="shared" si="29"/>
        <v>0</v>
      </c>
      <c r="R42" s="47"/>
      <c r="S42" s="34">
        <f t="shared" si="27"/>
        <v>0</v>
      </c>
      <c r="T42" s="48"/>
      <c r="U42" s="34">
        <f t="shared" si="25"/>
        <v>0</v>
      </c>
      <c r="V42" s="34">
        <f t="shared" si="30"/>
        <v>0</v>
      </c>
      <c r="W42" s="49"/>
      <c r="X42" s="34">
        <f t="shared" si="26"/>
        <v>0</v>
      </c>
      <c r="Y42" s="34">
        <f>COUNTIF(L42,"1")</f>
        <v>0</v>
      </c>
      <c r="Z42" s="34">
        <f>IF((M42+P42)=0,0,V42/(M42+P42)*Y42*1.75)</f>
        <v>0</v>
      </c>
      <c r="AA42" s="34">
        <f t="shared" si="28"/>
        <v>0</v>
      </c>
      <c r="AB42" s="34">
        <f>IF((M42+P42)=0,0,AA42/(M42+P42))</f>
        <v>0</v>
      </c>
      <c r="AC42" s="67">
        <f>COUNTIF(F42:L42,"L")</f>
        <v>0</v>
      </c>
      <c r="AD42" s="34">
        <f>AB42*AC42</f>
        <v>0</v>
      </c>
      <c r="AE42" s="34">
        <f>(AA42+AD42)</f>
        <v>0</v>
      </c>
      <c r="AF42" s="34">
        <f t="shared" si="10"/>
        <v>0</v>
      </c>
      <c r="AG42" s="50">
        <f t="shared" si="24"/>
        <v>0</v>
      </c>
      <c r="AH42" s="50"/>
      <c r="AI42" s="51"/>
      <c r="AJ42" s="50">
        <f t="shared" si="31"/>
        <v>0</v>
      </c>
      <c r="AK42" s="51"/>
      <c r="AL42" s="50">
        <f t="shared" si="32"/>
        <v>0</v>
      </c>
      <c r="AM42" s="50"/>
      <c r="AN42" s="50"/>
      <c r="AO42" s="50"/>
      <c r="AP42" s="68">
        <f t="shared" ref="AP42:AP49" si="33">SUM(AM42:AO42)</f>
        <v>0</v>
      </c>
      <c r="AQ42" s="50"/>
      <c r="AR42" s="50">
        <f>AL42+AP42+AQ42</f>
        <v>0</v>
      </c>
      <c r="AS42" s="50"/>
      <c r="AU42" s="58"/>
      <c r="AV42" s="58"/>
      <c r="AW42" s="58"/>
      <c r="AX42" s="58"/>
    </row>
    <row r="43" spans="1:50" ht="50.1" customHeight="1">
      <c r="A43" s="127" t="s">
        <v>99</v>
      </c>
      <c r="B43" s="127">
        <f>B50+1</f>
        <v>1</v>
      </c>
      <c r="C43" s="127" t="s">
        <v>100</v>
      </c>
      <c r="D43" s="127"/>
      <c r="E43" s="127">
        <v>521002</v>
      </c>
      <c r="F43" s="127"/>
      <c r="G43" s="127"/>
      <c r="H43" s="127"/>
      <c r="I43" s="127"/>
      <c r="J43" s="127"/>
      <c r="K43" s="127"/>
      <c r="L43" s="127"/>
      <c r="M43" s="127">
        <f>SUM(F43:L43)</f>
        <v>0</v>
      </c>
      <c r="N43" s="34">
        <f>D43*M43</f>
        <v>0</v>
      </c>
      <c r="O43" s="46"/>
      <c r="P43" s="36">
        <f>COUNTIF(F43:L43,"RM") + COUNTIF(F43:L43,"V") + COUNTIF(F43:L43,"FJ") + COUNTIF(F43:L43,"AL") +  COUNTIF(F43:L43,"EM") + COUNTIF(F43:L43,"PS")</f>
        <v>0</v>
      </c>
      <c r="Q43" s="36">
        <f t="shared" si="29"/>
        <v>0</v>
      </c>
      <c r="R43" s="36"/>
      <c r="S43" s="36">
        <f t="shared" si="27"/>
        <v>0</v>
      </c>
      <c r="T43" s="36"/>
      <c r="U43" s="36">
        <f t="shared" si="25"/>
        <v>0</v>
      </c>
      <c r="V43" s="36">
        <f t="shared" si="30"/>
        <v>0</v>
      </c>
      <c r="W43" s="39"/>
      <c r="X43" s="36">
        <f t="shared" si="26"/>
        <v>0</v>
      </c>
      <c r="Y43" s="34">
        <f t="shared" ref="Y43:Y49" si="34">COUNTIF(L43,"1")</f>
        <v>0</v>
      </c>
      <c r="Z43" s="36">
        <f>IF((M43+P43)=0,0,V43/(M43+P43)*Y43*1.75)</f>
        <v>0</v>
      </c>
      <c r="AA43" s="36">
        <f t="shared" si="28"/>
        <v>0</v>
      </c>
      <c r="AB43" s="34">
        <f>IF((M43+P43)=0,0,AA43/(M43+P43))</f>
        <v>0</v>
      </c>
      <c r="AC43" s="67">
        <f>COUNTIF(F43:L43,"L")</f>
        <v>0</v>
      </c>
      <c r="AD43" s="36">
        <f>AB43*AC43</f>
        <v>0</v>
      </c>
      <c r="AE43" s="36">
        <f>(AA43+AD43)</f>
        <v>0</v>
      </c>
      <c r="AF43" s="41">
        <f t="shared" si="10"/>
        <v>0</v>
      </c>
      <c r="AG43" s="36">
        <f t="shared" si="24"/>
        <v>0</v>
      </c>
      <c r="AH43" s="36"/>
      <c r="AI43" s="36"/>
      <c r="AJ43" s="50">
        <f t="shared" si="31"/>
        <v>0</v>
      </c>
      <c r="AK43" s="69"/>
      <c r="AL43" s="50">
        <f t="shared" si="32"/>
        <v>0</v>
      </c>
      <c r="AM43" s="34"/>
      <c r="AN43" s="34"/>
      <c r="AO43" s="34"/>
      <c r="AP43" s="68">
        <f t="shared" si="33"/>
        <v>0</v>
      </c>
      <c r="AQ43" s="127"/>
      <c r="AR43" s="50">
        <f>AL43+AP43+AQ43</f>
        <v>0</v>
      </c>
      <c r="AS43" s="34"/>
      <c r="AU43" s="58"/>
      <c r="AV43" s="58"/>
      <c r="AW43" s="58"/>
      <c r="AX43" s="58"/>
    </row>
    <row r="44" spans="1:50" ht="50.1" customHeight="1">
      <c r="B44" s="127">
        <v>2</v>
      </c>
      <c r="C44" s="127" t="s">
        <v>101</v>
      </c>
      <c r="D44" s="127"/>
      <c r="E44" s="127">
        <v>521002</v>
      </c>
      <c r="F44" s="127"/>
      <c r="G44" s="127"/>
      <c r="H44" s="127"/>
      <c r="I44" s="127"/>
      <c r="J44" s="127"/>
      <c r="K44" s="127"/>
      <c r="L44" s="127"/>
      <c r="M44" s="127">
        <f t="shared" ref="M44:M49" si="35">SUM(F44:L44)</f>
        <v>0</v>
      </c>
      <c r="N44" s="34">
        <f t="shared" ref="N44:N49" si="36">D44*M44</f>
        <v>0</v>
      </c>
      <c r="O44" s="34"/>
      <c r="P44" s="36">
        <f t="shared" ref="P44:P49" si="37">COUNTIF(F44:L44,"RM") + COUNTIF(F44:L44,"V") + COUNTIF(F44:L44,"FJ") + COUNTIF(F44:L44,"AL") +  COUNTIF(F44:L44,"EM") + COUNTIF(F44:L44,"PS")</f>
        <v>0</v>
      </c>
      <c r="Q44" s="34">
        <f t="shared" si="29"/>
        <v>0</v>
      </c>
      <c r="R44" s="34"/>
      <c r="S44" s="34"/>
      <c r="T44" s="34"/>
      <c r="U44" s="34"/>
      <c r="V44" s="34">
        <f t="shared" si="30"/>
        <v>0</v>
      </c>
      <c r="W44" s="127"/>
      <c r="X44" s="34">
        <f t="shared" si="26"/>
        <v>0</v>
      </c>
      <c r="Y44" s="34">
        <f t="shared" si="34"/>
        <v>0</v>
      </c>
      <c r="Z44" s="36">
        <f>IF((M44+P44)=0,0,V44/(M44+P44)*Y44*1.75)</f>
        <v>0</v>
      </c>
      <c r="AA44" s="34">
        <f t="shared" si="28"/>
        <v>0</v>
      </c>
      <c r="AB44" s="34">
        <f t="shared" ref="AB44:AB49" si="38">IF((M44+P44)=0,0,AA44/(M44+P44))</f>
        <v>0</v>
      </c>
      <c r="AC44" s="67">
        <f t="shared" ref="AC44:AC49" si="39">COUNTIF(F44:L44,"L")</f>
        <v>0</v>
      </c>
      <c r="AD44" s="36">
        <f t="shared" ref="AD44:AD49" si="40">AB44*AC44</f>
        <v>0</v>
      </c>
      <c r="AE44" s="36">
        <f t="shared" ref="AE44:AE48" si="41">(AA44+AD44)</f>
        <v>0</v>
      </c>
      <c r="AF44" s="50">
        <f t="shared" si="10"/>
        <v>0</v>
      </c>
      <c r="AG44" s="34">
        <f t="shared" si="24"/>
        <v>0</v>
      </c>
      <c r="AH44" s="50"/>
      <c r="AI44" s="50"/>
      <c r="AJ44" s="50">
        <f t="shared" si="31"/>
        <v>0</v>
      </c>
      <c r="AK44" s="51"/>
      <c r="AL44" s="50">
        <f t="shared" si="32"/>
        <v>0</v>
      </c>
      <c r="AM44" s="45"/>
      <c r="AN44" s="45"/>
      <c r="AO44" s="45"/>
      <c r="AP44" s="68">
        <f t="shared" si="33"/>
        <v>0</v>
      </c>
      <c r="AQ44" s="70"/>
      <c r="AR44" s="50">
        <f t="shared" ref="AR44:AR49" si="42">AL44+AP44+AQ44</f>
        <v>0</v>
      </c>
      <c r="AS44" s="34"/>
      <c r="AT44" s="120"/>
      <c r="AU44" s="58"/>
      <c r="AV44" s="58"/>
      <c r="AW44" s="58"/>
      <c r="AX44" s="58"/>
    </row>
    <row r="45" spans="1:50" ht="50.1" customHeight="1">
      <c r="B45" s="127">
        <v>3</v>
      </c>
      <c r="C45" s="127" t="s">
        <v>102</v>
      </c>
      <c r="D45" s="127"/>
      <c r="E45" s="127">
        <v>521002</v>
      </c>
      <c r="F45" s="127"/>
      <c r="G45" s="127"/>
      <c r="H45" s="127"/>
      <c r="I45" s="127"/>
      <c r="J45" s="127"/>
      <c r="K45" s="127"/>
      <c r="L45" s="127"/>
      <c r="M45" s="127">
        <f t="shared" si="35"/>
        <v>0</v>
      </c>
      <c r="N45" s="34">
        <f t="shared" si="36"/>
        <v>0</v>
      </c>
      <c r="O45" s="34"/>
      <c r="P45" s="36">
        <f t="shared" si="37"/>
        <v>0</v>
      </c>
      <c r="Q45" s="34">
        <f t="shared" si="29"/>
        <v>0</v>
      </c>
      <c r="R45" s="34"/>
      <c r="S45" s="34"/>
      <c r="T45" s="34"/>
      <c r="U45" s="34"/>
      <c r="V45" s="34">
        <f t="shared" si="30"/>
        <v>0</v>
      </c>
      <c r="W45" s="127"/>
      <c r="X45" s="34">
        <f t="shared" si="26"/>
        <v>0</v>
      </c>
      <c r="Y45" s="34">
        <f t="shared" si="34"/>
        <v>0</v>
      </c>
      <c r="Z45" s="36">
        <f t="shared" ref="Z45:Z49" si="43">IF((M45+P45)=0,0,V45/(M45+P45)*Y45*1.75)</f>
        <v>0</v>
      </c>
      <c r="AA45" s="34">
        <f t="shared" si="28"/>
        <v>0</v>
      </c>
      <c r="AB45" s="34">
        <f t="shared" si="38"/>
        <v>0</v>
      </c>
      <c r="AC45" s="67">
        <f>COUNTIF(F45:L45,"L")</f>
        <v>0</v>
      </c>
      <c r="AD45" s="36">
        <f t="shared" si="40"/>
        <v>0</v>
      </c>
      <c r="AE45" s="36">
        <f t="shared" si="41"/>
        <v>0</v>
      </c>
      <c r="AF45" s="50">
        <f t="shared" si="10"/>
        <v>0</v>
      </c>
      <c r="AG45" s="34">
        <f t="shared" si="24"/>
        <v>0</v>
      </c>
      <c r="AH45" s="50"/>
      <c r="AI45" s="50"/>
      <c r="AJ45" s="50">
        <f t="shared" si="31"/>
        <v>0</v>
      </c>
      <c r="AK45" s="51"/>
      <c r="AL45" s="50">
        <f t="shared" si="32"/>
        <v>0</v>
      </c>
      <c r="AM45" s="45"/>
      <c r="AN45" s="45"/>
      <c r="AO45" s="45"/>
      <c r="AP45" s="68">
        <f t="shared" si="33"/>
        <v>0</v>
      </c>
      <c r="AQ45" s="70"/>
      <c r="AR45" s="50">
        <f t="shared" si="42"/>
        <v>0</v>
      </c>
      <c r="AS45" s="34"/>
      <c r="AT45" s="120"/>
      <c r="AU45" s="58"/>
      <c r="AV45" s="58"/>
      <c r="AW45" s="58"/>
      <c r="AX45" s="58"/>
    </row>
    <row r="46" spans="1:50" ht="50.1" customHeight="1">
      <c r="B46" s="127">
        <v>4</v>
      </c>
      <c r="C46" s="127" t="s">
        <v>103</v>
      </c>
      <c r="D46" s="127"/>
      <c r="E46" s="127">
        <v>621002</v>
      </c>
      <c r="F46" s="127"/>
      <c r="G46" s="127"/>
      <c r="H46" s="127"/>
      <c r="I46" s="127"/>
      <c r="J46" s="127"/>
      <c r="K46" s="127"/>
      <c r="L46" s="127"/>
      <c r="M46" s="127">
        <f>SUM(F46:L46)</f>
        <v>0</v>
      </c>
      <c r="N46" s="34">
        <f t="shared" si="36"/>
        <v>0</v>
      </c>
      <c r="O46" s="34"/>
      <c r="P46" s="36">
        <f t="shared" si="37"/>
        <v>0</v>
      </c>
      <c r="Q46" s="34">
        <f t="shared" si="29"/>
        <v>0</v>
      </c>
      <c r="R46" s="47"/>
      <c r="S46" s="34"/>
      <c r="T46" s="48"/>
      <c r="U46" s="34"/>
      <c r="V46" s="34">
        <f>IF((M46)=0,0,(N46+O46+Q46+S46+U46))</f>
        <v>0</v>
      </c>
      <c r="W46" s="49"/>
      <c r="X46" s="34">
        <f>IF(W46=0,0,(N46+O46+Q46)/(M46+P46)*W46*1.5)</f>
        <v>0</v>
      </c>
      <c r="Y46" s="34">
        <f t="shared" si="34"/>
        <v>0</v>
      </c>
      <c r="Z46" s="36">
        <f>IF((M46+P46)=0,0,V46/(M46+P46)*Y46*1.75)</f>
        <v>0</v>
      </c>
      <c r="AA46" s="34">
        <f>X47+V46+Z46</f>
        <v>0</v>
      </c>
      <c r="AB46" s="34">
        <f t="shared" si="38"/>
        <v>0</v>
      </c>
      <c r="AC46" s="67">
        <f>COUNTIF(F46:L46,"L")</f>
        <v>0</v>
      </c>
      <c r="AD46" s="36">
        <f t="shared" si="40"/>
        <v>0</v>
      </c>
      <c r="AE46" s="36">
        <f t="shared" si="41"/>
        <v>0</v>
      </c>
      <c r="AF46" s="50">
        <f t="shared" si="10"/>
        <v>0</v>
      </c>
      <c r="AG46" s="34">
        <f t="shared" si="24"/>
        <v>0</v>
      </c>
      <c r="AH46" s="50"/>
      <c r="AI46" s="51"/>
      <c r="AJ46" s="50">
        <f t="shared" si="31"/>
        <v>0</v>
      </c>
      <c r="AK46" s="51"/>
      <c r="AL46" s="50">
        <f t="shared" si="32"/>
        <v>0</v>
      </c>
      <c r="AM46" s="34"/>
      <c r="AN46" s="34"/>
      <c r="AO46" s="34"/>
      <c r="AP46" s="68">
        <f t="shared" si="33"/>
        <v>0</v>
      </c>
      <c r="AQ46" s="70"/>
      <c r="AR46" s="50">
        <f t="shared" si="42"/>
        <v>0</v>
      </c>
      <c r="AS46" s="34"/>
      <c r="AT46" s="120"/>
      <c r="AU46" s="58"/>
      <c r="AV46" s="58"/>
      <c r="AW46" s="58"/>
      <c r="AX46" s="58"/>
    </row>
    <row r="47" spans="1:50" ht="50.1" customHeight="1">
      <c r="B47" s="127">
        <v>5</v>
      </c>
      <c r="C47" s="127" t="s">
        <v>104</v>
      </c>
      <c r="D47" s="127"/>
      <c r="E47" s="127">
        <v>621002</v>
      </c>
      <c r="F47" s="127"/>
      <c r="G47" s="127"/>
      <c r="H47" s="127"/>
      <c r="I47" s="127"/>
      <c r="J47" s="127"/>
      <c r="K47" s="127"/>
      <c r="L47" s="127"/>
      <c r="M47" s="127">
        <f t="shared" si="35"/>
        <v>0</v>
      </c>
      <c r="N47" s="34">
        <f t="shared" si="36"/>
        <v>0</v>
      </c>
      <c r="O47" s="34"/>
      <c r="P47" s="36">
        <f t="shared" si="37"/>
        <v>0</v>
      </c>
      <c r="Q47" s="34">
        <f t="shared" ref="Q47:Q49" si="44">IF(P47="",0,P47*D47)</f>
        <v>0</v>
      </c>
      <c r="R47" s="34"/>
      <c r="S47" s="34"/>
      <c r="T47" s="34"/>
      <c r="U47" s="34"/>
      <c r="V47" s="34">
        <f>IF((M47)=0,0,(N47+O47+Q47+S47+U47))</f>
        <v>0</v>
      </c>
      <c r="W47" s="127"/>
      <c r="X47" s="34">
        <f>IF(W47=0,0,(N47+O47+Q47)/(M47+P47)*W47*1.5)</f>
        <v>0</v>
      </c>
      <c r="Y47" s="34">
        <f t="shared" si="34"/>
        <v>0</v>
      </c>
      <c r="Z47" s="36">
        <f t="shared" si="43"/>
        <v>0</v>
      </c>
      <c r="AA47" s="34">
        <f>X48+V47+Z47</f>
        <v>0</v>
      </c>
      <c r="AB47" s="34">
        <f t="shared" si="38"/>
        <v>0</v>
      </c>
      <c r="AC47" s="67">
        <f t="shared" si="39"/>
        <v>0</v>
      </c>
      <c r="AD47" s="36">
        <f t="shared" si="40"/>
        <v>0</v>
      </c>
      <c r="AE47" s="36">
        <f t="shared" si="41"/>
        <v>0</v>
      </c>
      <c r="AF47" s="50">
        <f t="shared" si="10"/>
        <v>0</v>
      </c>
      <c r="AG47" s="34">
        <f t="shared" si="24"/>
        <v>0</v>
      </c>
      <c r="AH47" s="50"/>
      <c r="AI47" s="50"/>
      <c r="AJ47" s="50">
        <f t="shared" si="31"/>
        <v>0</v>
      </c>
      <c r="AK47" s="51"/>
      <c r="AL47" s="50">
        <f t="shared" si="32"/>
        <v>0</v>
      </c>
      <c r="AM47" s="34"/>
      <c r="AN47" s="34"/>
      <c r="AO47" s="34"/>
      <c r="AP47" s="68">
        <f t="shared" si="33"/>
        <v>0</v>
      </c>
      <c r="AQ47" s="70"/>
      <c r="AR47" s="50">
        <f t="shared" si="42"/>
        <v>0</v>
      </c>
      <c r="AS47" s="34"/>
      <c r="AT47" s="120"/>
      <c r="AU47" s="58"/>
      <c r="AV47" s="58"/>
      <c r="AW47" s="58"/>
      <c r="AX47" s="58"/>
    </row>
    <row r="48" spans="1:50" ht="50.1" customHeight="1">
      <c r="B48" s="127">
        <v>6</v>
      </c>
      <c r="C48" s="127" t="s">
        <v>105</v>
      </c>
      <c r="D48" s="127"/>
      <c r="E48" s="127">
        <v>621002</v>
      </c>
      <c r="F48" s="127"/>
      <c r="G48" s="127"/>
      <c r="H48" s="127"/>
      <c r="I48" s="127"/>
      <c r="J48" s="127"/>
      <c r="K48" s="127"/>
      <c r="L48" s="127"/>
      <c r="M48" s="127">
        <f t="shared" si="35"/>
        <v>0</v>
      </c>
      <c r="N48" s="34">
        <f t="shared" si="36"/>
        <v>0</v>
      </c>
      <c r="O48" s="34"/>
      <c r="P48" s="36">
        <f t="shared" si="37"/>
        <v>0</v>
      </c>
      <c r="Q48" s="34">
        <f t="shared" si="44"/>
        <v>0</v>
      </c>
      <c r="R48" s="34"/>
      <c r="S48" s="34"/>
      <c r="T48" s="34"/>
      <c r="U48" s="34"/>
      <c r="V48" s="34">
        <f>IF((M48)=0,0,(N48+O48+Q48+S48+U48))</f>
        <v>0</v>
      </c>
      <c r="W48" s="127"/>
      <c r="X48" s="34">
        <f>IF(W48=0,0,(N48+O48+Q48)/(M48+P48)*W48*1.5)</f>
        <v>0</v>
      </c>
      <c r="Y48" s="34">
        <f>COUNTIF(L48,"1")</f>
        <v>0</v>
      </c>
      <c r="Z48" s="36">
        <f t="shared" si="43"/>
        <v>0</v>
      </c>
      <c r="AA48" s="34">
        <f>X49+V48+Z48</f>
        <v>0</v>
      </c>
      <c r="AB48" s="34">
        <f t="shared" si="38"/>
        <v>0</v>
      </c>
      <c r="AC48" s="67">
        <f t="shared" si="39"/>
        <v>0</v>
      </c>
      <c r="AD48" s="36">
        <f t="shared" si="40"/>
        <v>0</v>
      </c>
      <c r="AE48" s="36">
        <f t="shared" si="41"/>
        <v>0</v>
      </c>
      <c r="AF48" s="50">
        <f t="shared" si="10"/>
        <v>0</v>
      </c>
      <c r="AG48" s="34">
        <f t="shared" si="24"/>
        <v>0</v>
      </c>
      <c r="AH48" s="50"/>
      <c r="AI48" s="50"/>
      <c r="AJ48" s="50">
        <f t="shared" si="31"/>
        <v>0</v>
      </c>
      <c r="AK48" s="51"/>
      <c r="AL48" s="50">
        <f t="shared" si="32"/>
        <v>0</v>
      </c>
      <c r="AM48" s="34"/>
      <c r="AN48" s="34"/>
      <c r="AO48" s="34"/>
      <c r="AP48" s="68">
        <f t="shared" si="33"/>
        <v>0</v>
      </c>
      <c r="AQ48" s="70"/>
      <c r="AR48" s="50">
        <f t="shared" si="42"/>
        <v>0</v>
      </c>
      <c r="AS48" s="34"/>
      <c r="AT48" s="120"/>
      <c r="AU48" s="58"/>
      <c r="AV48" s="58"/>
      <c r="AW48" s="58"/>
      <c r="AX48" s="58"/>
    </row>
    <row r="49" spans="2:50" ht="50.1" customHeight="1">
      <c r="B49" s="127">
        <v>7</v>
      </c>
      <c r="C49" s="127" t="s">
        <v>106</v>
      </c>
      <c r="D49" s="127"/>
      <c r="E49" s="127">
        <v>621002</v>
      </c>
      <c r="F49" s="127"/>
      <c r="G49" s="127"/>
      <c r="H49" s="127"/>
      <c r="I49" s="127"/>
      <c r="J49" s="127"/>
      <c r="K49" s="127"/>
      <c r="L49" s="127"/>
      <c r="M49" s="127">
        <f t="shared" si="35"/>
        <v>0</v>
      </c>
      <c r="N49" s="34">
        <f t="shared" si="36"/>
        <v>0</v>
      </c>
      <c r="O49" s="34"/>
      <c r="P49" s="36">
        <f t="shared" si="37"/>
        <v>0</v>
      </c>
      <c r="Q49" s="34">
        <f t="shared" si="44"/>
        <v>0</v>
      </c>
      <c r="R49" s="47"/>
      <c r="S49" s="34"/>
      <c r="T49" s="48"/>
      <c r="U49" s="34"/>
      <c r="V49" s="34">
        <f>IF((M49)=0,0,(N49+O49+Q49+S49+U49))</f>
        <v>0</v>
      </c>
      <c r="W49" s="127"/>
      <c r="X49" s="34">
        <f>IF(W49=0,0,(N49+O49+Q49)/(M49+P49)*W49*1.5)</f>
        <v>0</v>
      </c>
      <c r="Y49" s="34">
        <f t="shared" si="34"/>
        <v>0</v>
      </c>
      <c r="Z49" s="36">
        <f t="shared" si="43"/>
        <v>0</v>
      </c>
      <c r="AA49" s="34">
        <f>Y49+V49+Z49</f>
        <v>0</v>
      </c>
      <c r="AB49" s="34">
        <f t="shared" si="38"/>
        <v>0</v>
      </c>
      <c r="AC49" s="67">
        <f t="shared" si="39"/>
        <v>0</v>
      </c>
      <c r="AD49" s="36">
        <f t="shared" si="40"/>
        <v>0</v>
      </c>
      <c r="AE49" s="36">
        <f>(AA49+AD49)</f>
        <v>0</v>
      </c>
      <c r="AF49" s="50">
        <f t="shared" si="10"/>
        <v>0</v>
      </c>
      <c r="AG49" s="34">
        <f t="shared" si="24"/>
        <v>0</v>
      </c>
      <c r="AH49" s="50"/>
      <c r="AI49" s="51"/>
      <c r="AJ49" s="50">
        <f t="shared" si="31"/>
        <v>0</v>
      </c>
      <c r="AK49" s="51"/>
      <c r="AL49" s="50">
        <f t="shared" si="32"/>
        <v>0</v>
      </c>
      <c r="AM49" s="34"/>
      <c r="AN49" s="34"/>
      <c r="AO49" s="34"/>
      <c r="AP49" s="68">
        <f t="shared" si="33"/>
        <v>0</v>
      </c>
      <c r="AQ49" s="70"/>
      <c r="AR49" s="50">
        <f t="shared" si="42"/>
        <v>0</v>
      </c>
      <c r="AS49" s="34"/>
      <c r="AT49" s="120"/>
      <c r="AU49" s="58"/>
      <c r="AV49" s="58"/>
      <c r="AW49" s="58"/>
      <c r="AX49" s="58"/>
    </row>
    <row r="50" spans="2:50" ht="50.1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20"/>
      <c r="AU50" s="58"/>
      <c r="AV50" s="58"/>
      <c r="AW50" s="58"/>
      <c r="AX50" s="58"/>
    </row>
    <row r="51" spans="2:50" ht="50.1" customHeight="1">
      <c r="B51"/>
      <c r="C51"/>
      <c r="D51"/>
      <c r="E51"/>
      <c r="F51"/>
      <c r="G51"/>
      <c r="H51"/>
      <c r="I51"/>
      <c r="J51"/>
      <c r="K51" s="161" t="s">
        <v>135</v>
      </c>
      <c r="L51" s="161"/>
      <c r="M51" s="128">
        <f>SUM(M6:M39)</f>
        <v>0</v>
      </c>
      <c r="N51" s="128">
        <f t="shared" ref="N51:AR51" si="45">SUM(N6:N39)</f>
        <v>0</v>
      </c>
      <c r="O51" s="128">
        <f t="shared" si="45"/>
        <v>0</v>
      </c>
      <c r="P51" s="128">
        <f t="shared" si="45"/>
        <v>0</v>
      </c>
      <c r="Q51" s="128">
        <f t="shared" si="45"/>
        <v>0</v>
      </c>
      <c r="R51" s="128">
        <f t="shared" si="45"/>
        <v>0</v>
      </c>
      <c r="S51" s="128">
        <f t="shared" si="45"/>
        <v>0</v>
      </c>
      <c r="T51" s="128">
        <f t="shared" si="45"/>
        <v>0</v>
      </c>
      <c r="U51" s="128">
        <f t="shared" si="45"/>
        <v>0</v>
      </c>
      <c r="V51" s="128">
        <f t="shared" si="45"/>
        <v>0</v>
      </c>
      <c r="W51" s="128">
        <f t="shared" si="45"/>
        <v>0</v>
      </c>
      <c r="X51" s="128">
        <f t="shared" si="45"/>
        <v>0</v>
      </c>
      <c r="Y51" s="128">
        <f t="shared" si="45"/>
        <v>0</v>
      </c>
      <c r="Z51" s="128">
        <f t="shared" si="45"/>
        <v>0</v>
      </c>
      <c r="AA51" s="128">
        <f t="shared" si="45"/>
        <v>0</v>
      </c>
      <c r="AB51" s="128">
        <f t="shared" si="45"/>
        <v>0</v>
      </c>
      <c r="AC51" s="128">
        <f t="shared" si="45"/>
        <v>0</v>
      </c>
      <c r="AD51" s="128">
        <f t="shared" si="45"/>
        <v>0</v>
      </c>
      <c r="AE51" s="128">
        <f t="shared" si="45"/>
        <v>0</v>
      </c>
      <c r="AF51" s="128">
        <f t="shared" si="45"/>
        <v>0</v>
      </c>
      <c r="AG51" s="128">
        <f t="shared" si="45"/>
        <v>0</v>
      </c>
      <c r="AH51" s="128">
        <f t="shared" si="45"/>
        <v>0</v>
      </c>
      <c r="AI51" s="128">
        <f t="shared" si="45"/>
        <v>0</v>
      </c>
      <c r="AJ51" s="128">
        <f t="shared" si="45"/>
        <v>0</v>
      </c>
      <c r="AK51" s="128">
        <f t="shared" si="45"/>
        <v>0</v>
      </c>
      <c r="AL51" s="128">
        <f t="shared" si="45"/>
        <v>0</v>
      </c>
      <c r="AM51" s="86">
        <f>SUM(AM6:AM39)</f>
        <v>0</v>
      </c>
      <c r="AN51" s="86">
        <f>SUM(AN6:AN39)</f>
        <v>0</v>
      </c>
      <c r="AO51" s="86">
        <f>SUM(AO6:AO39)</f>
        <v>0</v>
      </c>
      <c r="AP51" s="86">
        <f>SUM(AP6:AP39)</f>
        <v>0</v>
      </c>
      <c r="AQ51" s="128">
        <f t="shared" si="45"/>
        <v>0</v>
      </c>
      <c r="AR51" s="128">
        <f t="shared" si="45"/>
        <v>0</v>
      </c>
      <c r="AS51"/>
      <c r="AT51" s="120"/>
      <c r="AU51" s="58"/>
      <c r="AV51" s="58"/>
      <c r="AW51" s="58"/>
      <c r="AX51" s="58"/>
    </row>
    <row r="52" spans="2:50" ht="50.1" customHeight="1">
      <c r="B52"/>
      <c r="C52"/>
      <c r="D52"/>
      <c r="E52"/>
      <c r="F52"/>
      <c r="G52"/>
      <c r="H52"/>
      <c r="I52"/>
      <c r="J52"/>
      <c r="K52" s="161" t="s">
        <v>126</v>
      </c>
      <c r="L52" s="161"/>
      <c r="M52" s="128">
        <f>SUM(M40:M42)</f>
        <v>0</v>
      </c>
      <c r="N52" s="128">
        <f t="shared" ref="N52:AR52" si="46">SUM(N40:N42)</f>
        <v>0</v>
      </c>
      <c r="O52" s="128">
        <f t="shared" si="46"/>
        <v>0</v>
      </c>
      <c r="P52" s="128">
        <f t="shared" si="46"/>
        <v>0</v>
      </c>
      <c r="Q52" s="128">
        <f t="shared" si="46"/>
        <v>0</v>
      </c>
      <c r="R52" s="128">
        <f t="shared" si="46"/>
        <v>0</v>
      </c>
      <c r="S52" s="128">
        <f t="shared" si="46"/>
        <v>0</v>
      </c>
      <c r="T52" s="128">
        <f t="shared" si="46"/>
        <v>0</v>
      </c>
      <c r="U52" s="128">
        <f t="shared" si="46"/>
        <v>0</v>
      </c>
      <c r="V52" s="128">
        <f t="shared" si="46"/>
        <v>0</v>
      </c>
      <c r="W52" s="128">
        <f t="shared" si="46"/>
        <v>0</v>
      </c>
      <c r="X52" s="128">
        <f t="shared" si="46"/>
        <v>0</v>
      </c>
      <c r="Y52" s="128">
        <f t="shared" si="46"/>
        <v>0</v>
      </c>
      <c r="Z52" s="128">
        <f t="shared" si="46"/>
        <v>0</v>
      </c>
      <c r="AA52" s="128">
        <f t="shared" si="46"/>
        <v>0</v>
      </c>
      <c r="AB52" s="128">
        <f t="shared" si="46"/>
        <v>0</v>
      </c>
      <c r="AC52" s="128">
        <f t="shared" si="46"/>
        <v>0</v>
      </c>
      <c r="AD52" s="128">
        <f t="shared" si="46"/>
        <v>0</v>
      </c>
      <c r="AE52" s="128">
        <f t="shared" si="46"/>
        <v>0</v>
      </c>
      <c r="AF52" s="128">
        <f t="shared" si="46"/>
        <v>0</v>
      </c>
      <c r="AG52" s="128">
        <f t="shared" si="46"/>
        <v>0</v>
      </c>
      <c r="AH52" s="128">
        <f t="shared" si="46"/>
        <v>0</v>
      </c>
      <c r="AI52" s="128">
        <f t="shared" si="46"/>
        <v>0</v>
      </c>
      <c r="AJ52" s="128">
        <f t="shared" si="46"/>
        <v>0</v>
      </c>
      <c r="AK52" s="128">
        <f t="shared" si="46"/>
        <v>0</v>
      </c>
      <c r="AL52" s="128">
        <f t="shared" si="46"/>
        <v>0</v>
      </c>
      <c r="AM52" s="128">
        <f t="shared" si="46"/>
        <v>0</v>
      </c>
      <c r="AN52" s="128">
        <f t="shared" si="46"/>
        <v>0</v>
      </c>
      <c r="AO52" s="128">
        <f t="shared" si="46"/>
        <v>0</v>
      </c>
      <c r="AP52" s="128">
        <f t="shared" si="46"/>
        <v>0</v>
      </c>
      <c r="AQ52" s="128">
        <f t="shared" si="46"/>
        <v>0</v>
      </c>
      <c r="AR52" s="128">
        <f t="shared" si="46"/>
        <v>0</v>
      </c>
      <c r="AS52"/>
      <c r="AT52" s="120"/>
      <c r="AU52" s="58"/>
      <c r="AV52" s="58"/>
      <c r="AW52" s="58"/>
      <c r="AX52" s="58"/>
    </row>
    <row r="53" spans="2:50" ht="50.1" customHeight="1">
      <c r="B53"/>
      <c r="C53"/>
      <c r="D53"/>
      <c r="E53"/>
      <c r="F53"/>
      <c r="G53"/>
      <c r="H53"/>
      <c r="I53"/>
      <c r="J53"/>
      <c r="K53" s="161" t="s">
        <v>136</v>
      </c>
      <c r="L53" s="161"/>
      <c r="M53" s="128">
        <f>SUM(M43:M49)</f>
        <v>0</v>
      </c>
      <c r="N53" s="128">
        <f t="shared" ref="N53:AR53" si="47">SUM(N43:N49)</f>
        <v>0</v>
      </c>
      <c r="O53" s="128">
        <f t="shared" si="47"/>
        <v>0</v>
      </c>
      <c r="P53" s="128">
        <f t="shared" si="47"/>
        <v>0</v>
      </c>
      <c r="Q53" s="128">
        <f t="shared" si="47"/>
        <v>0</v>
      </c>
      <c r="R53" s="128">
        <f t="shared" si="47"/>
        <v>0</v>
      </c>
      <c r="S53" s="128">
        <f t="shared" si="47"/>
        <v>0</v>
      </c>
      <c r="T53" s="128">
        <f t="shared" si="47"/>
        <v>0</v>
      </c>
      <c r="U53" s="128">
        <f t="shared" si="47"/>
        <v>0</v>
      </c>
      <c r="V53" s="128">
        <f t="shared" si="47"/>
        <v>0</v>
      </c>
      <c r="W53" s="128">
        <f t="shared" si="47"/>
        <v>0</v>
      </c>
      <c r="X53" s="128">
        <f t="shared" si="47"/>
        <v>0</v>
      </c>
      <c r="Y53" s="128">
        <f t="shared" si="47"/>
        <v>0</v>
      </c>
      <c r="Z53" s="128">
        <f t="shared" si="47"/>
        <v>0</v>
      </c>
      <c r="AA53" s="128">
        <f t="shared" si="47"/>
        <v>0</v>
      </c>
      <c r="AB53" s="128">
        <f t="shared" si="47"/>
        <v>0</v>
      </c>
      <c r="AC53" s="128">
        <f t="shared" si="47"/>
        <v>0</v>
      </c>
      <c r="AD53" s="128">
        <f t="shared" si="47"/>
        <v>0</v>
      </c>
      <c r="AE53" s="128">
        <f t="shared" si="47"/>
        <v>0</v>
      </c>
      <c r="AF53" s="128">
        <f t="shared" si="47"/>
        <v>0</v>
      </c>
      <c r="AG53" s="128">
        <f t="shared" si="47"/>
        <v>0</v>
      </c>
      <c r="AH53" s="128">
        <f t="shared" si="47"/>
        <v>0</v>
      </c>
      <c r="AI53" s="128">
        <f t="shared" si="47"/>
        <v>0</v>
      </c>
      <c r="AJ53" s="128">
        <f t="shared" si="47"/>
        <v>0</v>
      </c>
      <c r="AK53" s="128">
        <f t="shared" si="47"/>
        <v>0</v>
      </c>
      <c r="AL53" s="128">
        <f t="shared" si="47"/>
        <v>0</v>
      </c>
      <c r="AM53" s="128">
        <f t="shared" si="47"/>
        <v>0</v>
      </c>
      <c r="AN53" s="128">
        <f t="shared" si="47"/>
        <v>0</v>
      </c>
      <c r="AO53" s="128">
        <f t="shared" si="47"/>
        <v>0</v>
      </c>
      <c r="AP53" s="128">
        <f t="shared" si="47"/>
        <v>0</v>
      </c>
      <c r="AQ53" s="128">
        <f t="shared" si="47"/>
        <v>0</v>
      </c>
      <c r="AR53" s="128">
        <f t="shared" si="47"/>
        <v>0</v>
      </c>
      <c r="AS53"/>
      <c r="AT53" s="120"/>
      <c r="AU53" s="58"/>
      <c r="AV53" s="58"/>
      <c r="AW53" s="58"/>
      <c r="AX53" s="58"/>
    </row>
    <row r="54" spans="2:50" ht="50.1" customHeight="1">
      <c r="B54"/>
      <c r="C54"/>
      <c r="D54"/>
      <c r="E54"/>
      <c r="F54"/>
      <c r="G54"/>
      <c r="H54"/>
      <c r="I54"/>
      <c r="J54" s="162" t="s">
        <v>23</v>
      </c>
      <c r="K54" s="163"/>
      <c r="L54" s="164"/>
      <c r="M54" s="128">
        <f>SUM(M51:M53)</f>
        <v>0</v>
      </c>
      <c r="N54" s="128">
        <f t="shared" ref="N54:AQ54" si="48">SUM(N51:N53)</f>
        <v>0</v>
      </c>
      <c r="O54" s="128">
        <f t="shared" si="48"/>
        <v>0</v>
      </c>
      <c r="P54" s="128">
        <f t="shared" si="48"/>
        <v>0</v>
      </c>
      <c r="Q54" s="128">
        <f t="shared" si="48"/>
        <v>0</v>
      </c>
      <c r="R54" s="128">
        <f t="shared" si="48"/>
        <v>0</v>
      </c>
      <c r="S54" s="128">
        <f t="shared" si="48"/>
        <v>0</v>
      </c>
      <c r="T54" s="128">
        <f t="shared" si="48"/>
        <v>0</v>
      </c>
      <c r="U54" s="128">
        <f t="shared" si="48"/>
        <v>0</v>
      </c>
      <c r="V54" s="128">
        <f t="shared" si="48"/>
        <v>0</v>
      </c>
      <c r="W54" s="128">
        <f t="shared" si="48"/>
        <v>0</v>
      </c>
      <c r="X54" s="128">
        <f t="shared" si="48"/>
        <v>0</v>
      </c>
      <c r="Y54" s="128">
        <f t="shared" si="48"/>
        <v>0</v>
      </c>
      <c r="Z54" s="128">
        <f t="shared" si="48"/>
        <v>0</v>
      </c>
      <c r="AA54" s="128">
        <f t="shared" si="48"/>
        <v>0</v>
      </c>
      <c r="AB54" s="128">
        <f t="shared" si="48"/>
        <v>0</v>
      </c>
      <c r="AC54" s="128">
        <f t="shared" si="48"/>
        <v>0</v>
      </c>
      <c r="AD54" s="128">
        <f t="shared" si="48"/>
        <v>0</v>
      </c>
      <c r="AE54" s="128">
        <f t="shared" si="48"/>
        <v>0</v>
      </c>
      <c r="AF54" s="128">
        <f t="shared" si="48"/>
        <v>0</v>
      </c>
      <c r="AG54" s="128">
        <f t="shared" si="48"/>
        <v>0</v>
      </c>
      <c r="AH54" s="128">
        <f t="shared" si="48"/>
        <v>0</v>
      </c>
      <c r="AI54" s="128">
        <f t="shared" si="48"/>
        <v>0</v>
      </c>
      <c r="AJ54" s="128">
        <f t="shared" si="48"/>
        <v>0</v>
      </c>
      <c r="AK54" s="128">
        <f t="shared" si="48"/>
        <v>0</v>
      </c>
      <c r="AL54" s="128">
        <f t="shared" si="48"/>
        <v>0</v>
      </c>
      <c r="AM54" s="128">
        <f t="shared" si="48"/>
        <v>0</v>
      </c>
      <c r="AN54" s="128">
        <f t="shared" si="48"/>
        <v>0</v>
      </c>
      <c r="AO54" s="128">
        <f t="shared" si="48"/>
        <v>0</v>
      </c>
      <c r="AP54" s="128">
        <f t="shared" si="48"/>
        <v>0</v>
      </c>
      <c r="AQ54" s="128">
        <f t="shared" si="48"/>
        <v>0</v>
      </c>
      <c r="AR54" s="128">
        <f>SUM(AR51:AR53)</f>
        <v>0</v>
      </c>
      <c r="AS54"/>
      <c r="AT54" s="120"/>
      <c r="AU54" s="58"/>
      <c r="AV54" s="58"/>
      <c r="AW54" s="58"/>
      <c r="AX54" s="58"/>
    </row>
    <row r="55" spans="2:50" ht="50.1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20"/>
      <c r="AU55" s="58"/>
      <c r="AV55" s="58"/>
      <c r="AW55" s="58"/>
      <c r="AX55" s="58"/>
    </row>
    <row r="56" spans="2:50" ht="50.1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20"/>
      <c r="AU56" s="58"/>
      <c r="AV56" s="58"/>
      <c r="AW56" s="58"/>
      <c r="AX56" s="58"/>
    </row>
    <row r="57" spans="2:50" ht="50.1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20"/>
      <c r="AU57" s="58"/>
      <c r="AV57" s="58"/>
      <c r="AW57" s="58"/>
      <c r="AX57" s="58"/>
    </row>
    <row r="58" spans="2:50" ht="50.1" customHeight="1">
      <c r="B58"/>
      <c r="C58"/>
      <c r="D58"/>
      <c r="E58"/>
      <c r="F58"/>
      <c r="G58"/>
      <c r="H58"/>
      <c r="I58"/>
      <c r="J58"/>
      <c r="K58"/>
      <c r="L58" s="149"/>
      <c r="M58" s="14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20"/>
      <c r="AU58" s="58"/>
      <c r="AV58" s="58"/>
      <c r="AW58" s="58"/>
      <c r="AX58" s="58"/>
    </row>
    <row r="59" spans="2:50" ht="20.100000000000001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6"/>
      <c r="AU59" s="58"/>
      <c r="AV59" s="58"/>
      <c r="AW59" s="58"/>
      <c r="AX59" s="58"/>
    </row>
    <row r="60" spans="2:50" ht="50.1" customHeight="1">
      <c r="B60"/>
      <c r="C60"/>
      <c r="D60"/>
      <c r="E60"/>
      <c r="F60"/>
      <c r="G60" s="149"/>
      <c r="H60" s="149"/>
      <c r="I60" s="149"/>
      <c r="J60" s="149"/>
      <c r="K60" s="149"/>
      <c r="L60" s="149"/>
      <c r="M60" s="14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6"/>
      <c r="AU60" s="58"/>
      <c r="AV60" s="58"/>
      <c r="AW60" s="58"/>
      <c r="AX60" s="58"/>
    </row>
    <row r="61" spans="2:50" ht="18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6"/>
      <c r="AU61" s="58"/>
      <c r="AV61" s="58"/>
      <c r="AW61" s="58"/>
      <c r="AX61" s="58"/>
    </row>
    <row r="62" spans="2:50" ht="18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6"/>
      <c r="AU62" s="58"/>
      <c r="AV62" s="58"/>
      <c r="AW62" s="58"/>
      <c r="AX62" s="58"/>
    </row>
    <row r="63" spans="2:50" ht="18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6"/>
      <c r="AU63" s="58"/>
      <c r="AV63" s="58"/>
      <c r="AW63" s="58"/>
      <c r="AX63" s="58"/>
    </row>
    <row r="64" spans="2:50" ht="18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6"/>
      <c r="AU64" s="58"/>
      <c r="AV64" s="58"/>
      <c r="AW64" s="58"/>
      <c r="AX64" s="58"/>
    </row>
    <row r="65" spans="2:59" ht="18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6"/>
      <c r="AU65" s="58"/>
      <c r="AV65" s="58"/>
      <c r="AW65" s="58"/>
      <c r="AX65" s="58"/>
    </row>
    <row r="66" spans="2:59" ht="18" customHeight="1">
      <c r="AT66" s="120"/>
      <c r="AU66" s="58"/>
      <c r="AV66" s="58"/>
      <c r="AW66" s="58"/>
      <c r="AX66" s="58"/>
    </row>
    <row r="67" spans="2:59" ht="18" customHeight="1">
      <c r="AT67" s="120"/>
      <c r="AU67" s="58"/>
      <c r="AV67" s="58"/>
      <c r="AW67" s="58"/>
      <c r="AX67" s="58"/>
    </row>
    <row r="68" spans="2:59" ht="18" customHeight="1"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 spans="2:59" ht="18" customHeight="1">
      <c r="B69" s="120"/>
      <c r="C69" s="120"/>
      <c r="D69" s="77"/>
      <c r="E69" s="120"/>
      <c r="F69" s="120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</row>
    <row r="70" spans="2:59" ht="18" customHeight="1">
      <c r="B70" s="120"/>
      <c r="C70" s="120"/>
      <c r="D70" s="77"/>
      <c r="E70" s="120"/>
      <c r="F70" s="120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 spans="2:59" ht="18" customHeight="1">
      <c r="B71" s="120"/>
      <c r="C71" s="120"/>
      <c r="D71" s="78"/>
      <c r="E71" s="120"/>
      <c r="F71" s="120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</row>
    <row r="72" spans="2:59" ht="18" customHeight="1">
      <c r="B72" s="120"/>
      <c r="C72" s="120"/>
      <c r="D72" s="78"/>
      <c r="E72" s="120"/>
      <c r="F72" s="120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 spans="2:59" ht="18" customHeight="1">
      <c r="B73" s="120"/>
      <c r="C73" s="120"/>
      <c r="D73" s="78"/>
      <c r="E73" s="120"/>
      <c r="F73" s="120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</row>
    <row r="74" spans="2:59" ht="18" customHeight="1">
      <c r="B74" s="32"/>
      <c r="C74" s="120"/>
      <c r="D74" s="78"/>
      <c r="E74" s="120"/>
      <c r="F74" s="120"/>
      <c r="G74" s="120"/>
      <c r="H74" s="120"/>
      <c r="I74" s="120"/>
      <c r="J74" s="32"/>
      <c r="K74" s="120"/>
      <c r="L74" s="120"/>
      <c r="M74" s="120"/>
      <c r="N74" s="79"/>
      <c r="O74" s="79"/>
      <c r="P74" s="79"/>
      <c r="Q74" s="79"/>
      <c r="R74" s="80"/>
      <c r="S74" s="79"/>
      <c r="T74" s="81"/>
      <c r="U74" s="79"/>
      <c r="V74" s="79"/>
      <c r="W74" s="82"/>
      <c r="X74" s="79"/>
      <c r="Y74" s="79"/>
      <c r="Z74" s="79"/>
      <c r="AA74" s="78"/>
      <c r="AB74" s="78"/>
      <c r="AC74" s="83"/>
      <c r="AD74" s="84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85"/>
      <c r="AQ74" s="85"/>
      <c r="AR74" s="120"/>
      <c r="AS74" s="120"/>
      <c r="AT74" s="120"/>
    </row>
    <row r="75" spans="2:59" ht="18" customHeight="1">
      <c r="B75" s="32"/>
      <c r="C75" s="120"/>
      <c r="D75" s="78"/>
      <c r="E75" s="120"/>
      <c r="F75" s="120"/>
      <c r="G75" s="120"/>
      <c r="H75" s="120"/>
      <c r="I75" s="120"/>
      <c r="J75" s="32"/>
      <c r="K75" s="120"/>
      <c r="L75" s="120"/>
      <c r="M75" s="120"/>
      <c r="N75" s="79"/>
      <c r="O75" s="79"/>
      <c r="P75" s="79"/>
      <c r="Q75" s="79"/>
      <c r="R75" s="80"/>
      <c r="S75" s="79"/>
      <c r="T75" s="81"/>
      <c r="U75" s="79"/>
      <c r="V75" s="79"/>
      <c r="W75" s="82"/>
      <c r="X75" s="79"/>
      <c r="Y75" s="79"/>
      <c r="Z75" s="79"/>
      <c r="AA75" s="78"/>
      <c r="AB75" s="78"/>
      <c r="AC75" s="83"/>
      <c r="AD75" s="84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85"/>
      <c r="AQ75" s="85"/>
      <c r="AR75" s="120"/>
      <c r="AS75" s="120"/>
      <c r="AT75" s="120"/>
    </row>
    <row r="76" spans="2:59" ht="18" customHeight="1">
      <c r="B76" s="32"/>
      <c r="C76" s="120"/>
      <c r="D76" s="78"/>
      <c r="E76" s="120"/>
      <c r="F76" s="120"/>
      <c r="G76" s="120"/>
      <c r="H76" s="120"/>
      <c r="I76" s="120"/>
      <c r="J76" s="32"/>
      <c r="K76" s="120"/>
      <c r="L76" s="120"/>
      <c r="M76" s="120"/>
      <c r="N76" s="79"/>
      <c r="O76" s="79"/>
      <c r="P76" s="79"/>
      <c r="Q76" s="79"/>
      <c r="R76" s="80"/>
      <c r="S76" s="79"/>
      <c r="T76" s="81"/>
      <c r="U76" s="79"/>
      <c r="V76" s="79"/>
      <c r="W76" s="82"/>
      <c r="X76" s="79"/>
      <c r="Y76" s="79"/>
      <c r="Z76" s="79"/>
      <c r="AA76" s="78"/>
      <c r="AB76" s="78"/>
      <c r="AC76" s="83"/>
      <c r="AD76" s="84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85"/>
      <c r="AQ76" s="85"/>
      <c r="AR76" s="120"/>
      <c r="AS76" s="120"/>
      <c r="AT76" s="120"/>
    </row>
    <row r="77" spans="2:59" ht="18" customHeight="1">
      <c r="B77" s="32"/>
      <c r="C77" s="148"/>
      <c r="D77" s="148"/>
      <c r="E77" s="148"/>
      <c r="F77" s="120"/>
      <c r="G77" s="120"/>
      <c r="H77" s="120"/>
      <c r="I77" s="120"/>
      <c r="J77" s="32"/>
      <c r="K77" s="120"/>
      <c r="L77" s="120"/>
      <c r="M77" s="120"/>
      <c r="N77" s="79"/>
      <c r="O77" s="79"/>
      <c r="P77" s="79"/>
      <c r="Q77" s="79"/>
      <c r="R77" s="80"/>
      <c r="S77" s="79"/>
      <c r="T77" s="81"/>
      <c r="U77" s="79"/>
      <c r="V77" s="79"/>
      <c r="W77" s="82"/>
      <c r="X77" s="79"/>
      <c r="Y77" s="79"/>
      <c r="Z77" s="79"/>
      <c r="AA77" s="78"/>
      <c r="AB77" s="78"/>
      <c r="AC77" s="83"/>
      <c r="AD77" s="84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85"/>
      <c r="AQ77" s="85"/>
      <c r="AR77" s="120"/>
      <c r="AS77" s="120"/>
      <c r="AT77" s="120"/>
    </row>
  </sheetData>
  <mergeCells count="32">
    <mergeCell ref="B1:E1"/>
    <mergeCell ref="S1:V1"/>
    <mergeCell ref="B2:E2"/>
    <mergeCell ref="M3:AE3"/>
    <mergeCell ref="AF3:AJ3"/>
    <mergeCell ref="AU7:BB7"/>
    <mergeCell ref="K51:L51"/>
    <mergeCell ref="AM3:AM5"/>
    <mergeCell ref="AN3:AN5"/>
    <mergeCell ref="AO3:AO5"/>
    <mergeCell ref="AP3:AP5"/>
    <mergeCell ref="AQ3:AQ5"/>
    <mergeCell ref="K4:L4"/>
    <mergeCell ref="M4:N4"/>
    <mergeCell ref="AL3:AL5"/>
    <mergeCell ref="P4:Q4"/>
    <mergeCell ref="R4:U4"/>
    <mergeCell ref="V4:V5"/>
    <mergeCell ref="W4:X4"/>
    <mergeCell ref="C77:E77"/>
    <mergeCell ref="Y4:Z4"/>
    <mergeCell ref="AB4:AB5"/>
    <mergeCell ref="AC4:AD4"/>
    <mergeCell ref="AJ4:AJ5"/>
    <mergeCell ref="B4:C4"/>
    <mergeCell ref="D4:E4"/>
    <mergeCell ref="H4:J4"/>
    <mergeCell ref="K52:L52"/>
    <mergeCell ref="K53:L53"/>
    <mergeCell ref="J54:L54"/>
    <mergeCell ref="L58:M58"/>
    <mergeCell ref="G60:M60"/>
  </mergeCells>
  <conditionalFormatting sqref="AL40:AS42 AR6:AS39 AL6:AP39 AQ6:AQ38 AL59:AO60 AD60:AJ60 X60:AA60 AP60:AQ60 AR61:AS65 AL69:AO77 AT59:AT65 AL50:AO50 AM43:AO47 AL61:AP65 AL43:AL49 AP43:AP49 AR43:AS49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77"/>
  <sheetViews>
    <sheetView zoomScale="40" zoomScaleNormal="40" zoomScaleSheetLayoutView="25" workbookViewId="0">
      <selection activeCell="AS54" sqref="AS54"/>
    </sheetView>
  </sheetViews>
  <sheetFormatPr baseColWidth="10" defaultRowHeight="18" customHeight="1" outlineLevelCol="2"/>
  <cols>
    <col min="1" max="1" width="23.140625" style="5" customWidth="1"/>
    <col min="2" max="2" width="7.7109375" style="5" customWidth="1"/>
    <col min="3" max="3" width="49.28515625" style="5" customWidth="1"/>
    <col min="4" max="4" width="22.28515625" style="72" customWidth="1"/>
    <col min="5" max="5" width="19.85546875" style="5" customWidth="1"/>
    <col min="6" max="6" width="10.7109375" style="5" customWidth="1"/>
    <col min="7" max="7" width="10.7109375" style="73" customWidth="1"/>
    <col min="8" max="8" width="10.5703125" style="5" customWidth="1"/>
    <col min="9" max="10" width="10.42578125" style="5" customWidth="1"/>
    <col min="11" max="11" width="10.28515625" style="5" customWidth="1"/>
    <col min="12" max="12" width="10.85546875" style="5" customWidth="1"/>
    <col min="13" max="13" width="9.5703125" style="72" customWidth="1"/>
    <col min="14" max="14" width="24.7109375" style="72" customWidth="1"/>
    <col min="15" max="15" width="18.42578125" style="72" customWidth="1"/>
    <col min="16" max="16" width="13.42578125" style="72" customWidth="1"/>
    <col min="17" max="17" width="19.28515625" style="72" customWidth="1"/>
    <col min="18" max="18" width="10.140625" style="72" hidden="1" customWidth="1" outlineLevel="1"/>
    <col min="19" max="19" width="11" style="72" hidden="1" customWidth="1" outlineLevel="1"/>
    <col min="20" max="20" width="9.28515625" style="72" hidden="1" customWidth="1" outlineLevel="1"/>
    <col min="21" max="21" width="11.140625" style="72" hidden="1" customWidth="1" outlineLevel="1"/>
    <col min="22" max="22" width="24.140625" style="72" customWidth="1" collapsed="1"/>
    <col min="23" max="23" width="10.140625" style="74" hidden="1" customWidth="1"/>
    <col min="24" max="24" width="24.7109375" style="72" hidden="1" customWidth="1"/>
    <col min="25" max="25" width="13" style="72" customWidth="1"/>
    <col min="26" max="26" width="21.42578125" style="72" customWidth="1"/>
    <col min="27" max="27" width="20" style="72" customWidth="1"/>
    <col min="28" max="28" width="20.28515625" style="72" customWidth="1"/>
    <col min="29" max="29" width="16.5703125" style="75" customWidth="1"/>
    <col min="30" max="30" width="21.42578125" style="72" customWidth="1"/>
    <col min="31" max="31" width="21.7109375" style="5" customWidth="1"/>
    <col min="32" max="32" width="22.28515625" style="5" customWidth="1"/>
    <col min="33" max="33" width="20.7109375" style="5" customWidth="1"/>
    <col min="34" max="34" width="13.85546875" style="5" hidden="1" customWidth="1"/>
    <col min="35" max="35" width="8.5703125" style="5" hidden="1" customWidth="1"/>
    <col min="36" max="36" width="20.140625" style="5" customWidth="1"/>
    <col min="37" max="37" width="7.5703125" style="5" hidden="1" customWidth="1"/>
    <col min="38" max="38" width="23" style="5" customWidth="1"/>
    <col min="39" max="41" width="23" style="5" customWidth="1" outlineLevel="2"/>
    <col min="42" max="42" width="23.140625" style="5" customWidth="1"/>
    <col min="43" max="43" width="19" style="5" customWidth="1"/>
    <col min="44" max="44" width="25.5703125" style="5" customWidth="1"/>
    <col min="45" max="45" width="68.5703125" style="5" customWidth="1"/>
    <col min="46" max="46" width="10.85546875" style="5" customWidth="1"/>
    <col min="47" max="16384" width="11.42578125" style="5"/>
  </cols>
  <sheetData>
    <row r="1" spans="1:54" ht="50.1" customHeight="1">
      <c r="B1" s="184" t="s">
        <v>0</v>
      </c>
      <c r="C1" s="184"/>
      <c r="D1" s="184"/>
      <c r="E1" s="184"/>
      <c r="F1" s="1"/>
      <c r="G1" s="125"/>
      <c r="H1" s="3"/>
      <c r="I1" s="125"/>
      <c r="J1" s="125"/>
      <c r="K1" s="125"/>
      <c r="L1" s="3"/>
      <c r="M1" s="125"/>
      <c r="N1" s="125"/>
      <c r="O1" s="125"/>
      <c r="P1" s="3"/>
      <c r="Q1" s="125"/>
      <c r="R1" s="125"/>
      <c r="S1" s="185"/>
      <c r="T1" s="185"/>
      <c r="U1" s="185"/>
      <c r="V1" s="185"/>
      <c r="W1" s="4"/>
      <c r="X1" s="125"/>
      <c r="Y1" s="125"/>
      <c r="Z1" s="125"/>
      <c r="AA1" s="3"/>
      <c r="AB1" s="125"/>
      <c r="AC1" s="4"/>
      <c r="AD1" s="125"/>
      <c r="AE1" s="3"/>
      <c r="AF1" s="125"/>
      <c r="AG1" s="125"/>
      <c r="AH1" s="125"/>
      <c r="AI1" s="3"/>
      <c r="AJ1" s="125"/>
      <c r="AK1" s="125"/>
      <c r="AL1" s="125"/>
      <c r="AM1" s="125"/>
      <c r="AN1" s="125"/>
      <c r="AO1" s="125"/>
      <c r="AP1" s="125"/>
      <c r="AQ1" s="125"/>
      <c r="AR1" s="125"/>
    </row>
    <row r="2" spans="1:54" ht="50.1" customHeight="1" thickBot="1">
      <c r="B2" s="184" t="s">
        <v>1</v>
      </c>
      <c r="C2" s="184"/>
      <c r="D2" s="184"/>
      <c r="E2" s="184"/>
      <c r="F2" s="1"/>
      <c r="G2" s="125"/>
      <c r="H2" s="3"/>
      <c r="I2" s="125"/>
      <c r="J2" s="125"/>
      <c r="K2" s="125"/>
      <c r="L2" s="3"/>
      <c r="M2" s="125"/>
      <c r="N2" s="125"/>
      <c r="O2" s="125"/>
      <c r="P2" s="3"/>
      <c r="Q2" s="125"/>
      <c r="R2" s="125"/>
      <c r="S2" s="125"/>
      <c r="T2" s="3"/>
      <c r="U2" s="125"/>
      <c r="V2" s="125"/>
      <c r="W2" s="4"/>
      <c r="X2" s="3"/>
      <c r="Y2" s="3"/>
      <c r="Z2" s="3"/>
      <c r="AA2" s="125"/>
      <c r="AB2" s="125"/>
      <c r="AC2" s="4"/>
      <c r="AD2" s="3"/>
      <c r="AE2" s="125"/>
      <c r="AF2" s="125"/>
      <c r="AG2" s="125"/>
      <c r="AH2" s="3"/>
      <c r="AI2" s="125"/>
      <c r="AJ2" s="125"/>
      <c r="AK2" s="125"/>
      <c r="AL2" s="3"/>
      <c r="AM2" s="3"/>
      <c r="AN2" s="3"/>
      <c r="AO2" s="3"/>
      <c r="AP2" s="125"/>
      <c r="AQ2" s="125"/>
      <c r="AR2" s="125"/>
    </row>
    <row r="3" spans="1:54" ht="50.1" customHeight="1" thickBot="1">
      <c r="B3" s="1"/>
      <c r="C3" s="1"/>
      <c r="D3" s="1"/>
      <c r="E3" s="1"/>
      <c r="F3" s="1"/>
      <c r="G3" s="125"/>
      <c r="H3" s="125"/>
      <c r="I3" s="125"/>
      <c r="J3" s="125"/>
      <c r="K3" s="125"/>
      <c r="L3" s="125"/>
      <c r="M3" s="186" t="s">
        <v>2</v>
      </c>
      <c r="N3" s="187"/>
      <c r="O3" s="187"/>
      <c r="P3" s="187"/>
      <c r="Q3" s="187"/>
      <c r="R3" s="187"/>
      <c r="S3" s="187"/>
      <c r="T3" s="187"/>
      <c r="U3" s="187"/>
      <c r="V3" s="187"/>
      <c r="W3" s="178"/>
      <c r="X3" s="178"/>
      <c r="Y3" s="178"/>
      <c r="Z3" s="178"/>
      <c r="AA3" s="178"/>
      <c r="AB3" s="178"/>
      <c r="AC3" s="178"/>
      <c r="AD3" s="178"/>
      <c r="AE3" s="188"/>
      <c r="AF3" s="189" t="s">
        <v>3</v>
      </c>
      <c r="AG3" s="178"/>
      <c r="AH3" s="178"/>
      <c r="AI3" s="178"/>
      <c r="AJ3" s="188"/>
      <c r="AK3" s="125"/>
      <c r="AL3" s="181" t="s">
        <v>4</v>
      </c>
      <c r="AM3" s="152" t="s">
        <v>5</v>
      </c>
      <c r="AN3" s="152" t="s">
        <v>6</v>
      </c>
      <c r="AO3" s="152" t="s">
        <v>7</v>
      </c>
      <c r="AP3" s="171" t="s">
        <v>8</v>
      </c>
      <c r="AQ3" s="174" t="s">
        <v>9</v>
      </c>
      <c r="AR3" s="126"/>
      <c r="AS3" s="7" t="s">
        <v>10</v>
      </c>
    </row>
    <row r="4" spans="1:54" ht="50.1" customHeight="1" thickBot="1">
      <c r="B4" s="154" t="s">
        <v>11</v>
      </c>
      <c r="C4" s="155"/>
      <c r="D4" s="156" t="s">
        <v>134</v>
      </c>
      <c r="E4" s="156"/>
      <c r="F4" s="124" t="s">
        <v>12</v>
      </c>
      <c r="G4" s="122"/>
      <c r="H4" s="177" t="s">
        <v>134</v>
      </c>
      <c r="I4" s="177"/>
      <c r="J4" s="177"/>
      <c r="K4" s="178"/>
      <c r="L4" s="178"/>
      <c r="M4" s="179" t="s">
        <v>13</v>
      </c>
      <c r="N4" s="180"/>
      <c r="O4" s="10" t="s">
        <v>14</v>
      </c>
      <c r="P4" s="183" t="s">
        <v>15</v>
      </c>
      <c r="Q4" s="183"/>
      <c r="R4" s="183" t="s">
        <v>16</v>
      </c>
      <c r="S4" s="183"/>
      <c r="T4" s="183"/>
      <c r="U4" s="183"/>
      <c r="V4" s="157" t="s">
        <v>17</v>
      </c>
      <c r="W4" s="159" t="s">
        <v>18</v>
      </c>
      <c r="X4" s="160"/>
      <c r="Y4" s="150" t="s">
        <v>19</v>
      </c>
      <c r="Z4" s="151"/>
      <c r="AA4" s="123" t="s">
        <v>20</v>
      </c>
      <c r="AB4" s="152" t="s">
        <v>21</v>
      </c>
      <c r="AC4" s="165" t="s">
        <v>22</v>
      </c>
      <c r="AD4" s="166"/>
      <c r="AE4" s="12" t="s">
        <v>23</v>
      </c>
      <c r="AF4" s="13" t="s">
        <v>24</v>
      </c>
      <c r="AG4" s="13" t="s">
        <v>25</v>
      </c>
      <c r="AH4" s="13" t="s">
        <v>26</v>
      </c>
      <c r="AI4" s="13" t="s">
        <v>27</v>
      </c>
      <c r="AJ4" s="152" t="s">
        <v>28</v>
      </c>
      <c r="AK4" s="121" t="s">
        <v>29</v>
      </c>
      <c r="AL4" s="182"/>
      <c r="AM4" s="153"/>
      <c r="AN4" s="153"/>
      <c r="AO4" s="153"/>
      <c r="AP4" s="172"/>
      <c r="AQ4" s="175"/>
      <c r="AR4" s="15" t="s">
        <v>30</v>
      </c>
      <c r="AS4" s="16" t="s">
        <v>31</v>
      </c>
    </row>
    <row r="5" spans="1:54" ht="50.1" customHeight="1">
      <c r="B5" s="17" t="s">
        <v>32</v>
      </c>
      <c r="C5" s="17" t="s">
        <v>33</v>
      </c>
      <c r="D5" s="18" t="s">
        <v>34</v>
      </c>
      <c r="E5" s="19" t="s">
        <v>35</v>
      </c>
      <c r="F5" s="20" t="s">
        <v>36</v>
      </c>
      <c r="G5" s="21" t="s">
        <v>37</v>
      </c>
      <c r="H5" s="19" t="s">
        <v>37</v>
      </c>
      <c r="I5" s="19" t="s">
        <v>38</v>
      </c>
      <c r="J5" s="19" t="s">
        <v>39</v>
      </c>
      <c r="K5" s="19" t="s">
        <v>40</v>
      </c>
      <c r="L5" s="19" t="s">
        <v>41</v>
      </c>
      <c r="M5" s="19" t="s">
        <v>42</v>
      </c>
      <c r="N5" s="19" t="s">
        <v>43</v>
      </c>
      <c r="O5" s="22" t="s">
        <v>44</v>
      </c>
      <c r="P5" s="22" t="s">
        <v>45</v>
      </c>
      <c r="Q5" s="22" t="s">
        <v>43</v>
      </c>
      <c r="R5" s="22" t="s">
        <v>46</v>
      </c>
      <c r="S5" s="22" t="s">
        <v>43</v>
      </c>
      <c r="T5" s="22" t="s">
        <v>47</v>
      </c>
      <c r="U5" s="22" t="s">
        <v>43</v>
      </c>
      <c r="V5" s="158"/>
      <c r="W5" s="23" t="s">
        <v>48</v>
      </c>
      <c r="X5" s="22" t="s">
        <v>43</v>
      </c>
      <c r="Y5" s="24" t="s">
        <v>48</v>
      </c>
      <c r="Z5" s="25" t="s">
        <v>43</v>
      </c>
      <c r="AA5" s="26" t="s">
        <v>49</v>
      </c>
      <c r="AB5" s="153"/>
      <c r="AC5" s="27" t="s">
        <v>50</v>
      </c>
      <c r="AD5" s="22" t="s">
        <v>43</v>
      </c>
      <c r="AE5" s="28" t="s">
        <v>51</v>
      </c>
      <c r="AF5" s="29">
        <v>4.4999999999999998E-2</v>
      </c>
      <c r="AG5" s="30">
        <v>0.01</v>
      </c>
      <c r="AH5" s="30" t="s">
        <v>52</v>
      </c>
      <c r="AI5" s="28" t="s">
        <v>53</v>
      </c>
      <c r="AJ5" s="167"/>
      <c r="AK5" s="31" t="s">
        <v>53</v>
      </c>
      <c r="AL5" s="182"/>
      <c r="AM5" s="167"/>
      <c r="AN5" s="167"/>
      <c r="AO5" s="167"/>
      <c r="AP5" s="173"/>
      <c r="AQ5" s="176"/>
      <c r="AR5" s="15"/>
      <c r="AS5" s="16"/>
    </row>
    <row r="6" spans="1:54" ht="50.1" customHeight="1">
      <c r="A6" s="131" t="s">
        <v>54</v>
      </c>
      <c r="B6" s="127">
        <v>1</v>
      </c>
      <c r="C6" s="127" t="s">
        <v>55</v>
      </c>
      <c r="D6" s="34"/>
      <c r="E6" s="35">
        <v>521001</v>
      </c>
      <c r="F6" s="35"/>
      <c r="G6" s="35"/>
      <c r="H6" s="35"/>
      <c r="I6" s="35"/>
      <c r="J6" s="35"/>
      <c r="K6" s="35"/>
      <c r="L6" s="35"/>
      <c r="M6" s="35">
        <f t="shared" ref="M6:M38" si="0">SUM(F6:L6)</f>
        <v>0</v>
      </c>
      <c r="N6" s="36">
        <f t="shared" ref="N6:N39" si="1">D6*M6</f>
        <v>0</v>
      </c>
      <c r="O6" s="37"/>
      <c r="P6" s="36">
        <f>COUNTIF(F6:L6,"RM") + COUNTIF(F6:L6,"V") + COUNTIF(F6:L6,"FJ") + COUNTIF(F6:L6,"AL") +  COUNTIF(F6:L6,"EM") + COUNTIF(F6:L6,"PS")</f>
        <v>0</v>
      </c>
      <c r="Q6" s="36">
        <f t="shared" ref="Q6:Q38" si="2">IF(P6="",0,P6*D6)</f>
        <v>0</v>
      </c>
      <c r="R6" s="38"/>
      <c r="S6" s="36">
        <f t="shared" ref="S6:S36" si="3">IF(M6=0,0,((O6+N6)/M6/8)*1.55*R6)</f>
        <v>0</v>
      </c>
      <c r="T6" s="39"/>
      <c r="U6" s="36">
        <f t="shared" ref="U6:U35" si="4">IF(M6=0,0,((N6+O6)/M6/8)*1.55*1.35*T6)</f>
        <v>0</v>
      </c>
      <c r="V6" s="36">
        <f>IF((M6+P6)=0,0,(N6+O6+Q6+S6+U6))</f>
        <v>0</v>
      </c>
      <c r="W6" s="40">
        <v>0</v>
      </c>
      <c r="X6" s="36">
        <f t="shared" ref="X6:X12" si="5">IF((M6+P6)=0,0,V6/(M6+P6)*W6*2)</f>
        <v>0</v>
      </c>
      <c r="Y6" s="36">
        <f>COUNTIF(L6,"1")</f>
        <v>0</v>
      </c>
      <c r="Z6" s="36">
        <f>IF((M6+P6)=0,0,V6/(M6+P6)*Y6*1.75)</f>
        <v>0</v>
      </c>
      <c r="AA6" s="36">
        <f t="shared" ref="AA6:AA36" si="6">X6+V6+Z6</f>
        <v>0</v>
      </c>
      <c r="AB6" s="36">
        <f t="shared" ref="AB6:AB39" si="7">IF((M6+P6)=0,0,AA6/(M6+P6))</f>
        <v>0</v>
      </c>
      <c r="AC6" s="36">
        <f>COUNTIF(F6:L6,"L")</f>
        <v>0</v>
      </c>
      <c r="AD6" s="36">
        <f t="shared" ref="AD6:AD39" si="8">AB6*AC6</f>
        <v>0</v>
      </c>
      <c r="AE6" s="36">
        <f t="shared" ref="AE6:AE24" si="9">(AA6+AD6)</f>
        <v>0</v>
      </c>
      <c r="AF6" s="36">
        <f t="shared" ref="AF6:AF49" si="10">(D6*7*AF$5)</f>
        <v>0</v>
      </c>
      <c r="AG6" s="36">
        <f t="shared" ref="AG6:AG27" si="11">(AE6*AG$5)</f>
        <v>0</v>
      </c>
      <c r="AH6" s="41"/>
      <c r="AI6" s="41"/>
      <c r="AJ6" s="41">
        <f t="shared" ref="AJ6:AJ36" si="12">AE6*1%</f>
        <v>0</v>
      </c>
      <c r="AK6" s="41"/>
      <c r="AL6" s="42">
        <f t="shared" ref="AL6:AL12" si="13">IF(AE6=0,0,(AE6-AF6-AG6-AH6-AI6-AJ6-AK6))</f>
        <v>0</v>
      </c>
      <c r="AM6" s="42"/>
      <c r="AN6" s="42"/>
      <c r="AO6" s="42"/>
      <c r="AP6" s="43">
        <f>SUM(AM6:AO6)</f>
        <v>0</v>
      </c>
      <c r="AQ6" s="44"/>
      <c r="AR6" s="45">
        <f>AL6+AP6+AQ6</f>
        <v>0</v>
      </c>
      <c r="AS6" s="41"/>
    </row>
    <row r="7" spans="1:54" ht="50.1" customHeight="1">
      <c r="B7" s="127">
        <v>2</v>
      </c>
      <c r="C7" s="127" t="s">
        <v>57</v>
      </c>
      <c r="D7" s="34"/>
      <c r="E7" s="127">
        <v>521001</v>
      </c>
      <c r="F7" s="127"/>
      <c r="G7" s="127"/>
      <c r="H7" s="127"/>
      <c r="I7" s="127"/>
      <c r="J7" s="127"/>
      <c r="K7" s="127"/>
      <c r="L7" s="127"/>
      <c r="M7" s="127">
        <f t="shared" si="0"/>
        <v>0</v>
      </c>
      <c r="N7" s="34">
        <f t="shared" si="1"/>
        <v>0</v>
      </c>
      <c r="O7" s="46"/>
      <c r="P7" s="36">
        <f t="shared" ref="P7:P39" si="14">COUNTIF(F7:L7,"RM") + COUNTIF(F7:L7,"V") + COUNTIF(F7:L7,"FJ") + COUNTIF(F7:L7,"AL") +  COUNTIF(F7:L7,"EM") + COUNTIF(F7:L7,"PS")</f>
        <v>0</v>
      </c>
      <c r="Q7" s="34">
        <f t="shared" si="2"/>
        <v>0</v>
      </c>
      <c r="R7" s="47"/>
      <c r="S7" s="34">
        <f t="shared" si="3"/>
        <v>0</v>
      </c>
      <c r="T7" s="48"/>
      <c r="U7" s="34">
        <f t="shared" si="4"/>
        <v>0</v>
      </c>
      <c r="V7" s="34">
        <f t="shared" ref="V7:V39" si="15">IF((M7+P7)=0,0,(N7+O7+Q7+S7+U7))</f>
        <v>0</v>
      </c>
      <c r="W7" s="49"/>
      <c r="X7" s="34">
        <f t="shared" si="5"/>
        <v>0</v>
      </c>
      <c r="Y7" s="34">
        <f t="shared" ref="Y7:Y39" si="16">COUNTIF(L7,"1")</f>
        <v>0</v>
      </c>
      <c r="Z7" s="34">
        <f t="shared" ref="Z7:Z39" si="17">IF((M7+P7)=0,0,V7/(M7+P7)*Y7*1.75)</f>
        <v>0</v>
      </c>
      <c r="AA7" s="34">
        <f t="shared" si="6"/>
        <v>0</v>
      </c>
      <c r="AB7" s="34">
        <f t="shared" si="7"/>
        <v>0</v>
      </c>
      <c r="AC7" s="34">
        <f t="shared" ref="AC7:AC39" si="18">COUNTIF(F7:L7,"L")</f>
        <v>0</v>
      </c>
      <c r="AD7" s="34">
        <f t="shared" si="8"/>
        <v>0</v>
      </c>
      <c r="AE7" s="34">
        <f t="shared" si="9"/>
        <v>0</v>
      </c>
      <c r="AF7" s="34">
        <f t="shared" si="10"/>
        <v>0</v>
      </c>
      <c r="AG7" s="34">
        <f t="shared" si="11"/>
        <v>0</v>
      </c>
      <c r="AH7" s="50"/>
      <c r="AI7" s="51"/>
      <c r="AJ7" s="50">
        <f t="shared" si="12"/>
        <v>0</v>
      </c>
      <c r="AK7" s="50"/>
      <c r="AL7" s="45">
        <f t="shared" si="13"/>
        <v>0</v>
      </c>
      <c r="AM7" s="45"/>
      <c r="AN7" s="45"/>
      <c r="AO7" s="45"/>
      <c r="AP7" s="43">
        <f t="shared" ref="AP7:AP38" si="19">SUM(AM7:AO7)</f>
        <v>0</v>
      </c>
      <c r="AQ7" s="52"/>
      <c r="AR7" s="45">
        <f>AL7+AP7+AQ7</f>
        <v>0</v>
      </c>
      <c r="AS7" s="50"/>
      <c r="AT7" s="32"/>
      <c r="AU7" s="168" t="s">
        <v>56</v>
      </c>
      <c r="AV7" s="169"/>
      <c r="AW7" s="169"/>
      <c r="AX7" s="169"/>
      <c r="AY7" s="169"/>
      <c r="AZ7" s="169"/>
      <c r="BA7" s="169"/>
      <c r="BB7" s="170"/>
    </row>
    <row r="8" spans="1:54" ht="50.1" customHeight="1">
      <c r="B8" s="127">
        <v>3</v>
      </c>
      <c r="C8" s="127" t="s">
        <v>63</v>
      </c>
      <c r="D8" s="34"/>
      <c r="E8" s="127">
        <v>521001</v>
      </c>
      <c r="F8" s="127"/>
      <c r="G8" s="127"/>
      <c r="H8" s="127"/>
      <c r="I8" s="127"/>
      <c r="J8" s="127"/>
      <c r="K8" s="127"/>
      <c r="L8" s="127"/>
      <c r="M8" s="127">
        <f t="shared" si="0"/>
        <v>0</v>
      </c>
      <c r="N8" s="34">
        <v>0</v>
      </c>
      <c r="O8" s="46"/>
      <c r="P8" s="36">
        <f t="shared" si="14"/>
        <v>0</v>
      </c>
      <c r="Q8" s="34">
        <f t="shared" si="2"/>
        <v>0</v>
      </c>
      <c r="R8" s="47"/>
      <c r="S8" s="34">
        <f t="shared" si="3"/>
        <v>0</v>
      </c>
      <c r="T8" s="48"/>
      <c r="U8" s="34">
        <f t="shared" si="4"/>
        <v>0</v>
      </c>
      <c r="V8" s="34">
        <f t="shared" si="15"/>
        <v>0</v>
      </c>
      <c r="W8" s="49"/>
      <c r="X8" s="34">
        <f t="shared" si="5"/>
        <v>0</v>
      </c>
      <c r="Y8" s="34">
        <f t="shared" si="16"/>
        <v>0</v>
      </c>
      <c r="Z8" s="34">
        <f t="shared" si="17"/>
        <v>0</v>
      </c>
      <c r="AA8" s="34">
        <f t="shared" si="6"/>
        <v>0</v>
      </c>
      <c r="AB8" s="34">
        <f t="shared" si="7"/>
        <v>0</v>
      </c>
      <c r="AC8" s="34">
        <f t="shared" si="18"/>
        <v>0</v>
      </c>
      <c r="AD8" s="34">
        <f t="shared" si="8"/>
        <v>0</v>
      </c>
      <c r="AE8" s="34">
        <f t="shared" si="9"/>
        <v>0</v>
      </c>
      <c r="AF8" s="34">
        <f t="shared" si="10"/>
        <v>0</v>
      </c>
      <c r="AG8" s="34">
        <f t="shared" si="11"/>
        <v>0</v>
      </c>
      <c r="AH8" s="50"/>
      <c r="AI8" s="51"/>
      <c r="AJ8" s="50">
        <f t="shared" si="12"/>
        <v>0</v>
      </c>
      <c r="AK8" s="50"/>
      <c r="AL8" s="45">
        <f t="shared" si="13"/>
        <v>0</v>
      </c>
      <c r="AM8" s="45"/>
      <c r="AN8" s="45"/>
      <c r="AO8" s="45"/>
      <c r="AP8" s="43">
        <f t="shared" si="19"/>
        <v>0</v>
      </c>
      <c r="AQ8" s="52"/>
      <c r="AR8" s="45">
        <f>AL8+AP8+AQ8</f>
        <v>0</v>
      </c>
      <c r="AS8" s="50"/>
      <c r="AT8" s="120"/>
      <c r="AU8" s="54" t="s">
        <v>36</v>
      </c>
      <c r="AV8" s="54" t="s">
        <v>39</v>
      </c>
      <c r="AW8" s="54" t="s">
        <v>58</v>
      </c>
      <c r="AX8" s="54" t="s">
        <v>59</v>
      </c>
      <c r="AY8" s="129" t="s">
        <v>60</v>
      </c>
      <c r="AZ8" s="56" t="s">
        <v>12</v>
      </c>
      <c r="BA8" s="129" t="s">
        <v>61</v>
      </c>
      <c r="BB8" s="129" t="s">
        <v>62</v>
      </c>
    </row>
    <row r="9" spans="1:54" ht="50.1" customHeight="1">
      <c r="B9" s="127">
        <v>4</v>
      </c>
      <c r="C9" s="127" t="s">
        <v>64</v>
      </c>
      <c r="D9" s="34"/>
      <c r="E9" s="127">
        <v>521001</v>
      </c>
      <c r="F9" s="127"/>
      <c r="G9" s="127"/>
      <c r="H9" s="127"/>
      <c r="I9" s="127"/>
      <c r="J9" s="127"/>
      <c r="K9" s="127"/>
      <c r="L9" s="127"/>
      <c r="M9" s="127">
        <f t="shared" si="0"/>
        <v>0</v>
      </c>
      <c r="N9" s="34">
        <f t="shared" si="1"/>
        <v>0</v>
      </c>
      <c r="O9" s="46"/>
      <c r="P9" s="36">
        <f t="shared" si="14"/>
        <v>0</v>
      </c>
      <c r="Q9" s="34">
        <f t="shared" si="2"/>
        <v>0</v>
      </c>
      <c r="R9" s="47"/>
      <c r="S9" s="34">
        <f t="shared" si="3"/>
        <v>0</v>
      </c>
      <c r="T9" s="48"/>
      <c r="U9" s="34">
        <f t="shared" si="4"/>
        <v>0</v>
      </c>
      <c r="V9" s="34">
        <f t="shared" si="15"/>
        <v>0</v>
      </c>
      <c r="W9" s="49"/>
      <c r="X9" s="34">
        <f t="shared" si="5"/>
        <v>0</v>
      </c>
      <c r="Y9" s="34">
        <f t="shared" si="16"/>
        <v>0</v>
      </c>
      <c r="Z9" s="34">
        <f t="shared" si="17"/>
        <v>0</v>
      </c>
      <c r="AA9" s="34">
        <f t="shared" si="6"/>
        <v>0</v>
      </c>
      <c r="AB9" s="34">
        <f t="shared" si="7"/>
        <v>0</v>
      </c>
      <c r="AC9" s="34">
        <f t="shared" si="18"/>
        <v>0</v>
      </c>
      <c r="AD9" s="34">
        <f t="shared" si="8"/>
        <v>0</v>
      </c>
      <c r="AE9" s="34">
        <f t="shared" si="9"/>
        <v>0</v>
      </c>
      <c r="AF9" s="34">
        <f t="shared" si="10"/>
        <v>0</v>
      </c>
      <c r="AG9" s="34">
        <f t="shared" si="11"/>
        <v>0</v>
      </c>
      <c r="AH9" s="50"/>
      <c r="AI9" s="51"/>
      <c r="AJ9" s="50">
        <f t="shared" si="12"/>
        <v>0</v>
      </c>
      <c r="AK9" s="50"/>
      <c r="AL9" s="45">
        <f t="shared" si="13"/>
        <v>0</v>
      </c>
      <c r="AM9" s="45"/>
      <c r="AN9" s="45"/>
      <c r="AO9" s="45"/>
      <c r="AP9" s="43">
        <f t="shared" si="19"/>
        <v>0</v>
      </c>
      <c r="AQ9" s="52"/>
      <c r="AR9" s="45">
        <f t="shared" ref="AR9:AR37" si="20">AL9+AP9+AQ9</f>
        <v>0</v>
      </c>
      <c r="AS9" s="50"/>
      <c r="AT9" s="120"/>
      <c r="AU9" s="54">
        <f>COUNTIF(F6:L49,"L")</f>
        <v>0</v>
      </c>
      <c r="AV9" s="54">
        <f>COUNTIF(F6:L49,"V")</f>
        <v>0</v>
      </c>
      <c r="AW9" s="54">
        <f>COUNTIF(F6:L49,"RM")</f>
        <v>0</v>
      </c>
      <c r="AX9" s="54">
        <f>COUNTIF(F6:L49,"FJ")</f>
        <v>0</v>
      </c>
      <c r="AY9" s="128">
        <f>COUNTIF(F6:L49,"FI")</f>
        <v>0</v>
      </c>
      <c r="AZ9" s="128">
        <f>COUNTIF(F6:L49,"AL")</f>
        <v>0</v>
      </c>
      <c r="BA9" s="128">
        <f>COUNTIF(F6:L49,"EM")</f>
        <v>0</v>
      </c>
      <c r="BB9" s="128">
        <f>COUNTIF(F6:L49,"PS")</f>
        <v>0</v>
      </c>
    </row>
    <row r="10" spans="1:54" ht="50.1" customHeight="1">
      <c r="B10" s="127">
        <v>5</v>
      </c>
      <c r="C10" s="127" t="s">
        <v>65</v>
      </c>
      <c r="D10" s="59"/>
      <c r="E10" s="127">
        <v>611010</v>
      </c>
      <c r="F10" s="127"/>
      <c r="G10" s="127"/>
      <c r="H10" s="127"/>
      <c r="I10" s="127"/>
      <c r="J10" s="127"/>
      <c r="K10" s="127"/>
      <c r="L10" s="127"/>
      <c r="M10" s="127">
        <f t="shared" si="0"/>
        <v>0</v>
      </c>
      <c r="N10" s="34">
        <f t="shared" si="1"/>
        <v>0</v>
      </c>
      <c r="O10" s="46"/>
      <c r="P10" s="36">
        <f t="shared" si="14"/>
        <v>0</v>
      </c>
      <c r="Q10" s="34">
        <f t="shared" si="2"/>
        <v>0</v>
      </c>
      <c r="R10" s="47"/>
      <c r="S10" s="34">
        <f t="shared" si="3"/>
        <v>0</v>
      </c>
      <c r="T10" s="48"/>
      <c r="U10" s="34">
        <f t="shared" si="4"/>
        <v>0</v>
      </c>
      <c r="V10" s="34">
        <f t="shared" si="15"/>
        <v>0</v>
      </c>
      <c r="W10" s="49"/>
      <c r="X10" s="34">
        <f t="shared" si="5"/>
        <v>0</v>
      </c>
      <c r="Y10" s="34">
        <f t="shared" si="16"/>
        <v>0</v>
      </c>
      <c r="Z10" s="34">
        <f t="shared" si="17"/>
        <v>0</v>
      </c>
      <c r="AA10" s="34">
        <f t="shared" si="6"/>
        <v>0</v>
      </c>
      <c r="AB10" s="34">
        <f t="shared" si="7"/>
        <v>0</v>
      </c>
      <c r="AC10" s="34">
        <f t="shared" si="18"/>
        <v>0</v>
      </c>
      <c r="AD10" s="34">
        <f t="shared" si="8"/>
        <v>0</v>
      </c>
      <c r="AE10" s="34">
        <f t="shared" si="9"/>
        <v>0</v>
      </c>
      <c r="AF10" s="34">
        <f t="shared" si="10"/>
        <v>0</v>
      </c>
      <c r="AG10" s="34">
        <f t="shared" si="11"/>
        <v>0</v>
      </c>
      <c r="AH10" s="50"/>
      <c r="AI10" s="50"/>
      <c r="AJ10" s="50">
        <f t="shared" si="12"/>
        <v>0</v>
      </c>
      <c r="AK10" s="50"/>
      <c r="AL10" s="45">
        <f t="shared" si="13"/>
        <v>0</v>
      </c>
      <c r="AM10" s="45"/>
      <c r="AN10" s="45"/>
      <c r="AO10" s="45"/>
      <c r="AP10" s="43">
        <f t="shared" si="19"/>
        <v>0</v>
      </c>
      <c r="AQ10" s="52"/>
      <c r="AR10" s="45">
        <f t="shared" si="20"/>
        <v>0</v>
      </c>
      <c r="AS10" s="50"/>
      <c r="AT10" s="120"/>
      <c r="AU10" s="58"/>
      <c r="AV10" s="58"/>
      <c r="AW10" s="58"/>
      <c r="AX10" s="58"/>
    </row>
    <row r="11" spans="1:54" ht="50.1" customHeight="1">
      <c r="B11" s="127">
        <v>6</v>
      </c>
      <c r="C11" s="127" t="s">
        <v>66</v>
      </c>
      <c r="D11" s="127"/>
      <c r="E11" s="127">
        <v>611010</v>
      </c>
      <c r="F11" s="127"/>
      <c r="G11" s="127"/>
      <c r="H11" s="127"/>
      <c r="I11" s="127"/>
      <c r="J11" s="127"/>
      <c r="K11" s="127"/>
      <c r="L11" s="127"/>
      <c r="M11" s="127">
        <f t="shared" si="0"/>
        <v>0</v>
      </c>
      <c r="N11" s="34">
        <f t="shared" si="1"/>
        <v>0</v>
      </c>
      <c r="O11" s="46"/>
      <c r="P11" s="36">
        <f t="shared" si="14"/>
        <v>0</v>
      </c>
      <c r="Q11" s="34">
        <f t="shared" si="2"/>
        <v>0</v>
      </c>
      <c r="R11" s="47"/>
      <c r="S11" s="34">
        <f t="shared" si="3"/>
        <v>0</v>
      </c>
      <c r="T11" s="48"/>
      <c r="U11" s="34">
        <f t="shared" si="4"/>
        <v>0</v>
      </c>
      <c r="V11" s="34">
        <f t="shared" si="15"/>
        <v>0</v>
      </c>
      <c r="W11" s="49"/>
      <c r="X11" s="34">
        <f>IF((M11+P11)=0,0,V11/(M11+P11)*W11*2)</f>
        <v>0</v>
      </c>
      <c r="Y11" s="34">
        <f t="shared" si="16"/>
        <v>0</v>
      </c>
      <c r="Z11" s="34">
        <f t="shared" si="17"/>
        <v>0</v>
      </c>
      <c r="AA11" s="34">
        <f t="shared" si="6"/>
        <v>0</v>
      </c>
      <c r="AB11" s="34">
        <f t="shared" si="7"/>
        <v>0</v>
      </c>
      <c r="AC11" s="34">
        <f t="shared" si="18"/>
        <v>0</v>
      </c>
      <c r="AD11" s="34">
        <f t="shared" si="8"/>
        <v>0</v>
      </c>
      <c r="AE11" s="34">
        <f t="shared" si="9"/>
        <v>0</v>
      </c>
      <c r="AF11" s="34">
        <f t="shared" si="10"/>
        <v>0</v>
      </c>
      <c r="AG11" s="34">
        <f t="shared" si="11"/>
        <v>0</v>
      </c>
      <c r="AH11" s="50"/>
      <c r="AI11" s="50"/>
      <c r="AJ11" s="50">
        <f t="shared" si="12"/>
        <v>0</v>
      </c>
      <c r="AK11" s="50"/>
      <c r="AL11" s="45">
        <f t="shared" si="13"/>
        <v>0</v>
      </c>
      <c r="AM11" s="45"/>
      <c r="AN11" s="45"/>
      <c r="AO11" s="45"/>
      <c r="AP11" s="43">
        <f t="shared" si="19"/>
        <v>0</v>
      </c>
      <c r="AQ11" s="52"/>
      <c r="AR11" s="45">
        <f t="shared" si="20"/>
        <v>0</v>
      </c>
      <c r="AS11" s="50"/>
      <c r="AT11" s="120"/>
      <c r="AU11" s="58"/>
      <c r="AV11" s="58"/>
      <c r="AW11" s="58"/>
      <c r="AX11" s="58"/>
    </row>
    <row r="12" spans="1:54" ht="50.1" customHeight="1">
      <c r="B12" s="127">
        <v>7</v>
      </c>
      <c r="C12" s="127" t="s">
        <v>67</v>
      </c>
      <c r="D12" s="127"/>
      <c r="E12" s="127">
        <v>611010</v>
      </c>
      <c r="F12" s="127"/>
      <c r="G12" s="127"/>
      <c r="H12" s="127"/>
      <c r="I12" s="127"/>
      <c r="J12" s="127"/>
      <c r="K12" s="127"/>
      <c r="L12" s="127"/>
      <c r="M12" s="127">
        <f t="shared" si="0"/>
        <v>0</v>
      </c>
      <c r="N12" s="34">
        <f t="shared" si="1"/>
        <v>0</v>
      </c>
      <c r="O12" s="46"/>
      <c r="P12" s="36">
        <f t="shared" si="14"/>
        <v>0</v>
      </c>
      <c r="Q12" s="34">
        <f t="shared" si="2"/>
        <v>0</v>
      </c>
      <c r="R12" s="47"/>
      <c r="S12" s="34">
        <f t="shared" si="3"/>
        <v>0</v>
      </c>
      <c r="T12" s="48"/>
      <c r="U12" s="34">
        <f t="shared" si="4"/>
        <v>0</v>
      </c>
      <c r="V12" s="34">
        <f t="shared" si="15"/>
        <v>0</v>
      </c>
      <c r="W12" s="49"/>
      <c r="X12" s="34">
        <f t="shared" si="5"/>
        <v>0</v>
      </c>
      <c r="Y12" s="34">
        <f t="shared" si="16"/>
        <v>0</v>
      </c>
      <c r="Z12" s="34">
        <f t="shared" si="17"/>
        <v>0</v>
      </c>
      <c r="AA12" s="34">
        <f t="shared" si="6"/>
        <v>0</v>
      </c>
      <c r="AB12" s="34">
        <f t="shared" si="7"/>
        <v>0</v>
      </c>
      <c r="AC12" s="34">
        <f t="shared" si="18"/>
        <v>0</v>
      </c>
      <c r="AD12" s="34">
        <f t="shared" si="8"/>
        <v>0</v>
      </c>
      <c r="AE12" s="34">
        <f t="shared" si="9"/>
        <v>0</v>
      </c>
      <c r="AF12" s="34">
        <f t="shared" si="10"/>
        <v>0</v>
      </c>
      <c r="AG12" s="34">
        <f t="shared" si="11"/>
        <v>0</v>
      </c>
      <c r="AH12" s="50"/>
      <c r="AI12" s="50"/>
      <c r="AJ12" s="50">
        <f t="shared" si="12"/>
        <v>0</v>
      </c>
      <c r="AK12" s="50"/>
      <c r="AL12" s="45">
        <f t="shared" si="13"/>
        <v>0</v>
      </c>
      <c r="AM12" s="45"/>
      <c r="AN12" s="45"/>
      <c r="AO12" s="45"/>
      <c r="AP12" s="43">
        <f t="shared" si="19"/>
        <v>0</v>
      </c>
      <c r="AQ12" s="52"/>
      <c r="AR12" s="45">
        <f t="shared" si="20"/>
        <v>0</v>
      </c>
      <c r="AS12" s="50"/>
      <c r="AT12" s="120"/>
      <c r="AU12" s="58"/>
      <c r="AV12" s="58"/>
      <c r="AW12" s="58"/>
      <c r="AX12" s="58"/>
    </row>
    <row r="13" spans="1:54" ht="50.1" customHeight="1">
      <c r="B13" s="127">
        <v>8</v>
      </c>
      <c r="C13" s="127" t="s">
        <v>68</v>
      </c>
      <c r="D13" s="127"/>
      <c r="E13" s="127">
        <v>611010</v>
      </c>
      <c r="F13" s="127"/>
      <c r="G13" s="127"/>
      <c r="H13" s="127"/>
      <c r="I13" s="127"/>
      <c r="J13" s="127"/>
      <c r="K13" s="127"/>
      <c r="L13" s="127"/>
      <c r="M13" s="127">
        <f t="shared" si="0"/>
        <v>0</v>
      </c>
      <c r="N13" s="34">
        <f t="shared" si="1"/>
        <v>0</v>
      </c>
      <c r="O13" s="46"/>
      <c r="P13" s="36">
        <f t="shared" si="14"/>
        <v>0</v>
      </c>
      <c r="Q13" s="34">
        <f t="shared" si="2"/>
        <v>0</v>
      </c>
      <c r="R13" s="47"/>
      <c r="S13" s="34">
        <f t="shared" si="3"/>
        <v>0</v>
      </c>
      <c r="T13" s="48"/>
      <c r="U13" s="34">
        <f t="shared" si="4"/>
        <v>0</v>
      </c>
      <c r="V13" s="34">
        <f t="shared" si="15"/>
        <v>0</v>
      </c>
      <c r="W13" s="49"/>
      <c r="X13" s="34">
        <f>IF((M13+P13)=0,0,V13/(M13+P13)*W13*2)</f>
        <v>0</v>
      </c>
      <c r="Y13" s="34">
        <f t="shared" si="16"/>
        <v>0</v>
      </c>
      <c r="Z13" s="34">
        <f t="shared" si="17"/>
        <v>0</v>
      </c>
      <c r="AA13" s="34">
        <f t="shared" si="6"/>
        <v>0</v>
      </c>
      <c r="AB13" s="34">
        <f t="shared" si="7"/>
        <v>0</v>
      </c>
      <c r="AC13" s="34">
        <f t="shared" si="18"/>
        <v>0</v>
      </c>
      <c r="AD13" s="34">
        <f t="shared" si="8"/>
        <v>0</v>
      </c>
      <c r="AE13" s="34">
        <f t="shared" si="9"/>
        <v>0</v>
      </c>
      <c r="AF13" s="34">
        <f t="shared" si="10"/>
        <v>0</v>
      </c>
      <c r="AG13" s="34">
        <f t="shared" si="11"/>
        <v>0</v>
      </c>
      <c r="AH13" s="50"/>
      <c r="AI13" s="51"/>
      <c r="AJ13" s="50">
        <f t="shared" si="12"/>
        <v>0</v>
      </c>
      <c r="AK13" s="50"/>
      <c r="AL13" s="45">
        <f>IF(AE13=0,0,(AE13-AF13-AG13-AH13-AI13-AJ13-AK13))</f>
        <v>0</v>
      </c>
      <c r="AM13" s="45"/>
      <c r="AN13" s="45"/>
      <c r="AO13" s="45"/>
      <c r="AP13" s="43">
        <f t="shared" si="19"/>
        <v>0</v>
      </c>
      <c r="AQ13" s="52"/>
      <c r="AR13" s="45">
        <f t="shared" si="20"/>
        <v>0</v>
      </c>
      <c r="AS13" s="50"/>
      <c r="AT13" s="120"/>
      <c r="AU13" s="58"/>
      <c r="AV13" s="58"/>
      <c r="AW13" s="58"/>
      <c r="AX13" s="58"/>
    </row>
    <row r="14" spans="1:54" ht="50.1" customHeight="1">
      <c r="B14" s="127">
        <v>9</v>
      </c>
      <c r="C14" s="127" t="s">
        <v>69</v>
      </c>
      <c r="D14" s="127"/>
      <c r="E14" s="127">
        <v>611010</v>
      </c>
      <c r="F14" s="127"/>
      <c r="G14" s="127"/>
      <c r="H14" s="127"/>
      <c r="I14" s="127"/>
      <c r="J14" s="127"/>
      <c r="K14" s="127"/>
      <c r="L14" s="127"/>
      <c r="M14" s="127">
        <f t="shared" si="0"/>
        <v>0</v>
      </c>
      <c r="N14" s="34">
        <f t="shared" si="1"/>
        <v>0</v>
      </c>
      <c r="O14" s="46"/>
      <c r="P14" s="36">
        <f t="shared" si="14"/>
        <v>0</v>
      </c>
      <c r="Q14" s="34">
        <f t="shared" si="2"/>
        <v>0</v>
      </c>
      <c r="R14" s="47"/>
      <c r="S14" s="34">
        <f t="shared" si="3"/>
        <v>0</v>
      </c>
      <c r="T14" s="48"/>
      <c r="U14" s="34">
        <f t="shared" si="4"/>
        <v>0</v>
      </c>
      <c r="V14" s="34">
        <f t="shared" si="15"/>
        <v>0</v>
      </c>
      <c r="W14" s="49"/>
      <c r="X14" s="34">
        <v>0</v>
      </c>
      <c r="Y14" s="34">
        <f t="shared" si="16"/>
        <v>0</v>
      </c>
      <c r="Z14" s="34">
        <f t="shared" si="17"/>
        <v>0</v>
      </c>
      <c r="AA14" s="34">
        <f t="shared" si="6"/>
        <v>0</v>
      </c>
      <c r="AB14" s="34">
        <f t="shared" si="7"/>
        <v>0</v>
      </c>
      <c r="AC14" s="34">
        <f t="shared" si="18"/>
        <v>0</v>
      </c>
      <c r="AD14" s="34">
        <f t="shared" si="8"/>
        <v>0</v>
      </c>
      <c r="AE14" s="34">
        <f t="shared" si="9"/>
        <v>0</v>
      </c>
      <c r="AF14" s="34">
        <f t="shared" si="10"/>
        <v>0</v>
      </c>
      <c r="AG14" s="34">
        <f t="shared" si="11"/>
        <v>0</v>
      </c>
      <c r="AH14" s="50"/>
      <c r="AI14" s="51"/>
      <c r="AJ14" s="50">
        <f t="shared" si="12"/>
        <v>0</v>
      </c>
      <c r="AK14" s="50"/>
      <c r="AL14" s="45">
        <f>IF(AE14=0,0,(AE14-AF14-AG14-AH14-AI14-AJ14-AK14))</f>
        <v>0</v>
      </c>
      <c r="AM14" s="45"/>
      <c r="AN14" s="45"/>
      <c r="AO14" s="45"/>
      <c r="AP14" s="43">
        <f t="shared" si="19"/>
        <v>0</v>
      </c>
      <c r="AQ14" s="52"/>
      <c r="AR14" s="45">
        <f t="shared" si="20"/>
        <v>0</v>
      </c>
      <c r="AS14" s="50"/>
      <c r="AT14" s="120"/>
      <c r="AU14" s="58"/>
      <c r="AV14" s="58"/>
      <c r="AW14" s="58"/>
      <c r="AX14" s="58"/>
    </row>
    <row r="15" spans="1:54" ht="50.1" customHeight="1">
      <c r="B15" s="127">
        <v>10</v>
      </c>
      <c r="C15" s="127" t="s">
        <v>70</v>
      </c>
      <c r="D15" s="127"/>
      <c r="E15" s="127">
        <v>521001</v>
      </c>
      <c r="F15" s="127"/>
      <c r="G15" s="127"/>
      <c r="H15" s="127"/>
      <c r="I15" s="127"/>
      <c r="J15" s="127"/>
      <c r="K15" s="127"/>
      <c r="L15" s="127"/>
      <c r="M15" s="127">
        <f t="shared" si="0"/>
        <v>0</v>
      </c>
      <c r="N15" s="34">
        <f t="shared" si="1"/>
        <v>0</v>
      </c>
      <c r="O15" s="46"/>
      <c r="P15" s="36">
        <f t="shared" si="14"/>
        <v>0</v>
      </c>
      <c r="Q15" s="34">
        <f t="shared" si="2"/>
        <v>0</v>
      </c>
      <c r="R15" s="47"/>
      <c r="S15" s="34">
        <f t="shared" si="3"/>
        <v>0</v>
      </c>
      <c r="T15" s="48"/>
      <c r="U15" s="34">
        <f t="shared" si="4"/>
        <v>0</v>
      </c>
      <c r="V15" s="34">
        <f t="shared" si="15"/>
        <v>0</v>
      </c>
      <c r="W15" s="49"/>
      <c r="X15" s="34">
        <f t="shared" ref="X15:X35" si="21">IF((M15+P15)=0,0,V15/(M15+P15)*W15*2)</f>
        <v>0</v>
      </c>
      <c r="Y15" s="34">
        <f t="shared" si="16"/>
        <v>0</v>
      </c>
      <c r="Z15" s="34">
        <f t="shared" si="17"/>
        <v>0</v>
      </c>
      <c r="AA15" s="34">
        <f t="shared" si="6"/>
        <v>0</v>
      </c>
      <c r="AB15" s="34">
        <f t="shared" si="7"/>
        <v>0</v>
      </c>
      <c r="AC15" s="34">
        <f t="shared" si="18"/>
        <v>0</v>
      </c>
      <c r="AD15" s="34">
        <f t="shared" si="8"/>
        <v>0</v>
      </c>
      <c r="AE15" s="34">
        <f t="shared" si="9"/>
        <v>0</v>
      </c>
      <c r="AF15" s="34">
        <f t="shared" si="10"/>
        <v>0</v>
      </c>
      <c r="AG15" s="34">
        <f t="shared" si="11"/>
        <v>0</v>
      </c>
      <c r="AH15" s="50"/>
      <c r="AI15" s="51"/>
      <c r="AJ15" s="50">
        <f t="shared" si="12"/>
        <v>0</v>
      </c>
      <c r="AK15" s="50"/>
      <c r="AL15" s="45">
        <f>IF(AE15=0,0,(AE15-AF15-AG15-AH15-AI15-AJ15-AK15))</f>
        <v>0</v>
      </c>
      <c r="AM15" s="45"/>
      <c r="AN15" s="45"/>
      <c r="AO15" s="45"/>
      <c r="AP15" s="43">
        <f t="shared" si="19"/>
        <v>0</v>
      </c>
      <c r="AQ15" s="52"/>
      <c r="AR15" s="45">
        <f t="shared" si="20"/>
        <v>0</v>
      </c>
      <c r="AS15" s="50"/>
      <c r="AT15" s="120"/>
      <c r="AU15" s="58"/>
      <c r="AV15" s="58"/>
      <c r="AW15" s="58"/>
      <c r="AX15" s="58"/>
    </row>
    <row r="16" spans="1:54" ht="50.1" customHeight="1">
      <c r="B16" s="127">
        <v>11</v>
      </c>
      <c r="C16" s="127" t="s">
        <v>71</v>
      </c>
      <c r="D16" s="127"/>
      <c r="E16" s="127">
        <v>521001</v>
      </c>
      <c r="F16" s="127"/>
      <c r="G16" s="127"/>
      <c r="H16" s="127"/>
      <c r="I16" s="127"/>
      <c r="J16" s="127"/>
      <c r="K16" s="127"/>
      <c r="L16" s="127"/>
      <c r="M16" s="127">
        <f t="shared" si="0"/>
        <v>0</v>
      </c>
      <c r="N16" s="34">
        <f t="shared" si="1"/>
        <v>0</v>
      </c>
      <c r="O16" s="46"/>
      <c r="P16" s="36">
        <f t="shared" si="14"/>
        <v>0</v>
      </c>
      <c r="Q16" s="34">
        <f t="shared" si="2"/>
        <v>0</v>
      </c>
      <c r="R16" s="47"/>
      <c r="S16" s="34">
        <f t="shared" si="3"/>
        <v>0</v>
      </c>
      <c r="T16" s="48"/>
      <c r="U16" s="34">
        <f t="shared" si="4"/>
        <v>0</v>
      </c>
      <c r="V16" s="34">
        <f t="shared" si="15"/>
        <v>0</v>
      </c>
      <c r="W16" s="49"/>
      <c r="X16" s="34">
        <f t="shared" si="21"/>
        <v>0</v>
      </c>
      <c r="Y16" s="34">
        <f t="shared" si="16"/>
        <v>0</v>
      </c>
      <c r="Z16" s="34">
        <f t="shared" si="17"/>
        <v>0</v>
      </c>
      <c r="AA16" s="34">
        <f t="shared" si="6"/>
        <v>0</v>
      </c>
      <c r="AB16" s="34">
        <f t="shared" si="7"/>
        <v>0</v>
      </c>
      <c r="AC16" s="34">
        <f t="shared" si="18"/>
        <v>0</v>
      </c>
      <c r="AD16" s="34">
        <f t="shared" si="8"/>
        <v>0</v>
      </c>
      <c r="AE16" s="34">
        <f t="shared" si="9"/>
        <v>0</v>
      </c>
      <c r="AF16" s="34">
        <f t="shared" si="10"/>
        <v>0</v>
      </c>
      <c r="AG16" s="34">
        <f t="shared" si="11"/>
        <v>0</v>
      </c>
      <c r="AH16" s="50"/>
      <c r="AI16" s="51"/>
      <c r="AJ16" s="50">
        <f t="shared" si="12"/>
        <v>0</v>
      </c>
      <c r="AK16" s="50"/>
      <c r="AL16" s="45">
        <f>IF(AE16=0,0,(AE16-AF16-AG16-AH16-AI16-AJ16-AK16))</f>
        <v>0</v>
      </c>
      <c r="AM16" s="45"/>
      <c r="AN16" s="45"/>
      <c r="AO16" s="45"/>
      <c r="AP16" s="43">
        <f t="shared" si="19"/>
        <v>0</v>
      </c>
      <c r="AQ16" s="52"/>
      <c r="AR16" s="45">
        <f t="shared" si="20"/>
        <v>0</v>
      </c>
      <c r="AS16" s="50"/>
      <c r="AT16" s="120"/>
      <c r="AU16" s="58"/>
      <c r="AV16" s="58"/>
      <c r="AW16" s="58"/>
      <c r="AX16" s="58"/>
    </row>
    <row r="17" spans="2:50" ht="50.1" customHeight="1">
      <c r="B17" s="127">
        <v>12</v>
      </c>
      <c r="C17" s="127" t="s">
        <v>72</v>
      </c>
      <c r="D17" s="127"/>
      <c r="E17" s="127">
        <v>521001</v>
      </c>
      <c r="F17" s="127"/>
      <c r="G17" s="127"/>
      <c r="H17" s="127"/>
      <c r="I17" s="127"/>
      <c r="J17" s="127"/>
      <c r="K17" s="127"/>
      <c r="L17" s="127"/>
      <c r="M17" s="127">
        <f t="shared" si="0"/>
        <v>0</v>
      </c>
      <c r="N17" s="34">
        <f t="shared" si="1"/>
        <v>0</v>
      </c>
      <c r="O17" s="60"/>
      <c r="P17" s="36">
        <f t="shared" si="14"/>
        <v>0</v>
      </c>
      <c r="Q17" s="34">
        <f t="shared" si="2"/>
        <v>0</v>
      </c>
      <c r="R17" s="47"/>
      <c r="S17" s="34">
        <f t="shared" si="3"/>
        <v>0</v>
      </c>
      <c r="T17" s="48"/>
      <c r="U17" s="34">
        <f t="shared" si="4"/>
        <v>0</v>
      </c>
      <c r="V17" s="34">
        <f t="shared" si="15"/>
        <v>0</v>
      </c>
      <c r="W17" s="49"/>
      <c r="X17" s="34">
        <f t="shared" si="21"/>
        <v>0</v>
      </c>
      <c r="Y17" s="34">
        <f t="shared" si="16"/>
        <v>0</v>
      </c>
      <c r="Z17" s="34">
        <f t="shared" si="17"/>
        <v>0</v>
      </c>
      <c r="AA17" s="34">
        <f t="shared" si="6"/>
        <v>0</v>
      </c>
      <c r="AB17" s="34">
        <f t="shared" si="7"/>
        <v>0</v>
      </c>
      <c r="AC17" s="34">
        <f t="shared" si="18"/>
        <v>0</v>
      </c>
      <c r="AD17" s="34">
        <f t="shared" si="8"/>
        <v>0</v>
      </c>
      <c r="AE17" s="34">
        <f t="shared" si="9"/>
        <v>0</v>
      </c>
      <c r="AF17" s="34">
        <f t="shared" si="10"/>
        <v>0</v>
      </c>
      <c r="AG17" s="34">
        <f t="shared" si="11"/>
        <v>0</v>
      </c>
      <c r="AH17" s="50"/>
      <c r="AI17" s="50"/>
      <c r="AJ17" s="50">
        <f t="shared" si="12"/>
        <v>0</v>
      </c>
      <c r="AK17" s="50"/>
      <c r="AL17" s="45">
        <f t="shared" ref="AL17:AL35" si="22">IF(AE17=0,0,(AE17-AF17-AG17-AH17-AI17-AJ17-AK17))</f>
        <v>0</v>
      </c>
      <c r="AM17" s="45"/>
      <c r="AN17" s="45"/>
      <c r="AO17" s="45"/>
      <c r="AP17" s="43">
        <f t="shared" si="19"/>
        <v>0</v>
      </c>
      <c r="AQ17" s="52"/>
      <c r="AR17" s="45">
        <f t="shared" si="20"/>
        <v>0</v>
      </c>
      <c r="AS17" s="50"/>
      <c r="AT17" s="120"/>
      <c r="AU17" s="58"/>
      <c r="AV17" s="58"/>
      <c r="AW17" s="58"/>
      <c r="AX17" s="58"/>
    </row>
    <row r="18" spans="2:50" ht="50.1" customHeight="1">
      <c r="B18" s="127">
        <v>13</v>
      </c>
      <c r="C18" s="127" t="s">
        <v>73</v>
      </c>
      <c r="D18" s="127"/>
      <c r="E18" s="127">
        <v>521001</v>
      </c>
      <c r="F18" s="127"/>
      <c r="G18" s="127"/>
      <c r="H18" s="127"/>
      <c r="I18" s="127"/>
      <c r="J18" s="127"/>
      <c r="K18" s="127"/>
      <c r="L18" s="127"/>
      <c r="M18" s="127">
        <f t="shared" si="0"/>
        <v>0</v>
      </c>
      <c r="N18" s="34">
        <f t="shared" si="1"/>
        <v>0</v>
      </c>
      <c r="O18" s="46"/>
      <c r="P18" s="36">
        <f t="shared" si="14"/>
        <v>0</v>
      </c>
      <c r="Q18" s="34">
        <f t="shared" si="2"/>
        <v>0</v>
      </c>
      <c r="R18" s="47"/>
      <c r="S18" s="34">
        <f t="shared" si="3"/>
        <v>0</v>
      </c>
      <c r="T18" s="48"/>
      <c r="U18" s="34">
        <f t="shared" si="4"/>
        <v>0</v>
      </c>
      <c r="V18" s="34">
        <f t="shared" si="15"/>
        <v>0</v>
      </c>
      <c r="W18" s="49"/>
      <c r="X18" s="34">
        <f t="shared" si="21"/>
        <v>0</v>
      </c>
      <c r="Y18" s="34">
        <f t="shared" si="16"/>
        <v>0</v>
      </c>
      <c r="Z18" s="34">
        <f t="shared" si="17"/>
        <v>0</v>
      </c>
      <c r="AA18" s="34">
        <f t="shared" si="6"/>
        <v>0</v>
      </c>
      <c r="AB18" s="34">
        <f t="shared" si="7"/>
        <v>0</v>
      </c>
      <c r="AC18" s="34">
        <f t="shared" si="18"/>
        <v>0</v>
      </c>
      <c r="AD18" s="34">
        <f t="shared" si="8"/>
        <v>0</v>
      </c>
      <c r="AE18" s="34">
        <f t="shared" si="9"/>
        <v>0</v>
      </c>
      <c r="AF18" s="34">
        <f t="shared" si="10"/>
        <v>0</v>
      </c>
      <c r="AG18" s="34">
        <f t="shared" si="11"/>
        <v>0</v>
      </c>
      <c r="AH18" s="50"/>
      <c r="AI18" s="51"/>
      <c r="AJ18" s="50">
        <f t="shared" si="12"/>
        <v>0</v>
      </c>
      <c r="AK18" s="50"/>
      <c r="AL18" s="45">
        <f t="shared" si="22"/>
        <v>0</v>
      </c>
      <c r="AM18" s="45"/>
      <c r="AN18" s="45"/>
      <c r="AO18" s="45"/>
      <c r="AP18" s="43">
        <f t="shared" si="19"/>
        <v>0</v>
      </c>
      <c r="AQ18" s="52"/>
      <c r="AR18" s="45">
        <f t="shared" si="20"/>
        <v>0</v>
      </c>
      <c r="AS18" s="50"/>
      <c r="AT18" s="120"/>
      <c r="AU18" s="58"/>
      <c r="AV18" s="58"/>
      <c r="AW18" s="58"/>
      <c r="AX18" s="58"/>
    </row>
    <row r="19" spans="2:50" ht="50.1" customHeight="1">
      <c r="B19" s="127">
        <v>14</v>
      </c>
      <c r="C19" s="127" t="s">
        <v>74</v>
      </c>
      <c r="D19" s="127"/>
      <c r="E19" s="127">
        <v>611010</v>
      </c>
      <c r="F19" s="127"/>
      <c r="G19" s="127"/>
      <c r="H19" s="127"/>
      <c r="I19" s="127"/>
      <c r="J19" s="127"/>
      <c r="K19" s="127"/>
      <c r="L19" s="127"/>
      <c r="M19" s="127">
        <f t="shared" si="0"/>
        <v>0</v>
      </c>
      <c r="N19" s="34">
        <f t="shared" si="1"/>
        <v>0</v>
      </c>
      <c r="O19" s="60"/>
      <c r="P19" s="36">
        <f t="shared" si="14"/>
        <v>0</v>
      </c>
      <c r="Q19" s="34">
        <f t="shared" si="2"/>
        <v>0</v>
      </c>
      <c r="R19" s="47"/>
      <c r="S19" s="34">
        <f t="shared" si="3"/>
        <v>0</v>
      </c>
      <c r="T19" s="48"/>
      <c r="U19" s="34">
        <f t="shared" si="4"/>
        <v>0</v>
      </c>
      <c r="V19" s="34">
        <f t="shared" si="15"/>
        <v>0</v>
      </c>
      <c r="W19" s="49"/>
      <c r="X19" s="34">
        <f t="shared" si="21"/>
        <v>0</v>
      </c>
      <c r="Y19" s="34">
        <f t="shared" si="16"/>
        <v>0</v>
      </c>
      <c r="Z19" s="34">
        <f t="shared" si="17"/>
        <v>0</v>
      </c>
      <c r="AA19" s="34">
        <f t="shared" si="6"/>
        <v>0</v>
      </c>
      <c r="AB19" s="34">
        <f t="shared" si="7"/>
        <v>0</v>
      </c>
      <c r="AC19" s="34">
        <f t="shared" si="18"/>
        <v>0</v>
      </c>
      <c r="AD19" s="34">
        <f t="shared" si="8"/>
        <v>0</v>
      </c>
      <c r="AE19" s="34">
        <f t="shared" si="9"/>
        <v>0</v>
      </c>
      <c r="AF19" s="34">
        <f t="shared" si="10"/>
        <v>0</v>
      </c>
      <c r="AG19" s="34">
        <f t="shared" si="11"/>
        <v>0</v>
      </c>
      <c r="AH19" s="50"/>
      <c r="AI19" s="50"/>
      <c r="AJ19" s="50">
        <f t="shared" si="12"/>
        <v>0</v>
      </c>
      <c r="AK19" s="50"/>
      <c r="AL19" s="45">
        <f t="shared" si="22"/>
        <v>0</v>
      </c>
      <c r="AM19" s="45"/>
      <c r="AN19" s="45"/>
      <c r="AO19" s="45"/>
      <c r="AP19" s="43">
        <f t="shared" si="19"/>
        <v>0</v>
      </c>
      <c r="AQ19" s="52"/>
      <c r="AR19" s="45">
        <f t="shared" si="20"/>
        <v>0</v>
      </c>
      <c r="AS19" s="50"/>
      <c r="AT19" s="120"/>
      <c r="AU19" s="58"/>
      <c r="AV19" s="58"/>
      <c r="AW19" s="58"/>
      <c r="AX19" s="58"/>
    </row>
    <row r="20" spans="2:50" ht="50.1" customHeight="1">
      <c r="B20" s="127">
        <v>15</v>
      </c>
      <c r="C20" s="127" t="s">
        <v>75</v>
      </c>
      <c r="D20" s="127"/>
      <c r="E20" s="127">
        <v>521001</v>
      </c>
      <c r="F20" s="127"/>
      <c r="G20" s="127"/>
      <c r="H20" s="127"/>
      <c r="I20" s="127"/>
      <c r="J20" s="127"/>
      <c r="K20" s="127"/>
      <c r="L20" s="127"/>
      <c r="M20" s="127">
        <f t="shared" si="0"/>
        <v>0</v>
      </c>
      <c r="N20" s="34">
        <f t="shared" si="1"/>
        <v>0</v>
      </c>
      <c r="O20" s="46"/>
      <c r="P20" s="36">
        <f t="shared" si="14"/>
        <v>0</v>
      </c>
      <c r="Q20" s="34">
        <f t="shared" si="2"/>
        <v>0</v>
      </c>
      <c r="R20" s="47"/>
      <c r="S20" s="34">
        <f t="shared" si="3"/>
        <v>0</v>
      </c>
      <c r="T20" s="48"/>
      <c r="U20" s="34">
        <f t="shared" si="4"/>
        <v>0</v>
      </c>
      <c r="V20" s="34">
        <f t="shared" si="15"/>
        <v>0</v>
      </c>
      <c r="W20" s="49"/>
      <c r="X20" s="34">
        <f t="shared" si="21"/>
        <v>0</v>
      </c>
      <c r="Y20" s="34">
        <f t="shared" si="16"/>
        <v>0</v>
      </c>
      <c r="Z20" s="34">
        <f t="shared" si="17"/>
        <v>0</v>
      </c>
      <c r="AA20" s="34">
        <f t="shared" si="6"/>
        <v>0</v>
      </c>
      <c r="AB20" s="34">
        <f t="shared" si="7"/>
        <v>0</v>
      </c>
      <c r="AC20" s="34">
        <f t="shared" si="18"/>
        <v>0</v>
      </c>
      <c r="AD20" s="34">
        <f t="shared" si="8"/>
        <v>0</v>
      </c>
      <c r="AE20" s="34">
        <f t="shared" si="9"/>
        <v>0</v>
      </c>
      <c r="AF20" s="34">
        <f t="shared" si="10"/>
        <v>0</v>
      </c>
      <c r="AG20" s="34">
        <f t="shared" si="11"/>
        <v>0</v>
      </c>
      <c r="AH20" s="50"/>
      <c r="AI20" s="51"/>
      <c r="AJ20" s="50">
        <f t="shared" si="12"/>
        <v>0</v>
      </c>
      <c r="AK20" s="50"/>
      <c r="AL20" s="45">
        <f t="shared" si="22"/>
        <v>0</v>
      </c>
      <c r="AM20" s="45"/>
      <c r="AN20" s="45"/>
      <c r="AO20" s="45"/>
      <c r="AP20" s="43">
        <f t="shared" si="19"/>
        <v>0</v>
      </c>
      <c r="AQ20" s="52"/>
      <c r="AR20" s="45">
        <f t="shared" si="20"/>
        <v>0</v>
      </c>
      <c r="AS20" s="50"/>
      <c r="AT20" s="120"/>
      <c r="AU20" s="58"/>
      <c r="AV20" s="58"/>
      <c r="AW20" s="58"/>
      <c r="AX20" s="58"/>
    </row>
    <row r="21" spans="2:50" ht="50.1" customHeight="1">
      <c r="B21" s="127">
        <v>16</v>
      </c>
      <c r="C21" s="127" t="s">
        <v>76</v>
      </c>
      <c r="D21" s="127"/>
      <c r="E21" s="127">
        <v>521001</v>
      </c>
      <c r="F21" s="127"/>
      <c r="G21" s="127"/>
      <c r="H21" s="127"/>
      <c r="I21" s="127"/>
      <c r="J21" s="127"/>
      <c r="K21" s="127"/>
      <c r="L21" s="127"/>
      <c r="M21" s="127">
        <f t="shared" si="0"/>
        <v>0</v>
      </c>
      <c r="N21" s="34">
        <f t="shared" si="1"/>
        <v>0</v>
      </c>
      <c r="O21" s="60"/>
      <c r="P21" s="36">
        <f t="shared" si="14"/>
        <v>0</v>
      </c>
      <c r="Q21" s="34">
        <f t="shared" si="2"/>
        <v>0</v>
      </c>
      <c r="R21" s="47"/>
      <c r="S21" s="34">
        <f t="shared" si="3"/>
        <v>0</v>
      </c>
      <c r="T21" s="48"/>
      <c r="U21" s="34">
        <f t="shared" si="4"/>
        <v>0</v>
      </c>
      <c r="V21" s="34">
        <f t="shared" si="15"/>
        <v>0</v>
      </c>
      <c r="W21" s="49"/>
      <c r="X21" s="34">
        <f t="shared" si="21"/>
        <v>0</v>
      </c>
      <c r="Y21" s="34">
        <f t="shared" si="16"/>
        <v>0</v>
      </c>
      <c r="Z21" s="34">
        <f t="shared" si="17"/>
        <v>0</v>
      </c>
      <c r="AA21" s="34">
        <f t="shared" si="6"/>
        <v>0</v>
      </c>
      <c r="AB21" s="34">
        <f t="shared" si="7"/>
        <v>0</v>
      </c>
      <c r="AC21" s="34">
        <f t="shared" si="18"/>
        <v>0</v>
      </c>
      <c r="AD21" s="34">
        <f t="shared" si="8"/>
        <v>0</v>
      </c>
      <c r="AE21" s="34">
        <f t="shared" si="9"/>
        <v>0</v>
      </c>
      <c r="AF21" s="34">
        <f t="shared" si="10"/>
        <v>0</v>
      </c>
      <c r="AG21" s="34">
        <f t="shared" si="11"/>
        <v>0</v>
      </c>
      <c r="AH21" s="50"/>
      <c r="AI21" s="51"/>
      <c r="AJ21" s="50">
        <f t="shared" si="12"/>
        <v>0</v>
      </c>
      <c r="AK21" s="50"/>
      <c r="AL21" s="45">
        <f t="shared" si="22"/>
        <v>0</v>
      </c>
      <c r="AM21" s="45"/>
      <c r="AN21" s="45"/>
      <c r="AO21" s="45"/>
      <c r="AP21" s="43">
        <f t="shared" si="19"/>
        <v>0</v>
      </c>
      <c r="AQ21" s="52"/>
      <c r="AR21" s="45">
        <f t="shared" si="20"/>
        <v>0</v>
      </c>
      <c r="AS21" s="50"/>
      <c r="AT21" s="120"/>
      <c r="AU21" s="58"/>
      <c r="AV21" s="58"/>
      <c r="AW21" s="58"/>
      <c r="AX21" s="58"/>
    </row>
    <row r="22" spans="2:50" ht="50.1" customHeight="1">
      <c r="B22" s="127">
        <v>17</v>
      </c>
      <c r="C22" s="127" t="s">
        <v>77</v>
      </c>
      <c r="D22" s="127"/>
      <c r="E22" s="127">
        <v>521001</v>
      </c>
      <c r="F22" s="127"/>
      <c r="G22" s="127"/>
      <c r="H22" s="127"/>
      <c r="I22" s="127"/>
      <c r="J22" s="127"/>
      <c r="K22" s="127"/>
      <c r="L22" s="127"/>
      <c r="M22" s="127">
        <f t="shared" si="0"/>
        <v>0</v>
      </c>
      <c r="N22" s="34">
        <f t="shared" si="1"/>
        <v>0</v>
      </c>
      <c r="O22" s="46"/>
      <c r="P22" s="36">
        <f t="shared" si="14"/>
        <v>0</v>
      </c>
      <c r="Q22" s="34">
        <f t="shared" si="2"/>
        <v>0</v>
      </c>
      <c r="R22" s="47"/>
      <c r="S22" s="34">
        <f t="shared" si="3"/>
        <v>0</v>
      </c>
      <c r="T22" s="48"/>
      <c r="U22" s="34">
        <f t="shared" si="4"/>
        <v>0</v>
      </c>
      <c r="V22" s="34">
        <f t="shared" si="15"/>
        <v>0</v>
      </c>
      <c r="W22" s="49"/>
      <c r="X22" s="34">
        <f t="shared" si="21"/>
        <v>0</v>
      </c>
      <c r="Y22" s="34">
        <f t="shared" si="16"/>
        <v>0</v>
      </c>
      <c r="Z22" s="34">
        <f t="shared" si="17"/>
        <v>0</v>
      </c>
      <c r="AA22" s="34">
        <f t="shared" si="6"/>
        <v>0</v>
      </c>
      <c r="AB22" s="34">
        <f t="shared" si="7"/>
        <v>0</v>
      </c>
      <c r="AC22" s="34">
        <f t="shared" si="18"/>
        <v>0</v>
      </c>
      <c r="AD22" s="34">
        <f t="shared" si="8"/>
        <v>0</v>
      </c>
      <c r="AE22" s="34">
        <f t="shared" si="9"/>
        <v>0</v>
      </c>
      <c r="AF22" s="34">
        <f t="shared" si="10"/>
        <v>0</v>
      </c>
      <c r="AG22" s="34">
        <f t="shared" si="11"/>
        <v>0</v>
      </c>
      <c r="AH22" s="50"/>
      <c r="AI22" s="51"/>
      <c r="AJ22" s="50">
        <f t="shared" si="12"/>
        <v>0</v>
      </c>
      <c r="AK22" s="50"/>
      <c r="AL22" s="45">
        <f t="shared" si="22"/>
        <v>0</v>
      </c>
      <c r="AM22" s="45"/>
      <c r="AN22" s="45"/>
      <c r="AO22" s="45"/>
      <c r="AP22" s="43">
        <f t="shared" si="19"/>
        <v>0</v>
      </c>
      <c r="AQ22" s="52"/>
      <c r="AR22" s="45">
        <f t="shared" si="20"/>
        <v>0</v>
      </c>
      <c r="AS22" s="50"/>
      <c r="AT22" s="120"/>
      <c r="AU22" s="58"/>
      <c r="AV22" s="58"/>
      <c r="AW22" s="58"/>
      <c r="AX22" s="58"/>
    </row>
    <row r="23" spans="2:50" ht="50.1" customHeight="1">
      <c r="B23" s="127">
        <v>18</v>
      </c>
      <c r="C23" s="127" t="s">
        <v>78</v>
      </c>
      <c r="D23" s="127"/>
      <c r="E23" s="127">
        <v>521001</v>
      </c>
      <c r="F23" s="127"/>
      <c r="G23" s="127"/>
      <c r="H23" s="127"/>
      <c r="I23" s="127"/>
      <c r="J23" s="127"/>
      <c r="K23" s="127"/>
      <c r="L23" s="127"/>
      <c r="M23" s="127">
        <f t="shared" si="0"/>
        <v>0</v>
      </c>
      <c r="N23" s="34">
        <f t="shared" si="1"/>
        <v>0</v>
      </c>
      <c r="O23" s="60"/>
      <c r="P23" s="36">
        <f t="shared" si="14"/>
        <v>0</v>
      </c>
      <c r="Q23" s="34">
        <f t="shared" si="2"/>
        <v>0</v>
      </c>
      <c r="R23" s="47"/>
      <c r="S23" s="34">
        <f t="shared" si="3"/>
        <v>0</v>
      </c>
      <c r="T23" s="48"/>
      <c r="U23" s="34">
        <f t="shared" si="4"/>
        <v>0</v>
      </c>
      <c r="V23" s="34">
        <f t="shared" si="15"/>
        <v>0</v>
      </c>
      <c r="W23" s="49"/>
      <c r="X23" s="34">
        <f t="shared" si="21"/>
        <v>0</v>
      </c>
      <c r="Y23" s="34">
        <f t="shared" si="16"/>
        <v>0</v>
      </c>
      <c r="Z23" s="34">
        <f t="shared" si="17"/>
        <v>0</v>
      </c>
      <c r="AA23" s="34">
        <f t="shared" si="6"/>
        <v>0</v>
      </c>
      <c r="AB23" s="34">
        <f t="shared" si="7"/>
        <v>0</v>
      </c>
      <c r="AC23" s="34">
        <f t="shared" si="18"/>
        <v>0</v>
      </c>
      <c r="AD23" s="34">
        <f t="shared" si="8"/>
        <v>0</v>
      </c>
      <c r="AE23" s="34">
        <f t="shared" si="9"/>
        <v>0</v>
      </c>
      <c r="AF23" s="34">
        <f t="shared" si="10"/>
        <v>0</v>
      </c>
      <c r="AG23" s="34">
        <f t="shared" si="11"/>
        <v>0</v>
      </c>
      <c r="AH23" s="50"/>
      <c r="AI23" s="51"/>
      <c r="AJ23" s="50">
        <f t="shared" si="12"/>
        <v>0</v>
      </c>
      <c r="AK23" s="50"/>
      <c r="AL23" s="45">
        <f t="shared" si="22"/>
        <v>0</v>
      </c>
      <c r="AM23" s="45"/>
      <c r="AN23" s="45"/>
      <c r="AO23" s="45"/>
      <c r="AP23" s="43">
        <f t="shared" si="19"/>
        <v>0</v>
      </c>
      <c r="AQ23" s="52"/>
      <c r="AR23" s="45">
        <f t="shared" si="20"/>
        <v>0</v>
      </c>
      <c r="AS23" s="50"/>
      <c r="AT23" s="120"/>
      <c r="AU23" s="58"/>
      <c r="AV23" s="58"/>
      <c r="AW23" s="58"/>
      <c r="AX23" s="58"/>
    </row>
    <row r="24" spans="2:50" ht="50.1" customHeight="1">
      <c r="B24" s="127">
        <v>19</v>
      </c>
      <c r="C24" s="127" t="s">
        <v>79</v>
      </c>
      <c r="D24" s="127"/>
      <c r="E24" s="127">
        <v>611010</v>
      </c>
      <c r="F24" s="127"/>
      <c r="G24" s="127"/>
      <c r="H24" s="127"/>
      <c r="I24" s="127"/>
      <c r="J24" s="127"/>
      <c r="K24" s="127"/>
      <c r="L24" s="127"/>
      <c r="M24" s="127">
        <f t="shared" si="0"/>
        <v>0</v>
      </c>
      <c r="N24" s="34">
        <f t="shared" si="1"/>
        <v>0</v>
      </c>
      <c r="O24" s="46"/>
      <c r="P24" s="36">
        <f t="shared" si="14"/>
        <v>0</v>
      </c>
      <c r="Q24" s="34">
        <f t="shared" si="2"/>
        <v>0</v>
      </c>
      <c r="R24" s="47"/>
      <c r="S24" s="34">
        <f t="shared" si="3"/>
        <v>0</v>
      </c>
      <c r="T24" s="48"/>
      <c r="U24" s="34">
        <f t="shared" si="4"/>
        <v>0</v>
      </c>
      <c r="V24" s="34">
        <f t="shared" si="15"/>
        <v>0</v>
      </c>
      <c r="W24" s="49"/>
      <c r="X24" s="34">
        <f t="shared" si="21"/>
        <v>0</v>
      </c>
      <c r="Y24" s="34">
        <f t="shared" si="16"/>
        <v>0</v>
      </c>
      <c r="Z24" s="34">
        <f t="shared" si="17"/>
        <v>0</v>
      </c>
      <c r="AA24" s="34">
        <f t="shared" si="6"/>
        <v>0</v>
      </c>
      <c r="AB24" s="34">
        <f t="shared" si="7"/>
        <v>0</v>
      </c>
      <c r="AC24" s="34">
        <f t="shared" si="18"/>
        <v>0</v>
      </c>
      <c r="AD24" s="34">
        <f t="shared" si="8"/>
        <v>0</v>
      </c>
      <c r="AE24" s="34">
        <f t="shared" si="9"/>
        <v>0</v>
      </c>
      <c r="AF24" s="34">
        <f t="shared" si="10"/>
        <v>0</v>
      </c>
      <c r="AG24" s="34">
        <f t="shared" si="11"/>
        <v>0</v>
      </c>
      <c r="AH24" s="50"/>
      <c r="AI24" s="51"/>
      <c r="AJ24" s="50">
        <f t="shared" si="12"/>
        <v>0</v>
      </c>
      <c r="AK24" s="50"/>
      <c r="AL24" s="45">
        <f t="shared" si="22"/>
        <v>0</v>
      </c>
      <c r="AM24" s="45"/>
      <c r="AN24" s="45"/>
      <c r="AO24" s="45"/>
      <c r="AP24" s="43">
        <f t="shared" si="19"/>
        <v>0</v>
      </c>
      <c r="AQ24" s="52"/>
      <c r="AR24" s="45">
        <f t="shared" si="20"/>
        <v>0</v>
      </c>
      <c r="AS24" s="50"/>
      <c r="AT24" s="120"/>
      <c r="AU24" s="58"/>
      <c r="AV24" s="58"/>
      <c r="AW24" s="58"/>
      <c r="AX24" s="58"/>
    </row>
    <row r="25" spans="2:50" ht="50.1" customHeight="1">
      <c r="B25" s="127">
        <v>20</v>
      </c>
      <c r="C25" s="127" t="s">
        <v>80</v>
      </c>
      <c r="D25" s="127"/>
      <c r="E25" s="127">
        <v>521002</v>
      </c>
      <c r="F25" s="127"/>
      <c r="G25" s="127"/>
      <c r="H25" s="127"/>
      <c r="I25" s="127"/>
      <c r="J25" s="127"/>
      <c r="K25" s="127"/>
      <c r="L25" s="127"/>
      <c r="M25" s="127">
        <f t="shared" si="0"/>
        <v>0</v>
      </c>
      <c r="N25" s="34">
        <f t="shared" si="1"/>
        <v>0</v>
      </c>
      <c r="O25" s="61"/>
      <c r="P25" s="36">
        <f t="shared" si="14"/>
        <v>0</v>
      </c>
      <c r="Q25" s="34">
        <f t="shared" si="2"/>
        <v>0</v>
      </c>
      <c r="R25" s="47"/>
      <c r="S25" s="34">
        <f t="shared" si="3"/>
        <v>0</v>
      </c>
      <c r="T25" s="48"/>
      <c r="U25" s="34">
        <f t="shared" si="4"/>
        <v>0</v>
      </c>
      <c r="V25" s="34">
        <f t="shared" si="15"/>
        <v>0</v>
      </c>
      <c r="W25" s="49"/>
      <c r="X25" s="34">
        <f t="shared" si="21"/>
        <v>0</v>
      </c>
      <c r="Y25" s="34">
        <f t="shared" si="16"/>
        <v>0</v>
      </c>
      <c r="Z25" s="34">
        <f t="shared" si="17"/>
        <v>0</v>
      </c>
      <c r="AA25" s="34">
        <f t="shared" si="6"/>
        <v>0</v>
      </c>
      <c r="AB25" s="34">
        <f t="shared" si="7"/>
        <v>0</v>
      </c>
      <c r="AC25" s="34">
        <f t="shared" si="18"/>
        <v>0</v>
      </c>
      <c r="AD25" s="34">
        <f t="shared" si="8"/>
        <v>0</v>
      </c>
      <c r="AE25" s="34">
        <f>(AA25+AD25)</f>
        <v>0</v>
      </c>
      <c r="AF25" s="34">
        <f t="shared" si="10"/>
        <v>0</v>
      </c>
      <c r="AG25" s="34">
        <f t="shared" si="11"/>
        <v>0</v>
      </c>
      <c r="AH25" s="50"/>
      <c r="AI25" s="51"/>
      <c r="AJ25" s="50">
        <f t="shared" si="12"/>
        <v>0</v>
      </c>
      <c r="AK25" s="50"/>
      <c r="AL25" s="45">
        <f t="shared" si="22"/>
        <v>0</v>
      </c>
      <c r="AM25" s="45"/>
      <c r="AN25" s="45"/>
      <c r="AO25" s="45"/>
      <c r="AP25" s="43">
        <f t="shared" si="19"/>
        <v>0</v>
      </c>
      <c r="AQ25" s="52"/>
      <c r="AR25" s="45">
        <f t="shared" si="20"/>
        <v>0</v>
      </c>
      <c r="AS25" s="50"/>
      <c r="AT25" s="120"/>
      <c r="AU25" s="58"/>
      <c r="AV25" s="58"/>
      <c r="AW25" s="58"/>
      <c r="AX25" s="58"/>
    </row>
    <row r="26" spans="2:50" ht="50.1" customHeight="1">
      <c r="B26" s="127">
        <v>21</v>
      </c>
      <c r="C26" s="127" t="s">
        <v>81</v>
      </c>
      <c r="D26" s="127"/>
      <c r="E26" s="127">
        <v>521002</v>
      </c>
      <c r="F26" s="127"/>
      <c r="G26" s="127"/>
      <c r="H26" s="127"/>
      <c r="I26" s="127"/>
      <c r="J26" s="127"/>
      <c r="K26" s="127"/>
      <c r="L26" s="127"/>
      <c r="M26" s="127">
        <f t="shared" si="0"/>
        <v>0</v>
      </c>
      <c r="N26" s="34">
        <f t="shared" si="1"/>
        <v>0</v>
      </c>
      <c r="O26" s="60"/>
      <c r="P26" s="36">
        <f t="shared" si="14"/>
        <v>0</v>
      </c>
      <c r="Q26" s="34">
        <f t="shared" si="2"/>
        <v>0</v>
      </c>
      <c r="R26" s="47"/>
      <c r="S26" s="34">
        <f t="shared" si="3"/>
        <v>0</v>
      </c>
      <c r="T26" s="48"/>
      <c r="U26" s="34">
        <f t="shared" si="4"/>
        <v>0</v>
      </c>
      <c r="V26" s="34">
        <f t="shared" si="15"/>
        <v>0</v>
      </c>
      <c r="W26" s="49"/>
      <c r="X26" s="34">
        <f t="shared" si="21"/>
        <v>0</v>
      </c>
      <c r="Y26" s="34">
        <f t="shared" si="16"/>
        <v>0</v>
      </c>
      <c r="Z26" s="34">
        <f t="shared" si="17"/>
        <v>0</v>
      </c>
      <c r="AA26" s="34">
        <f t="shared" si="6"/>
        <v>0</v>
      </c>
      <c r="AB26" s="34">
        <f t="shared" si="7"/>
        <v>0</v>
      </c>
      <c r="AC26" s="34">
        <f t="shared" si="18"/>
        <v>0</v>
      </c>
      <c r="AD26" s="34">
        <f t="shared" si="8"/>
        <v>0</v>
      </c>
      <c r="AE26" s="34">
        <f t="shared" ref="AE26:AE39" si="23">(AA26+AD26)</f>
        <v>0</v>
      </c>
      <c r="AF26" s="34">
        <f t="shared" si="10"/>
        <v>0</v>
      </c>
      <c r="AG26" s="34">
        <f t="shared" si="11"/>
        <v>0</v>
      </c>
      <c r="AH26" s="50"/>
      <c r="AI26" s="50"/>
      <c r="AJ26" s="50">
        <f t="shared" si="12"/>
        <v>0</v>
      </c>
      <c r="AK26" s="50"/>
      <c r="AL26" s="45">
        <f t="shared" si="22"/>
        <v>0</v>
      </c>
      <c r="AM26" s="45"/>
      <c r="AN26" s="45"/>
      <c r="AO26" s="45"/>
      <c r="AP26" s="43">
        <f t="shared" si="19"/>
        <v>0</v>
      </c>
      <c r="AQ26" s="52"/>
      <c r="AR26" s="45">
        <f t="shared" si="20"/>
        <v>0</v>
      </c>
      <c r="AS26" s="50"/>
      <c r="AT26" s="120"/>
      <c r="AU26" s="58"/>
      <c r="AV26" s="58"/>
      <c r="AW26" s="58"/>
      <c r="AX26" s="58"/>
    </row>
    <row r="27" spans="2:50" ht="50.1" customHeight="1">
      <c r="B27" s="127">
        <v>22</v>
      </c>
      <c r="C27" s="127" t="s">
        <v>82</v>
      </c>
      <c r="D27" s="127"/>
      <c r="E27" s="127">
        <v>521002</v>
      </c>
      <c r="F27" s="127"/>
      <c r="G27" s="127"/>
      <c r="H27" s="127"/>
      <c r="I27" s="127"/>
      <c r="J27" s="127"/>
      <c r="K27" s="127"/>
      <c r="L27" s="127"/>
      <c r="M27" s="127">
        <f t="shared" si="0"/>
        <v>0</v>
      </c>
      <c r="N27" s="34">
        <f t="shared" si="1"/>
        <v>0</v>
      </c>
      <c r="O27" s="46"/>
      <c r="P27" s="36">
        <f t="shared" si="14"/>
        <v>0</v>
      </c>
      <c r="Q27" s="34">
        <f t="shared" si="2"/>
        <v>0</v>
      </c>
      <c r="R27" s="47"/>
      <c r="S27" s="34">
        <f t="shared" si="3"/>
        <v>0</v>
      </c>
      <c r="T27" s="48"/>
      <c r="U27" s="34">
        <f t="shared" si="4"/>
        <v>0</v>
      </c>
      <c r="V27" s="34">
        <f t="shared" si="15"/>
        <v>0</v>
      </c>
      <c r="W27" s="49"/>
      <c r="X27" s="34">
        <f t="shared" si="21"/>
        <v>0</v>
      </c>
      <c r="Y27" s="34">
        <f t="shared" si="16"/>
        <v>0</v>
      </c>
      <c r="Z27" s="34">
        <f t="shared" si="17"/>
        <v>0</v>
      </c>
      <c r="AA27" s="34">
        <f t="shared" si="6"/>
        <v>0</v>
      </c>
      <c r="AB27" s="34">
        <f t="shared" si="7"/>
        <v>0</v>
      </c>
      <c r="AC27" s="34">
        <f t="shared" si="18"/>
        <v>0</v>
      </c>
      <c r="AD27" s="34">
        <f t="shared" si="8"/>
        <v>0</v>
      </c>
      <c r="AE27" s="34">
        <f t="shared" si="23"/>
        <v>0</v>
      </c>
      <c r="AF27" s="34">
        <f t="shared" si="10"/>
        <v>0</v>
      </c>
      <c r="AG27" s="34">
        <f t="shared" si="11"/>
        <v>0</v>
      </c>
      <c r="AH27" s="50"/>
      <c r="AI27" s="51"/>
      <c r="AJ27" s="50">
        <f t="shared" si="12"/>
        <v>0</v>
      </c>
      <c r="AK27" s="50"/>
      <c r="AL27" s="45">
        <f t="shared" si="22"/>
        <v>0</v>
      </c>
      <c r="AM27" s="45"/>
      <c r="AN27" s="45"/>
      <c r="AO27" s="45"/>
      <c r="AP27" s="43">
        <f t="shared" si="19"/>
        <v>0</v>
      </c>
      <c r="AQ27" s="52"/>
      <c r="AR27" s="45">
        <f t="shared" si="20"/>
        <v>0</v>
      </c>
      <c r="AS27" s="50"/>
      <c r="AT27" s="120"/>
      <c r="AU27" s="58"/>
      <c r="AV27" s="58"/>
      <c r="AW27" s="58"/>
      <c r="AX27" s="58"/>
    </row>
    <row r="28" spans="2:50" ht="50.1" customHeight="1">
      <c r="B28" s="127">
        <v>23</v>
      </c>
      <c r="C28" s="127" t="s">
        <v>83</v>
      </c>
      <c r="D28" s="127"/>
      <c r="E28" s="127">
        <v>521002</v>
      </c>
      <c r="F28" s="127"/>
      <c r="G28" s="127"/>
      <c r="H28" s="127"/>
      <c r="I28" s="127"/>
      <c r="J28" s="127"/>
      <c r="K28" s="127"/>
      <c r="L28" s="127"/>
      <c r="M28" s="127">
        <f t="shared" si="0"/>
        <v>0</v>
      </c>
      <c r="N28" s="34">
        <f t="shared" si="1"/>
        <v>0</v>
      </c>
      <c r="O28" s="46"/>
      <c r="P28" s="36">
        <f t="shared" si="14"/>
        <v>0</v>
      </c>
      <c r="Q28" s="34">
        <f t="shared" si="2"/>
        <v>0</v>
      </c>
      <c r="R28" s="47"/>
      <c r="S28" s="34">
        <f t="shared" si="3"/>
        <v>0</v>
      </c>
      <c r="T28" s="48"/>
      <c r="U28" s="34">
        <f t="shared" si="4"/>
        <v>0</v>
      </c>
      <c r="V28" s="34">
        <f t="shared" si="15"/>
        <v>0</v>
      </c>
      <c r="W28" s="49"/>
      <c r="X28" s="34">
        <f t="shared" si="21"/>
        <v>0</v>
      </c>
      <c r="Y28" s="34">
        <f t="shared" si="16"/>
        <v>0</v>
      </c>
      <c r="Z28" s="34">
        <f t="shared" si="17"/>
        <v>0</v>
      </c>
      <c r="AA28" s="34">
        <f t="shared" si="6"/>
        <v>0</v>
      </c>
      <c r="AB28" s="34">
        <f t="shared" si="7"/>
        <v>0</v>
      </c>
      <c r="AC28" s="34">
        <f t="shared" si="18"/>
        <v>0</v>
      </c>
      <c r="AD28" s="34">
        <f t="shared" si="8"/>
        <v>0</v>
      </c>
      <c r="AE28" s="34">
        <v>0</v>
      </c>
      <c r="AF28" s="34">
        <f t="shared" si="10"/>
        <v>0</v>
      </c>
      <c r="AG28" s="34">
        <v>0</v>
      </c>
      <c r="AH28" s="50"/>
      <c r="AI28" s="51"/>
      <c r="AJ28" s="50">
        <f t="shared" si="12"/>
        <v>0</v>
      </c>
      <c r="AK28" s="50"/>
      <c r="AL28" s="45">
        <f t="shared" si="22"/>
        <v>0</v>
      </c>
      <c r="AM28" s="45"/>
      <c r="AN28" s="45"/>
      <c r="AO28" s="45"/>
      <c r="AP28" s="43">
        <f t="shared" si="19"/>
        <v>0</v>
      </c>
      <c r="AQ28" s="52"/>
      <c r="AR28" s="45">
        <f t="shared" si="20"/>
        <v>0</v>
      </c>
      <c r="AS28" s="50"/>
      <c r="AT28" s="120"/>
      <c r="AU28" s="58"/>
      <c r="AV28" s="58"/>
      <c r="AW28" s="58"/>
      <c r="AX28" s="58"/>
    </row>
    <row r="29" spans="2:50" ht="50.1" customHeight="1">
      <c r="B29" s="127">
        <v>24</v>
      </c>
      <c r="C29" s="127" t="s">
        <v>84</v>
      </c>
      <c r="D29" s="127"/>
      <c r="E29" s="127">
        <v>521002</v>
      </c>
      <c r="F29" s="127"/>
      <c r="G29" s="127"/>
      <c r="H29" s="127"/>
      <c r="I29" s="127"/>
      <c r="J29" s="127"/>
      <c r="K29" s="127"/>
      <c r="L29" s="127"/>
      <c r="M29" s="127">
        <f t="shared" si="0"/>
        <v>0</v>
      </c>
      <c r="N29" s="34">
        <f t="shared" si="1"/>
        <v>0</v>
      </c>
      <c r="O29" s="46"/>
      <c r="P29" s="36">
        <f t="shared" si="14"/>
        <v>0</v>
      </c>
      <c r="Q29" s="34">
        <f t="shared" si="2"/>
        <v>0</v>
      </c>
      <c r="R29" s="47"/>
      <c r="S29" s="34">
        <f t="shared" si="3"/>
        <v>0</v>
      </c>
      <c r="T29" s="48"/>
      <c r="U29" s="34">
        <f t="shared" si="4"/>
        <v>0</v>
      </c>
      <c r="V29" s="34">
        <f t="shared" si="15"/>
        <v>0</v>
      </c>
      <c r="W29" s="49"/>
      <c r="X29" s="34">
        <f t="shared" si="21"/>
        <v>0</v>
      </c>
      <c r="Y29" s="34">
        <f t="shared" si="16"/>
        <v>0</v>
      </c>
      <c r="Z29" s="34">
        <f t="shared" si="17"/>
        <v>0</v>
      </c>
      <c r="AA29" s="34">
        <f t="shared" si="6"/>
        <v>0</v>
      </c>
      <c r="AB29" s="34">
        <f t="shared" si="7"/>
        <v>0</v>
      </c>
      <c r="AC29" s="34">
        <f t="shared" si="18"/>
        <v>0</v>
      </c>
      <c r="AD29" s="34">
        <f t="shared" si="8"/>
        <v>0</v>
      </c>
      <c r="AE29" s="34">
        <f t="shared" si="23"/>
        <v>0</v>
      </c>
      <c r="AF29" s="34">
        <f t="shared" si="10"/>
        <v>0</v>
      </c>
      <c r="AG29" s="34">
        <f t="shared" ref="AG29:AG49" si="24">(AE29*AG$5)</f>
        <v>0</v>
      </c>
      <c r="AH29" s="50"/>
      <c r="AI29" s="51"/>
      <c r="AJ29" s="50">
        <f t="shared" si="12"/>
        <v>0</v>
      </c>
      <c r="AK29" s="50"/>
      <c r="AL29" s="45">
        <f t="shared" si="22"/>
        <v>0</v>
      </c>
      <c r="AM29" s="45"/>
      <c r="AN29" s="45"/>
      <c r="AO29" s="45"/>
      <c r="AP29" s="43">
        <f t="shared" si="19"/>
        <v>0</v>
      </c>
      <c r="AQ29" s="52"/>
      <c r="AR29" s="45">
        <f t="shared" si="20"/>
        <v>0</v>
      </c>
      <c r="AS29" s="50"/>
      <c r="AT29" s="120"/>
      <c r="AU29" s="58"/>
      <c r="AV29" s="58"/>
      <c r="AW29" s="58"/>
      <c r="AX29" s="58"/>
    </row>
    <row r="30" spans="2:50" ht="50.1" customHeight="1">
      <c r="B30" s="127">
        <v>25</v>
      </c>
      <c r="C30" s="127" t="s">
        <v>85</v>
      </c>
      <c r="D30" s="127"/>
      <c r="E30" s="127">
        <v>521002</v>
      </c>
      <c r="F30" s="127"/>
      <c r="G30" s="127"/>
      <c r="H30" s="127"/>
      <c r="I30" s="127"/>
      <c r="J30" s="127"/>
      <c r="K30" s="127"/>
      <c r="L30" s="127"/>
      <c r="M30" s="127">
        <f t="shared" si="0"/>
        <v>0</v>
      </c>
      <c r="N30" s="34">
        <f t="shared" si="1"/>
        <v>0</v>
      </c>
      <c r="O30" s="46"/>
      <c r="P30" s="36">
        <f t="shared" si="14"/>
        <v>0</v>
      </c>
      <c r="Q30" s="34">
        <f t="shared" si="2"/>
        <v>0</v>
      </c>
      <c r="R30" s="47"/>
      <c r="S30" s="34">
        <f t="shared" si="3"/>
        <v>0</v>
      </c>
      <c r="T30" s="48"/>
      <c r="U30" s="34">
        <f t="shared" si="4"/>
        <v>0</v>
      </c>
      <c r="V30" s="34">
        <f t="shared" si="15"/>
        <v>0</v>
      </c>
      <c r="W30" s="49"/>
      <c r="X30" s="34">
        <f t="shared" si="21"/>
        <v>0</v>
      </c>
      <c r="Y30" s="34">
        <f t="shared" si="16"/>
        <v>0</v>
      </c>
      <c r="Z30" s="34">
        <f t="shared" si="17"/>
        <v>0</v>
      </c>
      <c r="AA30" s="34">
        <f t="shared" si="6"/>
        <v>0</v>
      </c>
      <c r="AB30" s="34">
        <f t="shared" si="7"/>
        <v>0</v>
      </c>
      <c r="AC30" s="34">
        <f t="shared" si="18"/>
        <v>0</v>
      </c>
      <c r="AD30" s="34">
        <f t="shared" si="8"/>
        <v>0</v>
      </c>
      <c r="AE30" s="34">
        <f t="shared" si="23"/>
        <v>0</v>
      </c>
      <c r="AF30" s="34">
        <f t="shared" si="10"/>
        <v>0</v>
      </c>
      <c r="AG30" s="34">
        <f t="shared" si="24"/>
        <v>0</v>
      </c>
      <c r="AH30" s="50"/>
      <c r="AI30" s="51"/>
      <c r="AJ30" s="50">
        <f t="shared" si="12"/>
        <v>0</v>
      </c>
      <c r="AK30" s="50"/>
      <c r="AL30" s="45">
        <f t="shared" si="22"/>
        <v>0</v>
      </c>
      <c r="AM30" s="45"/>
      <c r="AN30" s="45"/>
      <c r="AO30" s="45"/>
      <c r="AP30" s="43">
        <f>SUM(AM30:AO30)</f>
        <v>0</v>
      </c>
      <c r="AQ30" s="52"/>
      <c r="AR30" s="45">
        <f t="shared" si="20"/>
        <v>0</v>
      </c>
      <c r="AS30" s="50"/>
      <c r="AT30" s="120"/>
      <c r="AU30" s="58"/>
      <c r="AV30" s="58"/>
      <c r="AW30" s="58"/>
      <c r="AX30" s="58"/>
    </row>
    <row r="31" spans="2:50" ht="50.1" customHeight="1">
      <c r="B31" s="127">
        <v>26</v>
      </c>
      <c r="C31" s="127" t="s">
        <v>86</v>
      </c>
      <c r="D31" s="127"/>
      <c r="E31" s="127">
        <v>521002</v>
      </c>
      <c r="F31" s="127"/>
      <c r="G31" s="127"/>
      <c r="H31" s="127"/>
      <c r="I31" s="127"/>
      <c r="J31" s="127"/>
      <c r="K31" s="127"/>
      <c r="L31" s="127"/>
      <c r="M31" s="127">
        <f t="shared" si="0"/>
        <v>0</v>
      </c>
      <c r="N31" s="34">
        <f t="shared" si="1"/>
        <v>0</v>
      </c>
      <c r="O31" s="60"/>
      <c r="P31" s="36">
        <f t="shared" si="14"/>
        <v>0</v>
      </c>
      <c r="Q31" s="34">
        <f t="shared" si="2"/>
        <v>0</v>
      </c>
      <c r="R31" s="47"/>
      <c r="S31" s="34">
        <f t="shared" si="3"/>
        <v>0</v>
      </c>
      <c r="T31" s="48"/>
      <c r="U31" s="34">
        <f t="shared" si="4"/>
        <v>0</v>
      </c>
      <c r="V31" s="34">
        <f t="shared" si="15"/>
        <v>0</v>
      </c>
      <c r="W31" s="49"/>
      <c r="X31" s="34">
        <f t="shared" si="21"/>
        <v>0</v>
      </c>
      <c r="Y31" s="34">
        <f t="shared" si="16"/>
        <v>0</v>
      </c>
      <c r="Z31" s="34">
        <f t="shared" si="17"/>
        <v>0</v>
      </c>
      <c r="AA31" s="34">
        <f t="shared" si="6"/>
        <v>0</v>
      </c>
      <c r="AB31" s="34">
        <f t="shared" si="7"/>
        <v>0</v>
      </c>
      <c r="AC31" s="34">
        <f t="shared" si="18"/>
        <v>0</v>
      </c>
      <c r="AD31" s="34">
        <f t="shared" si="8"/>
        <v>0</v>
      </c>
      <c r="AE31" s="34">
        <f t="shared" si="23"/>
        <v>0</v>
      </c>
      <c r="AF31" s="34">
        <f t="shared" si="10"/>
        <v>0</v>
      </c>
      <c r="AG31" s="34">
        <f t="shared" si="24"/>
        <v>0</v>
      </c>
      <c r="AH31" s="50"/>
      <c r="AI31" s="51">
        <v>0</v>
      </c>
      <c r="AJ31" s="50">
        <f t="shared" si="12"/>
        <v>0</v>
      </c>
      <c r="AK31" s="50"/>
      <c r="AL31" s="45">
        <f t="shared" si="22"/>
        <v>0</v>
      </c>
      <c r="AM31" s="45"/>
      <c r="AN31" s="45"/>
      <c r="AO31" s="45"/>
      <c r="AP31" s="43">
        <f>SUM(AM31:AO31)</f>
        <v>0</v>
      </c>
      <c r="AQ31" s="52"/>
      <c r="AR31" s="45">
        <f t="shared" si="20"/>
        <v>0</v>
      </c>
      <c r="AS31" s="50"/>
      <c r="AT31" s="120"/>
      <c r="AU31" s="58"/>
      <c r="AV31" s="58"/>
      <c r="AW31" s="58"/>
      <c r="AX31" s="58"/>
    </row>
    <row r="32" spans="2:50" ht="50.1" customHeight="1">
      <c r="B32" s="127">
        <v>27</v>
      </c>
      <c r="C32" s="127" t="s">
        <v>87</v>
      </c>
      <c r="D32" s="127"/>
      <c r="E32" s="127">
        <v>521002</v>
      </c>
      <c r="F32" s="127"/>
      <c r="G32" s="127"/>
      <c r="H32" s="127"/>
      <c r="I32" s="127"/>
      <c r="J32" s="127"/>
      <c r="K32" s="127"/>
      <c r="L32" s="127"/>
      <c r="M32" s="127">
        <f t="shared" si="0"/>
        <v>0</v>
      </c>
      <c r="N32" s="34">
        <f t="shared" si="1"/>
        <v>0</v>
      </c>
      <c r="O32" s="46"/>
      <c r="P32" s="36">
        <f t="shared" si="14"/>
        <v>0</v>
      </c>
      <c r="Q32" s="34">
        <f t="shared" si="2"/>
        <v>0</v>
      </c>
      <c r="R32" s="47"/>
      <c r="S32" s="34">
        <f t="shared" si="3"/>
        <v>0</v>
      </c>
      <c r="T32" s="48"/>
      <c r="U32" s="34">
        <f t="shared" si="4"/>
        <v>0</v>
      </c>
      <c r="V32" s="34">
        <f t="shared" si="15"/>
        <v>0</v>
      </c>
      <c r="W32" s="49"/>
      <c r="X32" s="34">
        <f t="shared" si="21"/>
        <v>0</v>
      </c>
      <c r="Y32" s="34">
        <f t="shared" si="16"/>
        <v>0</v>
      </c>
      <c r="Z32" s="34">
        <f t="shared" si="17"/>
        <v>0</v>
      </c>
      <c r="AA32" s="34">
        <f t="shared" si="6"/>
        <v>0</v>
      </c>
      <c r="AB32" s="34">
        <f t="shared" si="7"/>
        <v>0</v>
      </c>
      <c r="AC32" s="34">
        <f t="shared" si="18"/>
        <v>0</v>
      </c>
      <c r="AD32" s="34">
        <f t="shared" si="8"/>
        <v>0</v>
      </c>
      <c r="AE32" s="34">
        <f t="shared" si="23"/>
        <v>0</v>
      </c>
      <c r="AF32" s="34">
        <f t="shared" si="10"/>
        <v>0</v>
      </c>
      <c r="AG32" s="34">
        <f t="shared" si="24"/>
        <v>0</v>
      </c>
      <c r="AH32" s="50"/>
      <c r="AI32" s="51"/>
      <c r="AJ32" s="50">
        <f t="shared" si="12"/>
        <v>0</v>
      </c>
      <c r="AK32" s="50"/>
      <c r="AL32" s="50">
        <f t="shared" si="22"/>
        <v>0</v>
      </c>
      <c r="AM32" s="50"/>
      <c r="AN32" s="50"/>
      <c r="AO32" s="50"/>
      <c r="AP32" s="43">
        <f t="shared" si="19"/>
        <v>0</v>
      </c>
      <c r="AQ32" s="52"/>
      <c r="AR32" s="45">
        <f t="shared" si="20"/>
        <v>0</v>
      </c>
      <c r="AS32" s="50"/>
      <c r="AT32" s="120"/>
      <c r="AU32" s="58"/>
      <c r="AV32" s="58"/>
      <c r="AW32" s="58"/>
      <c r="AX32" s="58"/>
    </row>
    <row r="33" spans="1:50" ht="50.1" customHeight="1">
      <c r="B33" s="127">
        <v>28</v>
      </c>
      <c r="C33" s="127" t="s">
        <v>88</v>
      </c>
      <c r="D33" s="127"/>
      <c r="E33" s="127">
        <v>521002</v>
      </c>
      <c r="F33" s="127"/>
      <c r="G33" s="127"/>
      <c r="H33" s="127"/>
      <c r="I33" s="127"/>
      <c r="J33" s="127"/>
      <c r="K33" s="127"/>
      <c r="L33" s="127"/>
      <c r="M33" s="127">
        <f>SUM(F33:L33)</f>
        <v>0</v>
      </c>
      <c r="N33" s="34">
        <f t="shared" si="1"/>
        <v>0</v>
      </c>
      <c r="O33" s="46"/>
      <c r="P33" s="36">
        <f t="shared" si="14"/>
        <v>0</v>
      </c>
      <c r="Q33" s="34">
        <f t="shared" si="2"/>
        <v>0</v>
      </c>
      <c r="R33" s="47"/>
      <c r="S33" s="34">
        <f t="shared" si="3"/>
        <v>0</v>
      </c>
      <c r="T33" s="48"/>
      <c r="U33" s="34">
        <f t="shared" si="4"/>
        <v>0</v>
      </c>
      <c r="V33" s="34">
        <f t="shared" si="15"/>
        <v>0</v>
      </c>
      <c r="W33" s="49"/>
      <c r="X33" s="34">
        <f t="shared" si="21"/>
        <v>0</v>
      </c>
      <c r="Y33" s="34">
        <f t="shared" si="16"/>
        <v>0</v>
      </c>
      <c r="Z33" s="34">
        <f t="shared" si="17"/>
        <v>0</v>
      </c>
      <c r="AA33" s="34">
        <f t="shared" si="6"/>
        <v>0</v>
      </c>
      <c r="AB33" s="34">
        <f t="shared" si="7"/>
        <v>0</v>
      </c>
      <c r="AC33" s="34">
        <f t="shared" si="18"/>
        <v>0</v>
      </c>
      <c r="AD33" s="34">
        <f t="shared" si="8"/>
        <v>0</v>
      </c>
      <c r="AE33" s="34">
        <f t="shared" si="23"/>
        <v>0</v>
      </c>
      <c r="AF33" s="34">
        <f t="shared" si="10"/>
        <v>0</v>
      </c>
      <c r="AG33" s="34">
        <f t="shared" si="24"/>
        <v>0</v>
      </c>
      <c r="AH33" s="50"/>
      <c r="AI33" s="51"/>
      <c r="AJ33" s="50">
        <f t="shared" si="12"/>
        <v>0</v>
      </c>
      <c r="AK33" s="50"/>
      <c r="AL33" s="50">
        <f t="shared" si="22"/>
        <v>0</v>
      </c>
      <c r="AM33" s="50"/>
      <c r="AN33" s="50"/>
      <c r="AO33" s="50"/>
      <c r="AP33" s="43">
        <f t="shared" si="19"/>
        <v>0</v>
      </c>
      <c r="AQ33" s="52"/>
      <c r="AR33" s="45">
        <f t="shared" si="20"/>
        <v>0</v>
      </c>
      <c r="AS33" s="50"/>
      <c r="AT33" s="120"/>
      <c r="AU33" s="58"/>
      <c r="AV33" s="58"/>
      <c r="AW33" s="58"/>
      <c r="AX33" s="58"/>
    </row>
    <row r="34" spans="1:50" ht="50.1" customHeight="1">
      <c r="B34" s="127">
        <v>29</v>
      </c>
      <c r="C34" s="127" t="s">
        <v>89</v>
      </c>
      <c r="D34" s="127"/>
      <c r="E34" s="127">
        <v>521002</v>
      </c>
      <c r="F34" s="127"/>
      <c r="G34" s="127"/>
      <c r="H34" s="127"/>
      <c r="I34" s="127"/>
      <c r="J34" s="127"/>
      <c r="K34" s="127"/>
      <c r="L34" s="127"/>
      <c r="M34" s="127">
        <f t="shared" si="0"/>
        <v>0</v>
      </c>
      <c r="N34" s="34">
        <f t="shared" si="1"/>
        <v>0</v>
      </c>
      <c r="O34" s="46"/>
      <c r="P34" s="36">
        <f t="shared" si="14"/>
        <v>0</v>
      </c>
      <c r="Q34" s="34">
        <f t="shared" si="2"/>
        <v>0</v>
      </c>
      <c r="R34" s="47"/>
      <c r="S34" s="34">
        <f t="shared" si="3"/>
        <v>0</v>
      </c>
      <c r="T34" s="48"/>
      <c r="U34" s="34">
        <f t="shared" si="4"/>
        <v>0</v>
      </c>
      <c r="V34" s="34">
        <f t="shared" si="15"/>
        <v>0</v>
      </c>
      <c r="W34" s="49"/>
      <c r="X34" s="34">
        <f t="shared" si="21"/>
        <v>0</v>
      </c>
      <c r="Y34" s="34">
        <f t="shared" si="16"/>
        <v>0</v>
      </c>
      <c r="Z34" s="34">
        <f t="shared" si="17"/>
        <v>0</v>
      </c>
      <c r="AA34" s="34">
        <f t="shared" si="6"/>
        <v>0</v>
      </c>
      <c r="AB34" s="34">
        <f t="shared" si="7"/>
        <v>0</v>
      </c>
      <c r="AC34" s="34">
        <f t="shared" si="18"/>
        <v>0</v>
      </c>
      <c r="AD34" s="34">
        <f t="shared" si="8"/>
        <v>0</v>
      </c>
      <c r="AE34" s="34">
        <f t="shared" si="23"/>
        <v>0</v>
      </c>
      <c r="AF34" s="34">
        <f t="shared" si="10"/>
        <v>0</v>
      </c>
      <c r="AG34" s="34">
        <f t="shared" si="24"/>
        <v>0</v>
      </c>
      <c r="AH34" s="50"/>
      <c r="AI34" s="51"/>
      <c r="AJ34" s="50">
        <f t="shared" si="12"/>
        <v>0</v>
      </c>
      <c r="AK34" s="50"/>
      <c r="AL34" s="50">
        <f t="shared" si="22"/>
        <v>0</v>
      </c>
      <c r="AM34" s="50"/>
      <c r="AN34" s="50"/>
      <c r="AO34" s="50"/>
      <c r="AP34" s="43">
        <f t="shared" si="19"/>
        <v>0</v>
      </c>
      <c r="AQ34" s="52"/>
      <c r="AR34" s="45">
        <f t="shared" si="20"/>
        <v>0</v>
      </c>
      <c r="AS34" s="50"/>
      <c r="AT34" s="120"/>
      <c r="AU34" s="58"/>
      <c r="AV34" s="58"/>
      <c r="AW34" s="58"/>
      <c r="AX34" s="58"/>
    </row>
    <row r="35" spans="1:50" ht="50.1" customHeight="1">
      <c r="B35" s="127">
        <v>30</v>
      </c>
      <c r="C35" s="127" t="s">
        <v>90</v>
      </c>
      <c r="D35" s="127"/>
      <c r="E35" s="127">
        <v>521002</v>
      </c>
      <c r="F35" s="127"/>
      <c r="G35" s="127"/>
      <c r="H35" s="127"/>
      <c r="I35" s="127"/>
      <c r="J35" s="127"/>
      <c r="K35" s="127"/>
      <c r="L35" s="127"/>
      <c r="M35" s="127">
        <f t="shared" si="0"/>
        <v>0</v>
      </c>
      <c r="N35" s="34">
        <f t="shared" si="1"/>
        <v>0</v>
      </c>
      <c r="O35" s="46"/>
      <c r="P35" s="36">
        <f t="shared" si="14"/>
        <v>0</v>
      </c>
      <c r="Q35" s="34">
        <f t="shared" si="2"/>
        <v>0</v>
      </c>
      <c r="R35" s="47"/>
      <c r="S35" s="34">
        <f t="shared" si="3"/>
        <v>0</v>
      </c>
      <c r="T35" s="48"/>
      <c r="U35" s="34">
        <f t="shared" si="4"/>
        <v>0</v>
      </c>
      <c r="V35" s="34">
        <f t="shared" si="15"/>
        <v>0</v>
      </c>
      <c r="W35" s="49"/>
      <c r="X35" s="34">
        <f t="shared" si="21"/>
        <v>0</v>
      </c>
      <c r="Y35" s="34">
        <f t="shared" si="16"/>
        <v>0</v>
      </c>
      <c r="Z35" s="34">
        <f t="shared" si="17"/>
        <v>0</v>
      </c>
      <c r="AA35" s="34">
        <f t="shared" si="6"/>
        <v>0</v>
      </c>
      <c r="AB35" s="34">
        <f t="shared" si="7"/>
        <v>0</v>
      </c>
      <c r="AC35" s="34">
        <f t="shared" si="18"/>
        <v>0</v>
      </c>
      <c r="AD35" s="34">
        <f t="shared" si="8"/>
        <v>0</v>
      </c>
      <c r="AE35" s="34">
        <f t="shared" si="23"/>
        <v>0</v>
      </c>
      <c r="AF35" s="34">
        <f t="shared" si="10"/>
        <v>0</v>
      </c>
      <c r="AG35" s="34">
        <f t="shared" si="24"/>
        <v>0</v>
      </c>
      <c r="AH35" s="50"/>
      <c r="AI35" s="51"/>
      <c r="AJ35" s="50">
        <f t="shared" si="12"/>
        <v>0</v>
      </c>
      <c r="AK35" s="50"/>
      <c r="AL35" s="50">
        <f t="shared" si="22"/>
        <v>0</v>
      </c>
      <c r="AM35" s="50"/>
      <c r="AN35" s="50"/>
      <c r="AO35" s="50"/>
      <c r="AP35" s="43">
        <f t="shared" si="19"/>
        <v>0</v>
      </c>
      <c r="AQ35" s="52"/>
      <c r="AR35" s="45">
        <f t="shared" si="20"/>
        <v>0</v>
      </c>
      <c r="AS35" s="50"/>
      <c r="AT35" s="120"/>
      <c r="AU35" s="58"/>
      <c r="AV35" s="58"/>
      <c r="AW35" s="58"/>
      <c r="AX35" s="58"/>
    </row>
    <row r="36" spans="1:50" ht="50.1" customHeight="1">
      <c r="B36" s="127">
        <v>31</v>
      </c>
      <c r="C36" s="127" t="s">
        <v>91</v>
      </c>
      <c r="D36" s="127"/>
      <c r="E36" s="127">
        <v>521002</v>
      </c>
      <c r="F36" s="127"/>
      <c r="G36" s="127"/>
      <c r="H36" s="127"/>
      <c r="I36" s="127"/>
      <c r="J36" s="127"/>
      <c r="K36" s="127"/>
      <c r="L36" s="127"/>
      <c r="M36" s="127">
        <f t="shared" si="0"/>
        <v>0</v>
      </c>
      <c r="N36" s="34">
        <f t="shared" si="1"/>
        <v>0</v>
      </c>
      <c r="O36" s="46"/>
      <c r="P36" s="36">
        <f t="shared" si="14"/>
        <v>0</v>
      </c>
      <c r="Q36" s="34">
        <f t="shared" si="2"/>
        <v>0</v>
      </c>
      <c r="R36" s="47"/>
      <c r="S36" s="34">
        <f t="shared" si="3"/>
        <v>0</v>
      </c>
      <c r="T36" s="48"/>
      <c r="U36" s="34">
        <f t="shared" ref="U36:U43" si="25">IF(M36=0,0,((N36+O36)/M36/8)*1.55*1.35*T36)</f>
        <v>0</v>
      </c>
      <c r="V36" s="34">
        <f t="shared" si="15"/>
        <v>0</v>
      </c>
      <c r="W36" s="49"/>
      <c r="X36" s="34">
        <f t="shared" ref="X36:X45" si="26">IF((M36+P36)=0,0,V36/(M36+P36)*W36*2)</f>
        <v>0</v>
      </c>
      <c r="Y36" s="34">
        <f>COUNTIF(L36,"1")</f>
        <v>0</v>
      </c>
      <c r="Z36" s="34">
        <f t="shared" si="17"/>
        <v>0</v>
      </c>
      <c r="AA36" s="34">
        <f t="shared" si="6"/>
        <v>0</v>
      </c>
      <c r="AB36" s="34">
        <f t="shared" si="7"/>
        <v>0</v>
      </c>
      <c r="AC36" s="34">
        <f t="shared" si="18"/>
        <v>0</v>
      </c>
      <c r="AD36" s="34">
        <f t="shared" si="8"/>
        <v>0</v>
      </c>
      <c r="AE36" s="34">
        <f t="shared" si="23"/>
        <v>0</v>
      </c>
      <c r="AF36" s="34">
        <f t="shared" si="10"/>
        <v>0</v>
      </c>
      <c r="AG36" s="34">
        <f t="shared" si="24"/>
        <v>0</v>
      </c>
      <c r="AH36" s="50"/>
      <c r="AI36" s="51"/>
      <c r="AJ36" s="50">
        <f t="shared" si="12"/>
        <v>0</v>
      </c>
      <c r="AK36" s="51"/>
      <c r="AL36" s="50">
        <f>IF(AE36=0,0,(AE36-AF36-AG36-AH36-AI36-AJ36))</f>
        <v>0</v>
      </c>
      <c r="AM36" s="50"/>
      <c r="AN36" s="50"/>
      <c r="AO36" s="50"/>
      <c r="AP36" s="43">
        <f t="shared" si="19"/>
        <v>0</v>
      </c>
      <c r="AQ36" s="52"/>
      <c r="AR36" s="45">
        <f t="shared" si="20"/>
        <v>0</v>
      </c>
      <c r="AS36" s="50"/>
      <c r="AT36" s="120"/>
      <c r="AU36" s="58"/>
      <c r="AV36" s="58"/>
      <c r="AW36" s="58"/>
      <c r="AX36" s="58"/>
    </row>
    <row r="37" spans="1:50" ht="50.1" customHeight="1">
      <c r="B37" s="127">
        <v>32</v>
      </c>
      <c r="C37" s="62" t="s">
        <v>92</v>
      </c>
      <c r="D37" s="127"/>
      <c r="E37" s="127">
        <v>521002</v>
      </c>
      <c r="F37" s="127"/>
      <c r="G37" s="127"/>
      <c r="H37" s="127"/>
      <c r="I37" s="127"/>
      <c r="J37" s="127"/>
      <c r="K37" s="127"/>
      <c r="L37" s="127"/>
      <c r="M37" s="127">
        <f t="shared" si="0"/>
        <v>0</v>
      </c>
      <c r="N37" s="34">
        <f t="shared" si="1"/>
        <v>0</v>
      </c>
      <c r="O37" s="46"/>
      <c r="P37" s="36">
        <f t="shared" si="14"/>
        <v>0</v>
      </c>
      <c r="Q37" s="46">
        <f t="shared" si="2"/>
        <v>0</v>
      </c>
      <c r="R37" s="63"/>
      <c r="S37" s="64">
        <f t="shared" ref="S37:S43" si="27">IF(M37=0,0,((O37+N37)/M37/8)*1.55*R37)</f>
        <v>0</v>
      </c>
      <c r="T37" s="65"/>
      <c r="U37" s="64">
        <f t="shared" si="25"/>
        <v>0</v>
      </c>
      <c r="V37" s="34">
        <f t="shared" si="15"/>
        <v>0</v>
      </c>
      <c r="W37" s="49"/>
      <c r="X37" s="34">
        <f t="shared" si="26"/>
        <v>0</v>
      </c>
      <c r="Y37" s="34">
        <f t="shared" si="16"/>
        <v>0</v>
      </c>
      <c r="Z37" s="34">
        <f t="shared" si="17"/>
        <v>0</v>
      </c>
      <c r="AA37" s="34">
        <f t="shared" ref="AA37:AA45" si="28">X37+V37+Z37</f>
        <v>0</v>
      </c>
      <c r="AB37" s="34">
        <f t="shared" si="7"/>
        <v>0</v>
      </c>
      <c r="AC37" s="34">
        <f t="shared" si="18"/>
        <v>0</v>
      </c>
      <c r="AD37" s="34">
        <f t="shared" si="8"/>
        <v>0</v>
      </c>
      <c r="AE37" s="34">
        <f t="shared" si="23"/>
        <v>0</v>
      </c>
      <c r="AF37" s="34">
        <f t="shared" si="10"/>
        <v>0</v>
      </c>
      <c r="AG37" s="34">
        <f t="shared" si="24"/>
        <v>0</v>
      </c>
      <c r="AH37" s="50"/>
      <c r="AI37" s="51"/>
      <c r="AJ37" s="50">
        <f>AE37*1%</f>
        <v>0</v>
      </c>
      <c r="AK37" s="66"/>
      <c r="AL37" s="45">
        <f>IF(AE37=0,0,(AE37-AF37-AG37-AH37-AI37-AJ37-AK37))</f>
        <v>0</v>
      </c>
      <c r="AM37" s="45"/>
      <c r="AN37" s="45"/>
      <c r="AO37" s="45"/>
      <c r="AP37" s="43">
        <f t="shared" si="19"/>
        <v>0</v>
      </c>
      <c r="AQ37" s="52"/>
      <c r="AR37" s="45">
        <f t="shared" si="20"/>
        <v>0</v>
      </c>
      <c r="AS37" s="50"/>
      <c r="AT37" s="120"/>
      <c r="AU37" s="58"/>
      <c r="AV37" s="58"/>
      <c r="AW37" s="58"/>
      <c r="AX37" s="58"/>
    </row>
    <row r="38" spans="1:50" ht="50.1" customHeight="1">
      <c r="B38" s="127">
        <v>33</v>
      </c>
      <c r="C38" s="127" t="s">
        <v>93</v>
      </c>
      <c r="D38" s="127"/>
      <c r="E38" s="127">
        <v>612010</v>
      </c>
      <c r="F38" s="127"/>
      <c r="G38" s="127"/>
      <c r="H38" s="127"/>
      <c r="I38" s="127"/>
      <c r="J38" s="127"/>
      <c r="K38" s="127"/>
      <c r="L38" s="127"/>
      <c r="M38" s="127">
        <f t="shared" si="0"/>
        <v>0</v>
      </c>
      <c r="N38" s="34">
        <f t="shared" si="1"/>
        <v>0</v>
      </c>
      <c r="O38" s="46"/>
      <c r="P38" s="36">
        <f t="shared" si="14"/>
        <v>0</v>
      </c>
      <c r="Q38" s="46">
        <f t="shared" si="2"/>
        <v>0</v>
      </c>
      <c r="R38" s="63"/>
      <c r="S38" s="64">
        <f t="shared" si="27"/>
        <v>0</v>
      </c>
      <c r="T38" s="65"/>
      <c r="U38" s="64">
        <f t="shared" si="25"/>
        <v>0</v>
      </c>
      <c r="V38" s="34">
        <f t="shared" si="15"/>
        <v>0</v>
      </c>
      <c r="W38" s="49"/>
      <c r="X38" s="34">
        <f t="shared" si="26"/>
        <v>0</v>
      </c>
      <c r="Y38" s="34">
        <f t="shared" si="16"/>
        <v>0</v>
      </c>
      <c r="Z38" s="34">
        <f t="shared" si="17"/>
        <v>0</v>
      </c>
      <c r="AA38" s="34">
        <f t="shared" si="28"/>
        <v>0</v>
      </c>
      <c r="AB38" s="34">
        <f t="shared" si="7"/>
        <v>0</v>
      </c>
      <c r="AC38" s="34">
        <f t="shared" si="18"/>
        <v>0</v>
      </c>
      <c r="AD38" s="34">
        <f t="shared" si="8"/>
        <v>0</v>
      </c>
      <c r="AE38" s="34">
        <f t="shared" si="23"/>
        <v>0</v>
      </c>
      <c r="AF38" s="34">
        <f t="shared" si="10"/>
        <v>0</v>
      </c>
      <c r="AG38" s="34">
        <f t="shared" si="24"/>
        <v>0</v>
      </c>
      <c r="AH38" s="50"/>
      <c r="AI38" s="51"/>
      <c r="AJ38" s="50">
        <f>AE38*1%</f>
        <v>0</v>
      </c>
      <c r="AK38" s="66"/>
      <c r="AL38" s="50">
        <f>IF(AE38=0,0,(AE38-AF38-AG38-AH38-AI38-AJ38-AK38))</f>
        <v>0</v>
      </c>
      <c r="AM38" s="50"/>
      <c r="AN38" s="50"/>
      <c r="AO38" s="50"/>
      <c r="AP38" s="43">
        <f t="shared" si="19"/>
        <v>0</v>
      </c>
      <c r="AQ38" s="52"/>
      <c r="AR38" s="45">
        <f>AL38+AP38+AQ38</f>
        <v>0</v>
      </c>
      <c r="AS38" s="50"/>
      <c r="AT38" s="120"/>
      <c r="AU38" s="58"/>
      <c r="AV38" s="58"/>
      <c r="AW38" s="58"/>
      <c r="AX38" s="58"/>
    </row>
    <row r="39" spans="1:50" ht="50.1" customHeight="1">
      <c r="B39" s="127">
        <v>34</v>
      </c>
      <c r="C39" s="127" t="s">
        <v>94</v>
      </c>
      <c r="D39" s="127"/>
      <c r="E39" s="127">
        <v>521002</v>
      </c>
      <c r="F39" s="127"/>
      <c r="G39" s="127"/>
      <c r="H39" s="127"/>
      <c r="I39" s="127"/>
      <c r="J39" s="22"/>
      <c r="K39" s="22"/>
      <c r="L39" s="22"/>
      <c r="M39" s="22">
        <f>SUM(F39:L39)</f>
        <v>0</v>
      </c>
      <c r="N39" s="108">
        <f t="shared" si="1"/>
        <v>0</v>
      </c>
      <c r="O39" s="109"/>
      <c r="P39" s="110">
        <f t="shared" si="14"/>
        <v>0</v>
      </c>
      <c r="Q39" s="108">
        <f t="shared" ref="Q39:Q46" si="29">IF(P39="",0,P39*D39)</f>
        <v>0</v>
      </c>
      <c r="R39" s="111"/>
      <c r="S39" s="108">
        <f t="shared" si="27"/>
        <v>0</v>
      </c>
      <c r="T39" s="112"/>
      <c r="U39" s="108">
        <f t="shared" si="25"/>
        <v>0</v>
      </c>
      <c r="V39" s="108">
        <f t="shared" si="15"/>
        <v>0</v>
      </c>
      <c r="W39" s="113"/>
      <c r="X39" s="108">
        <f t="shared" si="26"/>
        <v>0</v>
      </c>
      <c r="Y39" s="108">
        <f t="shared" si="16"/>
        <v>0</v>
      </c>
      <c r="Z39" s="108">
        <f t="shared" si="17"/>
        <v>0</v>
      </c>
      <c r="AA39" s="108">
        <f t="shared" si="28"/>
        <v>0</v>
      </c>
      <c r="AB39" s="108">
        <f t="shared" si="7"/>
        <v>0</v>
      </c>
      <c r="AC39" s="108">
        <f t="shared" si="18"/>
        <v>0</v>
      </c>
      <c r="AD39" s="108">
        <f t="shared" si="8"/>
        <v>0</v>
      </c>
      <c r="AE39" s="108">
        <f t="shared" si="23"/>
        <v>0</v>
      </c>
      <c r="AF39" s="108">
        <f t="shared" si="10"/>
        <v>0</v>
      </c>
      <c r="AG39" s="108">
        <f t="shared" si="24"/>
        <v>0</v>
      </c>
      <c r="AH39" s="114"/>
      <c r="AI39" s="115"/>
      <c r="AJ39" s="114">
        <f>AE39*1%</f>
        <v>0</v>
      </c>
      <c r="AK39" s="115"/>
      <c r="AL39" s="116">
        <f>IF(AE39=0,0,(AE39-AF39-AG39-AH39-AI39-AJ39))</f>
        <v>0</v>
      </c>
      <c r="AM39" s="116"/>
      <c r="AN39" s="116"/>
      <c r="AO39" s="116"/>
      <c r="AP39" s="117">
        <f>SUM(AM39:AO39)</f>
        <v>0</v>
      </c>
      <c r="AQ39" s="118"/>
      <c r="AR39" s="119">
        <f>AL39+AP39+AQ39</f>
        <v>0</v>
      </c>
      <c r="AS39" s="50"/>
      <c r="AT39" s="120"/>
      <c r="AU39" s="58"/>
      <c r="AV39" s="58"/>
      <c r="AW39" s="58"/>
      <c r="AX39" s="58"/>
    </row>
    <row r="40" spans="1:50" ht="50.1" customHeight="1">
      <c r="A40" s="127" t="s">
        <v>95</v>
      </c>
      <c r="B40" s="127">
        <v>1</v>
      </c>
      <c r="C40" s="127" t="s">
        <v>96</v>
      </c>
      <c r="D40" s="127"/>
      <c r="E40" s="127">
        <v>612010</v>
      </c>
      <c r="F40" s="127"/>
      <c r="G40" s="127"/>
      <c r="H40" s="127"/>
      <c r="I40" s="127"/>
      <c r="J40" s="127"/>
      <c r="K40" s="127"/>
      <c r="L40" s="127"/>
      <c r="M40" s="127">
        <f>SUM(F40:L40)</f>
        <v>0</v>
      </c>
      <c r="N40" s="34">
        <f>D40*M40</f>
        <v>0</v>
      </c>
      <c r="O40" s="48"/>
      <c r="P40" s="36">
        <f>COUNTIF(F40:L40,"RM") + COUNTIF(F40:L40,"V") + COUNTIF(F40:L40,"FJ") + COUNTIF(F40:L40,"AL") +  COUNTIF(F40:L40,"EM") + COUNTIF(F40:L40,"PS")</f>
        <v>0</v>
      </c>
      <c r="Q40" s="34">
        <f t="shared" si="29"/>
        <v>0</v>
      </c>
      <c r="R40" s="47"/>
      <c r="S40" s="34">
        <f t="shared" si="27"/>
        <v>0</v>
      </c>
      <c r="T40" s="48"/>
      <c r="U40" s="34">
        <f t="shared" si="25"/>
        <v>0</v>
      </c>
      <c r="V40" s="34">
        <f t="shared" ref="V40:V45" si="30">IF((M40+P40)=0,0,(N40+O40+Q40+S40+U40))</f>
        <v>0</v>
      </c>
      <c r="W40" s="49"/>
      <c r="X40" s="34">
        <f t="shared" si="26"/>
        <v>0</v>
      </c>
      <c r="Y40" s="34">
        <f>COUNTIF(L40,"1")</f>
        <v>0</v>
      </c>
      <c r="Z40" s="34">
        <f>IF((M40+P40)=0,0,V40/(M40+P40)*Y40*1.75)</f>
        <v>0</v>
      </c>
      <c r="AA40" s="34">
        <f t="shared" si="28"/>
        <v>0</v>
      </c>
      <c r="AB40" s="34">
        <f>IF((M40+P40)=0,0,AA40/(M40+P40))</f>
        <v>0</v>
      </c>
      <c r="AC40" s="67">
        <f>COUNTIF(F40:L40,"L")</f>
        <v>0</v>
      </c>
      <c r="AD40" s="34">
        <f>AB40*AC40</f>
        <v>0</v>
      </c>
      <c r="AE40" s="34">
        <f>(AA40+AD40)</f>
        <v>0</v>
      </c>
      <c r="AF40" s="34">
        <f t="shared" si="10"/>
        <v>0</v>
      </c>
      <c r="AG40" s="50">
        <f t="shared" si="24"/>
        <v>0</v>
      </c>
      <c r="AH40" s="50"/>
      <c r="AI40" s="51"/>
      <c r="AJ40" s="50">
        <f>AE40*1%</f>
        <v>0</v>
      </c>
      <c r="AK40" s="51"/>
      <c r="AL40" s="50">
        <f>IF(AE40=0,0,(AE40-AF40-AG40-AH40-AI40-AJ40))</f>
        <v>0</v>
      </c>
      <c r="AM40" s="50"/>
      <c r="AN40" s="50"/>
      <c r="AO40" s="50"/>
      <c r="AP40" s="68">
        <f>SUM(AM40:AO40)</f>
        <v>0</v>
      </c>
      <c r="AQ40" s="50"/>
      <c r="AR40" s="50">
        <f>SUM(AL40,AP40,AQ40)</f>
        <v>0</v>
      </c>
      <c r="AS40" s="50"/>
      <c r="AU40" s="58"/>
      <c r="AV40" s="58"/>
      <c r="AW40" s="58"/>
      <c r="AX40" s="58"/>
    </row>
    <row r="41" spans="1:50" ht="50.1" customHeight="1">
      <c r="B41" s="127">
        <v>2</v>
      </c>
      <c r="C41" s="127" t="s">
        <v>97</v>
      </c>
      <c r="D41" s="127"/>
      <c r="E41" s="127">
        <v>521001</v>
      </c>
      <c r="F41" s="127"/>
      <c r="G41" s="127"/>
      <c r="H41" s="127"/>
      <c r="I41" s="127"/>
      <c r="J41" s="127"/>
      <c r="K41" s="127"/>
      <c r="L41" s="127"/>
      <c r="M41" s="127">
        <f>SUM(F41:L41)</f>
        <v>0</v>
      </c>
      <c r="N41" s="34">
        <f>D41*M41</f>
        <v>0</v>
      </c>
      <c r="O41" s="48"/>
      <c r="P41" s="36">
        <f>COUNTIF(F41:L41,"RM") + COUNTIF(F41:L41,"V") + COUNTIF(F41:L41,"FJ") + COUNTIF(F41:L41,"AL") +  COUNTIF(F41:L41,"EM") + COUNTIF(F41:L41,"PS")</f>
        <v>0</v>
      </c>
      <c r="Q41" s="34">
        <f t="shared" si="29"/>
        <v>0</v>
      </c>
      <c r="R41" s="47"/>
      <c r="S41" s="34">
        <f t="shared" si="27"/>
        <v>0</v>
      </c>
      <c r="T41" s="48"/>
      <c r="U41" s="34">
        <f t="shared" si="25"/>
        <v>0</v>
      </c>
      <c r="V41" s="34">
        <f t="shared" si="30"/>
        <v>0</v>
      </c>
      <c r="W41" s="49"/>
      <c r="X41" s="34">
        <f t="shared" si="26"/>
        <v>0</v>
      </c>
      <c r="Y41" s="34">
        <f>COUNTIF(L41,"1")</f>
        <v>0</v>
      </c>
      <c r="Z41" s="34">
        <f>IF((M41+P41)=0,0,V41/(M41+P41)*Y41*1.75)</f>
        <v>0</v>
      </c>
      <c r="AA41" s="34">
        <f t="shared" si="28"/>
        <v>0</v>
      </c>
      <c r="AB41" s="34">
        <f>IF((M41+P41)=0,0,AA41/(M41+P41))</f>
        <v>0</v>
      </c>
      <c r="AC41" s="67">
        <f>COUNTIF(F41:L41,"L")</f>
        <v>0</v>
      </c>
      <c r="AD41" s="34">
        <f>AB41*AC41</f>
        <v>0</v>
      </c>
      <c r="AE41" s="34">
        <f>(AA41+AD41)</f>
        <v>0</v>
      </c>
      <c r="AF41" s="34">
        <f t="shared" si="10"/>
        <v>0</v>
      </c>
      <c r="AG41" s="50">
        <f t="shared" si="24"/>
        <v>0</v>
      </c>
      <c r="AH41" s="50"/>
      <c r="AI41" s="51"/>
      <c r="AJ41" s="50">
        <f t="shared" ref="AJ41:AJ49" si="31">AE41*1%</f>
        <v>0</v>
      </c>
      <c r="AK41" s="51"/>
      <c r="AL41" s="50">
        <f t="shared" ref="AL41:AL49" si="32">IF(AE41=0,0,(AE41-AF41-AG41-AH41-AI41-AJ41))</f>
        <v>0</v>
      </c>
      <c r="AM41" s="45"/>
      <c r="AN41" s="45"/>
      <c r="AO41" s="45"/>
      <c r="AP41" s="68">
        <f>SUM(AM41:AO41)</f>
        <v>0</v>
      </c>
      <c r="AQ41" s="45"/>
      <c r="AR41" s="50">
        <f>AL41+AP41+AQ41</f>
        <v>0</v>
      </c>
      <c r="AS41" s="50"/>
      <c r="AT41" s="120"/>
      <c r="AU41" s="58"/>
      <c r="AV41" s="58"/>
      <c r="AW41" s="58"/>
      <c r="AX41" s="58"/>
    </row>
    <row r="42" spans="1:50" ht="50.1" customHeight="1">
      <c r="B42" s="127">
        <v>3</v>
      </c>
      <c r="C42" s="127" t="s">
        <v>98</v>
      </c>
      <c r="D42" s="127"/>
      <c r="E42" s="127">
        <v>521002</v>
      </c>
      <c r="F42" s="127"/>
      <c r="G42" s="127"/>
      <c r="H42" s="127"/>
      <c r="I42" s="127"/>
      <c r="J42" s="127"/>
      <c r="K42" s="127"/>
      <c r="L42" s="127"/>
      <c r="M42" s="127">
        <f>SUM(F42:L42)</f>
        <v>0</v>
      </c>
      <c r="N42" s="34">
        <f>D42*M42</f>
        <v>0</v>
      </c>
      <c r="O42" s="34"/>
      <c r="P42" s="34">
        <f>COUNTIF(F42:L42,"RM") + COUNTIF(F42:L42,"V") + COUNTIF(F42:L42,"FJ") + COUNTIF(F42:L42,"AL") +  COUNTIF(F42:L42,"EM") + COUNTIF(F42:L42,"PS")</f>
        <v>0</v>
      </c>
      <c r="Q42" s="34">
        <f t="shared" si="29"/>
        <v>0</v>
      </c>
      <c r="R42" s="47"/>
      <c r="S42" s="34">
        <f t="shared" si="27"/>
        <v>0</v>
      </c>
      <c r="T42" s="48"/>
      <c r="U42" s="34">
        <f t="shared" si="25"/>
        <v>0</v>
      </c>
      <c r="V42" s="34">
        <f t="shared" si="30"/>
        <v>0</v>
      </c>
      <c r="W42" s="49"/>
      <c r="X42" s="34">
        <f t="shared" si="26"/>
        <v>0</v>
      </c>
      <c r="Y42" s="34">
        <f>COUNTIF(L42,"1")</f>
        <v>0</v>
      </c>
      <c r="Z42" s="34">
        <f>IF((M42+P42)=0,0,V42/(M42+P42)*Y42*1.75)</f>
        <v>0</v>
      </c>
      <c r="AA42" s="34">
        <f t="shared" si="28"/>
        <v>0</v>
      </c>
      <c r="AB42" s="34">
        <f>IF((M42+P42)=0,0,AA42/(M42+P42))</f>
        <v>0</v>
      </c>
      <c r="AC42" s="67">
        <f>COUNTIF(F42:L42,"L")</f>
        <v>0</v>
      </c>
      <c r="AD42" s="34">
        <f>AB42*AC42</f>
        <v>0</v>
      </c>
      <c r="AE42" s="34">
        <f>(AA42+AD42)</f>
        <v>0</v>
      </c>
      <c r="AF42" s="34">
        <f t="shared" si="10"/>
        <v>0</v>
      </c>
      <c r="AG42" s="50">
        <f t="shared" si="24"/>
        <v>0</v>
      </c>
      <c r="AH42" s="50"/>
      <c r="AI42" s="51"/>
      <c r="AJ42" s="50">
        <f t="shared" si="31"/>
        <v>0</v>
      </c>
      <c r="AK42" s="51"/>
      <c r="AL42" s="50">
        <f t="shared" si="32"/>
        <v>0</v>
      </c>
      <c r="AM42" s="50"/>
      <c r="AN42" s="50"/>
      <c r="AO42" s="50"/>
      <c r="AP42" s="68">
        <f t="shared" ref="AP42:AP49" si="33">SUM(AM42:AO42)</f>
        <v>0</v>
      </c>
      <c r="AQ42" s="50"/>
      <c r="AR42" s="50">
        <f>AL42+AP42+AQ42</f>
        <v>0</v>
      </c>
      <c r="AS42" s="50"/>
      <c r="AU42" s="58"/>
      <c r="AV42" s="58"/>
      <c r="AW42" s="58"/>
      <c r="AX42" s="58"/>
    </row>
    <row r="43" spans="1:50" ht="50.1" customHeight="1">
      <c r="A43" s="127" t="s">
        <v>99</v>
      </c>
      <c r="B43" s="127">
        <f>B50+1</f>
        <v>1</v>
      </c>
      <c r="C43" s="127" t="s">
        <v>100</v>
      </c>
      <c r="D43" s="127"/>
      <c r="E43" s="127">
        <v>521002</v>
      </c>
      <c r="F43" s="127"/>
      <c r="G43" s="127"/>
      <c r="H43" s="127"/>
      <c r="I43" s="127"/>
      <c r="J43" s="127"/>
      <c r="K43" s="127"/>
      <c r="L43" s="127"/>
      <c r="M43" s="127">
        <f>SUM(F43:L43)</f>
        <v>0</v>
      </c>
      <c r="N43" s="34">
        <f>D43*M43</f>
        <v>0</v>
      </c>
      <c r="O43" s="46"/>
      <c r="P43" s="36">
        <f>COUNTIF(F43:L43,"RM") + COUNTIF(F43:L43,"V") + COUNTIF(F43:L43,"FJ") + COUNTIF(F43:L43,"AL") +  COUNTIF(F43:L43,"EM") + COUNTIF(F43:L43,"PS")</f>
        <v>0</v>
      </c>
      <c r="Q43" s="36">
        <f t="shared" si="29"/>
        <v>0</v>
      </c>
      <c r="R43" s="36"/>
      <c r="S43" s="36">
        <f t="shared" si="27"/>
        <v>0</v>
      </c>
      <c r="T43" s="36"/>
      <c r="U43" s="36">
        <f t="shared" si="25"/>
        <v>0</v>
      </c>
      <c r="V43" s="36">
        <f t="shared" si="30"/>
        <v>0</v>
      </c>
      <c r="W43" s="39"/>
      <c r="X43" s="36">
        <f t="shared" si="26"/>
        <v>0</v>
      </c>
      <c r="Y43" s="34">
        <f t="shared" ref="Y43:Y49" si="34">COUNTIF(L43,"1")</f>
        <v>0</v>
      </c>
      <c r="Z43" s="36">
        <f>IF((M43+P43)=0,0,V43/(M43+P43)*Y43*1.75)</f>
        <v>0</v>
      </c>
      <c r="AA43" s="36">
        <f t="shared" si="28"/>
        <v>0</v>
      </c>
      <c r="AB43" s="34">
        <f>IF((M43+P43)=0,0,AA43/(M43+P43))</f>
        <v>0</v>
      </c>
      <c r="AC43" s="67">
        <f>COUNTIF(F43:L43,"L")</f>
        <v>0</v>
      </c>
      <c r="AD43" s="36">
        <f>AB43*AC43</f>
        <v>0</v>
      </c>
      <c r="AE43" s="36">
        <f>(AA43+AD43)</f>
        <v>0</v>
      </c>
      <c r="AF43" s="41">
        <f t="shared" si="10"/>
        <v>0</v>
      </c>
      <c r="AG43" s="36">
        <f t="shared" si="24"/>
        <v>0</v>
      </c>
      <c r="AH43" s="36"/>
      <c r="AI43" s="36"/>
      <c r="AJ43" s="50">
        <f t="shared" si="31"/>
        <v>0</v>
      </c>
      <c r="AK43" s="69"/>
      <c r="AL43" s="50">
        <f t="shared" si="32"/>
        <v>0</v>
      </c>
      <c r="AM43" s="34"/>
      <c r="AN43" s="34"/>
      <c r="AO43" s="34"/>
      <c r="AP43" s="68">
        <f t="shared" si="33"/>
        <v>0</v>
      </c>
      <c r="AQ43" s="127"/>
      <c r="AR43" s="50">
        <f>AL43+AP43+AQ43</f>
        <v>0</v>
      </c>
      <c r="AS43" s="34"/>
      <c r="AU43" s="58"/>
      <c r="AV43" s="58"/>
      <c r="AW43" s="58"/>
      <c r="AX43" s="58"/>
    </row>
    <row r="44" spans="1:50" ht="50.1" customHeight="1">
      <c r="B44" s="127">
        <v>2</v>
      </c>
      <c r="C44" s="127" t="s">
        <v>101</v>
      </c>
      <c r="D44" s="127"/>
      <c r="E44" s="127">
        <v>521002</v>
      </c>
      <c r="F44" s="127"/>
      <c r="G44" s="127"/>
      <c r="H44" s="127"/>
      <c r="I44" s="127"/>
      <c r="J44" s="127"/>
      <c r="K44" s="127"/>
      <c r="L44" s="127"/>
      <c r="M44" s="127">
        <f t="shared" ref="M44:M49" si="35">SUM(F44:L44)</f>
        <v>0</v>
      </c>
      <c r="N44" s="34">
        <f t="shared" ref="N44:N49" si="36">D44*M44</f>
        <v>0</v>
      </c>
      <c r="O44" s="34"/>
      <c r="P44" s="36">
        <f t="shared" ref="P44:P49" si="37">COUNTIF(F44:L44,"RM") + COUNTIF(F44:L44,"V") + COUNTIF(F44:L44,"FJ") + COUNTIF(F44:L44,"AL") +  COUNTIF(F44:L44,"EM") + COUNTIF(F44:L44,"PS")</f>
        <v>0</v>
      </c>
      <c r="Q44" s="34">
        <f t="shared" si="29"/>
        <v>0</v>
      </c>
      <c r="R44" s="34"/>
      <c r="S44" s="34"/>
      <c r="T44" s="34"/>
      <c r="U44" s="34"/>
      <c r="V44" s="34">
        <f t="shared" si="30"/>
        <v>0</v>
      </c>
      <c r="W44" s="127"/>
      <c r="X44" s="34">
        <f t="shared" si="26"/>
        <v>0</v>
      </c>
      <c r="Y44" s="34">
        <f t="shared" si="34"/>
        <v>0</v>
      </c>
      <c r="Z44" s="36">
        <f>IF((M44+P44)=0,0,V44/(M44+P44)*Y44*1.75)</f>
        <v>0</v>
      </c>
      <c r="AA44" s="34">
        <f t="shared" si="28"/>
        <v>0</v>
      </c>
      <c r="AB44" s="34">
        <f t="shared" ref="AB44:AB49" si="38">IF((M44+P44)=0,0,AA44/(M44+P44))</f>
        <v>0</v>
      </c>
      <c r="AC44" s="67">
        <f t="shared" ref="AC44:AC49" si="39">COUNTIF(F44:L44,"L")</f>
        <v>0</v>
      </c>
      <c r="AD44" s="36">
        <f t="shared" ref="AD44:AD49" si="40">AB44*AC44</f>
        <v>0</v>
      </c>
      <c r="AE44" s="36">
        <f t="shared" ref="AE44:AE48" si="41">(AA44+AD44)</f>
        <v>0</v>
      </c>
      <c r="AF44" s="50">
        <f t="shared" si="10"/>
        <v>0</v>
      </c>
      <c r="AG44" s="34">
        <f t="shared" si="24"/>
        <v>0</v>
      </c>
      <c r="AH44" s="50"/>
      <c r="AI44" s="50"/>
      <c r="AJ44" s="50">
        <f t="shared" si="31"/>
        <v>0</v>
      </c>
      <c r="AK44" s="51"/>
      <c r="AL44" s="50">
        <f t="shared" si="32"/>
        <v>0</v>
      </c>
      <c r="AM44" s="45"/>
      <c r="AN44" s="45"/>
      <c r="AO44" s="45"/>
      <c r="AP44" s="68">
        <f t="shared" si="33"/>
        <v>0</v>
      </c>
      <c r="AQ44" s="70"/>
      <c r="AR44" s="50">
        <f t="shared" ref="AR44:AR49" si="42">AL44+AP44+AQ44</f>
        <v>0</v>
      </c>
      <c r="AS44" s="34"/>
      <c r="AT44" s="120"/>
      <c r="AU44" s="58"/>
      <c r="AV44" s="58"/>
      <c r="AW44" s="58"/>
      <c r="AX44" s="58"/>
    </row>
    <row r="45" spans="1:50" ht="50.1" customHeight="1">
      <c r="B45" s="127">
        <v>3</v>
      </c>
      <c r="C45" s="127" t="s">
        <v>102</v>
      </c>
      <c r="D45" s="127"/>
      <c r="E45" s="127">
        <v>521002</v>
      </c>
      <c r="F45" s="127"/>
      <c r="G45" s="127"/>
      <c r="H45" s="127"/>
      <c r="I45" s="127"/>
      <c r="J45" s="127"/>
      <c r="K45" s="127"/>
      <c r="L45" s="127"/>
      <c r="M45" s="127">
        <f t="shared" si="35"/>
        <v>0</v>
      </c>
      <c r="N45" s="34">
        <f t="shared" si="36"/>
        <v>0</v>
      </c>
      <c r="O45" s="34"/>
      <c r="P45" s="36">
        <f t="shared" si="37"/>
        <v>0</v>
      </c>
      <c r="Q45" s="34">
        <f t="shared" si="29"/>
        <v>0</v>
      </c>
      <c r="R45" s="34"/>
      <c r="S45" s="34"/>
      <c r="T45" s="34"/>
      <c r="U45" s="34"/>
      <c r="V45" s="34">
        <f t="shared" si="30"/>
        <v>0</v>
      </c>
      <c r="W45" s="127"/>
      <c r="X45" s="34">
        <f t="shared" si="26"/>
        <v>0</v>
      </c>
      <c r="Y45" s="34">
        <f t="shared" si="34"/>
        <v>0</v>
      </c>
      <c r="Z45" s="36">
        <f t="shared" ref="Z45:Z49" si="43">IF((M45+P45)=0,0,V45/(M45+P45)*Y45*1.75)</f>
        <v>0</v>
      </c>
      <c r="AA45" s="34">
        <f t="shared" si="28"/>
        <v>0</v>
      </c>
      <c r="AB45" s="34">
        <f t="shared" si="38"/>
        <v>0</v>
      </c>
      <c r="AC45" s="67">
        <f>COUNTIF(F45:L45,"L")</f>
        <v>0</v>
      </c>
      <c r="AD45" s="36">
        <f t="shared" si="40"/>
        <v>0</v>
      </c>
      <c r="AE45" s="36">
        <f t="shared" si="41"/>
        <v>0</v>
      </c>
      <c r="AF45" s="50">
        <f t="shared" si="10"/>
        <v>0</v>
      </c>
      <c r="AG45" s="34">
        <f t="shared" si="24"/>
        <v>0</v>
      </c>
      <c r="AH45" s="50"/>
      <c r="AI45" s="50"/>
      <c r="AJ45" s="50">
        <f t="shared" si="31"/>
        <v>0</v>
      </c>
      <c r="AK45" s="51"/>
      <c r="AL45" s="50">
        <f t="shared" si="32"/>
        <v>0</v>
      </c>
      <c r="AM45" s="45"/>
      <c r="AN45" s="45"/>
      <c r="AO45" s="45"/>
      <c r="AP45" s="68">
        <f t="shared" si="33"/>
        <v>0</v>
      </c>
      <c r="AQ45" s="70"/>
      <c r="AR45" s="50">
        <f t="shared" si="42"/>
        <v>0</v>
      </c>
      <c r="AS45" s="34"/>
      <c r="AT45" s="120"/>
      <c r="AU45" s="58"/>
      <c r="AV45" s="58"/>
      <c r="AW45" s="58"/>
      <c r="AX45" s="58"/>
    </row>
    <row r="46" spans="1:50" ht="50.1" customHeight="1">
      <c r="B46" s="127">
        <v>4</v>
      </c>
      <c r="C46" s="127" t="s">
        <v>103</v>
      </c>
      <c r="D46" s="127"/>
      <c r="E46" s="127">
        <v>621002</v>
      </c>
      <c r="F46" s="127"/>
      <c r="G46" s="127"/>
      <c r="H46" s="127"/>
      <c r="I46" s="127"/>
      <c r="J46" s="127"/>
      <c r="K46" s="127"/>
      <c r="L46" s="127"/>
      <c r="M46" s="127">
        <f>SUM(F46:L46)</f>
        <v>0</v>
      </c>
      <c r="N46" s="34">
        <f t="shared" si="36"/>
        <v>0</v>
      </c>
      <c r="O46" s="34"/>
      <c r="P46" s="36">
        <f t="shared" si="37"/>
        <v>0</v>
      </c>
      <c r="Q46" s="34">
        <f t="shared" si="29"/>
        <v>0</v>
      </c>
      <c r="R46" s="47"/>
      <c r="S46" s="34"/>
      <c r="T46" s="48"/>
      <c r="U46" s="34"/>
      <c r="V46" s="34">
        <f>IF((M46)=0,0,(N46+O46+Q46+S46+U46))</f>
        <v>0</v>
      </c>
      <c r="W46" s="49"/>
      <c r="X46" s="34">
        <f>IF(W46=0,0,(N46+O46+Q46)/(M46+P46)*W46*1.5)</f>
        <v>0</v>
      </c>
      <c r="Y46" s="34">
        <f t="shared" si="34"/>
        <v>0</v>
      </c>
      <c r="Z46" s="36">
        <f>IF((M46+P46)=0,0,V46/(M46+P46)*Y46*1.75)</f>
        <v>0</v>
      </c>
      <c r="AA46" s="34">
        <f>X47+V46+Z46</f>
        <v>0</v>
      </c>
      <c r="AB46" s="34">
        <f t="shared" si="38"/>
        <v>0</v>
      </c>
      <c r="AC46" s="67">
        <f>COUNTIF(F46:L46,"L")</f>
        <v>0</v>
      </c>
      <c r="AD46" s="36">
        <f t="shared" si="40"/>
        <v>0</v>
      </c>
      <c r="AE46" s="36">
        <f t="shared" si="41"/>
        <v>0</v>
      </c>
      <c r="AF46" s="50">
        <f t="shared" si="10"/>
        <v>0</v>
      </c>
      <c r="AG46" s="34">
        <f t="shared" si="24"/>
        <v>0</v>
      </c>
      <c r="AH46" s="50"/>
      <c r="AI46" s="51"/>
      <c r="AJ46" s="50">
        <f t="shared" si="31"/>
        <v>0</v>
      </c>
      <c r="AK46" s="51"/>
      <c r="AL46" s="50">
        <f t="shared" si="32"/>
        <v>0</v>
      </c>
      <c r="AM46" s="34"/>
      <c r="AN46" s="34"/>
      <c r="AO46" s="34"/>
      <c r="AP46" s="68">
        <f t="shared" si="33"/>
        <v>0</v>
      </c>
      <c r="AQ46" s="70"/>
      <c r="AR46" s="50">
        <f t="shared" si="42"/>
        <v>0</v>
      </c>
      <c r="AS46" s="34"/>
      <c r="AT46" s="120"/>
      <c r="AU46" s="58"/>
      <c r="AV46" s="58"/>
      <c r="AW46" s="58"/>
      <c r="AX46" s="58"/>
    </row>
    <row r="47" spans="1:50" ht="50.1" customHeight="1">
      <c r="B47" s="127">
        <v>5</v>
      </c>
      <c r="C47" s="127" t="s">
        <v>104</v>
      </c>
      <c r="D47" s="127"/>
      <c r="E47" s="127">
        <v>621002</v>
      </c>
      <c r="F47" s="127"/>
      <c r="G47" s="127"/>
      <c r="H47" s="127"/>
      <c r="I47" s="127"/>
      <c r="J47" s="127"/>
      <c r="K47" s="127"/>
      <c r="L47" s="127"/>
      <c r="M47" s="127">
        <f t="shared" si="35"/>
        <v>0</v>
      </c>
      <c r="N47" s="34">
        <f t="shared" si="36"/>
        <v>0</v>
      </c>
      <c r="O47" s="34"/>
      <c r="P47" s="36">
        <f t="shared" si="37"/>
        <v>0</v>
      </c>
      <c r="Q47" s="34">
        <f t="shared" ref="Q47:Q49" si="44">IF(P47="",0,P47*D47)</f>
        <v>0</v>
      </c>
      <c r="R47" s="34"/>
      <c r="S47" s="34"/>
      <c r="T47" s="34"/>
      <c r="U47" s="34"/>
      <c r="V47" s="34">
        <f>IF((M47)=0,0,(N47+O47+Q47+S47+U47))</f>
        <v>0</v>
      </c>
      <c r="W47" s="127"/>
      <c r="X47" s="34">
        <f>IF(W47=0,0,(N47+O47+Q47)/(M47+P47)*W47*1.5)</f>
        <v>0</v>
      </c>
      <c r="Y47" s="34">
        <f t="shared" si="34"/>
        <v>0</v>
      </c>
      <c r="Z47" s="36">
        <f t="shared" si="43"/>
        <v>0</v>
      </c>
      <c r="AA47" s="34">
        <f>X48+V47+Z47</f>
        <v>0</v>
      </c>
      <c r="AB47" s="34">
        <f t="shared" si="38"/>
        <v>0</v>
      </c>
      <c r="AC47" s="67">
        <f t="shared" si="39"/>
        <v>0</v>
      </c>
      <c r="AD47" s="36">
        <f t="shared" si="40"/>
        <v>0</v>
      </c>
      <c r="AE47" s="36">
        <f t="shared" si="41"/>
        <v>0</v>
      </c>
      <c r="AF47" s="50">
        <f t="shared" si="10"/>
        <v>0</v>
      </c>
      <c r="AG47" s="34">
        <f t="shared" si="24"/>
        <v>0</v>
      </c>
      <c r="AH47" s="50"/>
      <c r="AI47" s="50"/>
      <c r="AJ47" s="50">
        <f t="shared" si="31"/>
        <v>0</v>
      </c>
      <c r="AK47" s="51"/>
      <c r="AL47" s="50">
        <f t="shared" si="32"/>
        <v>0</v>
      </c>
      <c r="AM47" s="34"/>
      <c r="AN47" s="34"/>
      <c r="AO47" s="34"/>
      <c r="AP47" s="68">
        <f t="shared" si="33"/>
        <v>0</v>
      </c>
      <c r="AQ47" s="70"/>
      <c r="AR47" s="50">
        <f t="shared" si="42"/>
        <v>0</v>
      </c>
      <c r="AS47" s="34"/>
      <c r="AT47" s="120"/>
      <c r="AU47" s="58"/>
      <c r="AV47" s="58"/>
      <c r="AW47" s="58"/>
      <c r="AX47" s="58"/>
    </row>
    <row r="48" spans="1:50" ht="50.1" customHeight="1">
      <c r="B48" s="127">
        <v>6</v>
      </c>
      <c r="C48" s="127" t="s">
        <v>105</v>
      </c>
      <c r="D48" s="127"/>
      <c r="E48" s="127">
        <v>621002</v>
      </c>
      <c r="F48" s="127"/>
      <c r="G48" s="127"/>
      <c r="H48" s="127"/>
      <c r="I48" s="127"/>
      <c r="J48" s="127"/>
      <c r="K48" s="127"/>
      <c r="L48" s="127"/>
      <c r="M48" s="127">
        <f t="shared" si="35"/>
        <v>0</v>
      </c>
      <c r="N48" s="34">
        <f t="shared" si="36"/>
        <v>0</v>
      </c>
      <c r="O48" s="34"/>
      <c r="P48" s="36">
        <f t="shared" si="37"/>
        <v>0</v>
      </c>
      <c r="Q48" s="34">
        <f t="shared" si="44"/>
        <v>0</v>
      </c>
      <c r="R48" s="34"/>
      <c r="S48" s="34"/>
      <c r="T48" s="34"/>
      <c r="U48" s="34"/>
      <c r="V48" s="34">
        <f>IF((M48)=0,0,(N48+O48+Q48+S48+U48))</f>
        <v>0</v>
      </c>
      <c r="W48" s="127"/>
      <c r="X48" s="34">
        <f>IF(W48=0,0,(N48+O48+Q48)/(M48+P48)*W48*1.5)</f>
        <v>0</v>
      </c>
      <c r="Y48" s="34">
        <f>COUNTIF(L48,"1")</f>
        <v>0</v>
      </c>
      <c r="Z48" s="36">
        <f t="shared" si="43"/>
        <v>0</v>
      </c>
      <c r="AA48" s="34">
        <f>X49+V48+Z48</f>
        <v>0</v>
      </c>
      <c r="AB48" s="34">
        <f t="shared" si="38"/>
        <v>0</v>
      </c>
      <c r="AC48" s="67">
        <f t="shared" si="39"/>
        <v>0</v>
      </c>
      <c r="AD48" s="36">
        <f t="shared" si="40"/>
        <v>0</v>
      </c>
      <c r="AE48" s="36">
        <f t="shared" si="41"/>
        <v>0</v>
      </c>
      <c r="AF48" s="50">
        <f t="shared" si="10"/>
        <v>0</v>
      </c>
      <c r="AG48" s="34">
        <f t="shared" si="24"/>
        <v>0</v>
      </c>
      <c r="AH48" s="50"/>
      <c r="AI48" s="50"/>
      <c r="AJ48" s="50">
        <f t="shared" si="31"/>
        <v>0</v>
      </c>
      <c r="AK48" s="51"/>
      <c r="AL48" s="50">
        <f t="shared" si="32"/>
        <v>0</v>
      </c>
      <c r="AM48" s="34"/>
      <c r="AN48" s="34"/>
      <c r="AO48" s="34"/>
      <c r="AP48" s="68">
        <f t="shared" si="33"/>
        <v>0</v>
      </c>
      <c r="AQ48" s="70"/>
      <c r="AR48" s="50">
        <f t="shared" si="42"/>
        <v>0</v>
      </c>
      <c r="AS48" s="34"/>
      <c r="AT48" s="120"/>
      <c r="AU48" s="58"/>
      <c r="AV48" s="58"/>
      <c r="AW48" s="58"/>
      <c r="AX48" s="58"/>
    </row>
    <row r="49" spans="2:50" ht="50.1" customHeight="1">
      <c r="B49" s="127">
        <v>7</v>
      </c>
      <c r="C49" s="127" t="s">
        <v>106</v>
      </c>
      <c r="D49" s="127"/>
      <c r="E49" s="127">
        <v>621002</v>
      </c>
      <c r="F49" s="127"/>
      <c r="G49" s="127"/>
      <c r="H49" s="127"/>
      <c r="I49" s="127"/>
      <c r="J49" s="127"/>
      <c r="K49" s="127"/>
      <c r="L49" s="127"/>
      <c r="M49" s="127">
        <f t="shared" si="35"/>
        <v>0</v>
      </c>
      <c r="N49" s="34">
        <f t="shared" si="36"/>
        <v>0</v>
      </c>
      <c r="O49" s="34"/>
      <c r="P49" s="36">
        <f t="shared" si="37"/>
        <v>0</v>
      </c>
      <c r="Q49" s="34">
        <f t="shared" si="44"/>
        <v>0</v>
      </c>
      <c r="R49" s="47"/>
      <c r="S49" s="34"/>
      <c r="T49" s="48"/>
      <c r="U49" s="34"/>
      <c r="V49" s="34">
        <f>IF((M49)=0,0,(N49+O49+Q49+S49+U49))</f>
        <v>0</v>
      </c>
      <c r="W49" s="127"/>
      <c r="X49" s="34">
        <f>IF(W49=0,0,(N49+O49+Q49)/(M49+P49)*W49*1.5)</f>
        <v>0</v>
      </c>
      <c r="Y49" s="34">
        <f t="shared" si="34"/>
        <v>0</v>
      </c>
      <c r="Z49" s="36">
        <f t="shared" si="43"/>
        <v>0</v>
      </c>
      <c r="AA49" s="34">
        <f>Y49+V49+Z49</f>
        <v>0</v>
      </c>
      <c r="AB49" s="34">
        <f t="shared" si="38"/>
        <v>0</v>
      </c>
      <c r="AC49" s="67">
        <f t="shared" si="39"/>
        <v>0</v>
      </c>
      <c r="AD49" s="36">
        <f t="shared" si="40"/>
        <v>0</v>
      </c>
      <c r="AE49" s="36">
        <f>(AA49+AD49)</f>
        <v>0</v>
      </c>
      <c r="AF49" s="50">
        <f t="shared" si="10"/>
        <v>0</v>
      </c>
      <c r="AG49" s="34">
        <f t="shared" si="24"/>
        <v>0</v>
      </c>
      <c r="AH49" s="50"/>
      <c r="AI49" s="51"/>
      <c r="AJ49" s="50">
        <f t="shared" si="31"/>
        <v>0</v>
      </c>
      <c r="AK49" s="51"/>
      <c r="AL49" s="50">
        <f t="shared" si="32"/>
        <v>0</v>
      </c>
      <c r="AM49" s="34"/>
      <c r="AN49" s="34"/>
      <c r="AO49" s="34"/>
      <c r="AP49" s="68">
        <f t="shared" si="33"/>
        <v>0</v>
      </c>
      <c r="AQ49" s="70"/>
      <c r="AR49" s="50">
        <f t="shared" si="42"/>
        <v>0</v>
      </c>
      <c r="AS49" s="34"/>
      <c r="AT49" s="120"/>
      <c r="AU49" s="58"/>
      <c r="AV49" s="58"/>
      <c r="AW49" s="58"/>
      <c r="AX49" s="58"/>
    </row>
    <row r="50" spans="2:50" ht="50.1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20"/>
      <c r="AU50" s="58"/>
      <c r="AV50" s="58"/>
      <c r="AW50" s="58"/>
      <c r="AX50" s="58"/>
    </row>
    <row r="51" spans="2:50" ht="50.1" customHeight="1">
      <c r="B51"/>
      <c r="C51"/>
      <c r="D51"/>
      <c r="E51"/>
      <c r="F51"/>
      <c r="G51"/>
      <c r="H51"/>
      <c r="I51"/>
      <c r="J51"/>
      <c r="K51" s="161" t="s">
        <v>135</v>
      </c>
      <c r="L51" s="161"/>
      <c r="M51" s="128">
        <f>SUM(M6:M39)</f>
        <v>0</v>
      </c>
      <c r="N51" s="128">
        <f t="shared" ref="N51:AR51" si="45">SUM(N6:N39)</f>
        <v>0</v>
      </c>
      <c r="O51" s="128">
        <f t="shared" si="45"/>
        <v>0</v>
      </c>
      <c r="P51" s="128">
        <f t="shared" si="45"/>
        <v>0</v>
      </c>
      <c r="Q51" s="128">
        <f t="shared" si="45"/>
        <v>0</v>
      </c>
      <c r="R51" s="128">
        <f t="shared" si="45"/>
        <v>0</v>
      </c>
      <c r="S51" s="128">
        <f t="shared" si="45"/>
        <v>0</v>
      </c>
      <c r="T51" s="128">
        <f t="shared" si="45"/>
        <v>0</v>
      </c>
      <c r="U51" s="128">
        <f t="shared" si="45"/>
        <v>0</v>
      </c>
      <c r="V51" s="128">
        <f t="shared" si="45"/>
        <v>0</v>
      </c>
      <c r="W51" s="128">
        <f t="shared" si="45"/>
        <v>0</v>
      </c>
      <c r="X51" s="128">
        <f t="shared" si="45"/>
        <v>0</v>
      </c>
      <c r="Y51" s="128">
        <f t="shared" si="45"/>
        <v>0</v>
      </c>
      <c r="Z51" s="128">
        <f t="shared" si="45"/>
        <v>0</v>
      </c>
      <c r="AA51" s="128">
        <f t="shared" si="45"/>
        <v>0</v>
      </c>
      <c r="AB51" s="128">
        <f t="shared" si="45"/>
        <v>0</v>
      </c>
      <c r="AC51" s="128">
        <f t="shared" si="45"/>
        <v>0</v>
      </c>
      <c r="AD51" s="128">
        <f t="shared" si="45"/>
        <v>0</v>
      </c>
      <c r="AE51" s="128">
        <f t="shared" si="45"/>
        <v>0</v>
      </c>
      <c r="AF51" s="128">
        <f t="shared" si="45"/>
        <v>0</v>
      </c>
      <c r="AG51" s="128">
        <f t="shared" si="45"/>
        <v>0</v>
      </c>
      <c r="AH51" s="128">
        <f t="shared" si="45"/>
        <v>0</v>
      </c>
      <c r="AI51" s="128">
        <f t="shared" si="45"/>
        <v>0</v>
      </c>
      <c r="AJ51" s="128">
        <f t="shared" si="45"/>
        <v>0</v>
      </c>
      <c r="AK51" s="128">
        <f t="shared" si="45"/>
        <v>0</v>
      </c>
      <c r="AL51" s="128">
        <f t="shared" si="45"/>
        <v>0</v>
      </c>
      <c r="AM51" s="86">
        <f>SUM(AM6:AM39)</f>
        <v>0</v>
      </c>
      <c r="AN51" s="86">
        <f>SUM(AN6:AN39)</f>
        <v>0</v>
      </c>
      <c r="AO51" s="86">
        <f>SUM(AO6:AO39)</f>
        <v>0</v>
      </c>
      <c r="AP51" s="86">
        <f>SUM(AP6:AP39)</f>
        <v>0</v>
      </c>
      <c r="AQ51" s="128">
        <f t="shared" si="45"/>
        <v>0</v>
      </c>
      <c r="AR51" s="128">
        <f t="shared" si="45"/>
        <v>0</v>
      </c>
      <c r="AS51"/>
      <c r="AT51" s="120"/>
      <c r="AU51" s="58"/>
      <c r="AV51" s="58"/>
      <c r="AW51" s="58"/>
      <c r="AX51" s="58"/>
    </row>
    <row r="52" spans="2:50" ht="50.1" customHeight="1">
      <c r="B52"/>
      <c r="C52"/>
      <c r="D52"/>
      <c r="E52"/>
      <c r="F52"/>
      <c r="G52"/>
      <c r="H52"/>
      <c r="I52"/>
      <c r="J52"/>
      <c r="K52" s="161" t="s">
        <v>126</v>
      </c>
      <c r="L52" s="161"/>
      <c r="M52" s="128">
        <f>SUM(M40:M42)</f>
        <v>0</v>
      </c>
      <c r="N52" s="128">
        <f t="shared" ref="N52:AR52" si="46">SUM(N40:N42)</f>
        <v>0</v>
      </c>
      <c r="O52" s="128">
        <f t="shared" si="46"/>
        <v>0</v>
      </c>
      <c r="P52" s="128">
        <f t="shared" si="46"/>
        <v>0</v>
      </c>
      <c r="Q52" s="128">
        <f t="shared" si="46"/>
        <v>0</v>
      </c>
      <c r="R52" s="128">
        <f t="shared" si="46"/>
        <v>0</v>
      </c>
      <c r="S52" s="128">
        <f t="shared" si="46"/>
        <v>0</v>
      </c>
      <c r="T52" s="128">
        <f t="shared" si="46"/>
        <v>0</v>
      </c>
      <c r="U52" s="128">
        <f t="shared" si="46"/>
        <v>0</v>
      </c>
      <c r="V52" s="128">
        <f t="shared" si="46"/>
        <v>0</v>
      </c>
      <c r="W52" s="128">
        <f t="shared" si="46"/>
        <v>0</v>
      </c>
      <c r="X52" s="128">
        <f t="shared" si="46"/>
        <v>0</v>
      </c>
      <c r="Y52" s="128">
        <f t="shared" si="46"/>
        <v>0</v>
      </c>
      <c r="Z52" s="128">
        <f t="shared" si="46"/>
        <v>0</v>
      </c>
      <c r="AA52" s="128">
        <f t="shared" si="46"/>
        <v>0</v>
      </c>
      <c r="AB52" s="128">
        <f t="shared" si="46"/>
        <v>0</v>
      </c>
      <c r="AC52" s="128">
        <f t="shared" si="46"/>
        <v>0</v>
      </c>
      <c r="AD52" s="128">
        <f t="shared" si="46"/>
        <v>0</v>
      </c>
      <c r="AE52" s="128">
        <f t="shared" si="46"/>
        <v>0</v>
      </c>
      <c r="AF52" s="128">
        <f t="shared" si="46"/>
        <v>0</v>
      </c>
      <c r="AG52" s="128">
        <f t="shared" si="46"/>
        <v>0</v>
      </c>
      <c r="AH52" s="128">
        <f t="shared" si="46"/>
        <v>0</v>
      </c>
      <c r="AI52" s="128">
        <f t="shared" si="46"/>
        <v>0</v>
      </c>
      <c r="AJ52" s="128">
        <f t="shared" si="46"/>
        <v>0</v>
      </c>
      <c r="AK52" s="128">
        <f t="shared" si="46"/>
        <v>0</v>
      </c>
      <c r="AL52" s="128">
        <f t="shared" si="46"/>
        <v>0</v>
      </c>
      <c r="AM52" s="128">
        <f t="shared" si="46"/>
        <v>0</v>
      </c>
      <c r="AN52" s="128">
        <f t="shared" si="46"/>
        <v>0</v>
      </c>
      <c r="AO52" s="128">
        <f t="shared" si="46"/>
        <v>0</v>
      </c>
      <c r="AP52" s="128">
        <f t="shared" si="46"/>
        <v>0</v>
      </c>
      <c r="AQ52" s="128">
        <f t="shared" si="46"/>
        <v>0</v>
      </c>
      <c r="AR52" s="128">
        <f t="shared" si="46"/>
        <v>0</v>
      </c>
      <c r="AS52"/>
      <c r="AT52" s="120"/>
      <c r="AU52" s="58"/>
      <c r="AV52" s="58"/>
      <c r="AW52" s="58"/>
      <c r="AX52" s="58"/>
    </row>
    <row r="53" spans="2:50" ht="50.1" customHeight="1">
      <c r="B53"/>
      <c r="C53"/>
      <c r="D53"/>
      <c r="E53"/>
      <c r="F53"/>
      <c r="G53"/>
      <c r="H53"/>
      <c r="I53"/>
      <c r="J53"/>
      <c r="K53" s="161" t="s">
        <v>136</v>
      </c>
      <c r="L53" s="161"/>
      <c r="M53" s="128">
        <f>SUM(M43:M49)</f>
        <v>0</v>
      </c>
      <c r="N53" s="128">
        <f t="shared" ref="N53:AR53" si="47">SUM(N43:N49)</f>
        <v>0</v>
      </c>
      <c r="O53" s="128">
        <f t="shared" si="47"/>
        <v>0</v>
      </c>
      <c r="P53" s="128">
        <f t="shared" si="47"/>
        <v>0</v>
      </c>
      <c r="Q53" s="128">
        <f t="shared" si="47"/>
        <v>0</v>
      </c>
      <c r="R53" s="128">
        <f t="shared" si="47"/>
        <v>0</v>
      </c>
      <c r="S53" s="128">
        <f t="shared" si="47"/>
        <v>0</v>
      </c>
      <c r="T53" s="128">
        <f t="shared" si="47"/>
        <v>0</v>
      </c>
      <c r="U53" s="128">
        <f t="shared" si="47"/>
        <v>0</v>
      </c>
      <c r="V53" s="128">
        <f t="shared" si="47"/>
        <v>0</v>
      </c>
      <c r="W53" s="128">
        <f t="shared" si="47"/>
        <v>0</v>
      </c>
      <c r="X53" s="128">
        <f t="shared" si="47"/>
        <v>0</v>
      </c>
      <c r="Y53" s="128">
        <f t="shared" si="47"/>
        <v>0</v>
      </c>
      <c r="Z53" s="128">
        <f t="shared" si="47"/>
        <v>0</v>
      </c>
      <c r="AA53" s="128">
        <f t="shared" si="47"/>
        <v>0</v>
      </c>
      <c r="AB53" s="128">
        <f t="shared" si="47"/>
        <v>0</v>
      </c>
      <c r="AC53" s="128">
        <f t="shared" si="47"/>
        <v>0</v>
      </c>
      <c r="AD53" s="128">
        <f t="shared" si="47"/>
        <v>0</v>
      </c>
      <c r="AE53" s="128">
        <f t="shared" si="47"/>
        <v>0</v>
      </c>
      <c r="AF53" s="128">
        <f t="shared" si="47"/>
        <v>0</v>
      </c>
      <c r="AG53" s="128">
        <f t="shared" si="47"/>
        <v>0</v>
      </c>
      <c r="AH53" s="128">
        <f t="shared" si="47"/>
        <v>0</v>
      </c>
      <c r="AI53" s="128">
        <f t="shared" si="47"/>
        <v>0</v>
      </c>
      <c r="AJ53" s="128">
        <f t="shared" si="47"/>
        <v>0</v>
      </c>
      <c r="AK53" s="128">
        <f t="shared" si="47"/>
        <v>0</v>
      </c>
      <c r="AL53" s="128">
        <f t="shared" si="47"/>
        <v>0</v>
      </c>
      <c r="AM53" s="128">
        <f t="shared" si="47"/>
        <v>0</v>
      </c>
      <c r="AN53" s="128">
        <f t="shared" si="47"/>
        <v>0</v>
      </c>
      <c r="AO53" s="128">
        <f t="shared" si="47"/>
        <v>0</v>
      </c>
      <c r="AP53" s="128">
        <f t="shared" si="47"/>
        <v>0</v>
      </c>
      <c r="AQ53" s="128">
        <f t="shared" si="47"/>
        <v>0</v>
      </c>
      <c r="AR53" s="128">
        <f t="shared" si="47"/>
        <v>0</v>
      </c>
      <c r="AS53"/>
      <c r="AT53" s="120"/>
      <c r="AU53" s="58"/>
      <c r="AV53" s="58"/>
      <c r="AW53" s="58"/>
      <c r="AX53" s="58"/>
    </row>
    <row r="54" spans="2:50" ht="50.1" customHeight="1">
      <c r="B54"/>
      <c r="C54"/>
      <c r="D54"/>
      <c r="E54"/>
      <c r="F54"/>
      <c r="G54"/>
      <c r="H54"/>
      <c r="I54"/>
      <c r="J54" s="162" t="s">
        <v>23</v>
      </c>
      <c r="K54" s="163"/>
      <c r="L54" s="164"/>
      <c r="M54" s="128">
        <f>SUM(M51:M53)</f>
        <v>0</v>
      </c>
      <c r="N54" s="128">
        <f t="shared" ref="N54:AQ54" si="48">SUM(N51:N53)</f>
        <v>0</v>
      </c>
      <c r="O54" s="128">
        <f t="shared" si="48"/>
        <v>0</v>
      </c>
      <c r="P54" s="128">
        <f t="shared" si="48"/>
        <v>0</v>
      </c>
      <c r="Q54" s="128">
        <f t="shared" si="48"/>
        <v>0</v>
      </c>
      <c r="R54" s="128">
        <f t="shared" si="48"/>
        <v>0</v>
      </c>
      <c r="S54" s="128">
        <f t="shared" si="48"/>
        <v>0</v>
      </c>
      <c r="T54" s="128">
        <f t="shared" si="48"/>
        <v>0</v>
      </c>
      <c r="U54" s="128">
        <f t="shared" si="48"/>
        <v>0</v>
      </c>
      <c r="V54" s="128">
        <f t="shared" si="48"/>
        <v>0</v>
      </c>
      <c r="W54" s="128">
        <f t="shared" si="48"/>
        <v>0</v>
      </c>
      <c r="X54" s="128">
        <f t="shared" si="48"/>
        <v>0</v>
      </c>
      <c r="Y54" s="128">
        <f t="shared" si="48"/>
        <v>0</v>
      </c>
      <c r="Z54" s="128">
        <f t="shared" si="48"/>
        <v>0</v>
      </c>
      <c r="AA54" s="128">
        <f t="shared" si="48"/>
        <v>0</v>
      </c>
      <c r="AB54" s="128">
        <f t="shared" si="48"/>
        <v>0</v>
      </c>
      <c r="AC54" s="128">
        <f t="shared" si="48"/>
        <v>0</v>
      </c>
      <c r="AD54" s="128">
        <f t="shared" si="48"/>
        <v>0</v>
      </c>
      <c r="AE54" s="128">
        <f t="shared" si="48"/>
        <v>0</v>
      </c>
      <c r="AF54" s="128">
        <f t="shared" si="48"/>
        <v>0</v>
      </c>
      <c r="AG54" s="128">
        <f t="shared" si="48"/>
        <v>0</v>
      </c>
      <c r="AH54" s="128">
        <f t="shared" si="48"/>
        <v>0</v>
      </c>
      <c r="AI54" s="128">
        <f t="shared" si="48"/>
        <v>0</v>
      </c>
      <c r="AJ54" s="128">
        <f t="shared" si="48"/>
        <v>0</v>
      </c>
      <c r="AK54" s="128">
        <f t="shared" si="48"/>
        <v>0</v>
      </c>
      <c r="AL54" s="128">
        <f t="shared" si="48"/>
        <v>0</v>
      </c>
      <c r="AM54" s="128">
        <f t="shared" si="48"/>
        <v>0</v>
      </c>
      <c r="AN54" s="128">
        <f t="shared" si="48"/>
        <v>0</v>
      </c>
      <c r="AO54" s="128">
        <f t="shared" si="48"/>
        <v>0</v>
      </c>
      <c r="AP54" s="128">
        <f t="shared" si="48"/>
        <v>0</v>
      </c>
      <c r="AQ54" s="128">
        <f t="shared" si="48"/>
        <v>0</v>
      </c>
      <c r="AR54" s="128">
        <f>SUM(AR51:AR53)</f>
        <v>0</v>
      </c>
      <c r="AS54"/>
      <c r="AT54" s="120"/>
      <c r="AU54" s="58"/>
      <c r="AV54" s="58"/>
      <c r="AW54" s="58"/>
      <c r="AX54" s="58"/>
    </row>
    <row r="55" spans="2:50" ht="50.1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20"/>
      <c r="AU55" s="58"/>
      <c r="AV55" s="58"/>
      <c r="AW55" s="58"/>
      <c r="AX55" s="58"/>
    </row>
    <row r="56" spans="2:50" ht="50.1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20"/>
      <c r="AU56" s="58"/>
      <c r="AV56" s="58"/>
      <c r="AW56" s="58"/>
      <c r="AX56" s="58"/>
    </row>
    <row r="57" spans="2:50" ht="50.1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20"/>
      <c r="AU57" s="58"/>
      <c r="AV57" s="58"/>
      <c r="AW57" s="58"/>
      <c r="AX57" s="58"/>
    </row>
    <row r="58" spans="2:50" ht="50.1" customHeight="1">
      <c r="B58"/>
      <c r="C58"/>
      <c r="D58"/>
      <c r="E58"/>
      <c r="F58"/>
      <c r="G58"/>
      <c r="H58"/>
      <c r="I58"/>
      <c r="J58"/>
      <c r="K58"/>
      <c r="L58" s="149"/>
      <c r="M58" s="14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20"/>
      <c r="AU58" s="58"/>
      <c r="AV58" s="58"/>
      <c r="AW58" s="58"/>
      <c r="AX58" s="58"/>
    </row>
    <row r="59" spans="2:50" ht="20.100000000000001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6"/>
      <c r="AU59" s="58"/>
      <c r="AV59" s="58"/>
      <c r="AW59" s="58"/>
      <c r="AX59" s="58"/>
    </row>
    <row r="60" spans="2:50" ht="50.1" customHeight="1">
      <c r="B60"/>
      <c r="C60"/>
      <c r="D60"/>
      <c r="E60"/>
      <c r="F60"/>
      <c r="G60" s="149"/>
      <c r="H60" s="149"/>
      <c r="I60" s="149"/>
      <c r="J60" s="149"/>
      <c r="K60" s="149"/>
      <c r="L60" s="149"/>
      <c r="M60" s="14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6"/>
      <c r="AU60" s="58"/>
      <c r="AV60" s="58"/>
      <c r="AW60" s="58"/>
      <c r="AX60" s="58"/>
    </row>
    <row r="61" spans="2:50" ht="18" customHeight="1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6"/>
      <c r="AU61" s="58"/>
      <c r="AV61" s="58"/>
      <c r="AW61" s="58"/>
      <c r="AX61" s="58"/>
    </row>
    <row r="62" spans="2:50" ht="18" customHeight="1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6"/>
      <c r="AU62" s="58"/>
      <c r="AV62" s="58"/>
      <c r="AW62" s="58"/>
      <c r="AX62" s="58"/>
    </row>
    <row r="63" spans="2:50" ht="18" customHeight="1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6"/>
      <c r="AU63" s="58"/>
      <c r="AV63" s="58"/>
      <c r="AW63" s="58"/>
      <c r="AX63" s="58"/>
    </row>
    <row r="64" spans="2:50" ht="18" customHeight="1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6"/>
      <c r="AU64" s="58"/>
      <c r="AV64" s="58"/>
      <c r="AW64" s="58"/>
      <c r="AX64" s="58"/>
    </row>
    <row r="65" spans="2:59" ht="18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6"/>
      <c r="AU65" s="58"/>
      <c r="AV65" s="58"/>
      <c r="AW65" s="58"/>
      <c r="AX65" s="58"/>
    </row>
    <row r="66" spans="2:59" ht="18" customHeight="1">
      <c r="AT66" s="120"/>
      <c r="AU66" s="58"/>
      <c r="AV66" s="58"/>
      <c r="AW66" s="58"/>
      <c r="AX66" s="58"/>
    </row>
    <row r="67" spans="2:59" ht="18" customHeight="1">
      <c r="AT67" s="120"/>
      <c r="AU67" s="58"/>
      <c r="AV67" s="58"/>
      <c r="AW67" s="58"/>
      <c r="AX67" s="58"/>
    </row>
    <row r="68" spans="2:59" ht="18" customHeight="1"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</row>
    <row r="69" spans="2:59" ht="18" customHeight="1">
      <c r="B69" s="120"/>
      <c r="C69" s="120"/>
      <c r="D69" s="77"/>
      <c r="E69" s="120"/>
      <c r="F69" s="120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</row>
    <row r="70" spans="2:59" ht="18" customHeight="1">
      <c r="B70" s="120"/>
      <c r="C70" s="120"/>
      <c r="D70" s="77"/>
      <c r="E70" s="120"/>
      <c r="F70" s="120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</row>
    <row r="71" spans="2:59" ht="18" customHeight="1">
      <c r="B71" s="120"/>
      <c r="C71" s="120"/>
      <c r="D71" s="78"/>
      <c r="E71" s="120"/>
      <c r="F71" s="120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</row>
    <row r="72" spans="2:59" ht="18" customHeight="1">
      <c r="B72" s="120"/>
      <c r="C72" s="120"/>
      <c r="D72" s="78"/>
      <c r="E72" s="120"/>
      <c r="F72" s="120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</row>
    <row r="73" spans="2:59" ht="18" customHeight="1">
      <c r="B73" s="120"/>
      <c r="C73" s="120"/>
      <c r="D73" s="78"/>
      <c r="E73" s="120"/>
      <c r="F73" s="120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</row>
    <row r="74" spans="2:59" ht="18" customHeight="1">
      <c r="B74" s="32"/>
      <c r="C74" s="120"/>
      <c r="D74" s="78"/>
      <c r="E74" s="120"/>
      <c r="F74" s="120"/>
      <c r="G74" s="120"/>
      <c r="H74" s="120"/>
      <c r="I74" s="120"/>
      <c r="J74" s="32"/>
      <c r="K74" s="120"/>
      <c r="L74" s="120"/>
      <c r="M74" s="120"/>
      <c r="N74" s="79"/>
      <c r="O74" s="79"/>
      <c r="P74" s="79"/>
      <c r="Q74" s="79"/>
      <c r="R74" s="80"/>
      <c r="S74" s="79"/>
      <c r="T74" s="81"/>
      <c r="U74" s="79"/>
      <c r="V74" s="79"/>
      <c r="W74" s="82"/>
      <c r="X74" s="79"/>
      <c r="Y74" s="79"/>
      <c r="Z74" s="79"/>
      <c r="AA74" s="78"/>
      <c r="AB74" s="78"/>
      <c r="AC74" s="83"/>
      <c r="AD74" s="84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85"/>
      <c r="AQ74" s="85"/>
      <c r="AR74" s="120"/>
      <c r="AS74" s="120"/>
      <c r="AT74" s="120"/>
    </row>
    <row r="75" spans="2:59" ht="18" customHeight="1">
      <c r="B75" s="32"/>
      <c r="C75" s="120"/>
      <c r="D75" s="78"/>
      <c r="E75" s="120"/>
      <c r="F75" s="120"/>
      <c r="G75" s="120"/>
      <c r="H75" s="120"/>
      <c r="I75" s="120"/>
      <c r="J75" s="32"/>
      <c r="K75" s="120"/>
      <c r="L75" s="120"/>
      <c r="M75" s="120"/>
      <c r="N75" s="79"/>
      <c r="O75" s="79"/>
      <c r="P75" s="79"/>
      <c r="Q75" s="79"/>
      <c r="R75" s="80"/>
      <c r="S75" s="79"/>
      <c r="T75" s="81"/>
      <c r="U75" s="79"/>
      <c r="V75" s="79"/>
      <c r="W75" s="82"/>
      <c r="X75" s="79"/>
      <c r="Y75" s="79"/>
      <c r="Z75" s="79"/>
      <c r="AA75" s="78"/>
      <c r="AB75" s="78"/>
      <c r="AC75" s="83"/>
      <c r="AD75" s="84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85"/>
      <c r="AQ75" s="85"/>
      <c r="AR75" s="120"/>
      <c r="AS75" s="120"/>
      <c r="AT75" s="120"/>
    </row>
    <row r="76" spans="2:59" ht="18" customHeight="1">
      <c r="B76" s="32"/>
      <c r="C76" s="120"/>
      <c r="D76" s="78"/>
      <c r="E76" s="120"/>
      <c r="F76" s="120"/>
      <c r="G76" s="120"/>
      <c r="H76" s="120"/>
      <c r="I76" s="120"/>
      <c r="J76" s="32"/>
      <c r="K76" s="120"/>
      <c r="L76" s="120"/>
      <c r="M76" s="120"/>
      <c r="N76" s="79"/>
      <c r="O76" s="79"/>
      <c r="P76" s="79"/>
      <c r="Q76" s="79"/>
      <c r="R76" s="80"/>
      <c r="S76" s="79"/>
      <c r="T76" s="81"/>
      <c r="U76" s="79"/>
      <c r="V76" s="79"/>
      <c r="W76" s="82"/>
      <c r="X76" s="79"/>
      <c r="Y76" s="79"/>
      <c r="Z76" s="79"/>
      <c r="AA76" s="78"/>
      <c r="AB76" s="78"/>
      <c r="AC76" s="83"/>
      <c r="AD76" s="84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85"/>
      <c r="AQ76" s="85"/>
      <c r="AR76" s="120"/>
      <c r="AS76" s="120"/>
      <c r="AT76" s="120"/>
    </row>
    <row r="77" spans="2:59" ht="18" customHeight="1">
      <c r="B77" s="32"/>
      <c r="C77" s="148"/>
      <c r="D77" s="148"/>
      <c r="E77" s="148"/>
      <c r="F77" s="120"/>
      <c r="G77" s="120"/>
      <c r="H77" s="120"/>
      <c r="I77" s="120"/>
      <c r="J77" s="32"/>
      <c r="K77" s="120"/>
      <c r="L77" s="120"/>
      <c r="M77" s="120"/>
      <c r="N77" s="79"/>
      <c r="O77" s="79"/>
      <c r="P77" s="79"/>
      <c r="Q77" s="79"/>
      <c r="R77" s="80"/>
      <c r="S77" s="79"/>
      <c r="T77" s="81"/>
      <c r="U77" s="79"/>
      <c r="V77" s="79"/>
      <c r="W77" s="82"/>
      <c r="X77" s="79"/>
      <c r="Y77" s="79"/>
      <c r="Z77" s="79"/>
      <c r="AA77" s="78"/>
      <c r="AB77" s="78"/>
      <c r="AC77" s="83"/>
      <c r="AD77" s="84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85"/>
      <c r="AQ77" s="85"/>
      <c r="AR77" s="120"/>
      <c r="AS77" s="120"/>
      <c r="AT77" s="120"/>
    </row>
  </sheetData>
  <mergeCells count="32">
    <mergeCell ref="B1:E1"/>
    <mergeCell ref="S1:V1"/>
    <mergeCell ref="B2:E2"/>
    <mergeCell ref="M3:AE3"/>
    <mergeCell ref="AF3:AJ3"/>
    <mergeCell ref="AU7:BB7"/>
    <mergeCell ref="K51:L51"/>
    <mergeCell ref="AM3:AM5"/>
    <mergeCell ref="AN3:AN5"/>
    <mergeCell ref="AO3:AO5"/>
    <mergeCell ref="AP3:AP5"/>
    <mergeCell ref="AQ3:AQ5"/>
    <mergeCell ref="K4:L4"/>
    <mergeCell ref="M4:N4"/>
    <mergeCell ref="AL3:AL5"/>
    <mergeCell ref="P4:Q4"/>
    <mergeCell ref="R4:U4"/>
    <mergeCell ref="V4:V5"/>
    <mergeCell ref="W4:X4"/>
    <mergeCell ref="C77:E77"/>
    <mergeCell ref="Y4:Z4"/>
    <mergeCell ref="AB4:AB5"/>
    <mergeCell ref="AC4:AD4"/>
    <mergeCell ref="AJ4:AJ5"/>
    <mergeCell ref="B4:C4"/>
    <mergeCell ref="D4:E4"/>
    <mergeCell ref="H4:J4"/>
    <mergeCell ref="K52:L52"/>
    <mergeCell ref="K53:L53"/>
    <mergeCell ref="J54:L54"/>
    <mergeCell ref="L58:M58"/>
    <mergeCell ref="G60:M60"/>
  </mergeCells>
  <conditionalFormatting sqref="AL40:AS42 AR6:AS39 AL6:AP39 AQ6:AQ38 AL59:AO60 AD60:AJ60 X60:AA60 AP60:AQ60 AR61:AS65 AL69:AO77 AT59:AT65 AL50:AO50 AM43:AO47 AL61:AP65 AL43:AL49 AP43:AP49 AR43:AS49">
    <cfRule type="cellIs" priority="1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01"/>
  <sheetViews>
    <sheetView tabSelected="1" showWhiteSpace="0" topLeftCell="A8" zoomScale="40" zoomScaleNormal="40" zoomScaleSheetLayoutView="10" zoomScalePageLayoutView="75" workbookViewId="0">
      <selection activeCell="E47" sqref="E47"/>
    </sheetView>
  </sheetViews>
  <sheetFormatPr baseColWidth="10" defaultRowHeight="50.1" customHeight="1"/>
  <cols>
    <col min="1" max="1" width="11.85546875" style="90" customWidth="1"/>
    <col min="2" max="2" width="61.28515625" style="90" customWidth="1"/>
    <col min="3" max="3" width="24.5703125" style="90" customWidth="1"/>
    <col min="4" max="4" width="25.28515625" style="90" customWidth="1"/>
    <col min="5" max="5" width="27.28515625" style="90" customWidth="1"/>
    <col min="6" max="6" width="25.85546875" style="90" customWidth="1"/>
    <col min="7" max="7" width="25.5703125" style="90" customWidth="1"/>
    <col min="8" max="8" width="24.5703125" style="90" customWidth="1"/>
    <col min="9" max="9" width="23.42578125" style="90" customWidth="1"/>
    <col min="10" max="10" width="27.5703125" style="90" customWidth="1"/>
    <col min="11" max="11" width="23" style="90" customWidth="1"/>
    <col min="12" max="12" width="21.7109375" style="90" customWidth="1"/>
    <col min="13" max="13" width="17.7109375" style="90" customWidth="1"/>
    <col min="14" max="14" width="11.42578125" style="90" customWidth="1"/>
    <col min="15" max="15" width="22.42578125" style="90" customWidth="1"/>
    <col min="16" max="16" width="26.7109375" style="90" customWidth="1"/>
    <col min="17" max="17" width="32.28515625" style="90" customWidth="1"/>
    <col min="18" max="18" width="25.42578125" style="90" customWidth="1"/>
    <col min="19" max="19" width="28.85546875" style="90" customWidth="1"/>
    <col min="20" max="20" width="28.140625" style="90" customWidth="1"/>
    <col min="21" max="21" width="19" style="90" customWidth="1"/>
    <col min="22" max="22" width="24.28515625" style="90" customWidth="1"/>
    <col min="23" max="16384" width="11.42578125" style="90"/>
  </cols>
  <sheetData>
    <row r="1" spans="1:13" ht="50.1" customHeight="1">
      <c r="A1" s="194" t="s">
        <v>107</v>
      </c>
      <c r="B1" s="194"/>
      <c r="C1" s="194"/>
      <c r="D1" s="194"/>
      <c r="E1" s="146"/>
      <c r="F1" s="146"/>
      <c r="G1" s="146"/>
      <c r="H1" s="146"/>
      <c r="I1" s="146"/>
      <c r="J1" s="146"/>
      <c r="K1" s="146"/>
    </row>
    <row r="2" spans="1:13" ht="50.1" customHeight="1">
      <c r="A2" s="194" t="s">
        <v>1</v>
      </c>
      <c r="B2" s="194"/>
      <c r="C2" s="194"/>
      <c r="D2" s="194"/>
      <c r="E2" s="146"/>
      <c r="F2" s="146"/>
      <c r="G2" s="146"/>
      <c r="H2" s="146"/>
      <c r="I2" s="146"/>
      <c r="J2" s="146"/>
      <c r="K2" s="146"/>
    </row>
    <row r="3" spans="1:13" ht="50.1" customHeight="1" thickBot="1">
      <c r="B3" s="195" t="s">
        <v>108</v>
      </c>
      <c r="C3" s="195"/>
      <c r="D3" s="195"/>
      <c r="E3" s="195"/>
      <c r="F3" s="195"/>
      <c r="G3" s="195"/>
      <c r="H3" s="195"/>
      <c r="I3" s="195"/>
      <c r="J3" s="195"/>
      <c r="K3" s="196"/>
    </row>
    <row r="4" spans="1:13" ht="50.1" customHeight="1" thickBot="1">
      <c r="B4" s="91" t="s">
        <v>109</v>
      </c>
      <c r="C4" s="92" t="s">
        <v>110</v>
      </c>
      <c r="D4" s="92" t="s">
        <v>112</v>
      </c>
      <c r="E4" s="93" t="s">
        <v>111</v>
      </c>
      <c r="F4" s="92" t="s">
        <v>113</v>
      </c>
      <c r="G4" s="93" t="s">
        <v>111</v>
      </c>
      <c r="H4" s="92" t="s">
        <v>114</v>
      </c>
      <c r="I4" s="93" t="s">
        <v>111</v>
      </c>
      <c r="J4" s="92" t="s">
        <v>115</v>
      </c>
      <c r="K4" s="93" t="s">
        <v>111</v>
      </c>
      <c r="M4" s="130" t="s">
        <v>138</v>
      </c>
    </row>
    <row r="5" spans="1:13" ht="50.1" customHeight="1">
      <c r="B5" s="130" t="s">
        <v>116</v>
      </c>
      <c r="C5" s="94"/>
      <c r="D5" s="94"/>
      <c r="E5" s="95"/>
      <c r="F5" s="94"/>
      <c r="G5" s="95"/>
      <c r="H5" s="94"/>
      <c r="I5" s="95"/>
      <c r="J5" s="94"/>
      <c r="K5" s="95"/>
    </row>
    <row r="6" spans="1:13" ht="50.1" customHeight="1">
      <c r="A6" s="96">
        <v>1</v>
      </c>
      <c r="B6" s="106" t="s">
        <v>125</v>
      </c>
      <c r="C6" s="97">
        <f>'Nom. Sic. Sem. 1'!AR51</f>
        <v>0</v>
      </c>
      <c r="D6" s="97">
        <f>'Nom. Sic. Sem. 2'!AR51</f>
        <v>0</v>
      </c>
      <c r="E6" s="98">
        <f>D6-C6</f>
        <v>0</v>
      </c>
      <c r="F6" s="97">
        <f>'Nom. Sic. Sem. 3'!AR51</f>
        <v>0</v>
      </c>
      <c r="G6" s="98">
        <f>F6-D6</f>
        <v>0</v>
      </c>
      <c r="H6" s="86">
        <f>'Nom. Sic. Sem. 4'!AR51</f>
        <v>0</v>
      </c>
      <c r="I6" s="99">
        <f>H6-F6</f>
        <v>0</v>
      </c>
      <c r="J6" s="100">
        <f>'Nom. Sic. Sem. 5'!AR51</f>
        <v>0</v>
      </c>
      <c r="K6" s="101">
        <f>J6-H6</f>
        <v>0</v>
      </c>
      <c r="M6" s="86">
        <f>SUM(C6,D6,F6,H6,J6)</f>
        <v>0</v>
      </c>
    </row>
    <row r="7" spans="1:13" ht="50.1" customHeight="1">
      <c r="A7" s="96">
        <v>2</v>
      </c>
      <c r="B7" s="106" t="s">
        <v>126</v>
      </c>
      <c r="C7" s="97">
        <f>'Nom. Sic. Sem. 1'!AR52</f>
        <v>0</v>
      </c>
      <c r="D7" s="140">
        <f>'Nom. Sic. Sem. 2'!AR52</f>
        <v>0</v>
      </c>
      <c r="E7" s="98">
        <f t="shared" ref="E6:E12" si="0">D7-C7</f>
        <v>0</v>
      </c>
      <c r="F7" s="97">
        <f>'Nom. Sic. Sem. 3'!AR52</f>
        <v>0</v>
      </c>
      <c r="G7" s="98">
        <f>F7-D7</f>
        <v>0</v>
      </c>
      <c r="H7" s="86">
        <f>'Nom. Sic. Sem. 4'!AR52</f>
        <v>0</v>
      </c>
      <c r="I7" s="99">
        <f>H7-F7</f>
        <v>0</v>
      </c>
      <c r="J7" s="100">
        <f>'Nom. Sic. Sem. 5'!AR52</f>
        <v>0</v>
      </c>
      <c r="K7" s="101">
        <f t="shared" ref="K7:K21" si="1">J7-H7</f>
        <v>0</v>
      </c>
      <c r="M7" s="86">
        <f t="shared" ref="M7:M11" si="2">SUM(C7,D7,F7,H7,J7)</f>
        <v>0</v>
      </c>
    </row>
    <row r="8" spans="1:13" ht="50.1" customHeight="1">
      <c r="A8" s="96">
        <v>3</v>
      </c>
      <c r="B8" s="106" t="s">
        <v>127</v>
      </c>
      <c r="C8" s="97">
        <f>'Nom. Sic. Sem. 1'!AR53</f>
        <v>0</v>
      </c>
      <c r="D8" s="140">
        <f>'Nom. Sic. Sem. 2'!AR53</f>
        <v>0</v>
      </c>
      <c r="E8" s="98">
        <f t="shared" si="0"/>
        <v>0</v>
      </c>
      <c r="F8" s="97">
        <f>'Nom. Sic. Sem. 3'!AR53</f>
        <v>0</v>
      </c>
      <c r="G8" s="98">
        <f>F8-D8</f>
        <v>0</v>
      </c>
      <c r="H8" s="86">
        <f>'Nom. Sic. Sem. 4'!AQ53</f>
        <v>0</v>
      </c>
      <c r="I8" s="99">
        <f>H8-F8</f>
        <v>0</v>
      </c>
      <c r="J8" s="100">
        <f>'Nom. Sic. Sem. 5'!AR53</f>
        <v>0</v>
      </c>
      <c r="K8" s="101">
        <f t="shared" si="1"/>
        <v>0</v>
      </c>
      <c r="M8" s="86">
        <f t="shared" si="2"/>
        <v>0</v>
      </c>
    </row>
    <row r="9" spans="1:13" ht="55.5" customHeight="1">
      <c r="A9" s="96">
        <v>4</v>
      </c>
      <c r="B9" s="106" t="s">
        <v>128</v>
      </c>
      <c r="C9" s="97"/>
      <c r="D9" s="140"/>
      <c r="E9" s="98">
        <f t="shared" si="0"/>
        <v>0</v>
      </c>
      <c r="F9" s="97"/>
      <c r="G9" s="98"/>
      <c r="H9" s="86"/>
      <c r="I9" s="99"/>
      <c r="J9" s="100"/>
      <c r="K9" s="101">
        <f t="shared" si="1"/>
        <v>0</v>
      </c>
      <c r="M9" s="86">
        <f t="shared" si="2"/>
        <v>0</v>
      </c>
    </row>
    <row r="10" spans="1:13" ht="50.1" customHeight="1">
      <c r="A10" s="96">
        <v>5</v>
      </c>
      <c r="B10" s="96" t="s">
        <v>9</v>
      </c>
      <c r="C10" s="97">
        <f>'Nom. Sic. Sem. 1'!AQ54</f>
        <v>0</v>
      </c>
      <c r="D10" s="97">
        <f>'Nom. Sic. Sem. 2'!AQ54</f>
        <v>0</v>
      </c>
      <c r="E10" s="98">
        <f t="shared" si="0"/>
        <v>0</v>
      </c>
      <c r="F10" s="97">
        <f>'Nom. Sic. Sem. 3'!AQ54</f>
        <v>0</v>
      </c>
      <c r="G10" s="98">
        <f>F10-D10</f>
        <v>0</v>
      </c>
      <c r="H10" s="86">
        <f>'Nom. Sic. Sem. 4'!AQ54</f>
        <v>0</v>
      </c>
      <c r="I10" s="99">
        <f>H10-F10</f>
        <v>0</v>
      </c>
      <c r="J10" s="100">
        <f>'Nom. Sic. Sem. 5'!AQ54</f>
        <v>0</v>
      </c>
      <c r="K10" s="101">
        <f t="shared" si="1"/>
        <v>0</v>
      </c>
      <c r="M10" s="86">
        <f t="shared" si="2"/>
        <v>0</v>
      </c>
    </row>
    <row r="11" spans="1:13" ht="50.1" customHeight="1">
      <c r="A11" s="96"/>
      <c r="B11" s="96"/>
      <c r="C11" s="97"/>
      <c r="D11" s="97"/>
      <c r="E11" s="98">
        <f t="shared" si="0"/>
        <v>0</v>
      </c>
      <c r="F11" s="97"/>
      <c r="G11" s="98">
        <f>F11-D11</f>
        <v>0</v>
      </c>
      <c r="H11" s="86"/>
      <c r="I11" s="99">
        <f>H11-F11</f>
        <v>0</v>
      </c>
      <c r="J11" s="100"/>
      <c r="K11" s="101">
        <f t="shared" si="1"/>
        <v>0</v>
      </c>
      <c r="M11" s="86">
        <f t="shared" si="2"/>
        <v>0</v>
      </c>
    </row>
    <row r="12" spans="1:13" ht="50.1" customHeight="1">
      <c r="A12" s="96"/>
      <c r="B12" s="96" t="s">
        <v>129</v>
      </c>
      <c r="C12" s="102">
        <f>SUM(C6:C11)</f>
        <v>0</v>
      </c>
      <c r="D12" s="137">
        <f>SUM(D6:D11)</f>
        <v>0</v>
      </c>
      <c r="E12" s="98">
        <f>D12-C12</f>
        <v>0</v>
      </c>
      <c r="F12" s="102">
        <f>SUM(F6:F11)</f>
        <v>0</v>
      </c>
      <c r="G12" s="98">
        <f>F12-D12</f>
        <v>0</v>
      </c>
      <c r="H12" s="102">
        <f>SUM(H6:H11)</f>
        <v>0</v>
      </c>
      <c r="I12" s="99">
        <f>H12-F12</f>
        <v>0</v>
      </c>
      <c r="J12" s="102">
        <f>SUM(J6:J11)</f>
        <v>0</v>
      </c>
      <c r="K12" s="101">
        <f t="shared" si="1"/>
        <v>0</v>
      </c>
    </row>
    <row r="13" spans="1:13" ht="50.1" customHeight="1">
      <c r="A13" s="96"/>
      <c r="B13" s="96" t="s">
        <v>8</v>
      </c>
      <c r="C13" s="97"/>
      <c r="D13" s="140"/>
      <c r="E13" s="98"/>
      <c r="F13" s="97"/>
      <c r="G13" s="103"/>
      <c r="H13" s="86"/>
      <c r="I13" s="99"/>
      <c r="J13" s="100"/>
      <c r="K13" s="101">
        <f t="shared" si="1"/>
        <v>0</v>
      </c>
    </row>
    <row r="14" spans="1:13" ht="50.1" customHeight="1">
      <c r="A14" s="96">
        <v>1</v>
      </c>
      <c r="B14" s="106" t="s">
        <v>5</v>
      </c>
      <c r="C14" s="97">
        <f>'Nom. Sic. Sem. 1'!AM54</f>
        <v>0</v>
      </c>
      <c r="D14" s="140">
        <f>'Nom. Sic. Sem. 2'!AM54</f>
        <v>0</v>
      </c>
      <c r="E14" s="98">
        <f>D14-C14</f>
        <v>0</v>
      </c>
      <c r="F14" s="97">
        <f>'Nom. Sic. Sem. 3'!AM54</f>
        <v>0</v>
      </c>
      <c r="G14" s="98">
        <f>F14-D14</f>
        <v>0</v>
      </c>
      <c r="H14" s="86">
        <f>'Nom. Sic. Sem. 4'!AM54</f>
        <v>0</v>
      </c>
      <c r="I14" s="99">
        <f>H14-F14</f>
        <v>0</v>
      </c>
      <c r="J14" s="100">
        <f>'Nom. Sic. Sem. 5'!AM54</f>
        <v>0</v>
      </c>
      <c r="K14" s="101">
        <f t="shared" si="1"/>
        <v>0</v>
      </c>
      <c r="M14" s="86">
        <f>SUM(C14,D14,F14,H14,J14)</f>
        <v>0</v>
      </c>
    </row>
    <row r="15" spans="1:13" ht="50.1" customHeight="1">
      <c r="A15" s="96">
        <v>2</v>
      </c>
      <c r="B15" s="106" t="s">
        <v>137</v>
      </c>
      <c r="C15" s="132">
        <f>'Nom. Sic. Sem. 1'!AN54</f>
        <v>0</v>
      </c>
      <c r="D15" s="132">
        <f>'Nom. Sic. Sem. 2'!AN54</f>
        <v>0</v>
      </c>
      <c r="E15" s="133">
        <f>D15-C15</f>
        <v>0</v>
      </c>
      <c r="F15" s="132">
        <f>'Nom. Sic. Sem. 3'!AN54</f>
        <v>0</v>
      </c>
      <c r="G15" s="133">
        <f>F15-D15</f>
        <v>0</v>
      </c>
      <c r="H15" s="134">
        <f>'Nom. Sic. Sem. 4'!AN54</f>
        <v>0</v>
      </c>
      <c r="I15" s="135">
        <f>H15-F15</f>
        <v>0</v>
      </c>
      <c r="J15" s="136">
        <f>'Nom. Sic. Sem. 5'!AN54</f>
        <v>0</v>
      </c>
      <c r="K15" s="101">
        <f t="shared" si="1"/>
        <v>0</v>
      </c>
      <c r="M15" s="86">
        <f t="shared" ref="M15:M16" si="3">SUM(C15,D15,F15,H15,J15)</f>
        <v>0</v>
      </c>
    </row>
    <row r="16" spans="1:13" ht="50.1" customHeight="1">
      <c r="A16" s="96">
        <v>3</v>
      </c>
      <c r="B16" s="130" t="s">
        <v>7</v>
      </c>
      <c r="C16" s="198">
        <f>'Nom. Sic. Sem. 1'!AO54</f>
        <v>0</v>
      </c>
      <c r="D16" s="198">
        <f>'Nom. Sic. Sem. 2'!AO54</f>
        <v>0</v>
      </c>
      <c r="E16" s="133">
        <f>D16-C16</f>
        <v>0</v>
      </c>
      <c r="F16" s="198">
        <f>'Nom. Sic. Sem. 3'!AO54</f>
        <v>0</v>
      </c>
      <c r="G16" s="133">
        <f>F16-D16</f>
        <v>0</v>
      </c>
      <c r="H16" s="198">
        <f>'Nom. Sic. Sem. 4'!AO54</f>
        <v>0</v>
      </c>
      <c r="I16" s="135">
        <f>H16-F16</f>
        <v>0</v>
      </c>
      <c r="J16" s="198">
        <f>'Nom. Sic. Sem. 5'!AO54</f>
        <v>0</v>
      </c>
      <c r="K16" s="101">
        <f t="shared" si="1"/>
        <v>0</v>
      </c>
      <c r="M16" s="86">
        <f t="shared" si="3"/>
        <v>0</v>
      </c>
    </row>
    <row r="17" spans="1:22" ht="50.1" customHeight="1">
      <c r="A17" s="96">
        <v>4</v>
      </c>
      <c r="C17" s="130"/>
      <c r="D17" s="130"/>
      <c r="E17" s="145">
        <f t="shared" ref="E17:E19" si="4">D17-C17</f>
        <v>0</v>
      </c>
      <c r="F17" s="130"/>
      <c r="G17" s="145">
        <f t="shared" ref="G17:G19" si="5">F17-D17</f>
        <v>0</v>
      </c>
      <c r="H17" s="130"/>
      <c r="I17" s="101">
        <f t="shared" ref="I17:I19" si="6">H17-F17</f>
        <v>0</v>
      </c>
      <c r="J17" s="130"/>
      <c r="K17" s="101">
        <f t="shared" si="1"/>
        <v>0</v>
      </c>
    </row>
    <row r="18" spans="1:22" ht="50.1" customHeight="1">
      <c r="A18" s="96">
        <v>5</v>
      </c>
      <c r="B18" s="96"/>
      <c r="C18" s="140"/>
      <c r="D18" s="140"/>
      <c r="E18" s="141">
        <f t="shared" si="4"/>
        <v>0</v>
      </c>
      <c r="F18" s="140"/>
      <c r="G18" s="141">
        <f t="shared" si="5"/>
        <v>0</v>
      </c>
      <c r="H18" s="142"/>
      <c r="I18" s="143">
        <f t="shared" si="6"/>
        <v>0</v>
      </c>
      <c r="J18" s="144"/>
      <c r="K18" s="101">
        <f t="shared" si="1"/>
        <v>0</v>
      </c>
      <c r="T18" s="199"/>
      <c r="V18" s="199"/>
    </row>
    <row r="19" spans="1:22" ht="50.1" customHeight="1">
      <c r="A19" s="96">
        <v>6</v>
      </c>
      <c r="B19" s="96"/>
      <c r="C19" s="97"/>
      <c r="D19" s="97"/>
      <c r="E19" s="133">
        <f t="shared" si="4"/>
        <v>0</v>
      </c>
      <c r="F19" s="97"/>
      <c r="G19" s="133">
        <f t="shared" si="5"/>
        <v>0</v>
      </c>
      <c r="H19" s="86"/>
      <c r="I19" s="135">
        <f t="shared" si="6"/>
        <v>0</v>
      </c>
      <c r="J19" s="100"/>
      <c r="K19" s="101">
        <f t="shared" si="1"/>
        <v>0</v>
      </c>
    </row>
    <row r="20" spans="1:22" ht="50.1" customHeight="1">
      <c r="A20" s="96">
        <v>7</v>
      </c>
      <c r="B20" s="96" t="s">
        <v>23</v>
      </c>
      <c r="C20" s="137">
        <f>SUM(C14:C19)</f>
        <v>0</v>
      </c>
      <c r="D20" s="137">
        <f>SUM(D14:D19)</f>
        <v>0</v>
      </c>
      <c r="E20" s="138">
        <f>D20-C20</f>
        <v>0</v>
      </c>
      <c r="F20" s="137">
        <f>SUM(F14:F19)</f>
        <v>0</v>
      </c>
      <c r="G20" s="138">
        <f>F20-D20</f>
        <v>0</v>
      </c>
      <c r="H20" s="137">
        <f>SUM(H14:H19)</f>
        <v>0</v>
      </c>
      <c r="I20" s="139">
        <f>H20-F20</f>
        <v>0</v>
      </c>
      <c r="J20" s="137">
        <f>SUM(J14:J19)</f>
        <v>0</v>
      </c>
      <c r="K20" s="101">
        <f t="shared" si="1"/>
        <v>0</v>
      </c>
    </row>
    <row r="21" spans="1:22" ht="50.1" customHeight="1">
      <c r="A21" s="96"/>
      <c r="B21" s="104" t="s">
        <v>130</v>
      </c>
      <c r="C21" s="105">
        <f>C12+C20</f>
        <v>0</v>
      </c>
      <c r="D21" s="105">
        <f>D12+D20</f>
        <v>0</v>
      </c>
      <c r="E21" s="98">
        <f>D21-C21</f>
        <v>0</v>
      </c>
      <c r="F21" s="105">
        <f>F20+F12</f>
        <v>0</v>
      </c>
      <c r="G21" s="98">
        <f>F21-D21</f>
        <v>0</v>
      </c>
      <c r="H21" s="105">
        <f>H12+H20</f>
        <v>0</v>
      </c>
      <c r="I21" s="99">
        <f>H21-F21</f>
        <v>0</v>
      </c>
      <c r="J21" s="105">
        <f>J12+J20</f>
        <v>0</v>
      </c>
      <c r="K21" s="101">
        <f t="shared" si="1"/>
        <v>0</v>
      </c>
    </row>
    <row r="22" spans="1:22" ht="50.1" customHeight="1">
      <c r="B22" s="130" t="s">
        <v>131</v>
      </c>
      <c r="C22" s="105">
        <f>SUM(C21,D21,F21,H21,J21)</f>
        <v>0</v>
      </c>
    </row>
    <row r="24" spans="1:22" ht="50.1" customHeight="1">
      <c r="B24" s="190" t="s">
        <v>132</v>
      </c>
      <c r="C24" s="192"/>
      <c r="D24" s="192"/>
      <c r="E24" s="192"/>
      <c r="F24" s="192"/>
      <c r="G24" s="191"/>
    </row>
    <row r="25" spans="1:22" ht="50.1" customHeight="1">
      <c r="A25" s="130"/>
      <c r="B25" s="130" t="str">
        <f>B6</f>
        <v>Fijos ganaderia de leche</v>
      </c>
      <c r="C25" s="106" t="str">
        <f>B7</f>
        <v>Empleados</v>
      </c>
      <c r="D25" s="106" t="str">
        <f>B8</f>
        <v>Temporeros ganaderia de leche</v>
      </c>
      <c r="E25" s="106" t="str">
        <f>B9</f>
        <v>Vacaciones</v>
      </c>
      <c r="F25" s="96" t="str">
        <f>B10</f>
        <v>Ticket</v>
      </c>
      <c r="G25" s="197"/>
      <c r="M25" s="130" t="s">
        <v>117</v>
      </c>
    </row>
    <row r="26" spans="1:22" ht="50.1" customHeight="1">
      <c r="A26" s="130">
        <v>1</v>
      </c>
      <c r="B26" s="86">
        <f>C6</f>
        <v>0</v>
      </c>
      <c r="C26" s="86">
        <f>C7</f>
        <v>0</v>
      </c>
      <c r="D26" s="86">
        <f>C8</f>
        <v>0</v>
      </c>
      <c r="E26" s="86">
        <f>C9</f>
        <v>0</v>
      </c>
      <c r="F26" s="86">
        <f>C10</f>
        <v>0</v>
      </c>
      <c r="G26" s="197"/>
      <c r="M26" s="86">
        <f>SUM(B26:G26)</f>
        <v>0</v>
      </c>
    </row>
    <row r="27" spans="1:22" ht="50.1" customHeight="1">
      <c r="A27" s="130">
        <v>2</v>
      </c>
      <c r="B27" s="86">
        <f>D6</f>
        <v>0</v>
      </c>
      <c r="C27" s="86">
        <f>D7</f>
        <v>0</v>
      </c>
      <c r="D27" s="86">
        <f>D8</f>
        <v>0</v>
      </c>
      <c r="E27" s="86">
        <f>D9</f>
        <v>0</v>
      </c>
      <c r="F27" s="86">
        <f>D10</f>
        <v>0</v>
      </c>
      <c r="G27" s="197"/>
      <c r="M27" s="86">
        <f>SUM(B27:G27)</f>
        <v>0</v>
      </c>
    </row>
    <row r="28" spans="1:22" ht="50.1" customHeight="1">
      <c r="A28" s="130">
        <v>3</v>
      </c>
      <c r="B28" s="86">
        <f>F6</f>
        <v>0</v>
      </c>
      <c r="C28" s="86">
        <f>F7</f>
        <v>0</v>
      </c>
      <c r="D28" s="86">
        <f>F8</f>
        <v>0</v>
      </c>
      <c r="E28" s="86">
        <f>F9</f>
        <v>0</v>
      </c>
      <c r="F28" s="86">
        <f>F10</f>
        <v>0</v>
      </c>
      <c r="G28" s="197"/>
      <c r="M28" s="86">
        <f>SUM(B28:G28)</f>
        <v>0</v>
      </c>
    </row>
    <row r="29" spans="1:22" ht="50.1" customHeight="1">
      <c r="A29" s="130">
        <v>4</v>
      </c>
      <c r="B29" s="86">
        <f>H6</f>
        <v>0</v>
      </c>
      <c r="C29" s="86">
        <f>H7</f>
        <v>0</v>
      </c>
      <c r="D29" s="86">
        <f>H8</f>
        <v>0</v>
      </c>
      <c r="E29" s="86">
        <f>H9</f>
        <v>0</v>
      </c>
      <c r="F29" s="86">
        <f>H10</f>
        <v>0</v>
      </c>
      <c r="G29" s="197"/>
      <c r="M29" s="86">
        <f>SUM(B29:G29)</f>
        <v>0</v>
      </c>
    </row>
    <row r="30" spans="1:22" ht="50.1" customHeight="1">
      <c r="A30" s="130">
        <v>5</v>
      </c>
      <c r="B30" s="87">
        <f>J6</f>
        <v>0</v>
      </c>
      <c r="C30" s="87">
        <f>J7</f>
        <v>0</v>
      </c>
      <c r="D30" s="87">
        <f>J8</f>
        <v>0</v>
      </c>
      <c r="E30" s="87">
        <f>J9</f>
        <v>0</v>
      </c>
      <c r="F30" s="87">
        <f>J10</f>
        <v>0</v>
      </c>
      <c r="G30" s="197"/>
      <c r="M30" s="86">
        <f>SUM(B30:G30)</f>
        <v>0</v>
      </c>
    </row>
    <row r="32" spans="1:22" ht="50.1" customHeight="1">
      <c r="A32" s="130" t="s">
        <v>118</v>
      </c>
      <c r="B32" s="86">
        <f t="shared" ref="B32:G32" si="7">SUM(B26:B30)</f>
        <v>0</v>
      </c>
      <c r="C32" s="86">
        <f t="shared" si="7"/>
        <v>0</v>
      </c>
      <c r="D32" s="86">
        <f t="shared" si="7"/>
        <v>0</v>
      </c>
      <c r="E32" s="86">
        <f t="shared" si="7"/>
        <v>0</v>
      </c>
      <c r="F32" s="86">
        <f t="shared" si="7"/>
        <v>0</v>
      </c>
      <c r="G32" s="86">
        <f t="shared" si="7"/>
        <v>0</v>
      </c>
    </row>
    <row r="33" spans="1:21" ht="50.1" customHeight="1">
      <c r="L33" s="130" t="s">
        <v>119</v>
      </c>
      <c r="M33" s="86">
        <f>SUM(M26:M30)</f>
        <v>0</v>
      </c>
    </row>
    <row r="35" spans="1:21" ht="50.1" customHeight="1">
      <c r="B35" s="193" t="s">
        <v>133</v>
      </c>
      <c r="C35" s="193"/>
      <c r="D35" s="193"/>
      <c r="E35" s="193"/>
      <c r="F35" s="193"/>
      <c r="G35" s="193"/>
      <c r="H35" s="193"/>
    </row>
    <row r="36" spans="1:21" ht="50.1" customHeight="1">
      <c r="A36" s="130"/>
      <c r="B36" s="90" t="s">
        <v>5</v>
      </c>
      <c r="C36" s="107" t="s">
        <v>6</v>
      </c>
      <c r="D36" s="107" t="s">
        <v>120</v>
      </c>
      <c r="E36" s="130"/>
      <c r="F36" s="130"/>
      <c r="G36" s="130"/>
      <c r="H36" s="130"/>
      <c r="M36" s="130" t="s">
        <v>121</v>
      </c>
    </row>
    <row r="37" spans="1:21" ht="50.1" customHeight="1">
      <c r="A37" s="130">
        <v>1</v>
      </c>
      <c r="B37" s="86">
        <f>C14</f>
        <v>0</v>
      </c>
      <c r="C37" s="86">
        <f>C15</f>
        <v>0</v>
      </c>
      <c r="D37" s="86">
        <f>C16</f>
        <v>0</v>
      </c>
      <c r="E37" s="130"/>
      <c r="F37" s="130"/>
      <c r="G37" s="130"/>
      <c r="H37" s="130"/>
      <c r="M37" s="86">
        <f>SUM(B37:D37)</f>
        <v>0</v>
      </c>
    </row>
    <row r="38" spans="1:21" ht="50.1" customHeight="1">
      <c r="A38" s="130">
        <v>2</v>
      </c>
      <c r="B38" s="86">
        <f>D14</f>
        <v>0</v>
      </c>
      <c r="C38" s="86">
        <f>D15</f>
        <v>0</v>
      </c>
      <c r="D38" s="86">
        <f>D16</f>
        <v>0</v>
      </c>
      <c r="E38" s="130"/>
      <c r="F38" s="130"/>
      <c r="G38" s="130"/>
      <c r="H38" s="130"/>
      <c r="M38" s="86">
        <f>SUM(B38:D38)</f>
        <v>0</v>
      </c>
    </row>
    <row r="39" spans="1:21" ht="50.1" customHeight="1">
      <c r="A39" s="130">
        <v>3</v>
      </c>
      <c r="B39" s="86">
        <f>F14</f>
        <v>0</v>
      </c>
      <c r="C39" s="86">
        <f>F15</f>
        <v>0</v>
      </c>
      <c r="D39" s="86">
        <f>F16</f>
        <v>0</v>
      </c>
      <c r="E39" s="130"/>
      <c r="F39" s="130"/>
      <c r="G39" s="130"/>
      <c r="H39" s="130"/>
      <c r="M39" s="86">
        <f>SUM(B39:D39)</f>
        <v>0</v>
      </c>
    </row>
    <row r="40" spans="1:21" ht="50.1" customHeight="1">
      <c r="A40" s="130">
        <v>4</v>
      </c>
      <c r="B40" s="86">
        <f>H14</f>
        <v>0</v>
      </c>
      <c r="C40" s="86">
        <f>H15</f>
        <v>0</v>
      </c>
      <c r="D40" s="86">
        <f>H16</f>
        <v>0</v>
      </c>
      <c r="E40" s="130"/>
      <c r="F40" s="130"/>
      <c r="G40" s="86"/>
      <c r="H40" s="130"/>
      <c r="M40" s="86">
        <f>SUM(B40:D40)</f>
        <v>0</v>
      </c>
    </row>
    <row r="41" spans="1:21" ht="50.1" customHeight="1">
      <c r="A41" s="130">
        <v>5</v>
      </c>
      <c r="B41" s="87">
        <f>J14</f>
        <v>0</v>
      </c>
      <c r="C41" s="87">
        <f>J15</f>
        <v>0</v>
      </c>
      <c r="D41" s="87">
        <f>J16</f>
        <v>0</v>
      </c>
      <c r="E41" s="130"/>
      <c r="F41" s="130"/>
      <c r="G41" s="130"/>
      <c r="H41" s="130"/>
      <c r="M41" s="86">
        <f>SUM(B41:D41)</f>
        <v>0</v>
      </c>
    </row>
    <row r="42" spans="1:21" ht="50.1" customHeight="1">
      <c r="I42" s="147"/>
    </row>
    <row r="43" spans="1:21" ht="50.1" customHeight="1">
      <c r="S43" s="89"/>
      <c r="T43" s="89"/>
      <c r="U43" s="89"/>
    </row>
    <row r="44" spans="1:21" ht="50.1" customHeight="1">
      <c r="A44" s="130" t="s">
        <v>118</v>
      </c>
      <c r="B44" s="86">
        <f>SUM(B37:B41)</f>
        <v>0</v>
      </c>
      <c r="C44" s="86">
        <f>SUM(C37:C41)</f>
        <v>0</v>
      </c>
      <c r="D44" s="86">
        <f>SUM(D37:D41)</f>
        <v>0</v>
      </c>
      <c r="E44" s="130"/>
      <c r="F44" s="130"/>
      <c r="G44" s="86"/>
      <c r="L44" s="130" t="s">
        <v>119</v>
      </c>
      <c r="M44" s="86">
        <f>SUM(M37,M39,M40,M41)</f>
        <v>0</v>
      </c>
    </row>
    <row r="46" spans="1:21" ht="50.1" customHeight="1">
      <c r="C46" s="199"/>
    </row>
    <row r="47" spans="1:21" ht="50.1" customHeight="1">
      <c r="L47" s="130" t="s">
        <v>122</v>
      </c>
      <c r="M47" s="88">
        <f>SUM(M44,M33)</f>
        <v>0</v>
      </c>
    </row>
    <row r="49" spans="1:13" ht="50.1" customHeight="1">
      <c r="B49" s="193" t="s">
        <v>124</v>
      </c>
      <c r="C49" s="193"/>
      <c r="D49" s="193"/>
      <c r="E49" s="193"/>
      <c r="F49" s="193"/>
      <c r="G49" s="193"/>
      <c r="H49" s="193"/>
      <c r="I49" s="193"/>
      <c r="L49" s="200"/>
      <c r="M49" s="130" t="s">
        <v>117</v>
      </c>
    </row>
    <row r="50" spans="1:13" ht="50.1" customHeight="1">
      <c r="A50" s="130"/>
      <c r="B50" s="54" t="s">
        <v>36</v>
      </c>
      <c r="C50" s="54" t="s">
        <v>39</v>
      </c>
      <c r="D50" s="54" t="s">
        <v>58</v>
      </c>
      <c r="E50" s="54" t="s">
        <v>59</v>
      </c>
      <c r="F50" s="130" t="s">
        <v>60</v>
      </c>
      <c r="G50" s="201" t="s">
        <v>12</v>
      </c>
      <c r="H50" s="130" t="s">
        <v>61</v>
      </c>
      <c r="I50" s="130" t="s">
        <v>62</v>
      </c>
      <c r="L50" s="200"/>
      <c r="M50" s="130"/>
    </row>
    <row r="51" spans="1:13" ht="50.1" customHeight="1">
      <c r="A51" s="130">
        <v>1</v>
      </c>
      <c r="B51" s="130">
        <f>'Nom. Sic. Sem. 1'!AU9</f>
        <v>0</v>
      </c>
      <c r="C51" s="130">
        <f>'Nom. Sic. Sem. 1'!AV9</f>
        <v>0</v>
      </c>
      <c r="D51" s="130">
        <f>'Nom. Sic. Sem. 1'!AW9</f>
        <v>0</v>
      </c>
      <c r="E51" s="130">
        <f>'Nom. Sic. Sem. 1'!AX9</f>
        <v>0</v>
      </c>
      <c r="F51" s="130">
        <f>'Nom. Sic. Sem. 1'!AY9</f>
        <v>0</v>
      </c>
      <c r="G51" s="130">
        <f>'Nom. Sic. Sem. 1'!AZ9</f>
        <v>0</v>
      </c>
      <c r="H51" s="130">
        <f>'Nom. Sic. Sem. 1'!BA9</f>
        <v>0</v>
      </c>
      <c r="I51" s="130">
        <f>'Nom. Sic. Sem. 1'!BB9</f>
        <v>0</v>
      </c>
      <c r="L51" s="200"/>
      <c r="M51" s="130">
        <f>SUM(B51:I51)</f>
        <v>0</v>
      </c>
    </row>
    <row r="52" spans="1:13" ht="50.1" customHeight="1">
      <c r="A52" s="130">
        <v>2</v>
      </c>
      <c r="B52" s="130">
        <f>'Nom. Sic. Sem. 2'!AU9</f>
        <v>0</v>
      </c>
      <c r="C52" s="130">
        <f>'Nom. Sic. Sem. 2'!AV9</f>
        <v>0</v>
      </c>
      <c r="D52" s="130">
        <f>'Nom. Sic. Sem. 2'!AW9</f>
        <v>0</v>
      </c>
      <c r="E52" s="130">
        <f>'Nom. Sic. Sem. 2'!AX9</f>
        <v>0</v>
      </c>
      <c r="F52" s="130">
        <f>'Nom. Sic. Sem. 2'!AY9</f>
        <v>0</v>
      </c>
      <c r="G52" s="130">
        <f>'Nom. Sic. Sem. 2'!AZ9</f>
        <v>0</v>
      </c>
      <c r="H52" s="130">
        <f>'Nom. Sic. Sem. 2'!BA9</f>
        <v>0</v>
      </c>
      <c r="I52" s="130">
        <f>'Nom. Sic. Sem. 2'!BB9</f>
        <v>0</v>
      </c>
      <c r="L52" s="200"/>
      <c r="M52" s="130">
        <f>SUM(B52:I52)</f>
        <v>0</v>
      </c>
    </row>
    <row r="53" spans="1:13" ht="50.1" customHeight="1">
      <c r="A53" s="130">
        <v>3</v>
      </c>
      <c r="B53" s="130">
        <f>'Nom. Sic. Sem. 3'!AU9</f>
        <v>0</v>
      </c>
      <c r="C53" s="130">
        <f>'Nom. Sic. Sem. 3'!AV9</f>
        <v>0</v>
      </c>
      <c r="D53" s="130">
        <f>'Nom. Sic. Sem. 3'!AW9</f>
        <v>0</v>
      </c>
      <c r="E53" s="130">
        <f>'Nom. Sic. Sem. 3'!AX9</f>
        <v>0</v>
      </c>
      <c r="F53" s="130">
        <f>'Nom. Sic. Sem. 3'!AY9</f>
        <v>0</v>
      </c>
      <c r="G53" s="130">
        <f>'Nom. Sic. Sem. 3'!AZ9</f>
        <v>0</v>
      </c>
      <c r="H53" s="130">
        <f>'Nom. Sic. Sem. 3'!BA9</f>
        <v>0</v>
      </c>
      <c r="I53" s="130">
        <f>'Nom. Sic. Sem. 3'!BB9</f>
        <v>0</v>
      </c>
      <c r="L53" s="200"/>
      <c r="M53" s="130">
        <f>SUM(B52:I52)</f>
        <v>0</v>
      </c>
    </row>
    <row r="54" spans="1:13" ht="50.1" customHeight="1">
      <c r="A54" s="130">
        <v>4</v>
      </c>
      <c r="B54" s="130">
        <f>'Nom. Sic. Sem. 4'!AU9</f>
        <v>0</v>
      </c>
      <c r="C54" s="130">
        <f>'Nom. Sic. Sem. 4'!AV9</f>
        <v>0</v>
      </c>
      <c r="D54" s="130">
        <f>'Nom. Sic. Sem. 4'!AW9</f>
        <v>0</v>
      </c>
      <c r="E54" s="130">
        <f>'Nom. Sic. Sem. 4'!AX9</f>
        <v>0</v>
      </c>
      <c r="F54" s="130">
        <f>'Nom. Sic. Sem. 4'!AY9</f>
        <v>0</v>
      </c>
      <c r="G54" s="130">
        <f>'Nom. Sic. Sem. 4'!AZ9</f>
        <v>0</v>
      </c>
      <c r="H54" s="130">
        <f>'Nom. Sic. Sem. 4'!BA9</f>
        <v>0</v>
      </c>
      <c r="I54" s="130">
        <f>'Nom. Sic. Sem. 4'!BA9</f>
        <v>0</v>
      </c>
      <c r="L54" s="200"/>
      <c r="M54" s="130">
        <f>SUM(B53:I53)</f>
        <v>0</v>
      </c>
    </row>
    <row r="55" spans="1:13" ht="50.1" customHeight="1">
      <c r="A55" s="130">
        <v>5</v>
      </c>
      <c r="B55" s="130">
        <f>'Nom. Sic. Sem. 5'!AU9</f>
        <v>0</v>
      </c>
      <c r="C55" s="130">
        <f>'Nom. Sic. Sem. 5'!AV9</f>
        <v>0</v>
      </c>
      <c r="D55" s="130">
        <f>'Nom. Sic. Sem. 5'!AW9</f>
        <v>0</v>
      </c>
      <c r="E55" s="130">
        <f>'Nom. Sic. Sem. 5'!AX9</f>
        <v>0</v>
      </c>
      <c r="F55" s="130">
        <f>'Nom. Sic. Sem. 5'!AY9</f>
        <v>0</v>
      </c>
      <c r="G55" s="130">
        <f>'Nom. Sic. Sem. 5'!AZ9</f>
        <v>0</v>
      </c>
      <c r="H55" s="130">
        <f>'Nom. Sic. Sem. 5'!BA9</f>
        <v>0</v>
      </c>
      <c r="I55" s="130">
        <f>'Nom. Sic. Sem. 5'!BB9</f>
        <v>0</v>
      </c>
      <c r="L55" s="200"/>
      <c r="M55" s="130">
        <f>SUM(B54:I54)</f>
        <v>0</v>
      </c>
    </row>
    <row r="56" spans="1:13" ht="50.1" customHeight="1">
      <c r="L56" s="200"/>
      <c r="M56" s="130">
        <f>SUM(B55:I55)</f>
        <v>0</v>
      </c>
    </row>
    <row r="57" spans="1:13" ht="50.1" customHeight="1">
      <c r="L57" s="200"/>
    </row>
    <row r="58" spans="1:13" ht="50.1" customHeight="1">
      <c r="A58" s="130" t="s">
        <v>123</v>
      </c>
      <c r="B58" s="130">
        <f t="shared" ref="B58:I58" si="8">SUM(B51:B55)</f>
        <v>0</v>
      </c>
      <c r="C58" s="130">
        <f t="shared" si="8"/>
        <v>0</v>
      </c>
      <c r="D58" s="130">
        <f t="shared" si="8"/>
        <v>0</v>
      </c>
      <c r="E58" s="130">
        <f t="shared" si="8"/>
        <v>0</v>
      </c>
      <c r="F58" s="130">
        <f t="shared" si="8"/>
        <v>0</v>
      </c>
      <c r="G58" s="130">
        <f t="shared" si="8"/>
        <v>0</v>
      </c>
      <c r="H58" s="130">
        <f t="shared" si="8"/>
        <v>0</v>
      </c>
      <c r="I58" s="130">
        <f t="shared" si="8"/>
        <v>0</v>
      </c>
      <c r="L58" s="54" t="s">
        <v>131</v>
      </c>
      <c r="M58" s="130">
        <f>SUM(M51:M56)</f>
        <v>0</v>
      </c>
    </row>
    <row r="60" spans="1:13" ht="50.1" customHeight="1">
      <c r="B60" s="89"/>
      <c r="C60" s="89"/>
      <c r="D60" s="89"/>
      <c r="E60" s="89"/>
      <c r="F60" s="89"/>
      <c r="G60" s="89"/>
      <c r="H60" s="89"/>
      <c r="I60" s="89"/>
      <c r="J60" s="89"/>
      <c r="K60" s="89"/>
    </row>
    <row r="61" spans="1:13" ht="50.1" customHeight="1"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</row>
    <row r="62" spans="1:13" ht="50.1" customHeight="1"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spans="1:13" ht="50.1" customHeight="1"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</row>
    <row r="64" spans="1:13" ht="50.1" customHeight="1"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</row>
    <row r="65" spans="2:13" ht="50.1" customHeight="1"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</row>
    <row r="66" spans="2:13" ht="50.1" customHeight="1"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</row>
    <row r="67" spans="2:13" ht="50.1" customHeight="1"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</row>
    <row r="68" spans="2:13" ht="50.1" customHeight="1"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</row>
    <row r="69" spans="2:13" ht="50.1" customHeight="1"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</row>
    <row r="70" spans="2:13" ht="50.1" customHeight="1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</row>
    <row r="71" spans="2:13" ht="50.1" customHeight="1"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</row>
    <row r="72" spans="2:13" ht="50.1" customHeight="1"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</row>
    <row r="73" spans="2:13" ht="50.1" customHeight="1"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</row>
    <row r="74" spans="2:13" ht="50.1" customHeight="1"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</row>
    <row r="75" spans="2:13" ht="50.1" customHeight="1"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</row>
    <row r="76" spans="2:13" ht="50.1" customHeight="1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</row>
    <row r="77" spans="2:13" ht="50.1" customHeight="1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</row>
    <row r="78" spans="2:13" ht="50.1" customHeight="1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</row>
    <row r="79" spans="2:13" ht="50.1" customHeight="1"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</row>
    <row r="80" spans="2:13" ht="50.1" customHeight="1"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</row>
    <row r="81" spans="2:13" ht="50.1" customHeight="1"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</row>
    <row r="82" spans="2:13" ht="50.1" customHeight="1"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</row>
    <row r="83" spans="2:13" ht="50.1" customHeight="1"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</row>
    <row r="84" spans="2:13" ht="50.1" customHeight="1"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</row>
    <row r="85" spans="2:13" ht="50.1" customHeight="1"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</row>
    <row r="86" spans="2:13" ht="50.1" customHeight="1"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2:13" ht="50.1" customHeight="1"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2:13" ht="50.1" customHeight="1"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</row>
    <row r="89" spans="2:13" ht="50.1" customHeight="1"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</row>
    <row r="90" spans="2:13" ht="50.1" customHeight="1"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</row>
    <row r="91" spans="2:13" ht="50.1" customHeight="1"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</row>
    <row r="92" spans="2:13" ht="50.1" customHeight="1"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</row>
    <row r="93" spans="2:13" ht="50.1" customHeight="1"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</row>
    <row r="94" spans="2:13" ht="50.1" customHeight="1"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</row>
    <row r="95" spans="2:13" ht="50.1" customHeight="1"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</row>
    <row r="96" spans="2:13" ht="50.1" customHeight="1"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</row>
    <row r="97" spans="2:13" ht="50.1" customHeight="1"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</row>
    <row r="98" spans="2:13" ht="50.1" customHeight="1"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</row>
    <row r="99" spans="2:13" ht="50.1" customHeight="1"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</row>
    <row r="100" spans="2:13" ht="50.1" customHeight="1"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</row>
    <row r="101" spans="2:13" ht="50.1" customHeight="1"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</row>
  </sheetData>
  <mergeCells count="6">
    <mergeCell ref="A1:D1"/>
    <mergeCell ref="A2:D2"/>
    <mergeCell ref="B3:K3"/>
    <mergeCell ref="B49:I49"/>
    <mergeCell ref="B24:G24"/>
    <mergeCell ref="B35:H35"/>
  </mergeCells>
  <pageMargins left="0.31496062992125984" right="0.31496062992125984" top="0" bottom="0" header="0.31496062992125984" footer="0.31496062992125984"/>
  <pageSetup paperSize="5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Nom. Sic. Sem. 1</vt:lpstr>
      <vt:lpstr>Nom. Sic. Sem. 2</vt:lpstr>
      <vt:lpstr>Nom. Sic. Sem. 3</vt:lpstr>
      <vt:lpstr>Nom. Sic. Sem. 4</vt:lpstr>
      <vt:lpstr>Nom. Sic. Sem. 5</vt:lpstr>
      <vt:lpstr>Estadistica Mes</vt:lpstr>
      <vt:lpstr>'Estadistica Mes'!Área_de_impresión</vt:lpstr>
      <vt:lpstr>'Nom. Sic. Sem. 1'!Área_de_impresión</vt:lpstr>
      <vt:lpstr>'Nom. Sic. Sem. 2'!Área_de_impresión</vt:lpstr>
      <vt:lpstr>'Nom. Sic. Sem. 3'!Área_de_impresión</vt:lpstr>
      <vt:lpstr>'Nom. Sic. Sem. 4'!Área_de_impresión</vt:lpstr>
      <vt:lpstr>'Nom. Sic. Sem. 5'!Área_de_impresión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Maquina4</dc:creator>
  <cp:lastModifiedBy>Maquina4</cp:lastModifiedBy>
  <cp:lastPrinted>2019-06-25T17:41:26Z</cp:lastPrinted>
  <dcterms:created xsi:type="dcterms:W3CDTF">2019-06-03T19:46:01Z</dcterms:created>
  <dcterms:modified xsi:type="dcterms:W3CDTF">2019-06-26T19:14:55Z</dcterms:modified>
</cp:coreProperties>
</file>