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385" windowHeight="7500"/>
  </bookViews>
  <sheets>
    <sheet name="LISTA DE PRECIOS COCINA 2019" sheetId="1" r:id="rId1"/>
    <sheet name="LISTA DE PRECIOS ROPEROS 2019" sheetId="3" r:id="rId2"/>
    <sheet name="DATO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3" l="1"/>
  <c r="I48" i="3"/>
  <c r="G52" i="3"/>
  <c r="G28" i="3"/>
  <c r="H13" i="2"/>
  <c r="I51" i="3"/>
  <c r="G49" i="3" s="1"/>
  <c r="I49" i="3" s="1"/>
  <c r="I50" i="3" s="1"/>
  <c r="G47" i="3"/>
  <c r="I47" i="3" s="1"/>
  <c r="G45" i="3" s="1"/>
  <c r="I45" i="3" s="1"/>
  <c r="I46" i="3" s="1"/>
  <c r="I27" i="3"/>
  <c r="G25" i="3" s="1"/>
  <c r="I25" i="3" s="1"/>
  <c r="I26" i="3" s="1"/>
  <c r="G23" i="3"/>
  <c r="G19" i="3" s="1"/>
  <c r="G20" i="3" s="1"/>
  <c r="H25" i="1"/>
  <c r="J25" i="1" s="1"/>
  <c r="H74" i="1"/>
  <c r="H76" i="1"/>
  <c r="B25" i="2"/>
  <c r="H49" i="1"/>
  <c r="J49" i="1" s="1"/>
  <c r="J51" i="1"/>
  <c r="I51" i="1" s="1"/>
  <c r="H73" i="1"/>
  <c r="J73" i="1" s="1"/>
  <c r="J69" i="1" s="1"/>
  <c r="J70" i="1" s="1"/>
  <c r="J75" i="1"/>
  <c r="J76" i="1" s="1"/>
  <c r="H52" i="1"/>
  <c r="H28" i="1"/>
  <c r="B19" i="2"/>
  <c r="B13" i="2"/>
  <c r="J74" i="1" l="1"/>
  <c r="I74" i="1" s="1"/>
  <c r="H23" i="1"/>
  <c r="J23" i="1" s="1"/>
  <c r="I76" i="1"/>
  <c r="I75" i="1"/>
  <c r="I73" i="1"/>
  <c r="I49" i="1"/>
  <c r="H47" i="3"/>
  <c r="I52" i="3"/>
  <c r="H52" i="3" s="1"/>
  <c r="G48" i="3"/>
  <c r="H48" i="3" s="1"/>
  <c r="G50" i="3"/>
  <c r="H50" i="3" s="1"/>
  <c r="G46" i="3"/>
  <c r="H46" i="3" s="1"/>
  <c r="H49" i="3"/>
  <c r="H45" i="3"/>
  <c r="G24" i="3"/>
  <c r="I28" i="3"/>
  <c r="H28" i="3" s="1"/>
  <c r="H27" i="3"/>
  <c r="G26" i="3"/>
  <c r="H26" i="3" s="1"/>
  <c r="H25" i="3"/>
  <c r="G43" i="3"/>
  <c r="I23" i="3"/>
  <c r="I19" i="3"/>
  <c r="H19" i="3" s="1"/>
  <c r="G15" i="3"/>
  <c r="H47" i="1"/>
  <c r="H69" i="1"/>
  <c r="H71" i="1"/>
  <c r="H67" i="1" l="1"/>
  <c r="H65" i="1" s="1"/>
  <c r="I69" i="1"/>
  <c r="H70" i="1"/>
  <c r="I70" i="1" s="1"/>
  <c r="J71" i="1"/>
  <c r="J72" i="1" s="1"/>
  <c r="H72" i="1"/>
  <c r="J47" i="1"/>
  <c r="I47" i="1"/>
  <c r="G44" i="3"/>
  <c r="G21" i="3"/>
  <c r="I24" i="3"/>
  <c r="H24" i="3" s="1"/>
  <c r="G16" i="3"/>
  <c r="G17" i="3"/>
  <c r="I20" i="3"/>
  <c r="H20" i="3" s="1"/>
  <c r="H23" i="3"/>
  <c r="I43" i="3"/>
  <c r="G39" i="3"/>
  <c r="I15" i="3"/>
  <c r="H15" i="3" s="1"/>
  <c r="G11" i="3"/>
  <c r="J67" i="1"/>
  <c r="J68" i="1" s="1"/>
  <c r="H63" i="1" l="1"/>
  <c r="H61" i="1" s="1"/>
  <c r="I71" i="1"/>
  <c r="J65" i="1"/>
  <c r="J66" i="1" s="1"/>
  <c r="I65" i="1"/>
  <c r="H66" i="1"/>
  <c r="H64" i="1"/>
  <c r="I72" i="1"/>
  <c r="I67" i="1"/>
  <c r="H68" i="1"/>
  <c r="I68" i="1" s="1"/>
  <c r="G40" i="3"/>
  <c r="G41" i="3"/>
  <c r="I44" i="3"/>
  <c r="H44" i="3" s="1"/>
  <c r="H43" i="3"/>
  <c r="G12" i="3"/>
  <c r="G13" i="3"/>
  <c r="I13" i="3" s="1"/>
  <c r="I14" i="3" s="1"/>
  <c r="I16" i="3"/>
  <c r="H16" i="3" s="1"/>
  <c r="I17" i="3"/>
  <c r="I18" i="3" s="1"/>
  <c r="G18" i="3"/>
  <c r="I21" i="3"/>
  <c r="I22" i="3" s="1"/>
  <c r="G22" i="3"/>
  <c r="I39" i="3"/>
  <c r="G35" i="3"/>
  <c r="I11" i="3"/>
  <c r="G7" i="3"/>
  <c r="J61" i="1" l="1"/>
  <c r="J62" i="1" s="1"/>
  <c r="H59" i="1"/>
  <c r="I66" i="1"/>
  <c r="J59" i="1"/>
  <c r="J60" i="1" s="1"/>
  <c r="H60" i="1"/>
  <c r="I61" i="1"/>
  <c r="H62" i="1"/>
  <c r="I62" i="1" s="1"/>
  <c r="I41" i="3"/>
  <c r="I42" i="3" s="1"/>
  <c r="G42" i="3"/>
  <c r="H42" i="3" s="1"/>
  <c r="G36" i="3"/>
  <c r="G37" i="3"/>
  <c r="I40" i="3"/>
  <c r="H40" i="3"/>
  <c r="H39" i="3"/>
  <c r="H17" i="3"/>
  <c r="H18" i="3"/>
  <c r="H21" i="3"/>
  <c r="H22" i="3"/>
  <c r="H13" i="3"/>
  <c r="G14" i="3"/>
  <c r="H14" i="3" s="1"/>
  <c r="G8" i="3"/>
  <c r="G9" i="3"/>
  <c r="I9" i="3" s="1"/>
  <c r="I10" i="3" s="1"/>
  <c r="I12" i="3"/>
  <c r="H12" i="3" s="1"/>
  <c r="H11" i="3"/>
  <c r="I35" i="3"/>
  <c r="G31" i="3"/>
  <c r="I7" i="3"/>
  <c r="G5" i="3" s="1"/>
  <c r="I60" i="1" l="1"/>
  <c r="I59" i="1"/>
  <c r="H7" i="3"/>
  <c r="G33" i="3"/>
  <c r="I36" i="3"/>
  <c r="H35" i="3"/>
  <c r="I31" i="3"/>
  <c r="G32" i="3"/>
  <c r="I37" i="3"/>
  <c r="I38" i="3" s="1"/>
  <c r="H37" i="3"/>
  <c r="G38" i="3"/>
  <c r="H41" i="3"/>
  <c r="H36" i="3"/>
  <c r="I8" i="3"/>
  <c r="H8" i="3" s="1"/>
  <c r="G10" i="3"/>
  <c r="H10" i="3" s="1"/>
  <c r="H9" i="3"/>
  <c r="G29" i="3" l="1"/>
  <c r="I32" i="3"/>
  <c r="H32" i="3"/>
  <c r="H38" i="3"/>
  <c r="H31" i="3"/>
  <c r="I33" i="3"/>
  <c r="I34" i="3" s="1"/>
  <c r="H33" i="3"/>
  <c r="G34" i="3"/>
  <c r="H34" i="3" s="1"/>
  <c r="I5" i="3"/>
  <c r="I6" i="3" s="1"/>
  <c r="G6" i="3"/>
  <c r="H6" i="3" l="1"/>
  <c r="H5" i="3"/>
  <c r="I29" i="3"/>
  <c r="I30" i="3" s="1"/>
  <c r="G30" i="3"/>
  <c r="H30" i="3" s="1"/>
  <c r="H29" i="3" l="1"/>
  <c r="J52" i="1" l="1"/>
  <c r="I52" i="1" s="1"/>
  <c r="J27" i="1"/>
  <c r="J28" i="1" l="1"/>
  <c r="I28" i="1" s="1"/>
  <c r="I27" i="1"/>
  <c r="I25" i="1"/>
  <c r="H26" i="1"/>
  <c r="H50" i="1"/>
  <c r="H21" i="1"/>
  <c r="H45" i="1"/>
  <c r="H43" i="1" l="1"/>
  <c r="J43" i="1" s="1"/>
  <c r="H41" i="1"/>
  <c r="J48" i="1"/>
  <c r="H48" i="1"/>
  <c r="J45" i="1"/>
  <c r="J46" i="1" s="1"/>
  <c r="J50" i="1"/>
  <c r="I50" i="1" s="1"/>
  <c r="H46" i="1"/>
  <c r="H19" i="1"/>
  <c r="H22" i="1"/>
  <c r="J24" i="1"/>
  <c r="H24" i="1"/>
  <c r="J21" i="1"/>
  <c r="J22" i="1" s="1"/>
  <c r="J26" i="1"/>
  <c r="I26" i="1" s="1"/>
  <c r="J63" i="1"/>
  <c r="J41" i="1" l="1"/>
  <c r="I41" i="1" s="1"/>
  <c r="I45" i="1"/>
  <c r="J64" i="1"/>
  <c r="I64" i="1" s="1"/>
  <c r="I63" i="1"/>
  <c r="I46" i="1"/>
  <c r="I43" i="1"/>
  <c r="I48" i="1"/>
  <c r="I24" i="1"/>
  <c r="I22" i="1"/>
  <c r="I21" i="1"/>
  <c r="I23" i="1"/>
  <c r="H20" i="1"/>
  <c r="H17" i="1"/>
  <c r="J19" i="1"/>
  <c r="I19" i="1" s="1"/>
  <c r="H15" i="1"/>
  <c r="H44" i="1"/>
  <c r="H39" i="1"/>
  <c r="J57" i="1"/>
  <c r="J58" i="1" s="1"/>
  <c r="H57" i="1"/>
  <c r="H37" i="1" l="1"/>
  <c r="H55" i="1"/>
  <c r="I57" i="1"/>
  <c r="H58" i="1"/>
  <c r="I58" i="1" s="1"/>
  <c r="J37" i="1"/>
  <c r="H35" i="1"/>
  <c r="H53" i="1"/>
  <c r="H13" i="1"/>
  <c r="H16" i="1"/>
  <c r="J39" i="1"/>
  <c r="J40" i="1" s="1"/>
  <c r="J44" i="1"/>
  <c r="I44" i="1" s="1"/>
  <c r="J15" i="1"/>
  <c r="J16" i="1" s="1"/>
  <c r="J20" i="1"/>
  <c r="I20" i="1" s="1"/>
  <c r="H40" i="1"/>
  <c r="I40" i="1" s="1"/>
  <c r="J17" i="1"/>
  <c r="J18" i="1" s="1"/>
  <c r="H18" i="1"/>
  <c r="J42" i="1"/>
  <c r="H42" i="1"/>
  <c r="I42" i="1" s="1"/>
  <c r="J53" i="1" l="1"/>
  <c r="J54" i="1" s="1"/>
  <c r="I53" i="1"/>
  <c r="H54" i="1"/>
  <c r="I54" i="1" s="1"/>
  <c r="H56" i="1"/>
  <c r="I39" i="1"/>
  <c r="J35" i="1"/>
  <c r="I35" i="1"/>
  <c r="J55" i="1"/>
  <c r="J56" i="1" s="1"/>
  <c r="I37" i="1"/>
  <c r="I18" i="1"/>
  <c r="I17" i="1"/>
  <c r="I15" i="1"/>
  <c r="I16" i="1"/>
  <c r="H38" i="1"/>
  <c r="H33" i="1"/>
  <c r="H14" i="1"/>
  <c r="H9" i="1"/>
  <c r="J13" i="1"/>
  <c r="I13" i="1" s="1"/>
  <c r="H11" i="1"/>
  <c r="I56" i="1" l="1"/>
  <c r="H31" i="1"/>
  <c r="H29" i="1" s="1"/>
  <c r="I55" i="1"/>
  <c r="I11" i="1"/>
  <c r="J31" i="1"/>
  <c r="J11" i="1"/>
  <c r="J12" i="1" s="1"/>
  <c r="H12" i="1"/>
  <c r="I12" i="1" s="1"/>
  <c r="H34" i="1"/>
  <c r="J9" i="1"/>
  <c r="J10" i="1" s="1"/>
  <c r="J14" i="1"/>
  <c r="I14" i="1" s="1"/>
  <c r="J36" i="1"/>
  <c r="H36" i="1"/>
  <c r="H7" i="1"/>
  <c r="H10" i="1"/>
  <c r="I10" i="1" s="1"/>
  <c r="J33" i="1"/>
  <c r="J34" i="1" s="1"/>
  <c r="J38" i="1"/>
  <c r="I38" i="1" s="1"/>
  <c r="I33" i="1" l="1"/>
  <c r="I36" i="1"/>
  <c r="I34" i="1"/>
  <c r="J29" i="1"/>
  <c r="I29" i="1" s="1"/>
  <c r="I31" i="1"/>
  <c r="H5" i="1"/>
  <c r="I9" i="1"/>
  <c r="H32" i="1"/>
  <c r="J32" i="1"/>
  <c r="H8" i="1"/>
  <c r="J7" i="1"/>
  <c r="J8" i="1" s="1"/>
  <c r="I32" i="1" l="1"/>
  <c r="I8" i="1"/>
  <c r="I7" i="1"/>
  <c r="J30" i="1"/>
  <c r="H30" i="1"/>
  <c r="J5" i="1"/>
  <c r="H6" i="1"/>
  <c r="I30" i="1" l="1"/>
  <c r="J6" i="1"/>
  <c r="I6" i="1" s="1"/>
  <c r="I5" i="1"/>
</calcChain>
</file>

<file path=xl/sharedStrings.xml><?xml version="1.0" encoding="utf-8"?>
<sst xmlns="http://schemas.openxmlformats.org/spreadsheetml/2006/main" count="268" uniqueCount="44">
  <si>
    <t>RH</t>
  </si>
  <si>
    <t>NRH</t>
  </si>
  <si>
    <t>ML</t>
  </si>
  <si>
    <t>M3</t>
  </si>
  <si>
    <t>BLANCO / BLANCO</t>
  </si>
  <si>
    <t>COLOR / BLANCO</t>
  </si>
  <si>
    <t>PARTE ALTA</t>
  </si>
  <si>
    <t>TORRE</t>
  </si>
  <si>
    <t>PARTE BAJA</t>
  </si>
  <si>
    <t>COCINA</t>
  </si>
  <si>
    <t>ANCHO</t>
  </si>
  <si>
    <t>ALTO</t>
  </si>
  <si>
    <t>PROFUNDIDAD</t>
  </si>
  <si>
    <t>METRO CUBICO PARTE ALTA COCINA (M3)</t>
  </si>
  <si>
    <t>METRO CUBICO PARTE BAJA COCINA (M3)</t>
  </si>
  <si>
    <t>SENSIBILIDAD DE PRECIO M3 - ALTA</t>
  </si>
  <si>
    <t>SENSIBILIDAD DE PRECIO M3 - BAJA</t>
  </si>
  <si>
    <t>ALTAL</t>
  </si>
  <si>
    <t>BAJA</t>
  </si>
  <si>
    <t>SENSIBILIDAD DE PRECIO M3 - TORRE</t>
  </si>
  <si>
    <t>ACABADOS</t>
  </si>
  <si>
    <t>RESISTENCIA</t>
  </si>
  <si>
    <t>ROPERO SIN PUERTAS</t>
  </si>
  <si>
    <t>ROPERO PUERTAS BATIENTES</t>
  </si>
  <si>
    <t>ROPERO CORREDIZAS</t>
  </si>
  <si>
    <t>CLOSET SIN PUERTAS</t>
  </si>
  <si>
    <t>CLOSET PUERTAS BATIENTES</t>
  </si>
  <si>
    <t>CLOSET PUERTAS CORREDIZAS</t>
  </si>
  <si>
    <t>ROPERO / CLOSET</t>
  </si>
  <si>
    <t>DIFERENCIA ENTRE PRECIOS COCINA</t>
  </si>
  <si>
    <t>DIFERENCIA ENTRE PRECIOS ROPEROS</t>
  </si>
  <si>
    <t>#</t>
  </si>
  <si>
    <t>METRO CUBICO ROPERO (M3)</t>
  </si>
  <si>
    <t>SENSIBILIDAD DE PRECIO M3 - ROPERO</t>
  </si>
  <si>
    <t>PRECIO MÁXIMO</t>
  </si>
  <si>
    <t>PRECIO PROMEDIO</t>
  </si>
  <si>
    <t>PRECIO MÍNIMO</t>
  </si>
  <si>
    <t>"A"</t>
  </si>
  <si>
    <t>"B"</t>
  </si>
  <si>
    <t>"Z"</t>
  </si>
  <si>
    <t>CATEGORIA</t>
  </si>
  <si>
    <t>CANTO DELGADO</t>
  </si>
  <si>
    <t>CANTO GRUESO</t>
  </si>
  <si>
    <t>CANTO T "ALUM"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</si>
</sst>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S/&quot;* #,##0.00_-;\-&quot;S/&quot;* #,##0.00_-;_-&quot;S/&quot;* &quot;-&quot;??_-;_-@_-"/>
    <numFmt numFmtId="167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44" fontId="0" fillId="0" borderId="0" xfId="0" applyNumberFormat="1"/>
    <xf numFmtId="167" fontId="0" fillId="0" borderId="0" xfId="0" applyNumberFormat="1"/>
    <xf numFmtId="2" fontId="0" fillId="0" borderId="0" xfId="0" applyNumberFormat="1" applyAlignment="1">
      <alignment horizontal="center" vertical="center" wrapText="1"/>
    </xf>
    <xf numFmtId="44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76"/>
  <sheetViews>
    <sheetView showGridLines="0" tabSelected="1" zoomScale="85" zoomScaleNormal="85" workbookViewId="0">
      <selection activeCell="M5" sqref="M5"/>
    </sheetView>
  </sheetViews>
  <sheetFormatPr baseColWidth="10" defaultRowHeight="15" x14ac:dyDescent="0.25"/>
  <cols>
    <col min="1" max="1" width="9" customWidth="1"/>
    <col min="2" max="2" width="13.85546875" style="1" customWidth="1"/>
    <col min="3" max="3" width="17.140625" style="1" customWidth="1"/>
    <col min="4" max="4" width="12.42578125" style="1" customWidth="1"/>
    <col min="5" max="5" width="19.28515625" style="1" customWidth="1"/>
    <col min="6" max="6" width="18.5703125" style="1" customWidth="1"/>
    <col min="7" max="7" width="7.5703125" style="1" customWidth="1"/>
    <col min="8" max="10" width="17.140625" style="1" customWidth="1"/>
    <col min="11" max="11" width="11.42578125" style="1"/>
  </cols>
  <sheetData>
    <row r="3" spans="2:16" ht="15" customHeight="1" x14ac:dyDescent="0.25">
      <c r="C3" s="6" t="s">
        <v>40</v>
      </c>
      <c r="D3" s="6" t="s">
        <v>21</v>
      </c>
      <c r="E3" s="6" t="s">
        <v>20</v>
      </c>
      <c r="F3" s="6"/>
      <c r="G3" s="6"/>
      <c r="H3" s="7" t="s">
        <v>34</v>
      </c>
      <c r="I3" s="7" t="s">
        <v>35</v>
      </c>
      <c r="J3" s="7" t="s">
        <v>36</v>
      </c>
    </row>
    <row r="4" spans="2:16" x14ac:dyDescent="0.25">
      <c r="C4" s="6"/>
      <c r="D4" s="6"/>
      <c r="E4" s="6"/>
      <c r="F4" s="6"/>
      <c r="G4" s="6"/>
      <c r="H4" s="7" t="s">
        <v>37</v>
      </c>
      <c r="I4" s="7" t="s">
        <v>38</v>
      </c>
      <c r="J4" s="7" t="s">
        <v>39</v>
      </c>
    </row>
    <row r="5" spans="2:16" x14ac:dyDescent="0.25">
      <c r="B5" s="6" t="s">
        <v>9</v>
      </c>
      <c r="C5" s="6" t="s">
        <v>6</v>
      </c>
      <c r="D5" s="6" t="s">
        <v>1</v>
      </c>
      <c r="E5" s="6" t="s">
        <v>4</v>
      </c>
      <c r="F5" s="6" t="s">
        <v>41</v>
      </c>
      <c r="G5" s="7" t="s">
        <v>2</v>
      </c>
      <c r="H5" s="8">
        <f>+H7-DATOS!$B$4</f>
        <v>350</v>
      </c>
      <c r="I5" s="8">
        <f>+AVERAGE(H5,J5)</f>
        <v>340</v>
      </c>
      <c r="J5" s="8">
        <f>+H5-DATOS!$B$4</f>
        <v>330</v>
      </c>
    </row>
    <row r="6" spans="2:16" x14ac:dyDescent="0.25">
      <c r="B6" s="6"/>
      <c r="C6" s="6"/>
      <c r="D6" s="6"/>
      <c r="E6" s="6"/>
      <c r="F6" s="6"/>
      <c r="G6" s="7" t="s">
        <v>3</v>
      </c>
      <c r="H6" s="8">
        <f>+(H5/DATOS!$B$13)*DATOS!$A$28</f>
        <v>1562.5000000000002</v>
      </c>
      <c r="I6" s="8">
        <f t="shared" ref="I6:I69" si="0">+AVERAGE(H6,J6)</f>
        <v>1517.8571428571431</v>
      </c>
      <c r="J6" s="8">
        <f>+(J5/DATOS!$B$13)*DATOS!$A$28</f>
        <v>1473.2142857142858</v>
      </c>
      <c r="N6" s="3"/>
    </row>
    <row r="7" spans="2:16" x14ac:dyDescent="0.25">
      <c r="B7" s="6"/>
      <c r="C7" s="6"/>
      <c r="D7" s="6"/>
      <c r="E7" s="6"/>
      <c r="F7" s="6" t="s">
        <v>42</v>
      </c>
      <c r="G7" s="7" t="s">
        <v>2</v>
      </c>
      <c r="H7" s="8">
        <f>+H9-DATOS!$B$4</f>
        <v>370</v>
      </c>
      <c r="I7" s="8">
        <f t="shared" si="0"/>
        <v>360</v>
      </c>
      <c r="J7" s="8">
        <f>+H7-DATOS!$B$4</f>
        <v>350</v>
      </c>
    </row>
    <row r="8" spans="2:16" x14ac:dyDescent="0.25">
      <c r="B8" s="6"/>
      <c r="C8" s="6"/>
      <c r="D8" s="6"/>
      <c r="E8" s="6"/>
      <c r="F8" s="6"/>
      <c r="G8" s="7" t="s">
        <v>3</v>
      </c>
      <c r="H8" s="8">
        <f>+(H7/DATOS!$B$13)*DATOS!$A$28</f>
        <v>1651.7857142857144</v>
      </c>
      <c r="I8" s="8">
        <f t="shared" si="0"/>
        <v>1607.1428571428573</v>
      </c>
      <c r="J8" s="8">
        <f>+(J7/DATOS!$B$13)*DATOS!$A$28</f>
        <v>1562.5000000000002</v>
      </c>
    </row>
    <row r="9" spans="2:16" x14ac:dyDescent="0.25">
      <c r="B9" s="6"/>
      <c r="C9" s="6"/>
      <c r="D9" s="6"/>
      <c r="E9" s="6"/>
      <c r="F9" s="6" t="s">
        <v>43</v>
      </c>
      <c r="G9" s="7" t="s">
        <v>2</v>
      </c>
      <c r="H9" s="8">
        <f>+H13</f>
        <v>390</v>
      </c>
      <c r="I9" s="8">
        <f t="shared" si="0"/>
        <v>380</v>
      </c>
      <c r="J9" s="8">
        <f>+J13</f>
        <v>370</v>
      </c>
    </row>
    <row r="10" spans="2:16" x14ac:dyDescent="0.25">
      <c r="B10" s="6"/>
      <c r="C10" s="6"/>
      <c r="D10" s="6"/>
      <c r="E10" s="6"/>
      <c r="F10" s="6"/>
      <c r="G10" s="7" t="s">
        <v>3</v>
      </c>
      <c r="H10" s="8">
        <f>+(H9/DATOS!$B$13)*DATOS!$A$28</f>
        <v>1741.0714285714287</v>
      </c>
      <c r="I10" s="8">
        <f t="shared" si="0"/>
        <v>1696.4285714285716</v>
      </c>
      <c r="J10" s="8">
        <f>+(J9/DATOS!$B$13)*DATOS!$A$28</f>
        <v>1651.7857142857144</v>
      </c>
    </row>
    <row r="11" spans="2:16" x14ac:dyDescent="0.25">
      <c r="B11" s="6"/>
      <c r="C11" s="6"/>
      <c r="D11" s="6"/>
      <c r="E11" s="6" t="s">
        <v>5</v>
      </c>
      <c r="F11" s="6" t="s">
        <v>41</v>
      </c>
      <c r="G11" s="7" t="s">
        <v>2</v>
      </c>
      <c r="H11" s="8">
        <f>+H13-DATOS!$B$4</f>
        <v>370</v>
      </c>
      <c r="I11" s="8">
        <f t="shared" si="0"/>
        <v>360</v>
      </c>
      <c r="J11" s="8">
        <f>+H11-DATOS!$B$4</f>
        <v>350</v>
      </c>
    </row>
    <row r="12" spans="2:16" x14ac:dyDescent="0.25">
      <c r="B12" s="6"/>
      <c r="C12" s="6"/>
      <c r="D12" s="6"/>
      <c r="E12" s="6"/>
      <c r="F12" s="6"/>
      <c r="G12" s="7" t="s">
        <v>3</v>
      </c>
      <c r="H12" s="8">
        <f>+(H11/DATOS!$B$13)*DATOS!$A$28</f>
        <v>1651.7857142857144</v>
      </c>
      <c r="I12" s="8">
        <f t="shared" si="0"/>
        <v>1607.1428571428573</v>
      </c>
      <c r="J12" s="8">
        <f>+(J11/DATOS!$B$13)*DATOS!$A$28</f>
        <v>1562.5000000000002</v>
      </c>
    </row>
    <row r="13" spans="2:16" x14ac:dyDescent="0.25">
      <c r="B13" s="6"/>
      <c r="C13" s="6"/>
      <c r="D13" s="6"/>
      <c r="E13" s="6"/>
      <c r="F13" s="6" t="s">
        <v>42</v>
      </c>
      <c r="G13" s="7" t="s">
        <v>2</v>
      </c>
      <c r="H13" s="8">
        <f>+H15-DATOS!$B$4</f>
        <v>390</v>
      </c>
      <c r="I13" s="8">
        <f t="shared" si="0"/>
        <v>380</v>
      </c>
      <c r="J13" s="8">
        <f>+H13-DATOS!$B$4</f>
        <v>370</v>
      </c>
    </row>
    <row r="14" spans="2:16" x14ac:dyDescent="0.25">
      <c r="B14" s="6"/>
      <c r="C14" s="6"/>
      <c r="D14" s="6"/>
      <c r="E14" s="6"/>
      <c r="F14" s="6"/>
      <c r="G14" s="7" t="s">
        <v>3</v>
      </c>
      <c r="H14" s="8">
        <f>+(H13/DATOS!$B$13)*DATOS!$A$28</f>
        <v>1741.0714285714287</v>
      </c>
      <c r="I14" s="8">
        <f t="shared" si="0"/>
        <v>1696.4285714285716</v>
      </c>
      <c r="J14" s="8">
        <f>+(J13/DATOS!$B$13)*DATOS!$A$28</f>
        <v>1651.7857142857144</v>
      </c>
      <c r="O14" s="2"/>
      <c r="P14" s="2"/>
    </row>
    <row r="15" spans="2:16" x14ac:dyDescent="0.25">
      <c r="B15" s="6"/>
      <c r="C15" s="6"/>
      <c r="D15" s="6"/>
      <c r="E15" s="6"/>
      <c r="F15" s="6" t="s">
        <v>43</v>
      </c>
      <c r="G15" s="7" t="s">
        <v>2</v>
      </c>
      <c r="H15" s="8">
        <f>+H19</f>
        <v>410</v>
      </c>
      <c r="I15" s="8">
        <f t="shared" si="0"/>
        <v>400</v>
      </c>
      <c r="J15" s="8">
        <f>+J19</f>
        <v>390</v>
      </c>
    </row>
    <row r="16" spans="2:16" x14ac:dyDescent="0.25">
      <c r="B16" s="6"/>
      <c r="C16" s="6"/>
      <c r="D16" s="6"/>
      <c r="E16" s="6"/>
      <c r="F16" s="6"/>
      <c r="G16" s="7" t="s">
        <v>3</v>
      </c>
      <c r="H16" s="8">
        <f>+(H15/DATOS!$B$13)*DATOS!$A$28</f>
        <v>1830.3571428571431</v>
      </c>
      <c r="I16" s="8">
        <f t="shared" si="0"/>
        <v>1785.7142857142858</v>
      </c>
      <c r="J16" s="8">
        <f>+(J15/DATOS!$B$13)*DATOS!$A$28</f>
        <v>1741.0714285714287</v>
      </c>
    </row>
    <row r="17" spans="2:10" x14ac:dyDescent="0.25">
      <c r="B17" s="6"/>
      <c r="C17" s="6"/>
      <c r="D17" s="6" t="s">
        <v>0</v>
      </c>
      <c r="E17" s="6" t="s">
        <v>4</v>
      </c>
      <c r="F17" s="6" t="s">
        <v>41</v>
      </c>
      <c r="G17" s="7" t="s">
        <v>2</v>
      </c>
      <c r="H17" s="8">
        <f>+H19-DATOS!$B$4</f>
        <v>390</v>
      </c>
      <c r="I17" s="8">
        <f t="shared" si="0"/>
        <v>380</v>
      </c>
      <c r="J17" s="8">
        <f>+H17-DATOS!$B$4</f>
        <v>370</v>
      </c>
    </row>
    <row r="18" spans="2:10" x14ac:dyDescent="0.25">
      <c r="B18" s="6"/>
      <c r="C18" s="6"/>
      <c r="D18" s="6"/>
      <c r="E18" s="6"/>
      <c r="F18" s="6"/>
      <c r="G18" s="7" t="s">
        <v>3</v>
      </c>
      <c r="H18" s="8">
        <f>+(H17/DATOS!$B$13)*DATOS!$A$28</f>
        <v>1741.0714285714287</v>
      </c>
      <c r="I18" s="8">
        <f t="shared" si="0"/>
        <v>1696.4285714285716</v>
      </c>
      <c r="J18" s="8">
        <f>+(J17/DATOS!$B$13)*DATOS!$A$28</f>
        <v>1651.7857142857144</v>
      </c>
    </row>
    <row r="19" spans="2:10" x14ac:dyDescent="0.25">
      <c r="B19" s="6"/>
      <c r="C19" s="6"/>
      <c r="D19" s="6"/>
      <c r="E19" s="6"/>
      <c r="F19" s="6" t="s">
        <v>42</v>
      </c>
      <c r="G19" s="7" t="s">
        <v>2</v>
      </c>
      <c r="H19" s="8">
        <f>+H21-DATOS!$B$4</f>
        <v>410</v>
      </c>
      <c r="I19" s="8">
        <f t="shared" si="0"/>
        <v>400</v>
      </c>
      <c r="J19" s="8">
        <f>+H19-DATOS!$B$4</f>
        <v>390</v>
      </c>
    </row>
    <row r="20" spans="2:10" x14ac:dyDescent="0.25">
      <c r="B20" s="6"/>
      <c r="C20" s="6"/>
      <c r="D20" s="6"/>
      <c r="E20" s="6"/>
      <c r="F20" s="6"/>
      <c r="G20" s="7" t="s">
        <v>3</v>
      </c>
      <c r="H20" s="8">
        <f>+(H19/DATOS!$B$13)*DATOS!$A$28</f>
        <v>1830.3571428571431</v>
      </c>
      <c r="I20" s="8">
        <f t="shared" si="0"/>
        <v>1785.7142857142858</v>
      </c>
      <c r="J20" s="8">
        <f>+(J19/DATOS!$B$13)*DATOS!$A$28</f>
        <v>1741.0714285714287</v>
      </c>
    </row>
    <row r="21" spans="2:10" x14ac:dyDescent="0.25">
      <c r="B21" s="6"/>
      <c r="C21" s="6"/>
      <c r="D21" s="6"/>
      <c r="E21" s="6"/>
      <c r="F21" s="6" t="s">
        <v>43</v>
      </c>
      <c r="G21" s="7" t="s">
        <v>2</v>
      </c>
      <c r="H21" s="8">
        <f>+H25</f>
        <v>430</v>
      </c>
      <c r="I21" s="8">
        <f t="shared" si="0"/>
        <v>420</v>
      </c>
      <c r="J21" s="8">
        <f>+J25</f>
        <v>410</v>
      </c>
    </row>
    <row r="22" spans="2:10" x14ac:dyDescent="0.25">
      <c r="B22" s="6"/>
      <c r="C22" s="6"/>
      <c r="D22" s="6"/>
      <c r="E22" s="6"/>
      <c r="F22" s="6"/>
      <c r="G22" s="7" t="s">
        <v>3</v>
      </c>
      <c r="H22" s="8">
        <f>+(H21/DATOS!$B$13)*DATOS!$A$28</f>
        <v>1919.6428571428573</v>
      </c>
      <c r="I22" s="8">
        <f t="shared" si="0"/>
        <v>1875.0000000000002</v>
      </c>
      <c r="J22" s="8">
        <f>+(J21/DATOS!$B$13)*DATOS!$A$28</f>
        <v>1830.3571428571431</v>
      </c>
    </row>
    <row r="23" spans="2:10" x14ac:dyDescent="0.25">
      <c r="B23" s="6"/>
      <c r="C23" s="6"/>
      <c r="D23" s="6"/>
      <c r="E23" s="6" t="s">
        <v>5</v>
      </c>
      <c r="F23" s="6" t="s">
        <v>41</v>
      </c>
      <c r="G23" s="7" t="s">
        <v>2</v>
      </c>
      <c r="H23" s="8">
        <f>+H25-DATOS!$B$4</f>
        <v>410</v>
      </c>
      <c r="I23" s="8">
        <f t="shared" si="0"/>
        <v>400</v>
      </c>
      <c r="J23" s="8">
        <f>+H23-DATOS!$B$4</f>
        <v>390</v>
      </c>
    </row>
    <row r="24" spans="2:10" x14ac:dyDescent="0.25">
      <c r="B24" s="6"/>
      <c r="C24" s="6"/>
      <c r="D24" s="6"/>
      <c r="E24" s="6"/>
      <c r="F24" s="6"/>
      <c r="G24" s="7" t="s">
        <v>3</v>
      </c>
      <c r="H24" s="8">
        <f>+(H23/DATOS!$B$13)*DATOS!$A$28</f>
        <v>1830.3571428571431</v>
      </c>
      <c r="I24" s="8">
        <f t="shared" si="0"/>
        <v>1785.7142857142858</v>
      </c>
      <c r="J24" s="8">
        <f>+(J23/DATOS!$B$13)*DATOS!$A$28</f>
        <v>1741.0714285714287</v>
      </c>
    </row>
    <row r="25" spans="2:10" x14ac:dyDescent="0.25">
      <c r="B25" s="6"/>
      <c r="C25" s="6"/>
      <c r="D25" s="6"/>
      <c r="E25" s="6"/>
      <c r="F25" s="6" t="s">
        <v>42</v>
      </c>
      <c r="G25" s="7" t="s">
        <v>2</v>
      </c>
      <c r="H25" s="8">
        <f>+H27-DATOS!$B$4</f>
        <v>430</v>
      </c>
      <c r="I25" s="8">
        <f t="shared" si="0"/>
        <v>420</v>
      </c>
      <c r="J25" s="8">
        <f>+H25-DATOS!$B$4</f>
        <v>410</v>
      </c>
    </row>
    <row r="26" spans="2:10" x14ac:dyDescent="0.25">
      <c r="B26" s="6"/>
      <c r="C26" s="6"/>
      <c r="D26" s="6"/>
      <c r="E26" s="6"/>
      <c r="F26" s="6"/>
      <c r="G26" s="7" t="s">
        <v>3</v>
      </c>
      <c r="H26" s="8">
        <f>+(H25/DATOS!$B$13)*DATOS!$A$28</f>
        <v>1919.6428571428573</v>
      </c>
      <c r="I26" s="8">
        <f t="shared" si="0"/>
        <v>1875.0000000000002</v>
      </c>
      <c r="J26" s="8">
        <f>+(J25/DATOS!$B$13)*DATOS!$A$28</f>
        <v>1830.3571428571431</v>
      </c>
    </row>
    <row r="27" spans="2:10" x14ac:dyDescent="0.25">
      <c r="B27" s="6"/>
      <c r="C27" s="6"/>
      <c r="D27" s="6"/>
      <c r="E27" s="6"/>
      <c r="F27" s="6" t="s">
        <v>43</v>
      </c>
      <c r="G27" s="7" t="s">
        <v>2</v>
      </c>
      <c r="H27" s="8">
        <v>450</v>
      </c>
      <c r="I27" s="8">
        <f t="shared" si="0"/>
        <v>440</v>
      </c>
      <c r="J27" s="8">
        <f>+H27-DATOS!$B$4</f>
        <v>430</v>
      </c>
    </row>
    <row r="28" spans="2:10" x14ac:dyDescent="0.25">
      <c r="B28" s="6"/>
      <c r="C28" s="6"/>
      <c r="D28" s="6"/>
      <c r="E28" s="6"/>
      <c r="F28" s="6"/>
      <c r="G28" s="7" t="s">
        <v>3</v>
      </c>
      <c r="H28" s="8">
        <f>+(H27/DATOS!$B$13)*DATOS!$A$28</f>
        <v>2008.9285714285716</v>
      </c>
      <c r="I28" s="8">
        <f t="shared" si="0"/>
        <v>1964.2857142857144</v>
      </c>
      <c r="J28" s="8">
        <f>+(J27/DATOS!$B$13)*DATOS!$A$28</f>
        <v>1919.6428571428573</v>
      </c>
    </row>
    <row r="29" spans="2:10" x14ac:dyDescent="0.25">
      <c r="B29" s="6"/>
      <c r="C29" s="6" t="s">
        <v>8</v>
      </c>
      <c r="D29" s="6" t="s">
        <v>1</v>
      </c>
      <c r="E29" s="6" t="s">
        <v>4</v>
      </c>
      <c r="F29" s="6" t="s">
        <v>41</v>
      </c>
      <c r="G29" s="7" t="s">
        <v>2</v>
      </c>
      <c r="H29" s="8">
        <f>+H31-DATOS!$B$5</f>
        <v>550</v>
      </c>
      <c r="I29" s="8">
        <f t="shared" si="0"/>
        <v>540</v>
      </c>
      <c r="J29" s="8">
        <f>+H29-DATOS!$B$5</f>
        <v>530</v>
      </c>
    </row>
    <row r="30" spans="2:10" x14ac:dyDescent="0.25">
      <c r="B30" s="6"/>
      <c r="C30" s="6"/>
      <c r="D30" s="6"/>
      <c r="E30" s="6"/>
      <c r="F30" s="6"/>
      <c r="G30" s="7" t="s">
        <v>3</v>
      </c>
      <c r="H30" s="8">
        <f>+(H29/DATOS!$B$19)*DATOS!$A$31</f>
        <v>1103.5313001605134</v>
      </c>
      <c r="I30" s="8">
        <f t="shared" si="0"/>
        <v>1083.4670947030495</v>
      </c>
      <c r="J30" s="8">
        <f>+(J29/DATOS!$B$19)*DATOS!$A$31</f>
        <v>1063.4028892455858</v>
      </c>
    </row>
    <row r="31" spans="2:10" x14ac:dyDescent="0.25">
      <c r="B31" s="6"/>
      <c r="C31" s="6"/>
      <c r="D31" s="6"/>
      <c r="E31" s="6"/>
      <c r="F31" s="6" t="s">
        <v>42</v>
      </c>
      <c r="G31" s="7" t="s">
        <v>2</v>
      </c>
      <c r="H31" s="8">
        <f>+H33-DATOS!$B$5</f>
        <v>570</v>
      </c>
      <c r="I31" s="8">
        <f t="shared" si="0"/>
        <v>560</v>
      </c>
      <c r="J31" s="8">
        <f>+H31-DATOS!$B$5</f>
        <v>550</v>
      </c>
    </row>
    <row r="32" spans="2:10" x14ac:dyDescent="0.25">
      <c r="B32" s="6"/>
      <c r="C32" s="6"/>
      <c r="D32" s="6"/>
      <c r="E32" s="6"/>
      <c r="F32" s="6"/>
      <c r="G32" s="7" t="s">
        <v>3</v>
      </c>
      <c r="H32" s="8">
        <f>+(H31/DATOS!$B$19)*DATOS!$A$31</f>
        <v>1143.6597110754412</v>
      </c>
      <c r="I32" s="8">
        <f t="shared" si="0"/>
        <v>1123.5955056179773</v>
      </c>
      <c r="J32" s="8">
        <f>+(J31/DATOS!$B$19)*DATOS!$A$31</f>
        <v>1103.5313001605134</v>
      </c>
    </row>
    <row r="33" spans="2:10" x14ac:dyDescent="0.25">
      <c r="B33" s="6"/>
      <c r="C33" s="6"/>
      <c r="D33" s="6"/>
      <c r="E33" s="6"/>
      <c r="F33" s="6" t="s">
        <v>43</v>
      </c>
      <c r="G33" s="7" t="s">
        <v>2</v>
      </c>
      <c r="H33" s="8">
        <f>+H37</f>
        <v>590</v>
      </c>
      <c r="I33" s="8">
        <f t="shared" si="0"/>
        <v>580</v>
      </c>
      <c r="J33" s="8">
        <f>+J37</f>
        <v>570</v>
      </c>
    </row>
    <row r="34" spans="2:10" x14ac:dyDescent="0.25">
      <c r="B34" s="6"/>
      <c r="C34" s="6"/>
      <c r="D34" s="6"/>
      <c r="E34" s="6"/>
      <c r="F34" s="6"/>
      <c r="G34" s="7" t="s">
        <v>3</v>
      </c>
      <c r="H34" s="8">
        <f>+(H33/DATOS!$B$19)*DATOS!$A$31</f>
        <v>1183.7881219903691</v>
      </c>
      <c r="I34" s="8">
        <f t="shared" si="0"/>
        <v>1163.7239165329052</v>
      </c>
      <c r="J34" s="8">
        <f>+(J33/DATOS!$B$19)*DATOS!$A$31</f>
        <v>1143.6597110754412</v>
      </c>
    </row>
    <row r="35" spans="2:10" x14ac:dyDescent="0.25">
      <c r="B35" s="6"/>
      <c r="C35" s="6"/>
      <c r="D35" s="6"/>
      <c r="E35" s="6" t="s">
        <v>5</v>
      </c>
      <c r="F35" s="6" t="s">
        <v>41</v>
      </c>
      <c r="G35" s="7" t="s">
        <v>2</v>
      </c>
      <c r="H35" s="8">
        <f>+H37-DATOS!$B$5</f>
        <v>570</v>
      </c>
      <c r="I35" s="8">
        <f t="shared" si="0"/>
        <v>560</v>
      </c>
      <c r="J35" s="8">
        <f>+H35-DATOS!$B$5</f>
        <v>550</v>
      </c>
    </row>
    <row r="36" spans="2:10" x14ac:dyDescent="0.25">
      <c r="B36" s="6"/>
      <c r="C36" s="6"/>
      <c r="D36" s="6"/>
      <c r="E36" s="6"/>
      <c r="F36" s="6"/>
      <c r="G36" s="7" t="s">
        <v>3</v>
      </c>
      <c r="H36" s="8">
        <f>+(H35/DATOS!$B$19)*DATOS!$A$31</f>
        <v>1143.6597110754412</v>
      </c>
      <c r="I36" s="8">
        <f t="shared" si="0"/>
        <v>1123.5955056179773</v>
      </c>
      <c r="J36" s="8">
        <f>+(J35/DATOS!$B$19)*DATOS!$A$31</f>
        <v>1103.5313001605134</v>
      </c>
    </row>
    <row r="37" spans="2:10" x14ac:dyDescent="0.25">
      <c r="B37" s="6"/>
      <c r="C37" s="6"/>
      <c r="D37" s="6"/>
      <c r="E37" s="6"/>
      <c r="F37" s="6" t="s">
        <v>42</v>
      </c>
      <c r="G37" s="7" t="s">
        <v>2</v>
      </c>
      <c r="H37" s="8">
        <f>+H39-DATOS!$B$5</f>
        <v>590</v>
      </c>
      <c r="I37" s="8">
        <f t="shared" si="0"/>
        <v>580</v>
      </c>
      <c r="J37" s="8">
        <f>+H37-DATOS!$B$5</f>
        <v>570</v>
      </c>
    </row>
    <row r="38" spans="2:10" x14ac:dyDescent="0.25">
      <c r="B38" s="6"/>
      <c r="C38" s="6"/>
      <c r="D38" s="6"/>
      <c r="E38" s="6"/>
      <c r="F38" s="6"/>
      <c r="G38" s="7" t="s">
        <v>3</v>
      </c>
      <c r="H38" s="8">
        <f>+(H37/DATOS!$B$19)*DATOS!$A$31</f>
        <v>1183.7881219903691</v>
      </c>
      <c r="I38" s="8">
        <f t="shared" si="0"/>
        <v>1163.7239165329052</v>
      </c>
      <c r="J38" s="8">
        <f>+(J37/DATOS!$B$19)*DATOS!$A$31</f>
        <v>1143.6597110754412</v>
      </c>
    </row>
    <row r="39" spans="2:10" x14ac:dyDescent="0.25">
      <c r="B39" s="6"/>
      <c r="C39" s="6"/>
      <c r="D39" s="6"/>
      <c r="E39" s="6"/>
      <c r="F39" s="6" t="s">
        <v>43</v>
      </c>
      <c r="G39" s="7" t="s">
        <v>2</v>
      </c>
      <c r="H39" s="8">
        <f>+H43</f>
        <v>610</v>
      </c>
      <c r="I39" s="8">
        <f t="shared" si="0"/>
        <v>600</v>
      </c>
      <c r="J39" s="8">
        <f>+J43</f>
        <v>590</v>
      </c>
    </row>
    <row r="40" spans="2:10" x14ac:dyDescent="0.25">
      <c r="B40" s="6"/>
      <c r="C40" s="6"/>
      <c r="D40" s="6"/>
      <c r="E40" s="6"/>
      <c r="F40" s="6"/>
      <c r="G40" s="7" t="s">
        <v>3</v>
      </c>
      <c r="H40" s="8">
        <f>+(H39/DATOS!$B$19)*DATOS!$A$31</f>
        <v>1223.9165329052969</v>
      </c>
      <c r="I40" s="8">
        <f t="shared" si="0"/>
        <v>1203.852327447833</v>
      </c>
      <c r="J40" s="8">
        <f>+(J39/DATOS!$B$19)*DATOS!$A$31</f>
        <v>1183.7881219903691</v>
      </c>
    </row>
    <row r="41" spans="2:10" x14ac:dyDescent="0.25">
      <c r="B41" s="6"/>
      <c r="C41" s="6"/>
      <c r="D41" s="6" t="s">
        <v>0</v>
      </c>
      <c r="E41" s="6" t="s">
        <v>4</v>
      </c>
      <c r="F41" s="6" t="s">
        <v>41</v>
      </c>
      <c r="G41" s="7" t="s">
        <v>2</v>
      </c>
      <c r="H41" s="8">
        <f>+H43-DATOS!$B$5</f>
        <v>590</v>
      </c>
      <c r="I41" s="8">
        <f t="shared" si="0"/>
        <v>580</v>
      </c>
      <c r="J41" s="8">
        <f>+H41-DATOS!$B$5</f>
        <v>570</v>
      </c>
    </row>
    <row r="42" spans="2:10" x14ac:dyDescent="0.25">
      <c r="B42" s="6"/>
      <c r="C42" s="6"/>
      <c r="D42" s="6"/>
      <c r="E42" s="6"/>
      <c r="F42" s="6"/>
      <c r="G42" s="7" t="s">
        <v>3</v>
      </c>
      <c r="H42" s="8">
        <f>+(H41/DATOS!$B$19)*DATOS!$A$31</f>
        <v>1183.7881219903691</v>
      </c>
      <c r="I42" s="8">
        <f t="shared" si="0"/>
        <v>1163.7239165329052</v>
      </c>
      <c r="J42" s="8">
        <f>+(J41/DATOS!$B$19)*DATOS!$A$31</f>
        <v>1143.6597110754412</v>
      </c>
    </row>
    <row r="43" spans="2:10" x14ac:dyDescent="0.25">
      <c r="B43" s="6"/>
      <c r="C43" s="6"/>
      <c r="D43" s="6"/>
      <c r="E43" s="6"/>
      <c r="F43" s="6" t="s">
        <v>42</v>
      </c>
      <c r="G43" s="7" t="s">
        <v>2</v>
      </c>
      <c r="H43" s="8">
        <f>+H45-DATOS!$B$5</f>
        <v>610</v>
      </c>
      <c r="I43" s="8">
        <f t="shared" si="0"/>
        <v>600</v>
      </c>
      <c r="J43" s="8">
        <f>+H43-DATOS!$B$5</f>
        <v>590</v>
      </c>
    </row>
    <row r="44" spans="2:10" x14ac:dyDescent="0.25">
      <c r="B44" s="6"/>
      <c r="C44" s="6"/>
      <c r="D44" s="6"/>
      <c r="E44" s="6"/>
      <c r="F44" s="6"/>
      <c r="G44" s="7" t="s">
        <v>3</v>
      </c>
      <c r="H44" s="8">
        <f>+(H43/DATOS!$B$19)*DATOS!$A$31</f>
        <v>1223.9165329052969</v>
      </c>
      <c r="I44" s="8">
        <f t="shared" si="0"/>
        <v>1203.852327447833</v>
      </c>
      <c r="J44" s="8">
        <f>+(J43/DATOS!$B$19)*DATOS!$A$31</f>
        <v>1183.7881219903691</v>
      </c>
    </row>
    <row r="45" spans="2:10" x14ac:dyDescent="0.25">
      <c r="B45" s="6"/>
      <c r="C45" s="6"/>
      <c r="D45" s="6"/>
      <c r="E45" s="6"/>
      <c r="F45" s="6" t="s">
        <v>43</v>
      </c>
      <c r="G45" s="7" t="s">
        <v>2</v>
      </c>
      <c r="H45" s="8">
        <f>+H49</f>
        <v>630</v>
      </c>
      <c r="I45" s="8">
        <f t="shared" si="0"/>
        <v>620</v>
      </c>
      <c r="J45" s="8">
        <f>+J49</f>
        <v>610</v>
      </c>
    </row>
    <row r="46" spans="2:10" x14ac:dyDescent="0.25">
      <c r="B46" s="6"/>
      <c r="C46" s="6"/>
      <c r="D46" s="6"/>
      <c r="E46" s="6"/>
      <c r="F46" s="6"/>
      <c r="G46" s="7" t="s">
        <v>3</v>
      </c>
      <c r="H46" s="8">
        <f>+(H45/DATOS!$B$19)*DATOS!$A$31</f>
        <v>1264.0449438202245</v>
      </c>
      <c r="I46" s="8">
        <f t="shared" si="0"/>
        <v>1243.9807383627608</v>
      </c>
      <c r="J46" s="8">
        <f>+(J45/DATOS!$B$19)*DATOS!$A$31</f>
        <v>1223.9165329052969</v>
      </c>
    </row>
    <row r="47" spans="2:10" x14ac:dyDescent="0.25">
      <c r="B47" s="6"/>
      <c r="C47" s="6"/>
      <c r="D47" s="6"/>
      <c r="E47" s="6" t="s">
        <v>5</v>
      </c>
      <c r="F47" s="6" t="s">
        <v>41</v>
      </c>
      <c r="G47" s="7" t="s">
        <v>2</v>
      </c>
      <c r="H47" s="8">
        <f>+H49-DATOS!$B$5</f>
        <v>610</v>
      </c>
      <c r="I47" s="8">
        <f t="shared" si="0"/>
        <v>600</v>
      </c>
      <c r="J47" s="8">
        <f>+H47-DATOS!$B$5</f>
        <v>590</v>
      </c>
    </row>
    <row r="48" spans="2:10" x14ac:dyDescent="0.25">
      <c r="B48" s="6"/>
      <c r="C48" s="6"/>
      <c r="D48" s="6"/>
      <c r="E48" s="6"/>
      <c r="F48" s="6"/>
      <c r="G48" s="7" t="s">
        <v>3</v>
      </c>
      <c r="H48" s="8">
        <f>+(H47/DATOS!$B$19)*DATOS!$A$31</f>
        <v>1223.9165329052969</v>
      </c>
      <c r="I48" s="8">
        <f t="shared" si="0"/>
        <v>1203.852327447833</v>
      </c>
      <c r="J48" s="8">
        <f>+(J47/DATOS!$B$19)*DATOS!$A$31</f>
        <v>1183.7881219903691</v>
      </c>
    </row>
    <row r="49" spans="2:10" x14ac:dyDescent="0.25">
      <c r="B49" s="6"/>
      <c r="C49" s="6"/>
      <c r="D49" s="6"/>
      <c r="E49" s="6"/>
      <c r="F49" s="6" t="s">
        <v>42</v>
      </c>
      <c r="G49" s="7" t="s">
        <v>2</v>
      </c>
      <c r="H49" s="8">
        <f>+H51-DATOS!$B$5</f>
        <v>630</v>
      </c>
      <c r="I49" s="8">
        <f t="shared" si="0"/>
        <v>620</v>
      </c>
      <c r="J49" s="8">
        <f>+H49-DATOS!$B$5</f>
        <v>610</v>
      </c>
    </row>
    <row r="50" spans="2:10" x14ac:dyDescent="0.25">
      <c r="B50" s="6"/>
      <c r="C50" s="6"/>
      <c r="D50" s="6"/>
      <c r="E50" s="6"/>
      <c r="F50" s="6"/>
      <c r="G50" s="7" t="s">
        <v>3</v>
      </c>
      <c r="H50" s="8">
        <f>+(H49/DATOS!$B$19)*DATOS!$A$31</f>
        <v>1264.0449438202245</v>
      </c>
      <c r="I50" s="8">
        <f t="shared" si="0"/>
        <v>1243.9807383627608</v>
      </c>
      <c r="J50" s="8">
        <f>+(J49/DATOS!$B$19)*DATOS!$A$31</f>
        <v>1223.9165329052969</v>
      </c>
    </row>
    <row r="51" spans="2:10" x14ac:dyDescent="0.25">
      <c r="B51" s="6"/>
      <c r="C51" s="6"/>
      <c r="D51" s="6"/>
      <c r="E51" s="6"/>
      <c r="F51" s="6" t="s">
        <v>43</v>
      </c>
      <c r="G51" s="7" t="s">
        <v>2</v>
      </c>
      <c r="H51" s="8">
        <v>650</v>
      </c>
      <c r="I51" s="8">
        <f t="shared" si="0"/>
        <v>640</v>
      </c>
      <c r="J51" s="8">
        <f>+H51-DATOS!$B$5</f>
        <v>630</v>
      </c>
    </row>
    <row r="52" spans="2:10" x14ac:dyDescent="0.25">
      <c r="B52" s="6"/>
      <c r="C52" s="6"/>
      <c r="D52" s="6"/>
      <c r="E52" s="6"/>
      <c r="F52" s="6"/>
      <c r="G52" s="7" t="s">
        <v>3</v>
      </c>
      <c r="H52" s="8">
        <f>+(H51/DATOS!$B$19)*DATOS!$A$31</f>
        <v>1304.1733547351523</v>
      </c>
      <c r="I52" s="8">
        <f t="shared" si="0"/>
        <v>1284.1091492776884</v>
      </c>
      <c r="J52" s="8">
        <f>+(J51/DATOS!$B$19)*DATOS!$A$31</f>
        <v>1264.0449438202245</v>
      </c>
    </row>
    <row r="53" spans="2:10" x14ac:dyDescent="0.25">
      <c r="B53" s="6"/>
      <c r="C53" s="6" t="s">
        <v>7</v>
      </c>
      <c r="D53" s="6" t="s">
        <v>1</v>
      </c>
      <c r="E53" s="6" t="s">
        <v>4</v>
      </c>
      <c r="F53" s="6" t="s">
        <v>41</v>
      </c>
      <c r="G53" s="7" t="s">
        <v>2</v>
      </c>
      <c r="H53" s="8">
        <f>+H55-DATOS!$B$6</f>
        <v>925</v>
      </c>
      <c r="I53" s="8">
        <f t="shared" si="0"/>
        <v>907.5</v>
      </c>
      <c r="J53" s="8">
        <f>+H53-DATOS!$B$6</f>
        <v>890</v>
      </c>
    </row>
    <row r="54" spans="2:10" x14ac:dyDescent="0.25">
      <c r="B54" s="6"/>
      <c r="C54" s="6"/>
      <c r="D54" s="6"/>
      <c r="E54" s="6"/>
      <c r="F54" s="6"/>
      <c r="G54" s="7" t="s">
        <v>3</v>
      </c>
      <c r="H54" s="8">
        <f>+(H53/DATOS!$B$25)*DATOS!$A$34</f>
        <v>750.81168831168816</v>
      </c>
      <c r="I54" s="8">
        <f t="shared" si="0"/>
        <v>736.60714285714266</v>
      </c>
      <c r="J54" s="8">
        <f>+(J53/DATOS!$B$25)*DATOS!$A$34</f>
        <v>722.40259740259728</v>
      </c>
    </row>
    <row r="55" spans="2:10" x14ac:dyDescent="0.25">
      <c r="B55" s="6"/>
      <c r="C55" s="6"/>
      <c r="D55" s="6"/>
      <c r="E55" s="6"/>
      <c r="F55" s="6" t="s">
        <v>42</v>
      </c>
      <c r="G55" s="7" t="s">
        <v>2</v>
      </c>
      <c r="H55" s="8">
        <f>+H57-DATOS!$B$6</f>
        <v>960</v>
      </c>
      <c r="I55" s="8">
        <f t="shared" si="0"/>
        <v>942.5</v>
      </c>
      <c r="J55" s="8">
        <f>+H55-DATOS!$B$6</f>
        <v>925</v>
      </c>
    </row>
    <row r="56" spans="2:10" x14ac:dyDescent="0.25">
      <c r="B56" s="6"/>
      <c r="C56" s="6"/>
      <c r="D56" s="6"/>
      <c r="E56" s="6"/>
      <c r="F56" s="6"/>
      <c r="G56" s="7" t="s">
        <v>3</v>
      </c>
      <c r="H56" s="8">
        <f>+(H55/DATOS!$B$25)*DATOS!$A$34</f>
        <v>779.22077922077904</v>
      </c>
      <c r="I56" s="8">
        <f t="shared" si="0"/>
        <v>765.01623376623365</v>
      </c>
      <c r="J56" s="8">
        <f>+(J55/DATOS!$B$25)*DATOS!$A$34</f>
        <v>750.81168831168816</v>
      </c>
    </row>
    <row r="57" spans="2:10" x14ac:dyDescent="0.25">
      <c r="B57" s="6"/>
      <c r="C57" s="6"/>
      <c r="D57" s="6"/>
      <c r="E57" s="6"/>
      <c r="F57" s="6" t="s">
        <v>43</v>
      </c>
      <c r="G57" s="7" t="s">
        <v>2</v>
      </c>
      <c r="H57" s="8">
        <f>+H61</f>
        <v>995</v>
      </c>
      <c r="I57" s="8">
        <f t="shared" si="0"/>
        <v>977.5</v>
      </c>
      <c r="J57" s="8">
        <f>+J61</f>
        <v>960</v>
      </c>
    </row>
    <row r="58" spans="2:10" x14ac:dyDescent="0.25">
      <c r="B58" s="6"/>
      <c r="C58" s="6"/>
      <c r="D58" s="6"/>
      <c r="E58" s="6"/>
      <c r="F58" s="6"/>
      <c r="G58" s="7" t="s">
        <v>3</v>
      </c>
      <c r="H58" s="8">
        <f>+(H57/DATOS!$B$25)*DATOS!$A$34</f>
        <v>807.62987012987003</v>
      </c>
      <c r="I58" s="8">
        <f t="shared" si="0"/>
        <v>793.42532467532453</v>
      </c>
      <c r="J58" s="8">
        <f>+(J57/DATOS!$B$25)*DATOS!$A$34</f>
        <v>779.22077922077904</v>
      </c>
    </row>
    <row r="59" spans="2:10" x14ac:dyDescent="0.25">
      <c r="B59" s="6"/>
      <c r="C59" s="6"/>
      <c r="D59" s="6"/>
      <c r="E59" s="6" t="s">
        <v>5</v>
      </c>
      <c r="F59" s="6" t="s">
        <v>41</v>
      </c>
      <c r="G59" s="7" t="s">
        <v>2</v>
      </c>
      <c r="H59" s="8">
        <f>+H61-DATOS!$B$6</f>
        <v>960</v>
      </c>
      <c r="I59" s="8">
        <f t="shared" si="0"/>
        <v>942.5</v>
      </c>
      <c r="J59" s="8">
        <f>+H59-DATOS!$B$6</f>
        <v>925</v>
      </c>
    </row>
    <row r="60" spans="2:10" x14ac:dyDescent="0.25">
      <c r="B60" s="6"/>
      <c r="C60" s="6"/>
      <c r="D60" s="6"/>
      <c r="E60" s="6"/>
      <c r="F60" s="6"/>
      <c r="G60" s="7" t="s">
        <v>3</v>
      </c>
      <c r="H60" s="8">
        <f>+(H59/DATOS!$B$25)*DATOS!$A$34</f>
        <v>779.22077922077904</v>
      </c>
      <c r="I60" s="8">
        <f t="shared" si="0"/>
        <v>765.01623376623365</v>
      </c>
      <c r="J60" s="8">
        <f>+(J59/DATOS!$B$25)*DATOS!$A$34</f>
        <v>750.81168831168816</v>
      </c>
    </row>
    <row r="61" spans="2:10" x14ac:dyDescent="0.25">
      <c r="B61" s="6"/>
      <c r="C61" s="6"/>
      <c r="D61" s="6"/>
      <c r="E61" s="6"/>
      <c r="F61" s="6" t="s">
        <v>42</v>
      </c>
      <c r="G61" s="7" t="s">
        <v>2</v>
      </c>
      <c r="H61" s="8">
        <f>+H63-DATOS!$B$6</f>
        <v>995</v>
      </c>
      <c r="I61" s="8">
        <f t="shared" si="0"/>
        <v>977.5</v>
      </c>
      <c r="J61" s="8">
        <f>+H61-DATOS!$B$6</f>
        <v>960</v>
      </c>
    </row>
    <row r="62" spans="2:10" x14ac:dyDescent="0.25">
      <c r="B62" s="6"/>
      <c r="C62" s="6"/>
      <c r="D62" s="6"/>
      <c r="E62" s="6"/>
      <c r="F62" s="6"/>
      <c r="G62" s="7" t="s">
        <v>3</v>
      </c>
      <c r="H62" s="8">
        <f>+(H61/DATOS!$B$25)*DATOS!$A$34</f>
        <v>807.62987012987003</v>
      </c>
      <c r="I62" s="8">
        <f t="shared" si="0"/>
        <v>793.42532467532453</v>
      </c>
      <c r="J62" s="8">
        <f>+(J61/DATOS!$B$25)*DATOS!$A$34</f>
        <v>779.22077922077904</v>
      </c>
    </row>
    <row r="63" spans="2:10" x14ac:dyDescent="0.25">
      <c r="B63" s="6"/>
      <c r="C63" s="6"/>
      <c r="D63" s="6"/>
      <c r="E63" s="6"/>
      <c r="F63" s="6" t="s">
        <v>43</v>
      </c>
      <c r="G63" s="7" t="s">
        <v>2</v>
      </c>
      <c r="H63" s="8">
        <f>+H67</f>
        <v>1030</v>
      </c>
      <c r="I63" s="8">
        <f t="shared" si="0"/>
        <v>1012.5</v>
      </c>
      <c r="J63" s="8">
        <f>+J67</f>
        <v>995</v>
      </c>
    </row>
    <row r="64" spans="2:10" x14ac:dyDescent="0.25">
      <c r="B64" s="6"/>
      <c r="C64" s="6"/>
      <c r="D64" s="6"/>
      <c r="E64" s="6"/>
      <c r="F64" s="6"/>
      <c r="G64" s="7" t="s">
        <v>3</v>
      </c>
      <c r="H64" s="8">
        <f>+(H63/DATOS!$B$25)*DATOS!$A$34</f>
        <v>836.03896103896091</v>
      </c>
      <c r="I64" s="8">
        <f t="shared" si="0"/>
        <v>821.83441558441541</v>
      </c>
      <c r="J64" s="8">
        <f>+(J63/DATOS!$B$25)*DATOS!$A$34</f>
        <v>807.62987012987003</v>
      </c>
    </row>
    <row r="65" spans="2:10" x14ac:dyDescent="0.25">
      <c r="B65" s="6"/>
      <c r="C65" s="6"/>
      <c r="D65" s="6" t="s">
        <v>0</v>
      </c>
      <c r="E65" s="6" t="s">
        <v>4</v>
      </c>
      <c r="F65" s="6" t="s">
        <v>41</v>
      </c>
      <c r="G65" s="7" t="s">
        <v>2</v>
      </c>
      <c r="H65" s="8">
        <f>+H67-DATOS!$B$6</f>
        <v>995</v>
      </c>
      <c r="I65" s="8">
        <f t="shared" si="0"/>
        <v>977.5</v>
      </c>
      <c r="J65" s="8">
        <f>+H65-DATOS!$B$6</f>
        <v>960</v>
      </c>
    </row>
    <row r="66" spans="2:10" x14ac:dyDescent="0.25">
      <c r="B66" s="6"/>
      <c r="C66" s="6"/>
      <c r="D66" s="6"/>
      <c r="E66" s="6"/>
      <c r="F66" s="6"/>
      <c r="G66" s="7" t="s">
        <v>3</v>
      </c>
      <c r="H66" s="8">
        <f>+(H65/DATOS!$B$25)*DATOS!$A$34</f>
        <v>807.62987012987003</v>
      </c>
      <c r="I66" s="8">
        <f t="shared" si="0"/>
        <v>793.42532467532453</v>
      </c>
      <c r="J66" s="8">
        <f>+(J65/DATOS!$B$25)*DATOS!$A$34</f>
        <v>779.22077922077904</v>
      </c>
    </row>
    <row r="67" spans="2:10" x14ac:dyDescent="0.25">
      <c r="B67" s="6"/>
      <c r="C67" s="6"/>
      <c r="D67" s="6"/>
      <c r="E67" s="6"/>
      <c r="F67" s="6" t="s">
        <v>42</v>
      </c>
      <c r="G67" s="7" t="s">
        <v>2</v>
      </c>
      <c r="H67" s="8">
        <f>+H69-DATOS!$B$6</f>
        <v>1030</v>
      </c>
      <c r="I67" s="8">
        <f t="shared" si="0"/>
        <v>1012.5</v>
      </c>
      <c r="J67" s="8">
        <f>+H67-DATOS!$B$6</f>
        <v>995</v>
      </c>
    </row>
    <row r="68" spans="2:10" x14ac:dyDescent="0.25">
      <c r="B68" s="6"/>
      <c r="C68" s="6"/>
      <c r="D68" s="6"/>
      <c r="E68" s="6"/>
      <c r="F68" s="6"/>
      <c r="G68" s="7" t="s">
        <v>3</v>
      </c>
      <c r="H68" s="8">
        <f>+(H67/DATOS!$B$25)*DATOS!$A$34</f>
        <v>836.03896103896091</v>
      </c>
      <c r="I68" s="8">
        <f t="shared" si="0"/>
        <v>821.83441558441541</v>
      </c>
      <c r="J68" s="8">
        <f>+(J67/DATOS!$B$25)*DATOS!$A$34</f>
        <v>807.62987012987003</v>
      </c>
    </row>
    <row r="69" spans="2:10" x14ac:dyDescent="0.25">
      <c r="B69" s="6"/>
      <c r="C69" s="6"/>
      <c r="D69" s="6"/>
      <c r="E69" s="6"/>
      <c r="F69" s="6" t="s">
        <v>43</v>
      </c>
      <c r="G69" s="7" t="s">
        <v>2</v>
      </c>
      <c r="H69" s="8">
        <f>+H73</f>
        <v>1065</v>
      </c>
      <c r="I69" s="8">
        <f t="shared" si="0"/>
        <v>1047.5</v>
      </c>
      <c r="J69" s="8">
        <f>+J73</f>
        <v>1030</v>
      </c>
    </row>
    <row r="70" spans="2:10" x14ac:dyDescent="0.25">
      <c r="B70" s="6"/>
      <c r="C70" s="6"/>
      <c r="D70" s="6"/>
      <c r="E70" s="6"/>
      <c r="F70" s="6"/>
      <c r="G70" s="7" t="s">
        <v>3</v>
      </c>
      <c r="H70" s="8">
        <f>+(H69/DATOS!$B$25)*DATOS!$A$34</f>
        <v>864.44805194805178</v>
      </c>
      <c r="I70" s="8">
        <f t="shared" ref="I70:I76" si="1">+AVERAGE(H70,J70)</f>
        <v>850.2435064935064</v>
      </c>
      <c r="J70" s="8">
        <f>+(J69/DATOS!$B$25)*DATOS!$A$34</f>
        <v>836.03896103896091</v>
      </c>
    </row>
    <row r="71" spans="2:10" x14ac:dyDescent="0.25">
      <c r="B71" s="6"/>
      <c r="C71" s="6"/>
      <c r="D71" s="6"/>
      <c r="E71" s="6" t="s">
        <v>5</v>
      </c>
      <c r="F71" s="6" t="s">
        <v>41</v>
      </c>
      <c r="G71" s="7" t="s">
        <v>2</v>
      </c>
      <c r="H71" s="8">
        <f>+H73-DATOS!$B$6</f>
        <v>1030</v>
      </c>
      <c r="I71" s="8">
        <f t="shared" si="1"/>
        <v>1012.5</v>
      </c>
      <c r="J71" s="8">
        <f>+H71-DATOS!$B$6</f>
        <v>995</v>
      </c>
    </row>
    <row r="72" spans="2:10" x14ac:dyDescent="0.25">
      <c r="B72" s="6"/>
      <c r="C72" s="6"/>
      <c r="D72" s="6"/>
      <c r="E72" s="6"/>
      <c r="F72" s="6"/>
      <c r="G72" s="7" t="s">
        <v>3</v>
      </c>
      <c r="H72" s="8">
        <f>+(H71/DATOS!$B$25)*DATOS!$A$34</f>
        <v>836.03896103896091</v>
      </c>
      <c r="I72" s="8">
        <f t="shared" si="1"/>
        <v>821.83441558441541</v>
      </c>
      <c r="J72" s="8">
        <f>+(J71/DATOS!$B$25)*DATOS!$A$34</f>
        <v>807.62987012987003</v>
      </c>
    </row>
    <row r="73" spans="2:10" x14ac:dyDescent="0.25">
      <c r="B73" s="6"/>
      <c r="C73" s="6"/>
      <c r="D73" s="6"/>
      <c r="E73" s="6"/>
      <c r="F73" s="6" t="s">
        <v>42</v>
      </c>
      <c r="G73" s="7" t="s">
        <v>2</v>
      </c>
      <c r="H73" s="8">
        <f>+H75-DATOS!$B$6</f>
        <v>1065</v>
      </c>
      <c r="I73" s="8">
        <f t="shared" si="1"/>
        <v>1047.5</v>
      </c>
      <c r="J73" s="8">
        <f>+H73-DATOS!$B$6</f>
        <v>1030</v>
      </c>
    </row>
    <row r="74" spans="2:10" x14ac:dyDescent="0.25">
      <c r="B74" s="6"/>
      <c r="C74" s="6"/>
      <c r="D74" s="6"/>
      <c r="E74" s="6"/>
      <c r="F74" s="6"/>
      <c r="G74" s="7" t="s">
        <v>3</v>
      </c>
      <c r="H74" s="8">
        <f>+(H73/DATOS!$B$25)*DATOS!$A$34</f>
        <v>864.44805194805178</v>
      </c>
      <c r="I74" s="8">
        <f t="shared" si="1"/>
        <v>850.2435064935064</v>
      </c>
      <c r="J74" s="8">
        <f>+(J73/DATOS!$B$25)*DATOS!$A$34</f>
        <v>836.03896103896091</v>
      </c>
    </row>
    <row r="75" spans="2:10" x14ac:dyDescent="0.25">
      <c r="B75" s="6"/>
      <c r="C75" s="6"/>
      <c r="D75" s="6"/>
      <c r="E75" s="6"/>
      <c r="F75" s="6" t="s">
        <v>43</v>
      </c>
      <c r="G75" s="7" t="s">
        <v>2</v>
      </c>
      <c r="H75" s="8">
        <v>1100</v>
      </c>
      <c r="I75" s="8">
        <f t="shared" si="1"/>
        <v>1082.5</v>
      </c>
      <c r="J75" s="8">
        <f>+H75-DATOS!$B$6</f>
        <v>1065</v>
      </c>
    </row>
    <row r="76" spans="2:10" x14ac:dyDescent="0.25">
      <c r="B76" s="6"/>
      <c r="C76" s="6"/>
      <c r="D76" s="6"/>
      <c r="E76" s="6"/>
      <c r="F76" s="6"/>
      <c r="G76" s="7" t="s">
        <v>3</v>
      </c>
      <c r="H76" s="8">
        <f>+(H75/DATOS!$B$25)*DATOS!$A$34</f>
        <v>892.85714285714266</v>
      </c>
      <c r="I76" s="8">
        <f t="shared" si="1"/>
        <v>878.65259740259717</v>
      </c>
      <c r="J76" s="8">
        <f>+(J75/DATOS!$B$25)*DATOS!$A$34</f>
        <v>864.44805194805178</v>
      </c>
    </row>
  </sheetData>
  <mergeCells count="62">
    <mergeCell ref="E3:F4"/>
    <mergeCell ref="D3:D4"/>
    <mergeCell ref="C3:C4"/>
    <mergeCell ref="G3:G4"/>
    <mergeCell ref="F27:F28"/>
    <mergeCell ref="F29:F30"/>
    <mergeCell ref="F5:F6"/>
    <mergeCell ref="F7:F8"/>
    <mergeCell ref="F9:F10"/>
    <mergeCell ref="F11:F12"/>
    <mergeCell ref="F13:F14"/>
    <mergeCell ref="F15:F16"/>
    <mergeCell ref="F17:F18"/>
    <mergeCell ref="D5:D16"/>
    <mergeCell ref="D17:D28"/>
    <mergeCell ref="C5:C28"/>
    <mergeCell ref="C29:C52"/>
    <mergeCell ref="F43:F44"/>
    <mergeCell ref="F45:F46"/>
    <mergeCell ref="F31:F32"/>
    <mergeCell ref="F33:F34"/>
    <mergeCell ref="F35:F36"/>
    <mergeCell ref="F37:F38"/>
    <mergeCell ref="F39:F40"/>
    <mergeCell ref="F41:F42"/>
    <mergeCell ref="F19:F20"/>
    <mergeCell ref="F21:F22"/>
    <mergeCell ref="F23:F24"/>
    <mergeCell ref="F25:F26"/>
    <mergeCell ref="E71:E76"/>
    <mergeCell ref="E5:E10"/>
    <mergeCell ref="E11:E16"/>
    <mergeCell ref="E17:E22"/>
    <mergeCell ref="E23:E28"/>
    <mergeCell ref="E29:E34"/>
    <mergeCell ref="E35:E40"/>
    <mergeCell ref="E41:E46"/>
    <mergeCell ref="E47:E52"/>
    <mergeCell ref="E53:E58"/>
    <mergeCell ref="E59:E64"/>
    <mergeCell ref="E65:E70"/>
    <mergeCell ref="F47:F48"/>
    <mergeCell ref="F49:F50"/>
    <mergeCell ref="F51:F52"/>
    <mergeCell ref="F53:F54"/>
    <mergeCell ref="F55:F56"/>
    <mergeCell ref="F69:F70"/>
    <mergeCell ref="F71:F72"/>
    <mergeCell ref="F73:F74"/>
    <mergeCell ref="F75:F76"/>
    <mergeCell ref="B5:B76"/>
    <mergeCell ref="F57:F58"/>
    <mergeCell ref="F59:F60"/>
    <mergeCell ref="F61:F62"/>
    <mergeCell ref="F63:F64"/>
    <mergeCell ref="F65:F66"/>
    <mergeCell ref="F67:F68"/>
    <mergeCell ref="D29:D40"/>
    <mergeCell ref="D41:D52"/>
    <mergeCell ref="C53:C76"/>
    <mergeCell ref="D53:D64"/>
    <mergeCell ref="D65:D7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52"/>
  <sheetViews>
    <sheetView showGridLines="0" zoomScale="70" zoomScaleNormal="70" workbookViewId="0">
      <selection activeCell="K25" sqref="K25"/>
    </sheetView>
  </sheetViews>
  <sheetFormatPr baseColWidth="10" defaultRowHeight="15" x14ac:dyDescent="0.25"/>
  <cols>
    <col min="1" max="2" width="11.42578125" style="1"/>
    <col min="3" max="4" width="21.28515625" style="1" customWidth="1"/>
    <col min="5" max="5" width="18.7109375" style="1" customWidth="1"/>
    <col min="6" max="6" width="7.5703125" style="1" customWidth="1"/>
    <col min="7" max="9" width="17.140625" style="1" customWidth="1"/>
    <col min="10" max="16384" width="11.42578125" style="1"/>
  </cols>
  <sheetData>
    <row r="3" spans="2:15" ht="15" customHeight="1" x14ac:dyDescent="0.25">
      <c r="C3" s="6" t="s">
        <v>40</v>
      </c>
      <c r="D3" s="6" t="s">
        <v>20</v>
      </c>
      <c r="E3" s="6"/>
      <c r="F3" s="6"/>
      <c r="G3" s="7" t="s">
        <v>34</v>
      </c>
      <c r="H3" s="7" t="s">
        <v>35</v>
      </c>
      <c r="I3" s="7" t="s">
        <v>36</v>
      </c>
    </row>
    <row r="4" spans="2:15" x14ac:dyDescent="0.25">
      <c r="C4" s="6"/>
      <c r="D4" s="6"/>
      <c r="E4" s="6"/>
      <c r="F4" s="6"/>
      <c r="G4" s="7" t="s">
        <v>37</v>
      </c>
      <c r="H4" s="7" t="s">
        <v>38</v>
      </c>
      <c r="I4" s="7" t="s">
        <v>39</v>
      </c>
    </row>
    <row r="5" spans="2:15" ht="15" customHeight="1" x14ac:dyDescent="0.25">
      <c r="B5" s="6" t="s">
        <v>28</v>
      </c>
      <c r="C5" s="6" t="s">
        <v>22</v>
      </c>
      <c r="D5" s="6" t="s">
        <v>4</v>
      </c>
      <c r="E5" s="9" t="s">
        <v>41</v>
      </c>
      <c r="F5" s="7" t="s">
        <v>2</v>
      </c>
      <c r="G5" s="8">
        <f>+I7-5</f>
        <v>865</v>
      </c>
      <c r="H5" s="8">
        <f>+AVERAGE(G5,I5)</f>
        <v>815</v>
      </c>
      <c r="I5" s="8">
        <f>+G5-DATOS!$H$4</f>
        <v>765</v>
      </c>
    </row>
    <row r="6" spans="2:15" x14ac:dyDescent="0.25">
      <c r="B6" s="6"/>
      <c r="C6" s="6"/>
      <c r="D6" s="6"/>
      <c r="E6" s="10"/>
      <c r="F6" s="7" t="s">
        <v>3</v>
      </c>
      <c r="G6" s="8">
        <f>+(G5/DATOS!$H$13)*DATOS!$G$28</f>
        <v>655.30303030303025</v>
      </c>
      <c r="H6" s="8">
        <f t="shared" ref="H6:H52" si="0">+AVERAGE(G6,I6)</f>
        <v>617.42424242424238</v>
      </c>
      <c r="I6" s="8">
        <f>+(I5/DATOS!$H$13)*DATOS!$G$28</f>
        <v>579.5454545454545</v>
      </c>
    </row>
    <row r="7" spans="2:15" ht="15" customHeight="1" x14ac:dyDescent="0.25">
      <c r="B7" s="6"/>
      <c r="C7" s="6"/>
      <c r="D7" s="6"/>
      <c r="E7" s="9" t="s">
        <v>42</v>
      </c>
      <c r="F7" s="7" t="s">
        <v>2</v>
      </c>
      <c r="G7" s="8">
        <f>+G11-DATOS!$H$4+50</f>
        <v>970</v>
      </c>
      <c r="H7" s="8">
        <f t="shared" si="0"/>
        <v>920</v>
      </c>
      <c r="I7" s="8">
        <f>+G7-DATOS!$H$4</f>
        <v>870</v>
      </c>
    </row>
    <row r="8" spans="2:15" x14ac:dyDescent="0.25">
      <c r="B8" s="6"/>
      <c r="C8" s="6"/>
      <c r="D8" s="6"/>
      <c r="E8" s="10"/>
      <c r="F8" s="7" t="s">
        <v>3</v>
      </c>
      <c r="G8" s="8">
        <f>+(G7/DATOS!$H$13)*DATOS!$G$28</f>
        <v>734.84848484848476</v>
      </c>
      <c r="H8" s="8">
        <f t="shared" si="0"/>
        <v>696.96969696969688</v>
      </c>
      <c r="I8" s="8">
        <f>+(I7/DATOS!$H$13)*DATOS!$G$28</f>
        <v>659.09090909090901</v>
      </c>
      <c r="N8" s="5"/>
      <c r="O8" s="5"/>
    </row>
    <row r="9" spans="2:15" ht="15" customHeight="1" x14ac:dyDescent="0.25">
      <c r="B9" s="6"/>
      <c r="C9" s="6"/>
      <c r="D9" s="6" t="s">
        <v>5</v>
      </c>
      <c r="E9" s="9" t="s">
        <v>41</v>
      </c>
      <c r="F9" s="7" t="s">
        <v>2</v>
      </c>
      <c r="G9" s="8">
        <f>+I11-5</f>
        <v>915</v>
      </c>
      <c r="H9" s="8">
        <f t="shared" si="0"/>
        <v>865</v>
      </c>
      <c r="I9" s="8">
        <f>+G9-DATOS!$H$4</f>
        <v>815</v>
      </c>
    </row>
    <row r="10" spans="2:15" x14ac:dyDescent="0.25">
      <c r="B10" s="6"/>
      <c r="C10" s="6"/>
      <c r="D10" s="6"/>
      <c r="E10" s="10"/>
      <c r="F10" s="7" t="s">
        <v>3</v>
      </c>
      <c r="G10" s="8">
        <f>+(G9/DATOS!$H$13)*DATOS!$G$28</f>
        <v>693.18181818181813</v>
      </c>
      <c r="H10" s="8">
        <f t="shared" si="0"/>
        <v>655.30303030303025</v>
      </c>
      <c r="I10" s="8">
        <f>+(I9/DATOS!$H$13)*DATOS!$G$28</f>
        <v>617.42424242424238</v>
      </c>
    </row>
    <row r="11" spans="2:15" x14ac:dyDescent="0.25">
      <c r="B11" s="6"/>
      <c r="C11" s="6"/>
      <c r="D11" s="6"/>
      <c r="E11" s="9" t="s">
        <v>42</v>
      </c>
      <c r="F11" s="7" t="s">
        <v>2</v>
      </c>
      <c r="G11" s="8">
        <f>+G15-DATOS!$H$4+50</f>
        <v>1020</v>
      </c>
      <c r="H11" s="8">
        <f t="shared" si="0"/>
        <v>970</v>
      </c>
      <c r="I11" s="8">
        <f>+G11-DATOS!$H$4</f>
        <v>920</v>
      </c>
    </row>
    <row r="12" spans="2:15" x14ac:dyDescent="0.25">
      <c r="B12" s="6"/>
      <c r="C12" s="6"/>
      <c r="D12" s="6"/>
      <c r="E12" s="10"/>
      <c r="F12" s="7" t="s">
        <v>3</v>
      </c>
      <c r="G12" s="8">
        <f>+(G11/DATOS!$H$13)*DATOS!$G$28</f>
        <v>772.72727272727263</v>
      </c>
      <c r="H12" s="8">
        <f t="shared" si="0"/>
        <v>734.84848484848476</v>
      </c>
      <c r="I12" s="8">
        <f>+(I11/DATOS!$H$13)*DATOS!$G$28</f>
        <v>696.96969696969688</v>
      </c>
      <c r="N12" s="4"/>
      <c r="O12" s="4"/>
    </row>
    <row r="13" spans="2:15" x14ac:dyDescent="0.25">
      <c r="B13" s="6"/>
      <c r="C13" s="6" t="s">
        <v>23</v>
      </c>
      <c r="D13" s="6" t="s">
        <v>4</v>
      </c>
      <c r="E13" s="9" t="s">
        <v>41</v>
      </c>
      <c r="F13" s="7" t="s">
        <v>2</v>
      </c>
      <c r="G13" s="8">
        <f>+I15-5</f>
        <v>965</v>
      </c>
      <c r="H13" s="8">
        <f t="shared" si="0"/>
        <v>915</v>
      </c>
      <c r="I13" s="8">
        <f>+G13-DATOS!$H$4</f>
        <v>865</v>
      </c>
    </row>
    <row r="14" spans="2:15" x14ac:dyDescent="0.25">
      <c r="B14" s="6"/>
      <c r="C14" s="6"/>
      <c r="D14" s="6"/>
      <c r="E14" s="10"/>
      <c r="F14" s="7" t="s">
        <v>3</v>
      </c>
      <c r="G14" s="8">
        <f>+(G13/DATOS!$H$13)*DATOS!$G$28</f>
        <v>731.06060606060601</v>
      </c>
      <c r="H14" s="8">
        <f t="shared" si="0"/>
        <v>693.18181818181813</v>
      </c>
      <c r="I14" s="8">
        <f>+(I13/DATOS!$H$13)*DATOS!$G$28</f>
        <v>655.30303030303025</v>
      </c>
    </row>
    <row r="15" spans="2:15" x14ac:dyDescent="0.25">
      <c r="B15" s="6"/>
      <c r="C15" s="6"/>
      <c r="D15" s="6"/>
      <c r="E15" s="9" t="s">
        <v>42</v>
      </c>
      <c r="F15" s="7" t="s">
        <v>2</v>
      </c>
      <c r="G15" s="8">
        <f>+G19-DATOS!$H$4+50</f>
        <v>1070</v>
      </c>
      <c r="H15" s="8">
        <f t="shared" si="0"/>
        <v>1020</v>
      </c>
      <c r="I15" s="8">
        <f>+G15-DATOS!$H$4</f>
        <v>970</v>
      </c>
    </row>
    <row r="16" spans="2:15" x14ac:dyDescent="0.25">
      <c r="B16" s="6"/>
      <c r="C16" s="6"/>
      <c r="D16" s="6"/>
      <c r="E16" s="10"/>
      <c r="F16" s="7" t="s">
        <v>3</v>
      </c>
      <c r="G16" s="8">
        <f>+(G15/DATOS!$H$13)*DATOS!$G$28</f>
        <v>810.60606060606062</v>
      </c>
      <c r="H16" s="8">
        <f t="shared" si="0"/>
        <v>772.72727272727275</v>
      </c>
      <c r="I16" s="8">
        <f>+(I15/DATOS!$H$13)*DATOS!$G$28</f>
        <v>734.84848484848476</v>
      </c>
    </row>
    <row r="17" spans="2:13" x14ac:dyDescent="0.25">
      <c r="B17" s="6"/>
      <c r="C17" s="6"/>
      <c r="D17" s="6" t="s">
        <v>5</v>
      </c>
      <c r="E17" s="9" t="s">
        <v>41</v>
      </c>
      <c r="F17" s="7" t="s">
        <v>2</v>
      </c>
      <c r="G17" s="8">
        <f>+I19-5</f>
        <v>1015</v>
      </c>
      <c r="H17" s="8">
        <f t="shared" si="0"/>
        <v>965</v>
      </c>
      <c r="I17" s="8">
        <f>+G17-DATOS!$H$4</f>
        <v>915</v>
      </c>
    </row>
    <row r="18" spans="2:13" x14ac:dyDescent="0.25">
      <c r="B18" s="6"/>
      <c r="C18" s="6"/>
      <c r="D18" s="6"/>
      <c r="E18" s="10"/>
      <c r="F18" s="7" t="s">
        <v>3</v>
      </c>
      <c r="G18" s="8">
        <f>+(G17/DATOS!$H$13)*DATOS!$G$28</f>
        <v>768.93939393939388</v>
      </c>
      <c r="H18" s="8">
        <f t="shared" si="0"/>
        <v>731.06060606060601</v>
      </c>
      <c r="I18" s="8">
        <f>+(I17/DATOS!$H$13)*DATOS!$G$28</f>
        <v>693.18181818181813</v>
      </c>
    </row>
    <row r="19" spans="2:13" x14ac:dyDescent="0.25">
      <c r="B19" s="6"/>
      <c r="C19" s="6"/>
      <c r="D19" s="6"/>
      <c r="E19" s="9" t="s">
        <v>42</v>
      </c>
      <c r="F19" s="7" t="s">
        <v>2</v>
      </c>
      <c r="G19" s="8">
        <f>+G23-DATOS!$H$4+50</f>
        <v>1120</v>
      </c>
      <c r="H19" s="8">
        <f t="shared" si="0"/>
        <v>1070</v>
      </c>
      <c r="I19" s="8">
        <f>+G19-DATOS!$H$4</f>
        <v>1020</v>
      </c>
    </row>
    <row r="20" spans="2:13" x14ac:dyDescent="0.25">
      <c r="B20" s="6"/>
      <c r="C20" s="6"/>
      <c r="D20" s="6"/>
      <c r="E20" s="10"/>
      <c r="F20" s="7" t="s">
        <v>3</v>
      </c>
      <c r="G20" s="8">
        <f>+(G19/DATOS!$H$13)*DATOS!$G$28</f>
        <v>848.4848484848485</v>
      </c>
      <c r="H20" s="8">
        <f t="shared" si="0"/>
        <v>810.60606060606051</v>
      </c>
      <c r="I20" s="8">
        <f>+(I19/DATOS!$H$13)*DATOS!$G$28</f>
        <v>772.72727272727263</v>
      </c>
    </row>
    <row r="21" spans="2:13" x14ac:dyDescent="0.25">
      <c r="B21" s="6"/>
      <c r="C21" s="6" t="s">
        <v>24</v>
      </c>
      <c r="D21" s="6" t="s">
        <v>4</v>
      </c>
      <c r="E21" s="9" t="s">
        <v>41</v>
      </c>
      <c r="F21" s="7" t="s">
        <v>2</v>
      </c>
      <c r="G21" s="8">
        <f>+I23-5</f>
        <v>1065</v>
      </c>
      <c r="H21" s="8">
        <f t="shared" si="0"/>
        <v>1015</v>
      </c>
      <c r="I21" s="8">
        <f>+G21-DATOS!$H$4</f>
        <v>965</v>
      </c>
    </row>
    <row r="22" spans="2:13" x14ac:dyDescent="0.25">
      <c r="B22" s="6"/>
      <c r="C22" s="6"/>
      <c r="D22" s="6"/>
      <c r="E22" s="10"/>
      <c r="F22" s="7" t="s">
        <v>3</v>
      </c>
      <c r="G22" s="8">
        <f>+(G21/DATOS!$H$13)*DATOS!$G$28</f>
        <v>806.81818181818176</v>
      </c>
      <c r="H22" s="8">
        <f t="shared" si="0"/>
        <v>768.93939393939388</v>
      </c>
      <c r="I22" s="8">
        <f>+(I21/DATOS!$H$13)*DATOS!$G$28</f>
        <v>731.06060606060601</v>
      </c>
    </row>
    <row r="23" spans="2:13" x14ac:dyDescent="0.25">
      <c r="B23" s="6"/>
      <c r="C23" s="6"/>
      <c r="D23" s="6"/>
      <c r="E23" s="9" t="s">
        <v>42</v>
      </c>
      <c r="F23" s="7" t="s">
        <v>2</v>
      </c>
      <c r="G23" s="8">
        <f>+G27-DATOS!$H$4+50</f>
        <v>1170</v>
      </c>
      <c r="H23" s="8">
        <f t="shared" si="0"/>
        <v>1120</v>
      </c>
      <c r="I23" s="8">
        <f>+G23-DATOS!$H$4</f>
        <v>1070</v>
      </c>
    </row>
    <row r="24" spans="2:13" x14ac:dyDescent="0.25">
      <c r="B24" s="6"/>
      <c r="C24" s="6"/>
      <c r="D24" s="6"/>
      <c r="E24" s="10"/>
      <c r="F24" s="7" t="s">
        <v>3</v>
      </c>
      <c r="G24" s="8">
        <f>+(G23/DATOS!$H$13)*DATOS!$G$28</f>
        <v>886.36363636363637</v>
      </c>
      <c r="H24" s="8">
        <f t="shared" si="0"/>
        <v>848.4848484848485</v>
      </c>
      <c r="I24" s="8">
        <f>+(I23/DATOS!$H$13)*DATOS!$G$28</f>
        <v>810.60606060606062</v>
      </c>
    </row>
    <row r="25" spans="2:13" x14ac:dyDescent="0.25">
      <c r="B25" s="6"/>
      <c r="C25" s="6"/>
      <c r="D25" s="6" t="s">
        <v>5</v>
      </c>
      <c r="E25" s="9" t="s">
        <v>41</v>
      </c>
      <c r="F25" s="7" t="s">
        <v>2</v>
      </c>
      <c r="G25" s="8">
        <f>+I27-5</f>
        <v>1115</v>
      </c>
      <c r="H25" s="8">
        <f t="shared" si="0"/>
        <v>1065</v>
      </c>
      <c r="I25" s="8">
        <f>+G25-DATOS!$H$4</f>
        <v>1015</v>
      </c>
    </row>
    <row r="26" spans="2:13" x14ac:dyDescent="0.25">
      <c r="B26" s="6"/>
      <c r="C26" s="6"/>
      <c r="D26" s="6"/>
      <c r="E26" s="10"/>
      <c r="F26" s="7" t="s">
        <v>3</v>
      </c>
      <c r="G26" s="8">
        <f>+(G25/DATOS!$H$13)*DATOS!$G$28</f>
        <v>844.69696969696963</v>
      </c>
      <c r="H26" s="8">
        <f t="shared" si="0"/>
        <v>806.81818181818176</v>
      </c>
      <c r="I26" s="8">
        <f>+(I25/DATOS!$H$13)*DATOS!$G$28</f>
        <v>768.93939393939388</v>
      </c>
    </row>
    <row r="27" spans="2:13" x14ac:dyDescent="0.25">
      <c r="B27" s="6"/>
      <c r="C27" s="6"/>
      <c r="D27" s="6"/>
      <c r="E27" s="9" t="s">
        <v>42</v>
      </c>
      <c r="F27" s="7" t="s">
        <v>2</v>
      </c>
      <c r="G27" s="8">
        <v>1220</v>
      </c>
      <c r="H27" s="8">
        <f t="shared" si="0"/>
        <v>1170</v>
      </c>
      <c r="I27" s="8">
        <f>+G27-DATOS!$H$4</f>
        <v>1120</v>
      </c>
      <c r="M27" s="4"/>
    </row>
    <row r="28" spans="2:13" x14ac:dyDescent="0.25">
      <c r="B28" s="6"/>
      <c r="C28" s="6"/>
      <c r="D28" s="6"/>
      <c r="E28" s="10"/>
      <c r="F28" s="7" t="s">
        <v>3</v>
      </c>
      <c r="G28" s="8">
        <f>+(G27/DATOS!$H$13)*DATOS!$G$28</f>
        <v>924.24242424242425</v>
      </c>
      <c r="H28" s="8">
        <f t="shared" si="0"/>
        <v>886.36363636363637</v>
      </c>
      <c r="I28" s="8">
        <f>+(I27/DATOS!$H$13)*DATOS!$G$28</f>
        <v>848.4848484848485</v>
      </c>
    </row>
    <row r="29" spans="2:13" x14ac:dyDescent="0.25">
      <c r="B29" s="6"/>
      <c r="C29" s="6" t="s">
        <v>25</v>
      </c>
      <c r="D29" s="6" t="s">
        <v>4</v>
      </c>
      <c r="E29" s="9" t="s">
        <v>41</v>
      </c>
      <c r="F29" s="7" t="s">
        <v>2</v>
      </c>
      <c r="G29" s="8">
        <f>+I31-5</f>
        <v>785</v>
      </c>
      <c r="H29" s="8">
        <f t="shared" si="0"/>
        <v>735</v>
      </c>
      <c r="I29" s="8">
        <f>+G29-DATOS!$H$4</f>
        <v>685</v>
      </c>
    </row>
    <row r="30" spans="2:13" x14ac:dyDescent="0.25">
      <c r="B30" s="6"/>
      <c r="C30" s="6"/>
      <c r="D30" s="6"/>
      <c r="E30" s="10"/>
      <c r="F30" s="7" t="s">
        <v>3</v>
      </c>
      <c r="G30" s="8">
        <f>+(G29/DATOS!$H$13)*DATOS!$G$28</f>
        <v>594.69696969696963</v>
      </c>
      <c r="H30" s="8">
        <f t="shared" si="0"/>
        <v>556.81818181818176</v>
      </c>
      <c r="I30" s="8">
        <f>+(I29/DATOS!$H$13)*DATOS!$G$28</f>
        <v>518.93939393939388</v>
      </c>
    </row>
    <row r="31" spans="2:13" x14ac:dyDescent="0.25">
      <c r="B31" s="6"/>
      <c r="C31" s="6"/>
      <c r="D31" s="6"/>
      <c r="E31" s="9" t="s">
        <v>42</v>
      </c>
      <c r="F31" s="7" t="s">
        <v>2</v>
      </c>
      <c r="G31" s="8">
        <f>+G35-DATOS!$H$4+50</f>
        <v>890</v>
      </c>
      <c r="H31" s="8">
        <f t="shared" si="0"/>
        <v>840</v>
      </c>
      <c r="I31" s="8">
        <f>+G31-DATOS!$H$4</f>
        <v>790</v>
      </c>
    </row>
    <row r="32" spans="2:13" x14ac:dyDescent="0.25">
      <c r="B32" s="6"/>
      <c r="C32" s="6"/>
      <c r="D32" s="6"/>
      <c r="E32" s="10"/>
      <c r="F32" s="7" t="s">
        <v>3</v>
      </c>
      <c r="G32" s="8">
        <f>+(G31/DATOS!$H$13)*DATOS!$G$28</f>
        <v>674.24242424242425</v>
      </c>
      <c r="H32" s="8">
        <f t="shared" si="0"/>
        <v>636.36363636363637</v>
      </c>
      <c r="I32" s="8">
        <f>+(I31/DATOS!$H$13)*DATOS!$G$28</f>
        <v>598.4848484848485</v>
      </c>
    </row>
    <row r="33" spans="2:9" x14ac:dyDescent="0.25">
      <c r="B33" s="6"/>
      <c r="C33" s="6"/>
      <c r="D33" s="6" t="s">
        <v>5</v>
      </c>
      <c r="E33" s="9" t="s">
        <v>41</v>
      </c>
      <c r="F33" s="7" t="s">
        <v>2</v>
      </c>
      <c r="G33" s="8">
        <f>+I35-5</f>
        <v>835</v>
      </c>
      <c r="H33" s="8">
        <f t="shared" si="0"/>
        <v>785</v>
      </c>
      <c r="I33" s="8">
        <f>+G33-DATOS!$H$4</f>
        <v>735</v>
      </c>
    </row>
    <row r="34" spans="2:9" x14ac:dyDescent="0.25">
      <c r="B34" s="6"/>
      <c r="C34" s="6"/>
      <c r="D34" s="6"/>
      <c r="E34" s="10"/>
      <c r="F34" s="7" t="s">
        <v>3</v>
      </c>
      <c r="G34" s="8">
        <f>+(G33/DATOS!$H$13)*DATOS!$G$28</f>
        <v>632.57575757575751</v>
      </c>
      <c r="H34" s="8">
        <f t="shared" si="0"/>
        <v>594.69696969696963</v>
      </c>
      <c r="I34" s="8">
        <f>+(I33/DATOS!$H$13)*DATOS!$G$28</f>
        <v>556.81818181818176</v>
      </c>
    </row>
    <row r="35" spans="2:9" x14ac:dyDescent="0.25">
      <c r="B35" s="6"/>
      <c r="C35" s="6"/>
      <c r="D35" s="6"/>
      <c r="E35" s="9" t="s">
        <v>42</v>
      </c>
      <c r="F35" s="7" t="s">
        <v>2</v>
      </c>
      <c r="G35" s="8">
        <f>+G39-DATOS!$H$4+50</f>
        <v>940</v>
      </c>
      <c r="H35" s="8">
        <f t="shared" si="0"/>
        <v>890</v>
      </c>
      <c r="I35" s="8">
        <f>+G35-DATOS!$H$4</f>
        <v>840</v>
      </c>
    </row>
    <row r="36" spans="2:9" x14ac:dyDescent="0.25">
      <c r="B36" s="6"/>
      <c r="C36" s="6"/>
      <c r="D36" s="6"/>
      <c r="E36" s="10"/>
      <c r="F36" s="7" t="s">
        <v>3</v>
      </c>
      <c r="G36" s="8">
        <f>+(G35/DATOS!$H$13)*DATOS!$G$28</f>
        <v>712.12121212121212</v>
      </c>
      <c r="H36" s="8">
        <f t="shared" si="0"/>
        <v>674.24242424242425</v>
      </c>
      <c r="I36" s="8">
        <f>+(I35/DATOS!$H$13)*DATOS!$G$28</f>
        <v>636.36363636363637</v>
      </c>
    </row>
    <row r="37" spans="2:9" x14ac:dyDescent="0.25">
      <c r="B37" s="6"/>
      <c r="C37" s="6" t="s">
        <v>26</v>
      </c>
      <c r="D37" s="6" t="s">
        <v>4</v>
      </c>
      <c r="E37" s="9" t="s">
        <v>41</v>
      </c>
      <c r="F37" s="7" t="s">
        <v>2</v>
      </c>
      <c r="G37" s="8">
        <f>+I39-5</f>
        <v>885</v>
      </c>
      <c r="H37" s="8">
        <f t="shared" si="0"/>
        <v>835</v>
      </c>
      <c r="I37" s="8">
        <f>+G37-DATOS!$H$4</f>
        <v>785</v>
      </c>
    </row>
    <row r="38" spans="2:9" x14ac:dyDescent="0.25">
      <c r="B38" s="6"/>
      <c r="C38" s="6"/>
      <c r="D38" s="6"/>
      <c r="E38" s="10"/>
      <c r="F38" s="7" t="s">
        <v>3</v>
      </c>
      <c r="G38" s="8">
        <f>+(G37/DATOS!$H$13)*DATOS!$G$28</f>
        <v>670.45454545454538</v>
      </c>
      <c r="H38" s="8">
        <f t="shared" si="0"/>
        <v>632.57575757575751</v>
      </c>
      <c r="I38" s="8">
        <f>+(I37/DATOS!$H$13)*DATOS!$G$28</f>
        <v>594.69696969696963</v>
      </c>
    </row>
    <row r="39" spans="2:9" x14ac:dyDescent="0.25">
      <c r="B39" s="6"/>
      <c r="C39" s="6"/>
      <c r="D39" s="6"/>
      <c r="E39" s="9" t="s">
        <v>42</v>
      </c>
      <c r="F39" s="7" t="s">
        <v>2</v>
      </c>
      <c r="G39" s="8">
        <f>+G43-DATOS!$H$4+50</f>
        <v>990</v>
      </c>
      <c r="H39" s="8">
        <f t="shared" si="0"/>
        <v>940</v>
      </c>
      <c r="I39" s="8">
        <f>+G39-DATOS!$H$4</f>
        <v>890</v>
      </c>
    </row>
    <row r="40" spans="2:9" x14ac:dyDescent="0.25">
      <c r="B40" s="6"/>
      <c r="C40" s="6"/>
      <c r="D40" s="6"/>
      <c r="E40" s="10"/>
      <c r="F40" s="7" t="s">
        <v>3</v>
      </c>
      <c r="G40" s="8">
        <f>+(G39/DATOS!$H$13)*DATOS!$G$28</f>
        <v>750</v>
      </c>
      <c r="H40" s="8">
        <f t="shared" si="0"/>
        <v>712.12121212121212</v>
      </c>
      <c r="I40" s="8">
        <f>+(I39/DATOS!$H$13)*DATOS!$G$28</f>
        <v>674.24242424242425</v>
      </c>
    </row>
    <row r="41" spans="2:9" x14ac:dyDescent="0.25">
      <c r="B41" s="6"/>
      <c r="C41" s="6"/>
      <c r="D41" s="6" t="s">
        <v>5</v>
      </c>
      <c r="E41" s="9" t="s">
        <v>41</v>
      </c>
      <c r="F41" s="7" t="s">
        <v>2</v>
      </c>
      <c r="G41" s="8">
        <f>+I43-5</f>
        <v>935</v>
      </c>
      <c r="H41" s="8">
        <f t="shared" si="0"/>
        <v>885</v>
      </c>
      <c r="I41" s="8">
        <f>+G41-DATOS!$H$4</f>
        <v>835</v>
      </c>
    </row>
    <row r="42" spans="2:9" x14ac:dyDescent="0.25">
      <c r="B42" s="6"/>
      <c r="C42" s="6"/>
      <c r="D42" s="6"/>
      <c r="E42" s="10"/>
      <c r="F42" s="7" t="s">
        <v>3</v>
      </c>
      <c r="G42" s="8">
        <f>+(G41/DATOS!$H$13)*DATOS!$G$28</f>
        <v>708.33333333333326</v>
      </c>
      <c r="H42" s="8">
        <f t="shared" si="0"/>
        <v>670.45454545454538</v>
      </c>
      <c r="I42" s="8">
        <f>+(I41/DATOS!$H$13)*DATOS!$G$28</f>
        <v>632.57575757575751</v>
      </c>
    </row>
    <row r="43" spans="2:9" x14ac:dyDescent="0.25">
      <c r="B43" s="6"/>
      <c r="C43" s="6"/>
      <c r="D43" s="6"/>
      <c r="E43" s="9" t="s">
        <v>42</v>
      </c>
      <c r="F43" s="7" t="s">
        <v>2</v>
      </c>
      <c r="G43" s="8">
        <f>+G47-DATOS!$H$4+50</f>
        <v>1040</v>
      </c>
      <c r="H43" s="8">
        <f t="shared" si="0"/>
        <v>990</v>
      </c>
      <c r="I43" s="8">
        <f>+G43-DATOS!$H$4</f>
        <v>940</v>
      </c>
    </row>
    <row r="44" spans="2:9" x14ac:dyDescent="0.25">
      <c r="B44" s="6"/>
      <c r="C44" s="6"/>
      <c r="D44" s="6"/>
      <c r="E44" s="10"/>
      <c r="F44" s="7" t="s">
        <v>3</v>
      </c>
      <c r="G44" s="8">
        <f>+(G43/DATOS!$H$13)*DATOS!$G$28</f>
        <v>787.87878787878788</v>
      </c>
      <c r="H44" s="8">
        <f t="shared" si="0"/>
        <v>750</v>
      </c>
      <c r="I44" s="8">
        <f>+(I43/DATOS!$H$13)*DATOS!$G$28</f>
        <v>712.12121212121212</v>
      </c>
    </row>
    <row r="45" spans="2:9" x14ac:dyDescent="0.25">
      <c r="B45" s="6"/>
      <c r="C45" s="6" t="s">
        <v>27</v>
      </c>
      <c r="D45" s="6" t="s">
        <v>4</v>
      </c>
      <c r="E45" s="9" t="s">
        <v>41</v>
      </c>
      <c r="F45" s="7" t="s">
        <v>2</v>
      </c>
      <c r="G45" s="8">
        <f>+I47-5</f>
        <v>985</v>
      </c>
      <c r="H45" s="8">
        <f t="shared" si="0"/>
        <v>935</v>
      </c>
      <c r="I45" s="8">
        <f>+G45-DATOS!$H$4</f>
        <v>885</v>
      </c>
    </row>
    <row r="46" spans="2:9" x14ac:dyDescent="0.25">
      <c r="B46" s="6"/>
      <c r="C46" s="6"/>
      <c r="D46" s="6"/>
      <c r="E46" s="10"/>
      <c r="F46" s="7" t="s">
        <v>3</v>
      </c>
      <c r="G46" s="8">
        <f>+(G45/DATOS!$H$13)*DATOS!$G$28</f>
        <v>746.21212121212113</v>
      </c>
      <c r="H46" s="8">
        <f t="shared" si="0"/>
        <v>708.33333333333326</v>
      </c>
      <c r="I46" s="8">
        <f>+(I45/DATOS!$H$13)*DATOS!$G$28</f>
        <v>670.45454545454538</v>
      </c>
    </row>
    <row r="47" spans="2:9" x14ac:dyDescent="0.25">
      <c r="B47" s="6"/>
      <c r="C47" s="6"/>
      <c r="D47" s="6"/>
      <c r="E47" s="9" t="s">
        <v>42</v>
      </c>
      <c r="F47" s="7" t="s">
        <v>2</v>
      </c>
      <c r="G47" s="8">
        <f>+G51-DATOS!$H$4+50</f>
        <v>1090</v>
      </c>
      <c r="H47" s="8">
        <f t="shared" si="0"/>
        <v>1040</v>
      </c>
      <c r="I47" s="8">
        <f>+G47-DATOS!$H$4</f>
        <v>990</v>
      </c>
    </row>
    <row r="48" spans="2:9" x14ac:dyDescent="0.25">
      <c r="B48" s="6"/>
      <c r="C48" s="6"/>
      <c r="D48" s="6"/>
      <c r="E48" s="10"/>
      <c r="F48" s="7" t="s">
        <v>3</v>
      </c>
      <c r="G48" s="8">
        <f>+(G47/DATOS!$H$13)*DATOS!$G$28</f>
        <v>825.75757575757575</v>
      </c>
      <c r="H48" s="8">
        <f t="shared" si="0"/>
        <v>787.87878787878788</v>
      </c>
      <c r="I48" s="8">
        <f>+(I47/DATOS!$H$13)*DATOS!$G$28</f>
        <v>750</v>
      </c>
    </row>
    <row r="49" spans="2:9" x14ac:dyDescent="0.25">
      <c r="B49" s="6"/>
      <c r="C49" s="6"/>
      <c r="D49" s="6" t="s">
        <v>5</v>
      </c>
      <c r="E49" s="9" t="s">
        <v>41</v>
      </c>
      <c r="F49" s="7" t="s">
        <v>2</v>
      </c>
      <c r="G49" s="8">
        <f>+I51-5</f>
        <v>1035</v>
      </c>
      <c r="H49" s="8">
        <f t="shared" si="0"/>
        <v>985</v>
      </c>
      <c r="I49" s="8">
        <f>+G49-DATOS!$H$4</f>
        <v>935</v>
      </c>
    </row>
    <row r="50" spans="2:9" x14ac:dyDescent="0.25">
      <c r="B50" s="6"/>
      <c r="C50" s="6"/>
      <c r="D50" s="6"/>
      <c r="E50" s="10"/>
      <c r="F50" s="7" t="s">
        <v>3</v>
      </c>
      <c r="G50" s="8">
        <f>+(G49/DATOS!$H$13)*DATOS!$G$28</f>
        <v>784.09090909090901</v>
      </c>
      <c r="H50" s="8">
        <f t="shared" si="0"/>
        <v>746.21212121212113</v>
      </c>
      <c r="I50" s="8">
        <f>+(I49/DATOS!$H$13)*DATOS!$G$28</f>
        <v>708.33333333333326</v>
      </c>
    </row>
    <row r="51" spans="2:9" x14ac:dyDescent="0.25">
      <c r="B51" s="6"/>
      <c r="C51" s="6"/>
      <c r="D51" s="6"/>
      <c r="E51" s="9" t="s">
        <v>42</v>
      </c>
      <c r="F51" s="7" t="s">
        <v>2</v>
      </c>
      <c r="G51" s="8">
        <v>1140</v>
      </c>
      <c r="H51" s="8">
        <f t="shared" si="0"/>
        <v>1090</v>
      </c>
      <c r="I51" s="8">
        <f>+G51-DATOS!$H$4</f>
        <v>1040</v>
      </c>
    </row>
    <row r="52" spans="2:9" x14ac:dyDescent="0.25">
      <c r="B52" s="6"/>
      <c r="C52" s="6"/>
      <c r="D52" s="6"/>
      <c r="E52" s="10"/>
      <c r="F52" s="7" t="s">
        <v>3</v>
      </c>
      <c r="G52" s="8">
        <f>+(G51/DATOS!$H$13)*DATOS!$G$28</f>
        <v>863.63636363636363</v>
      </c>
      <c r="H52" s="8">
        <f t="shared" si="0"/>
        <v>825.75757575757575</v>
      </c>
      <c r="I52" s="8">
        <f>+(I51/DATOS!$H$13)*DATOS!$G$28</f>
        <v>787.87878787878788</v>
      </c>
    </row>
  </sheetData>
  <mergeCells count="46">
    <mergeCell ref="B5:B52"/>
    <mergeCell ref="F3:F4"/>
    <mergeCell ref="D3:E4"/>
    <mergeCell ref="C3:C4"/>
    <mergeCell ref="C45:C52"/>
    <mergeCell ref="D45:D48"/>
    <mergeCell ref="E45:E46"/>
    <mergeCell ref="E47:E48"/>
    <mergeCell ref="D49:D52"/>
    <mergeCell ref="E49:E50"/>
    <mergeCell ref="E51:E52"/>
    <mergeCell ref="C37:C44"/>
    <mergeCell ref="D37:D40"/>
    <mergeCell ref="E37:E38"/>
    <mergeCell ref="E39:E40"/>
    <mergeCell ref="D41:D44"/>
    <mergeCell ref="E41:E42"/>
    <mergeCell ref="E43:E44"/>
    <mergeCell ref="C29:C36"/>
    <mergeCell ref="D29:D32"/>
    <mergeCell ref="E29:E30"/>
    <mergeCell ref="E31:E32"/>
    <mergeCell ref="D33:D36"/>
    <mergeCell ref="E33:E34"/>
    <mergeCell ref="E35:E36"/>
    <mergeCell ref="C21:C28"/>
    <mergeCell ref="D21:D24"/>
    <mergeCell ref="E21:E22"/>
    <mergeCell ref="E23:E24"/>
    <mergeCell ref="D25:D28"/>
    <mergeCell ref="E25:E26"/>
    <mergeCell ref="E27:E28"/>
    <mergeCell ref="C5:C12"/>
    <mergeCell ref="C13:C20"/>
    <mergeCell ref="D13:D16"/>
    <mergeCell ref="E13:E14"/>
    <mergeCell ref="E15:E16"/>
    <mergeCell ref="D17:D20"/>
    <mergeCell ref="E17:E18"/>
    <mergeCell ref="E19:E20"/>
    <mergeCell ref="E5:E6"/>
    <mergeCell ref="E7:E8"/>
    <mergeCell ref="D5:D8"/>
    <mergeCell ref="D9:D12"/>
    <mergeCell ref="E9:E10"/>
    <mergeCell ref="E11:E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4"/>
  <sheetViews>
    <sheetView zoomScaleNormal="100" workbookViewId="0">
      <selection activeCell="E17" sqref="E17"/>
    </sheetView>
  </sheetViews>
  <sheetFormatPr baseColWidth="10" defaultRowHeight="15" x14ac:dyDescent="0.25"/>
  <sheetData>
    <row r="3" spans="1:8" x14ac:dyDescent="0.25">
      <c r="A3" t="s">
        <v>29</v>
      </c>
      <c r="G3" t="s">
        <v>30</v>
      </c>
    </row>
    <row r="4" spans="1:8" x14ac:dyDescent="0.25">
      <c r="A4" t="s">
        <v>17</v>
      </c>
      <c r="B4">
        <v>20</v>
      </c>
      <c r="G4" t="s">
        <v>31</v>
      </c>
      <c r="H4">
        <v>100</v>
      </c>
    </row>
    <row r="5" spans="1:8" x14ac:dyDescent="0.25">
      <c r="A5" t="s">
        <v>18</v>
      </c>
      <c r="B5">
        <v>20</v>
      </c>
    </row>
    <row r="6" spans="1:8" x14ac:dyDescent="0.25">
      <c r="A6" t="s">
        <v>7</v>
      </c>
      <c r="B6">
        <v>35</v>
      </c>
    </row>
    <row r="9" spans="1:8" x14ac:dyDescent="0.25">
      <c r="A9" t="s">
        <v>13</v>
      </c>
      <c r="G9" t="s">
        <v>32</v>
      </c>
    </row>
    <row r="10" spans="1:8" x14ac:dyDescent="0.25">
      <c r="A10" t="s">
        <v>10</v>
      </c>
      <c r="B10">
        <v>1</v>
      </c>
      <c r="G10" t="s">
        <v>10</v>
      </c>
      <c r="H10">
        <v>1</v>
      </c>
    </row>
    <row r="11" spans="1:8" x14ac:dyDescent="0.25">
      <c r="A11" t="s">
        <v>11</v>
      </c>
      <c r="B11">
        <v>0.7</v>
      </c>
      <c r="G11" t="s">
        <v>11</v>
      </c>
      <c r="H11">
        <v>2.2000000000000002</v>
      </c>
    </row>
    <row r="12" spans="1:8" x14ac:dyDescent="0.25">
      <c r="A12" t="s">
        <v>12</v>
      </c>
      <c r="B12">
        <v>0.32</v>
      </c>
      <c r="G12" t="s">
        <v>12</v>
      </c>
      <c r="H12">
        <v>0.6</v>
      </c>
    </row>
    <row r="13" spans="1:8" x14ac:dyDescent="0.25">
      <c r="A13" t="s">
        <v>3</v>
      </c>
      <c r="B13">
        <f>+B10*B11*B12</f>
        <v>0.22399999999999998</v>
      </c>
      <c r="G13" t="s">
        <v>3</v>
      </c>
      <c r="H13">
        <f>+H10*H11*H12</f>
        <v>1.32</v>
      </c>
    </row>
    <row r="15" spans="1:8" x14ac:dyDescent="0.25">
      <c r="A15" t="s">
        <v>14</v>
      </c>
    </row>
    <row r="16" spans="1:8" x14ac:dyDescent="0.25">
      <c r="A16" t="s">
        <v>10</v>
      </c>
      <c r="B16">
        <v>1</v>
      </c>
    </row>
    <row r="17" spans="1:7" x14ac:dyDescent="0.25">
      <c r="A17" t="s">
        <v>11</v>
      </c>
      <c r="B17">
        <v>0.89</v>
      </c>
    </row>
    <row r="18" spans="1:7" x14ac:dyDescent="0.25">
      <c r="A18" t="s">
        <v>12</v>
      </c>
      <c r="B18">
        <v>0.56000000000000005</v>
      </c>
    </row>
    <row r="19" spans="1:7" x14ac:dyDescent="0.25">
      <c r="A19" t="s">
        <v>3</v>
      </c>
      <c r="B19">
        <f>+B16*B17*B18</f>
        <v>0.49840000000000007</v>
      </c>
    </row>
    <row r="21" spans="1:7" x14ac:dyDescent="0.25">
      <c r="A21" t="s">
        <v>14</v>
      </c>
    </row>
    <row r="22" spans="1:7" x14ac:dyDescent="0.25">
      <c r="A22" t="s">
        <v>10</v>
      </c>
      <c r="B22">
        <v>1</v>
      </c>
    </row>
    <row r="23" spans="1:7" x14ac:dyDescent="0.25">
      <c r="A23" t="s">
        <v>11</v>
      </c>
      <c r="B23">
        <v>2.2000000000000002</v>
      </c>
    </row>
    <row r="24" spans="1:7" x14ac:dyDescent="0.25">
      <c r="A24" t="s">
        <v>12</v>
      </c>
      <c r="B24">
        <v>0.56000000000000005</v>
      </c>
    </row>
    <row r="25" spans="1:7" x14ac:dyDescent="0.25">
      <c r="A25" t="s">
        <v>3</v>
      </c>
      <c r="B25">
        <f>+B22*B23*B24</f>
        <v>1.2320000000000002</v>
      </c>
    </row>
    <row r="27" spans="1:7" x14ac:dyDescent="0.25">
      <c r="A27" t="s">
        <v>15</v>
      </c>
      <c r="G27" t="s">
        <v>33</v>
      </c>
    </row>
    <row r="28" spans="1:7" x14ac:dyDescent="0.25">
      <c r="A28">
        <v>1</v>
      </c>
      <c r="G28">
        <v>1</v>
      </c>
    </row>
    <row r="30" spans="1:7" x14ac:dyDescent="0.25">
      <c r="A30" t="s">
        <v>16</v>
      </c>
    </row>
    <row r="31" spans="1:7" x14ac:dyDescent="0.25">
      <c r="A31">
        <v>1</v>
      </c>
    </row>
    <row r="33" spans="1:1" x14ac:dyDescent="0.25">
      <c r="A33" t="s">
        <v>19</v>
      </c>
    </row>
    <row r="34" spans="1:1" x14ac:dyDescent="0.25">
      <c r="A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DE PRECIOS COCINA 2019</vt:lpstr>
      <vt:lpstr>LISTA DE PRECIOS ROPEROS 2019</vt:lpstr>
      <vt:lpstr>DATOS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Diaz Villa</dc:creator>
  <cp:lastModifiedBy>luz Diaz Villa</cp:lastModifiedBy>
  <dcterms:created xsi:type="dcterms:W3CDTF">2019-05-05T01:31:20Z</dcterms:created>
  <dcterms:modified xsi:type="dcterms:W3CDTF">2019-05-05T19:53:33Z</dcterms:modified>
</cp:coreProperties>
</file>