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https://ppcpartnersinc.sharepoint.com/sites/Branch8FieldLabor/Shared Documents/General/Manpower Board/"/>
    </mc:Choice>
  </mc:AlternateContent>
  <xr:revisionPtr revIDLastSave="579" documentId="8_{204A118F-8A57-49C8-BCD5-D8747CA9757E}" xr6:coauthVersionLast="47" xr6:coauthVersionMax="47" xr10:uidLastSave="{BE0445A1-EB87-491F-A667-AB68B2958E8C}"/>
  <bookViews>
    <workbookView xWindow="-57720" yWindow="-1170" windowWidth="29040" windowHeight="15720" xr2:uid="{EA381861-342F-4B3B-AA78-798334243FF4}"/>
  </bookViews>
  <sheets>
    <sheet name="Manpower Board" sheetId="1" r:id="rId1"/>
    <sheet name="Master List " sheetId="2" r:id="rId2"/>
    <sheet name="Temp Labor" sheetId="3" r:id="rId3"/>
    <sheet name="Sheet1" sheetId="4" r:id="rId4"/>
  </sheets>
  <definedNames>
    <definedName name="_xlnm._FilterDatabase" localSheetId="0" hidden="1">'Manpower Board'!$B$3:$J$10</definedName>
    <definedName name="_xlnm._FilterDatabase" localSheetId="1" hidden="1">'Master List '!$A$1:$E$1</definedName>
    <definedName name="_xlnm._FilterDatabase" localSheetId="3" hidden="1">Sheet1!$A$1:$J$1</definedName>
    <definedName name="_xlnm._FilterDatabase" localSheetId="2" hidden="1">'Temp Labor'!$A$1:$I$1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D63" i="1"/>
  <c r="G23" i="1"/>
  <c r="G42" i="1"/>
  <c r="J23" i="1"/>
  <c r="G54" i="1"/>
  <c r="M12" i="1"/>
  <c r="J78" i="1" l="1"/>
  <c r="G78" i="1"/>
  <c r="D78" i="1"/>
  <c r="G63" i="1"/>
  <c r="D3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J2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3" i="4"/>
  <c r="J4" i="4"/>
  <c r="J5" i="4"/>
  <c r="J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J56" i="4" s="1"/>
  <c r="I2" i="4"/>
  <c r="I30" i="3"/>
  <c r="I2" i="3"/>
  <c r="I21" i="3"/>
  <c r="I9" i="3"/>
  <c r="I5" i="3"/>
  <c r="I4" i="3"/>
  <c r="I14" i="3"/>
  <c r="I7" i="3"/>
  <c r="I10" i="3"/>
  <c r="I8" i="3"/>
  <c r="I19" i="3"/>
  <c r="I29" i="3"/>
  <c r="I26" i="3"/>
  <c r="I28" i="3"/>
  <c r="I25" i="3"/>
  <c r="I24" i="3"/>
  <c r="I6" i="3"/>
  <c r="I3" i="3"/>
  <c r="I31" i="3"/>
  <c r="I18" i="3"/>
  <c r="I15" i="3"/>
  <c r="I17" i="3"/>
  <c r="I13" i="3"/>
  <c r="I12" i="3"/>
  <c r="I23" i="3"/>
  <c r="I22" i="3"/>
  <c r="I20" i="3"/>
  <c r="I16" i="3"/>
  <c r="I11" i="3"/>
  <c r="I27" i="3"/>
  <c r="J54" i="1"/>
  <c r="G3" i="1"/>
  <c r="J3" i="1"/>
  <c r="J16" i="1"/>
  <c r="G16" i="1"/>
  <c r="D54" i="1"/>
  <c r="D42" i="1"/>
  <c r="J42" i="1"/>
  <c r="D16" i="1"/>
  <c r="D23" i="1"/>
  <c r="M8" i="1" l="1"/>
  <c r="M14" i="1"/>
  <c r="M13" i="1"/>
  <c r="M11" i="1"/>
  <c r="M10" i="1"/>
  <c r="M9" i="1"/>
  <c r="M5" i="1"/>
  <c r="M7" i="1" l="1"/>
</calcChain>
</file>

<file path=xl/sharedStrings.xml><?xml version="1.0" encoding="utf-8"?>
<sst xmlns="http://schemas.openxmlformats.org/spreadsheetml/2006/main" count="615" uniqueCount="273">
  <si>
    <t>Week of : 6/30/25-7/6/25</t>
  </si>
  <si>
    <t>Available (Unassigned)</t>
  </si>
  <si>
    <t>Vacation/Medical</t>
  </si>
  <si>
    <t>PreFab ( Zach )</t>
  </si>
  <si>
    <t>Name</t>
  </si>
  <si>
    <t>Position</t>
  </si>
  <si>
    <t>Employee Assigned</t>
  </si>
  <si>
    <t>Tim Sheppard</t>
  </si>
  <si>
    <t>Apprentice</t>
  </si>
  <si>
    <t xml:space="preserve">Military </t>
  </si>
  <si>
    <t>Shawn Bowman-300041</t>
  </si>
  <si>
    <t>6/27-7/4</t>
  </si>
  <si>
    <t xml:space="preserve">Red Shirts Working </t>
  </si>
  <si>
    <t>FS</t>
  </si>
  <si>
    <t>Electricians</t>
  </si>
  <si>
    <t>Apprentices</t>
  </si>
  <si>
    <t>Temps:</t>
  </si>
  <si>
    <t>Vac/Leave</t>
  </si>
  <si>
    <t>Service</t>
  </si>
  <si>
    <t>GL</t>
  </si>
  <si>
    <t>Branch 8 Cage ( SHANE )</t>
  </si>
  <si>
    <t>MARTA ( JT )</t>
  </si>
  <si>
    <t>TRACHTE (SY)</t>
  </si>
  <si>
    <t xml:space="preserve">Name </t>
  </si>
  <si>
    <t>Mark Cleland-301664</t>
  </si>
  <si>
    <t>Mark Rosca-004404</t>
  </si>
  <si>
    <t>Berry College ( SY )</t>
  </si>
  <si>
    <t>UGA West Parking ( LAMAR)</t>
  </si>
  <si>
    <t>J&amp;J QC Lab ( LAMAR )</t>
  </si>
  <si>
    <t>Matt Smith-004478</t>
  </si>
  <si>
    <t>Raul Santana-004531</t>
  </si>
  <si>
    <t>Zack Page-301257</t>
  </si>
  <si>
    <t xml:space="preserve">Electrician </t>
  </si>
  <si>
    <t>Mario Santos - 301001</t>
  </si>
  <si>
    <t>Julian Rodriquez-300956</t>
  </si>
  <si>
    <t>Hunter Murchland-300822</t>
  </si>
  <si>
    <t>Chris Caballero-301327</t>
  </si>
  <si>
    <t>Adolfo Fernando</t>
  </si>
  <si>
    <t>Temp</t>
  </si>
  <si>
    <t xml:space="preserve">Jose Angel Colina </t>
  </si>
  <si>
    <t>Rigoberto Medina</t>
  </si>
  <si>
    <t>Alex Gutierrez</t>
  </si>
  <si>
    <t xml:space="preserve">Andres Valbuena </t>
  </si>
  <si>
    <t>Jose Medina-301357</t>
  </si>
  <si>
    <t>Eddy Cabrera-301716</t>
  </si>
  <si>
    <t xml:space="preserve">Jeremy Melger </t>
  </si>
  <si>
    <t xml:space="preserve">Jose Garcia </t>
  </si>
  <si>
    <t>Abraham Rodriguez -004303</t>
  </si>
  <si>
    <t xml:space="preserve">Luis Enrique Valbuena Hernandez </t>
  </si>
  <si>
    <t>Kevin Diaz - 300962</t>
  </si>
  <si>
    <t>Miguel Alonzo </t>
  </si>
  <si>
    <t> Diego Sanchez</t>
  </si>
  <si>
    <t>Morehouse College ( REID )</t>
  </si>
  <si>
    <t>Service (Kevin)</t>
  </si>
  <si>
    <t>Service (Pete)</t>
  </si>
  <si>
    <t>Michael Butler-004055</t>
  </si>
  <si>
    <t>Mike Belcher-000231</t>
  </si>
  <si>
    <t>Gilbert Campbell-300966</t>
  </si>
  <si>
    <t>Service Tech</t>
  </si>
  <si>
    <t>Cameron Seely-301351</t>
  </si>
  <si>
    <t>Joseph Perez-003642</t>
  </si>
  <si>
    <t>Justin Aragon</t>
  </si>
  <si>
    <t>Keith Buzzer</t>
  </si>
  <si>
    <t>Wed</t>
  </si>
  <si>
    <t>Patrick Dwyer-000958</t>
  </si>
  <si>
    <t>Tanner Harris-004355</t>
  </si>
  <si>
    <t>Calvin Beecher-300084</t>
  </si>
  <si>
    <t>Alex Flores-300459</t>
  </si>
  <si>
    <t>Joshua Carson-002916</t>
  </si>
  <si>
    <t>Critical Power (Dekalb)</t>
  </si>
  <si>
    <t>GA077 (JT)</t>
  </si>
  <si>
    <t>Classic Center ( Ray )</t>
  </si>
  <si>
    <t>Nate Hilyer-004064</t>
  </si>
  <si>
    <t>Gustavo Rodriguez-004484</t>
  </si>
  <si>
    <t>Koaden Pharr</t>
  </si>
  <si>
    <t>Jose Portillo-300962</t>
  </si>
  <si>
    <t>Fernando Campos-300066</t>
  </si>
  <si>
    <t>Ramon Mock-300074</t>
  </si>
  <si>
    <t>Kevin Arredondo-301010</t>
  </si>
  <si>
    <t>Pedro Orozco-300959</t>
  </si>
  <si>
    <t>Thadeus Teasley</t>
  </si>
  <si>
    <t>GRADY (Ray)</t>
  </si>
  <si>
    <t>CCCCR (SY)</t>
  </si>
  <si>
    <t>Snake Creek (SY)</t>
  </si>
  <si>
    <t>Ronald Edge- 301523</t>
  </si>
  <si>
    <t>James Debnam-002378</t>
  </si>
  <si>
    <t>Patrick Kitchens-300819</t>
  </si>
  <si>
    <t>Avery Atkins-301740</t>
  </si>
  <si>
    <t>Luis Tovar-301634</t>
  </si>
  <si>
    <t>David Montes-300008</t>
  </si>
  <si>
    <t xml:space="preserve">Library </t>
  </si>
  <si>
    <t>Hunstville</t>
  </si>
  <si>
    <t>ROME</t>
  </si>
  <si>
    <t>Tony Doss-301436</t>
  </si>
  <si>
    <t>Osmar Pirela-301353</t>
  </si>
  <si>
    <t>Joel Segura-301022</t>
  </si>
  <si>
    <t xml:space="preserve"> </t>
  </si>
  <si>
    <t>Employee #</t>
  </si>
  <si>
    <t>Reports To</t>
  </si>
  <si>
    <t>Title</t>
  </si>
  <si>
    <t>List Name</t>
  </si>
  <si>
    <t>Rodriguez, Abraham</t>
  </si>
  <si>
    <t>Martin, Sy</t>
  </si>
  <si>
    <t>Apprentice 85%</t>
  </si>
  <si>
    <t>abraham rodriguez</t>
  </si>
  <si>
    <t>Flores, Alex</t>
  </si>
  <si>
    <t>Feagler, Reid</t>
  </si>
  <si>
    <t>Apprentice 60%</t>
  </si>
  <si>
    <t>Alex Flores</t>
  </si>
  <si>
    <t>Atkins, Avery</t>
  </si>
  <si>
    <t>Apprentice 40%</t>
  </si>
  <si>
    <t>Avery</t>
  </si>
  <si>
    <t>Pineda Guerra, Brayan</t>
  </si>
  <si>
    <t>Gonzalez, Ray</t>
  </si>
  <si>
    <t>Apprentice 45%</t>
  </si>
  <si>
    <t xml:space="preserve">brayan guerra </t>
  </si>
  <si>
    <t>Beecher, Calvin</t>
  </si>
  <si>
    <t>STALLINGS, KEVIN</t>
  </si>
  <si>
    <t>Electrician 2</t>
  </si>
  <si>
    <t>Calvin</t>
  </si>
  <si>
    <t>Seeley, Cameron</t>
  </si>
  <si>
    <t>cameron seely</t>
  </si>
  <si>
    <t>HOLLOWAY, CHRIS</t>
  </si>
  <si>
    <t>Williams, JT</t>
  </si>
  <si>
    <t>Superintendent</t>
  </si>
  <si>
    <t>chris holloway</t>
  </si>
  <si>
    <t>Peck, Chris</t>
  </si>
  <si>
    <t>Foreman</t>
  </si>
  <si>
    <t>chris peck</t>
  </si>
  <si>
    <t>Cerrato Caballero, Christopher</t>
  </si>
  <si>
    <t>Ledford, Lamar</t>
  </si>
  <si>
    <t>Christopher cab</t>
  </si>
  <si>
    <t>Diosdado Castro, David</t>
  </si>
  <si>
    <t>David Castro</t>
  </si>
  <si>
    <t>Montes, David</t>
  </si>
  <si>
    <t>Electrician 1</t>
  </si>
  <si>
    <t>david montes</t>
  </si>
  <si>
    <t>Cabrera Villalobos, Eddy</t>
  </si>
  <si>
    <t>Eddy V</t>
  </si>
  <si>
    <t>Campos Melendez, Fernando</t>
  </si>
  <si>
    <t>Apprentice 80%</t>
  </si>
  <si>
    <t>Fernnando Melendez</t>
  </si>
  <si>
    <t>Chacon Roso, Frank</t>
  </si>
  <si>
    <t>Electrician</t>
  </si>
  <si>
    <t>Frank Roso</t>
  </si>
  <si>
    <t>Ramirez Moreno, Franklin</t>
  </si>
  <si>
    <t>franklin moreno</t>
  </si>
  <si>
    <t>Campbell, Gilbert</t>
  </si>
  <si>
    <t>Boswell, Jason</t>
  </si>
  <si>
    <t>Service Technician</t>
  </si>
  <si>
    <t>Gilberrt Camp</t>
  </si>
  <si>
    <t>Rodriguez Bolano, Gustavo</t>
  </si>
  <si>
    <t>gustavo bolano</t>
  </si>
  <si>
    <t>Murchland, Hunter</t>
  </si>
  <si>
    <t>hunter murchland</t>
  </si>
  <si>
    <t>DEBNAM, JAMES</t>
  </si>
  <si>
    <t>james debnam</t>
  </si>
  <si>
    <t>FLEMISTER, JERMAINE</t>
  </si>
  <si>
    <t>Electrician 3</t>
  </si>
  <si>
    <t>Jermaine Fleminster</t>
  </si>
  <si>
    <t>Segura, Joel</t>
  </si>
  <si>
    <t>joel segura</t>
  </si>
  <si>
    <t>BRISCOE, JOHN</t>
  </si>
  <si>
    <t>John Brisco</t>
  </si>
  <si>
    <t>Portillo Ayala, Jose</t>
  </si>
  <si>
    <t>OROZCO ORTIZ, DAVID</t>
  </si>
  <si>
    <t>jose ayala</t>
  </si>
  <si>
    <t>Pinonez Fajardo, Jose</t>
  </si>
  <si>
    <t>jose fajardo</t>
  </si>
  <si>
    <t>Medina, Jose</t>
  </si>
  <si>
    <t>jose medina</t>
  </si>
  <si>
    <t>PEREZ DE JESUS, JOSEPH</t>
  </si>
  <si>
    <t>joseph jesus</t>
  </si>
  <si>
    <t>CARSON, JOSHUA</t>
  </si>
  <si>
    <t>Joshua</t>
  </si>
  <si>
    <t>Rodriguez, Julian</t>
  </si>
  <si>
    <t>julian rodriguez</t>
  </si>
  <si>
    <t>Buzzar, Keith</t>
  </si>
  <si>
    <t>Keith buzzar</t>
  </si>
  <si>
    <t>Bustos Arredondo, Kevin</t>
  </si>
  <si>
    <t>Kevin</t>
  </si>
  <si>
    <t>Villegas-Diaz, Kevin</t>
  </si>
  <si>
    <t>kevin diaz villega</t>
  </si>
  <si>
    <t>Tovar, Luis</t>
  </si>
  <si>
    <t>luis tovar</t>
  </si>
  <si>
    <t>Ayala-Santos, Mario</t>
  </si>
  <si>
    <t>Mario</t>
  </si>
  <si>
    <t>Rosca, Mark</t>
  </si>
  <si>
    <t>General Labor</t>
  </si>
  <si>
    <t>mark rosca</t>
  </si>
  <si>
    <t>Smith, Matthew</t>
  </si>
  <si>
    <t>matthew smith</t>
  </si>
  <si>
    <t>BELCHER, MICHAEL</t>
  </si>
  <si>
    <t>Michael</t>
  </si>
  <si>
    <t>BUTLER, MICHAEL</t>
  </si>
  <si>
    <t>Michael Butler</t>
  </si>
  <si>
    <t>HILYER, NATHAN</t>
  </si>
  <si>
    <t>nathan hilyer</t>
  </si>
  <si>
    <t>Ibrahim, Omar</t>
  </si>
  <si>
    <t>Apprentice 50%</t>
  </si>
  <si>
    <t>omar ibrahim</t>
  </si>
  <si>
    <t>Pirela, Osmar</t>
  </si>
  <si>
    <t>osmar pirela</t>
  </si>
  <si>
    <t>Galban Bolanos, Oswaldo</t>
  </si>
  <si>
    <t>Oswaldo Bolanos</t>
  </si>
  <si>
    <t>DWYER, PATRICK</t>
  </si>
  <si>
    <t>Patrck Dwyer</t>
  </si>
  <si>
    <t>Kitchens, Patrick</t>
  </si>
  <si>
    <t>patrick kitchen</t>
  </si>
  <si>
    <t>Orozco, Pedro</t>
  </si>
  <si>
    <t>pedro orozco</t>
  </si>
  <si>
    <t>Tejeda Mock, Ramon</t>
  </si>
  <si>
    <t>ramon mock</t>
  </si>
  <si>
    <t>Santana Navarro, Raul</t>
  </si>
  <si>
    <t>raul santana navarro</t>
  </si>
  <si>
    <t>Edge, Ronald</t>
  </si>
  <si>
    <t>Ronald Edge</t>
  </si>
  <si>
    <t>Bowman, Shawn</t>
  </si>
  <si>
    <t>Shawn</t>
  </si>
  <si>
    <t>Hendrix, Stefan</t>
  </si>
  <si>
    <t>Stefan mHendrix</t>
  </si>
  <si>
    <t>Harris, Tanner</t>
  </si>
  <si>
    <t>Tanner Harris</t>
  </si>
  <si>
    <t>Sheppard, Timothy</t>
  </si>
  <si>
    <t>Apprentice 70%</t>
  </si>
  <si>
    <t>timmothy sheppard</t>
  </si>
  <si>
    <t>Doss, Tony</t>
  </si>
  <si>
    <t>Tony Doss</t>
  </si>
  <si>
    <t>Bohorquez, William</t>
  </si>
  <si>
    <t>William</t>
  </si>
  <si>
    <t>Cleland, William</t>
  </si>
  <si>
    <t>William cleland</t>
  </si>
  <si>
    <t>Page, Zackery</t>
  </si>
  <si>
    <t>zackery page</t>
  </si>
  <si>
    <t>Technical Skills (25%)</t>
  </si>
  <si>
    <t>Safety Compliance (20%)</t>
  </si>
  <si>
    <t>Work Ethic (15%)</t>
  </si>
  <si>
    <t>Productivity (15%)</t>
  </si>
  <si>
    <t>Quality of work (15%)</t>
  </si>
  <si>
    <t>Teamwork/Communication (10%)</t>
  </si>
  <si>
    <t xml:space="preserve">Overall </t>
  </si>
  <si>
    <t>Adrian Silva Jr.</t>
  </si>
  <si>
    <t>Ben Brown</t>
  </si>
  <si>
    <t>Dedrick Byrd</t>
  </si>
  <si>
    <t>Emir Vazquez</t>
  </si>
  <si>
    <t xml:space="preserve">Fernando Aponte </t>
  </si>
  <si>
    <t xml:space="preserve">Hector Leon </t>
  </si>
  <si>
    <t>James Barnett</t>
  </si>
  <si>
    <t xml:space="preserve">Jeliber Palmer </t>
  </si>
  <si>
    <t>Jeremiah Thompson</t>
  </si>
  <si>
    <t>Jose Lopez</t>
  </si>
  <si>
    <t>Jose Valentin</t>
  </si>
  <si>
    <t>Julissa Sandoval</t>
  </si>
  <si>
    <t>Kelvin Heleria</t>
  </si>
  <si>
    <t>Luger Canaguacan</t>
  </si>
  <si>
    <t>Mario Guerr</t>
  </si>
  <si>
    <t>Pablo Rodriguez</t>
  </si>
  <si>
    <t>Ramiro Cardoso</t>
  </si>
  <si>
    <t>Ray Maverez</t>
  </si>
  <si>
    <t>Cruz Velasquez</t>
  </si>
  <si>
    <t>Jonathan Pace</t>
  </si>
  <si>
    <t>Mario Rodriguez</t>
  </si>
  <si>
    <t>Manuel Gonzalez</t>
  </si>
  <si>
    <t>Carlos Cumberbatch</t>
  </si>
  <si>
    <t>ID</t>
  </si>
  <si>
    <t>Reports to</t>
  </si>
  <si>
    <t>attendance 25%</t>
  </si>
  <si>
    <t>Technical skills 25%</t>
  </si>
  <si>
    <t>Safety 20%</t>
  </si>
  <si>
    <t>Team Work 15%</t>
  </si>
  <si>
    <t>Efficency 15%</t>
  </si>
  <si>
    <t>Weighted Score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</si>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</sst>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262626"/>
      <name val="Aptos Narrow"/>
      <family val="2"/>
      <scheme val="minor"/>
    </font>
    <font>
      <b/>
      <sz val="16"/>
      <name val="Aptos Narrow"/>
      <family val="2"/>
      <scheme val="minor"/>
    </font>
    <font>
      <i/>
      <sz val="11"/>
      <color rgb="FF262626"/>
      <name val="Aptos Narrow"/>
      <family val="2"/>
      <scheme val="minor"/>
    </font>
    <font>
      <b/>
      <sz val="11"/>
      <color rgb="FF262626"/>
      <name val="Aptos Narrow"/>
      <family val="2"/>
      <scheme val="minor"/>
    </font>
    <font>
      <b/>
      <sz val="12"/>
      <color theme="7" tint="-0.249977111117893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262626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7" tint="-0.249977111117893"/>
      <name val="Aptos Narrow"/>
      <family val="2"/>
      <scheme val="minor"/>
    </font>
    <font>
      <sz val="11"/>
      <color rgb="FF4472C4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11"/>
      <color rgb="FF7030A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5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sz val="11"/>
      <color rgb="FF000000"/>
      <name val="Aptos Narrow"/>
      <family val="2"/>
      <charset val="1"/>
    </font>
    <font>
      <sz val="11"/>
      <color rgb="FF7030A0"/>
      <name val="Aptos Narrow"/>
      <family val="2"/>
      <charset val="1"/>
    </font>
    <font>
      <b/>
      <sz val="11"/>
      <color rgb="FF000000"/>
      <name val="Aptos Narrow"/>
      <scheme val="minor"/>
    </font>
    <font>
      <sz val="11"/>
      <color rgb="FF215C98"/>
      <name val="Aptos Narrow"/>
      <family val="2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CCECFF"/>
        <bgColor rgb="FF00000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FFFFCC"/>
      </patternFill>
    </fill>
    <fill>
      <patternFill patternType="solid">
        <fgColor rgb="FFE7E6E6"/>
        <bgColor indexed="64"/>
      </patternFill>
    </fill>
    <fill>
      <patternFill patternType="solid">
        <fgColor rgb="FFE8E8E8"/>
        <bgColor rgb="FF000000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ck">
        <color theme="7" tint="-0.499984740745262"/>
      </left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11" borderId="19" applyNumberFormat="0" applyFont="0" applyAlignment="0" applyProtection="0"/>
  </cellStyleXfs>
  <cellXfs count="132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14" fontId="10" fillId="3" borderId="11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wrapText="1"/>
    </xf>
    <xf numFmtId="0" fontId="11" fillId="7" borderId="9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/>
    </xf>
    <xf numFmtId="14" fontId="10" fillId="3" borderId="13" xfId="0" applyNumberFormat="1" applyFont="1" applyFill="1" applyBorder="1" applyAlignment="1">
      <alignment horizontal="center" vertical="center"/>
    </xf>
    <xf numFmtId="14" fontId="1" fillId="3" borderId="13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/>
    </xf>
    <xf numFmtId="0" fontId="20" fillId="7" borderId="17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3" fillId="11" borderId="19" xfId="1" applyFont="1"/>
    <xf numFmtId="0" fontId="0" fillId="11" borderId="19" xfId="1" applyFont="1" applyAlignment="1">
      <alignment horizontal="center"/>
    </xf>
    <xf numFmtId="0" fontId="24" fillId="11" borderId="19" xfId="1" applyFont="1"/>
    <xf numFmtId="0" fontId="0" fillId="11" borderId="19" xfId="1" applyFont="1" applyAlignment="1">
      <alignment horizontal="center" vertical="center"/>
    </xf>
    <xf numFmtId="0" fontId="25" fillId="11" borderId="19" xfId="1" applyFont="1"/>
    <xf numFmtId="0" fontId="0" fillId="11" borderId="19" xfId="1" quotePrefix="1" applyFont="1" applyAlignment="1">
      <alignment horizontal="center" vertical="center"/>
    </xf>
    <xf numFmtId="0" fontId="26" fillId="11" borderId="19" xfId="1" applyFont="1"/>
    <xf numFmtId="0" fontId="27" fillId="11" borderId="19" xfId="1" applyFont="1"/>
    <xf numFmtId="0" fontId="28" fillId="12" borderId="20" xfId="0" applyFont="1" applyFill="1" applyBorder="1" applyAlignment="1">
      <alignment horizontal="center"/>
    </xf>
    <xf numFmtId="0" fontId="29" fillId="12" borderId="21" xfId="0" applyFont="1" applyFill="1" applyBorder="1" applyAlignment="1">
      <alignment horizontal="center"/>
    </xf>
    <xf numFmtId="0" fontId="28" fillId="12" borderId="9" xfId="0" applyFont="1" applyFill="1" applyBorder="1" applyAlignment="1">
      <alignment horizontal="center"/>
    </xf>
    <xf numFmtId="0" fontId="29" fillId="12" borderId="9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20" fillId="7" borderId="22" xfId="0" applyFont="1" applyFill="1" applyBorder="1" applyAlignment="1">
      <alignment horizontal="center" vertical="center"/>
    </xf>
    <xf numFmtId="14" fontId="10" fillId="3" borderId="9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0" fontId="18" fillId="7" borderId="15" xfId="0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 wrapText="1"/>
    </xf>
    <xf numFmtId="0" fontId="30" fillId="11" borderId="19" xfId="1" applyFont="1"/>
    <xf numFmtId="0" fontId="3" fillId="11" borderId="19" xfId="1" applyFont="1" applyAlignment="1">
      <alignment wrapText="1"/>
    </xf>
    <xf numFmtId="0" fontId="19" fillId="11" borderId="19" xfId="1" applyFont="1"/>
    <xf numFmtId="0" fontId="12" fillId="11" borderId="19" xfId="1" applyFont="1" applyAlignment="1">
      <alignment horizontal="center"/>
    </xf>
    <xf numFmtId="0" fontId="31" fillId="7" borderId="17" xfId="0" applyFont="1" applyFill="1" applyBorder="1"/>
    <xf numFmtId="0" fontId="22" fillId="13" borderId="9" xfId="0" applyFont="1" applyFill="1" applyBorder="1" applyAlignment="1">
      <alignment horizontal="center"/>
    </xf>
    <xf numFmtId="0" fontId="32" fillId="0" borderId="0" xfId="0" applyFont="1"/>
    <xf numFmtId="14" fontId="10" fillId="3" borderId="23" xfId="0" applyNumberFormat="1" applyFont="1" applyFill="1" applyBorder="1" applyAlignment="1">
      <alignment horizontal="center" vertical="center"/>
    </xf>
    <xf numFmtId="14" fontId="1" fillId="3" borderId="23" xfId="0" applyNumberFormat="1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/>
    </xf>
    <xf numFmtId="0" fontId="16" fillId="7" borderId="22" xfId="0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14" fontId="1" fillId="3" borderId="1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53">
    <dxf>
      <font>
        <color rgb="FF006100"/>
      </font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0070C0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theme="5"/>
        </patternFill>
      </fill>
    </dxf>
    <dxf>
      <font>
        <color rgb="FF9C0006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704F66F-BF21-4A10-96D4-EC5049DB50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186E-25E9-4C96-B73D-AD637E7CF854}">
  <dimension ref="A1:M92"/>
  <sheetViews>
    <sheetView tabSelected="1" topLeftCell="A21" zoomScaleNormal="100" workbookViewId="0">
      <selection activeCell="D47" sqref="D47"/>
    </sheetView>
  </sheetViews>
  <sheetFormatPr defaultRowHeight="13.5" customHeight="1"/>
  <cols>
    <col min="1" max="1" width="2.140625" bestFit="1" customWidth="1"/>
    <col min="2" max="2" width="22.5703125" bestFit="1" customWidth="1"/>
    <col min="3" max="3" width="10.5703125" bestFit="1" customWidth="1"/>
    <col min="4" max="4" width="4.5703125" bestFit="1" customWidth="1"/>
    <col min="5" max="5" width="30.85546875" bestFit="1" customWidth="1"/>
    <col min="6" max="6" width="11.85546875" bestFit="1" customWidth="1"/>
    <col min="7" max="7" width="19.42578125" bestFit="1" customWidth="1"/>
    <col min="8" max="8" width="24.7109375" bestFit="1" customWidth="1"/>
    <col min="9" max="9" width="11.85546875" bestFit="1" customWidth="1"/>
    <col min="10" max="10" width="3" bestFit="1" customWidth="1"/>
    <col min="11" max="11" width="2.7109375" customWidth="1"/>
    <col min="12" max="12" width="18.42578125" customWidth="1"/>
    <col min="13" max="13" width="19.7109375" bestFit="1" customWidth="1"/>
  </cols>
  <sheetData>
    <row r="1" spans="2:13" ht="13.5" customHeight="1">
      <c r="E1" s="107" t="s">
        <v>0</v>
      </c>
    </row>
    <row r="2" spans="2:13" ht="13.5" customHeight="1" thickBot="1"/>
    <row r="3" spans="2:13" ht="13.5" customHeight="1" thickBot="1">
      <c r="B3" s="123" t="s">
        <v>1</v>
      </c>
      <c r="C3" s="124"/>
      <c r="D3" s="1">
        <f>COUNTA(B5:B14)</f>
        <v>0</v>
      </c>
      <c r="E3" s="125" t="s">
        <v>2</v>
      </c>
      <c r="F3" s="126"/>
      <c r="G3" s="1">
        <f>COUNTA(E5:E14)</f>
        <v>2</v>
      </c>
      <c r="H3" s="127" t="s">
        <v>3</v>
      </c>
      <c r="I3" s="124"/>
      <c r="J3" s="2">
        <f>COUNTA(H5:H14)</f>
        <v>0</v>
      </c>
      <c r="K3" s="3"/>
    </row>
    <row r="4" spans="2:13" ht="13.5" customHeight="1" thickTop="1" thickBot="1">
      <c r="B4" s="4" t="s">
        <v>4</v>
      </c>
      <c r="C4" s="5" t="s">
        <v>5</v>
      </c>
      <c r="D4" s="6"/>
      <c r="E4" s="5" t="s">
        <v>4</v>
      </c>
      <c r="F4" s="5" t="s">
        <v>5</v>
      </c>
      <c r="G4" s="6"/>
      <c r="H4" s="5" t="s">
        <v>4</v>
      </c>
      <c r="I4" s="5" t="s">
        <v>5</v>
      </c>
      <c r="J4" s="7"/>
      <c r="K4" s="8"/>
      <c r="M4" s="9" t="s">
        <v>6</v>
      </c>
    </row>
    <row r="5" spans="2:13" ht="13.5" customHeight="1">
      <c r="B5" s="10"/>
      <c r="C5" s="69"/>
      <c r="D5" s="64"/>
      <c r="E5" s="19" t="s">
        <v>7</v>
      </c>
      <c r="F5" s="52" t="s">
        <v>8</v>
      </c>
      <c r="G5" s="12" t="s">
        <v>9</v>
      </c>
      <c r="H5" s="10"/>
      <c r="I5" s="77"/>
      <c r="J5" s="12"/>
      <c r="K5" s="17"/>
      <c r="M5" s="18">
        <f>SUM(D63,G63,J63,J3,D16,G16,J16,D23,G23,J23,D42,G42,J42,D54,G54,J54,D78,G78,J78)</f>
        <v>55</v>
      </c>
    </row>
    <row r="6" spans="2:13" ht="13.5" customHeight="1">
      <c r="B6" s="71"/>
      <c r="C6" s="42"/>
      <c r="D6" s="64"/>
      <c r="E6" s="49" t="s">
        <v>10</v>
      </c>
      <c r="F6" s="51" t="s">
        <v>8</v>
      </c>
      <c r="G6" s="72" t="s">
        <v>11</v>
      </c>
      <c r="H6" s="50"/>
      <c r="I6" s="51"/>
      <c r="J6" s="12"/>
      <c r="K6" s="17"/>
    </row>
    <row r="7" spans="2:13" ht="13.5" customHeight="1">
      <c r="B7" s="50"/>
      <c r="C7" s="42"/>
      <c r="D7" s="64"/>
      <c r="E7" s="13"/>
      <c r="F7" s="112"/>
      <c r="G7" s="75"/>
      <c r="H7" s="15"/>
      <c r="I7" s="15"/>
      <c r="J7" s="16"/>
      <c r="K7" s="17"/>
      <c r="L7" s="102" t="s">
        <v>12</v>
      </c>
      <c r="M7" s="81">
        <f>SUM(M5-M11)</f>
        <v>48</v>
      </c>
    </row>
    <row r="8" spans="2:13" ht="13.5" customHeight="1">
      <c r="B8" s="50"/>
      <c r="C8" s="42"/>
      <c r="D8" s="65"/>
      <c r="E8" s="19"/>
      <c r="F8" s="51"/>
      <c r="G8" s="75"/>
      <c r="H8" s="15"/>
      <c r="I8" s="15"/>
      <c r="J8" s="16"/>
      <c r="K8" s="17"/>
      <c r="L8" s="82" t="s">
        <v>13</v>
      </c>
      <c r="M8" s="83">
        <f>COUNTIF(A1:K93, "*FS*")</f>
        <v>10</v>
      </c>
    </row>
    <row r="9" spans="2:13" ht="13.5" customHeight="1">
      <c r="B9" s="57"/>
      <c r="C9" s="42"/>
      <c r="D9" s="66"/>
      <c r="E9" s="13"/>
      <c r="F9" s="112"/>
      <c r="G9" s="75"/>
      <c r="H9" s="15"/>
      <c r="I9" s="15"/>
      <c r="J9" s="16"/>
      <c r="K9" s="17"/>
      <c r="L9" s="84" t="s">
        <v>14</v>
      </c>
      <c r="M9" s="85">
        <f>COUNTIF(A1:K92, "*Electrician*")</f>
        <v>14</v>
      </c>
    </row>
    <row r="10" spans="2:13" ht="13.5" customHeight="1">
      <c r="B10" s="10"/>
      <c r="C10" s="61"/>
      <c r="D10" s="65"/>
      <c r="E10" s="19"/>
      <c r="F10" s="51"/>
      <c r="G10" s="75"/>
      <c r="H10" s="22"/>
      <c r="I10" s="23"/>
      <c r="J10" s="16"/>
      <c r="K10" s="17"/>
      <c r="L10" s="86" t="s">
        <v>15</v>
      </c>
      <c r="M10" s="81">
        <f>COUNTIF(A1:K92, "*Apprentice*")</f>
        <v>23</v>
      </c>
    </row>
    <row r="11" spans="2:13" ht="13.5" customHeight="1">
      <c r="B11" s="10"/>
      <c r="C11" s="61"/>
      <c r="D11" s="66"/>
      <c r="E11" s="50"/>
      <c r="F11" s="42"/>
      <c r="G11" s="75"/>
      <c r="H11" s="22"/>
      <c r="I11" s="23"/>
      <c r="J11" s="16"/>
      <c r="K11" s="17"/>
      <c r="L11" s="87" t="s">
        <v>16</v>
      </c>
      <c r="M11" s="83">
        <f>COUNTIF(A1:K92, "*Temp*")</f>
        <v>7</v>
      </c>
    </row>
    <row r="12" spans="2:13" ht="13.5" customHeight="1">
      <c r="B12" s="21"/>
      <c r="C12" s="62"/>
      <c r="D12" s="64"/>
      <c r="E12" s="13"/>
      <c r="F12" s="42"/>
      <c r="G12" s="75"/>
      <c r="H12" s="26"/>
      <c r="I12" s="26"/>
      <c r="J12" s="16"/>
      <c r="K12" s="17"/>
      <c r="L12" s="80" t="s">
        <v>17</v>
      </c>
      <c r="M12" s="85">
        <f>COUNTA(E5:E14)</f>
        <v>2</v>
      </c>
    </row>
    <row r="13" spans="2:13" ht="13.5" customHeight="1">
      <c r="B13" s="21"/>
      <c r="C13" s="62"/>
      <c r="D13" s="64"/>
      <c r="E13" s="50"/>
      <c r="F13" s="42"/>
      <c r="G13" s="75"/>
      <c r="H13" s="13"/>
      <c r="I13" s="13"/>
      <c r="J13" s="16"/>
      <c r="K13" s="17"/>
      <c r="L13" s="101" t="s">
        <v>18</v>
      </c>
      <c r="M13" s="81">
        <f>COUNTIF(A1:K93, "*Service Tech*")</f>
        <v>1</v>
      </c>
    </row>
    <row r="14" spans="2:13" ht="13.5" customHeight="1">
      <c r="B14" s="21"/>
      <c r="C14" s="62"/>
      <c r="D14" s="64"/>
      <c r="E14" s="13"/>
      <c r="F14" s="42"/>
      <c r="G14" s="75"/>
      <c r="H14" s="15"/>
      <c r="I14" s="15"/>
      <c r="J14" s="16"/>
      <c r="K14" s="17"/>
      <c r="L14" s="103" t="s">
        <v>19</v>
      </c>
      <c r="M14" s="104">
        <f>COUNTIF(A1:K93, "*GL*")</f>
        <v>2</v>
      </c>
    </row>
    <row r="15" spans="2:13" ht="13.5" customHeight="1">
      <c r="B15" s="62"/>
      <c r="C15" s="69"/>
      <c r="D15" s="38"/>
      <c r="E15" s="76"/>
      <c r="F15" s="77"/>
      <c r="G15" s="38"/>
      <c r="H15" s="78"/>
      <c r="I15" s="79"/>
      <c r="J15" s="16"/>
      <c r="K15" s="17"/>
    </row>
    <row r="16" spans="2:13" ht="13.5" customHeight="1">
      <c r="B16" s="130" t="s">
        <v>20</v>
      </c>
      <c r="C16" s="129"/>
      <c r="D16" s="63">
        <f>COUNTA(B18:B22)</f>
        <v>0</v>
      </c>
      <c r="E16" s="130" t="s">
        <v>21</v>
      </c>
      <c r="F16" s="131"/>
      <c r="G16" s="73">
        <f>COUNTA(E18:E22)</f>
        <v>1</v>
      </c>
      <c r="H16" s="131" t="s">
        <v>22</v>
      </c>
      <c r="I16" s="129"/>
      <c r="J16" s="28">
        <f>COUNTA(H18:H22)</f>
        <v>1</v>
      </c>
      <c r="K16" s="3"/>
    </row>
    <row r="17" spans="2:11" ht="13.5" customHeight="1">
      <c r="B17" s="29" t="s">
        <v>4</v>
      </c>
      <c r="C17" s="29" t="s">
        <v>5</v>
      </c>
      <c r="D17" s="30"/>
      <c r="E17" s="29" t="s">
        <v>4</v>
      </c>
      <c r="F17" s="67" t="s">
        <v>5</v>
      </c>
      <c r="G17" s="74"/>
      <c r="H17" s="70" t="s">
        <v>23</v>
      </c>
      <c r="I17" s="29" t="s">
        <v>5</v>
      </c>
      <c r="J17" s="31"/>
      <c r="K17" s="32"/>
    </row>
    <row r="18" spans="2:11" ht="13.5" customHeight="1">
      <c r="B18" s="13"/>
      <c r="C18" s="21"/>
      <c r="D18" s="12"/>
      <c r="E18" s="13" t="s">
        <v>24</v>
      </c>
      <c r="F18" s="62" t="s">
        <v>13</v>
      </c>
      <c r="G18" s="64"/>
      <c r="H18" s="50" t="s">
        <v>25</v>
      </c>
      <c r="I18" s="98" t="s">
        <v>19</v>
      </c>
      <c r="J18" s="16"/>
      <c r="K18" s="17"/>
    </row>
    <row r="19" spans="2:11" ht="13.5" customHeight="1">
      <c r="B19" s="13"/>
      <c r="C19" s="42"/>
      <c r="D19" s="12"/>
      <c r="E19" s="13"/>
      <c r="F19" s="62"/>
      <c r="G19" s="64"/>
      <c r="H19" s="71"/>
      <c r="I19" s="42"/>
      <c r="J19" s="16"/>
      <c r="K19" s="17"/>
    </row>
    <row r="20" spans="2:11" ht="13.5" customHeight="1">
      <c r="B20" s="14"/>
      <c r="C20" s="52"/>
      <c r="D20" s="12"/>
      <c r="E20" s="36"/>
      <c r="F20" s="68"/>
      <c r="G20" s="64"/>
      <c r="H20" s="71"/>
      <c r="I20" s="42"/>
      <c r="J20" s="16"/>
      <c r="K20" s="17"/>
    </row>
    <row r="21" spans="2:11" ht="13.5" customHeight="1">
      <c r="B21" s="35"/>
      <c r="C21" s="35"/>
      <c r="D21" s="12"/>
      <c r="E21" s="36"/>
      <c r="F21" s="68"/>
      <c r="G21" s="64"/>
      <c r="H21" s="50"/>
      <c r="I21" s="51"/>
      <c r="J21" s="16"/>
      <c r="K21" s="17"/>
    </row>
    <row r="22" spans="2:11" ht="13.5" customHeight="1">
      <c r="B22" s="35"/>
      <c r="C22" s="97"/>
      <c r="D22" s="12"/>
      <c r="E22" s="37"/>
      <c r="F22" s="21"/>
      <c r="G22" s="12"/>
      <c r="H22" s="13"/>
      <c r="I22" s="13"/>
      <c r="J22" s="16"/>
      <c r="K22" s="17"/>
    </row>
    <row r="23" spans="2:11" ht="13.5" customHeight="1">
      <c r="B23" s="130" t="s">
        <v>26</v>
      </c>
      <c r="C23" s="131"/>
      <c r="D23" s="27">
        <f>COUNTA(B25:B41)</f>
        <v>0</v>
      </c>
      <c r="E23" s="131" t="s">
        <v>27</v>
      </c>
      <c r="F23" s="129"/>
      <c r="G23" s="27">
        <f>COUNTA(E25:E41 )</f>
        <v>16</v>
      </c>
      <c r="H23" s="130" t="s">
        <v>28</v>
      </c>
      <c r="I23" s="129"/>
      <c r="J23" s="28">
        <f>COUNTA(H25:H35)</f>
        <v>5</v>
      </c>
      <c r="K23" s="17"/>
    </row>
    <row r="24" spans="2:11" ht="13.5" customHeight="1">
      <c r="B24" s="39" t="s">
        <v>4</v>
      </c>
      <c r="C24" s="67" t="s">
        <v>5</v>
      </c>
      <c r="D24" s="30"/>
      <c r="E24" s="70" t="s">
        <v>4</v>
      </c>
      <c r="F24" s="29" t="s">
        <v>5</v>
      </c>
      <c r="G24" s="30"/>
      <c r="H24" s="29" t="s">
        <v>4</v>
      </c>
      <c r="I24" s="29" t="s">
        <v>5</v>
      </c>
      <c r="J24" s="31"/>
      <c r="K24" s="17"/>
    </row>
    <row r="25" spans="2:11" ht="13.5" customHeight="1">
      <c r="B25" s="50"/>
      <c r="C25" s="77"/>
      <c r="D25" s="95"/>
      <c r="E25" s="19" t="s">
        <v>29</v>
      </c>
      <c r="F25" s="21" t="s">
        <v>13</v>
      </c>
      <c r="G25" s="12"/>
      <c r="H25" s="50" t="s">
        <v>30</v>
      </c>
      <c r="I25" s="37" t="s">
        <v>13</v>
      </c>
      <c r="J25" s="16"/>
      <c r="K25" s="17"/>
    </row>
    <row r="26" spans="2:11" ht="13.5" customHeight="1">
      <c r="B26" s="10"/>
      <c r="C26" s="77"/>
      <c r="D26" s="95"/>
      <c r="E26" s="19" t="s">
        <v>31</v>
      </c>
      <c r="F26" s="11" t="s">
        <v>32</v>
      </c>
      <c r="G26" s="12"/>
      <c r="H26" s="10" t="s">
        <v>33</v>
      </c>
      <c r="I26" s="51" t="s">
        <v>8</v>
      </c>
      <c r="J26" s="20"/>
      <c r="K26" s="17"/>
    </row>
    <row r="27" spans="2:11" ht="13.5" customHeight="1">
      <c r="B27" s="50"/>
      <c r="C27" s="77"/>
      <c r="D27" s="96"/>
      <c r="E27" s="71" t="s">
        <v>34</v>
      </c>
      <c r="F27" s="51" t="s">
        <v>8</v>
      </c>
      <c r="G27" s="12"/>
      <c r="H27" s="10" t="s">
        <v>35</v>
      </c>
      <c r="I27" s="51" t="s">
        <v>8</v>
      </c>
      <c r="J27" s="25"/>
      <c r="K27" s="17"/>
    </row>
    <row r="28" spans="2:11" ht="13.5" customHeight="1">
      <c r="B28" s="50"/>
      <c r="C28" s="77"/>
      <c r="D28" s="96"/>
      <c r="E28" s="100" t="s">
        <v>36</v>
      </c>
      <c r="F28" s="51" t="s">
        <v>8</v>
      </c>
      <c r="G28" s="12"/>
      <c r="H28" s="13" t="s">
        <v>37</v>
      </c>
      <c r="I28" s="35" t="s">
        <v>38</v>
      </c>
      <c r="J28" s="25"/>
      <c r="K28" s="17"/>
    </row>
    <row r="29" spans="2:11" ht="13.5" customHeight="1">
      <c r="B29" s="50"/>
      <c r="C29" s="77"/>
      <c r="D29" s="96"/>
      <c r="E29" s="19" t="s">
        <v>39</v>
      </c>
      <c r="F29" s="59" t="s">
        <v>38</v>
      </c>
      <c r="G29" s="12"/>
      <c r="H29" s="13" t="s">
        <v>40</v>
      </c>
      <c r="I29" s="35" t="s">
        <v>38</v>
      </c>
      <c r="J29" s="20"/>
      <c r="K29" s="17"/>
    </row>
    <row r="30" spans="2:11" ht="13.5" customHeight="1">
      <c r="B30" s="50"/>
      <c r="C30" s="77"/>
      <c r="D30" s="75"/>
      <c r="E30" s="19" t="s">
        <v>41</v>
      </c>
      <c r="F30" s="59" t="s">
        <v>38</v>
      </c>
      <c r="G30" s="12"/>
      <c r="H30" s="13"/>
      <c r="I30" s="35"/>
      <c r="J30" s="25"/>
      <c r="K30" s="17"/>
    </row>
    <row r="31" spans="2:11" ht="13.5" customHeight="1">
      <c r="B31" s="50"/>
      <c r="C31" s="77"/>
      <c r="D31" s="96"/>
      <c r="E31" s="79" t="s">
        <v>42</v>
      </c>
      <c r="F31" s="59" t="s">
        <v>38</v>
      </c>
      <c r="G31" s="12"/>
      <c r="H31" s="13"/>
      <c r="I31" s="35"/>
      <c r="J31" s="25"/>
      <c r="K31" s="17"/>
    </row>
    <row r="32" spans="2:11" ht="13.5" customHeight="1">
      <c r="B32" s="10"/>
      <c r="C32" s="77"/>
      <c r="D32" s="96"/>
      <c r="E32" s="10" t="s">
        <v>43</v>
      </c>
      <c r="F32" s="11" t="s">
        <v>32</v>
      </c>
      <c r="G32" s="92"/>
      <c r="H32" s="13"/>
      <c r="I32" s="35"/>
      <c r="J32" s="20"/>
      <c r="K32" s="17"/>
    </row>
    <row r="33" spans="2:11" ht="13.5" customHeight="1">
      <c r="B33" s="10"/>
      <c r="C33" s="77"/>
      <c r="D33" s="96"/>
      <c r="E33" s="79" t="s">
        <v>44</v>
      </c>
      <c r="F33" s="51" t="s">
        <v>8</v>
      </c>
      <c r="G33" s="92"/>
      <c r="H33" s="50"/>
      <c r="I33" s="51"/>
      <c r="J33" s="25"/>
      <c r="K33" s="17"/>
    </row>
    <row r="34" spans="2:11" ht="13.5" customHeight="1">
      <c r="B34" s="50"/>
      <c r="C34" s="99"/>
      <c r="D34" s="96"/>
      <c r="E34" s="79" t="s">
        <v>45</v>
      </c>
      <c r="F34" s="51" t="s">
        <v>8</v>
      </c>
      <c r="G34" s="92"/>
      <c r="H34" s="14"/>
      <c r="I34" s="35"/>
      <c r="J34" s="25"/>
      <c r="K34" s="17"/>
    </row>
    <row r="35" spans="2:11" ht="13.5" customHeight="1">
      <c r="B35" s="50"/>
      <c r="C35" s="99"/>
      <c r="D35" s="96"/>
      <c r="E35" s="79" t="s">
        <v>46</v>
      </c>
      <c r="F35" s="59" t="s">
        <v>38</v>
      </c>
      <c r="G35" s="92"/>
      <c r="H35" s="90"/>
      <c r="I35" s="91"/>
      <c r="J35" s="25"/>
      <c r="K35" s="17"/>
    </row>
    <row r="36" spans="2:11" ht="13.5" customHeight="1">
      <c r="B36" s="50"/>
      <c r="C36" s="99"/>
      <c r="D36" s="96"/>
      <c r="E36" s="50" t="s">
        <v>47</v>
      </c>
      <c r="F36" s="51" t="s">
        <v>8</v>
      </c>
      <c r="G36" s="92"/>
      <c r="H36" s="117"/>
      <c r="I36" s="91"/>
      <c r="J36" s="25"/>
      <c r="K36" s="17"/>
    </row>
    <row r="37" spans="2:11" ht="13.5" customHeight="1">
      <c r="B37" s="50"/>
      <c r="C37" s="99"/>
      <c r="D37" s="96"/>
      <c r="E37" s="13" t="s">
        <v>48</v>
      </c>
      <c r="F37" s="59" t="s">
        <v>38</v>
      </c>
      <c r="G37" s="92"/>
      <c r="H37" s="117"/>
      <c r="I37" s="91"/>
      <c r="J37" s="25"/>
      <c r="K37" s="17"/>
    </row>
    <row r="38" spans="2:11" ht="13.5" customHeight="1">
      <c r="B38" s="50"/>
      <c r="C38" s="99"/>
      <c r="D38" s="96"/>
      <c r="E38" s="120" t="s">
        <v>49</v>
      </c>
      <c r="F38" s="51" t="s">
        <v>8</v>
      </c>
      <c r="G38" s="92"/>
      <c r="H38" s="117"/>
      <c r="I38" s="91"/>
      <c r="J38" s="25"/>
      <c r="K38" s="17"/>
    </row>
    <row r="39" spans="2:11" ht="13.5" customHeight="1">
      <c r="B39" s="50"/>
      <c r="C39" s="99"/>
      <c r="D39" s="122"/>
      <c r="E39" s="90" t="s">
        <v>50</v>
      </c>
      <c r="F39" s="51" t="s">
        <v>8</v>
      </c>
      <c r="G39" s="118"/>
      <c r="H39" s="117"/>
      <c r="I39" s="91"/>
      <c r="J39" s="25"/>
      <c r="K39" s="17"/>
    </row>
    <row r="40" spans="2:11" ht="13.5" customHeight="1">
      <c r="B40" s="50"/>
      <c r="C40" s="99"/>
      <c r="D40" s="122"/>
      <c r="E40" s="90" t="s">
        <v>51</v>
      </c>
      <c r="F40" s="51" t="s">
        <v>8</v>
      </c>
      <c r="G40" s="72"/>
      <c r="H40" s="117"/>
      <c r="I40" s="91"/>
      <c r="J40" s="25"/>
      <c r="K40" s="17"/>
    </row>
    <row r="41" spans="2:11" ht="13.5" customHeight="1">
      <c r="B41" s="10"/>
      <c r="C41" s="19"/>
      <c r="D41" s="96"/>
      <c r="E41" s="121"/>
      <c r="F41" s="59"/>
      <c r="G41" s="12"/>
      <c r="H41" s="58"/>
      <c r="I41" s="23"/>
      <c r="J41" s="16"/>
      <c r="K41" s="32"/>
    </row>
    <row r="42" spans="2:11" ht="13.5" customHeight="1">
      <c r="B42" s="130" t="s">
        <v>52</v>
      </c>
      <c r="C42" s="129"/>
      <c r="D42" s="28">
        <f>COUNTA(B44:B53)</f>
        <v>6</v>
      </c>
      <c r="E42" s="128" t="s">
        <v>53</v>
      </c>
      <c r="F42" s="129"/>
      <c r="G42" s="27">
        <f>COUNTA(E44:E53)</f>
        <v>6</v>
      </c>
      <c r="H42" s="130" t="s">
        <v>54</v>
      </c>
      <c r="I42" s="129"/>
      <c r="J42" s="28">
        <f>COUNTA(H44:H53)</f>
        <v>1</v>
      </c>
      <c r="K42" s="17"/>
    </row>
    <row r="43" spans="2:11" ht="13.5" customHeight="1">
      <c r="B43" s="39" t="s">
        <v>23</v>
      </c>
      <c r="C43" s="29" t="s">
        <v>5</v>
      </c>
      <c r="D43" s="31"/>
      <c r="E43" s="29" t="s">
        <v>4</v>
      </c>
      <c r="F43" s="29" t="s">
        <v>5</v>
      </c>
      <c r="G43" s="30"/>
      <c r="H43" s="29" t="s">
        <v>23</v>
      </c>
      <c r="I43" s="29" t="s">
        <v>5</v>
      </c>
      <c r="J43" s="31"/>
      <c r="K43" s="17"/>
    </row>
    <row r="44" spans="2:11" ht="13.5" customHeight="1">
      <c r="B44" s="50" t="s">
        <v>55</v>
      </c>
      <c r="C44" s="37" t="s">
        <v>13</v>
      </c>
      <c r="D44" s="108"/>
      <c r="E44" s="14" t="s">
        <v>56</v>
      </c>
      <c r="F44" s="42" t="s">
        <v>32</v>
      </c>
      <c r="G44" s="12"/>
      <c r="H44" s="50" t="s">
        <v>57</v>
      </c>
      <c r="I44" s="53" t="s">
        <v>58</v>
      </c>
      <c r="J44" s="16"/>
      <c r="K44" s="17"/>
    </row>
    <row r="45" spans="2:11" ht="13.5" customHeight="1">
      <c r="B45" s="13" t="s">
        <v>59</v>
      </c>
      <c r="C45" s="112" t="s">
        <v>8</v>
      </c>
      <c r="D45" s="75"/>
      <c r="E45" s="14" t="s">
        <v>60</v>
      </c>
      <c r="F45" s="42" t="s">
        <v>32</v>
      </c>
      <c r="G45" s="12"/>
      <c r="H45" s="57"/>
      <c r="I45" s="42"/>
      <c r="J45" s="20"/>
      <c r="K45" s="17"/>
    </row>
    <row r="46" spans="2:11" ht="13.5" customHeight="1">
      <c r="B46" s="71" t="s">
        <v>61</v>
      </c>
      <c r="C46" s="42" t="s">
        <v>8</v>
      </c>
      <c r="D46" s="109"/>
      <c r="E46" s="49" t="s">
        <v>10</v>
      </c>
      <c r="F46" s="51" t="s">
        <v>8</v>
      </c>
      <c r="G46" s="12"/>
      <c r="H46" s="10"/>
      <c r="I46" s="77"/>
      <c r="J46" s="25"/>
      <c r="K46" s="17"/>
    </row>
    <row r="47" spans="2:11" ht="13.5" customHeight="1">
      <c r="B47" s="50" t="s">
        <v>62</v>
      </c>
      <c r="C47" s="119" t="s">
        <v>13</v>
      </c>
      <c r="D47" s="72" t="s">
        <v>63</v>
      </c>
      <c r="E47" s="14" t="s">
        <v>64</v>
      </c>
      <c r="F47" s="42" t="s">
        <v>32</v>
      </c>
      <c r="G47" s="12"/>
      <c r="H47" s="23"/>
      <c r="I47" s="23"/>
      <c r="J47" s="25"/>
      <c r="K47" s="17"/>
    </row>
    <row r="48" spans="2:11" ht="13.5" customHeight="1">
      <c r="B48" s="57" t="s">
        <v>65</v>
      </c>
      <c r="C48" s="42" t="s">
        <v>32</v>
      </c>
      <c r="D48" s="20"/>
      <c r="E48" s="14" t="s">
        <v>66</v>
      </c>
      <c r="F48" s="11" t="s">
        <v>32</v>
      </c>
      <c r="G48" s="12"/>
      <c r="H48" s="34"/>
      <c r="I48" s="34"/>
      <c r="J48" s="25"/>
      <c r="K48" s="17"/>
    </row>
    <row r="49" spans="2:11" ht="13.5" customHeight="1">
      <c r="B49" s="10" t="s">
        <v>67</v>
      </c>
      <c r="C49" s="77" t="s">
        <v>8</v>
      </c>
      <c r="D49" s="109"/>
      <c r="E49" s="14" t="s">
        <v>68</v>
      </c>
      <c r="F49" s="42" t="s">
        <v>32</v>
      </c>
      <c r="G49" s="12"/>
      <c r="H49" s="34"/>
      <c r="I49" s="34"/>
      <c r="J49" s="25"/>
      <c r="K49" s="17"/>
    </row>
    <row r="50" spans="2:11" ht="13.5" customHeight="1">
      <c r="B50" s="13"/>
      <c r="C50" s="62"/>
      <c r="D50" s="109"/>
      <c r="E50" s="50"/>
      <c r="F50" s="51"/>
      <c r="G50" s="12"/>
      <c r="H50" s="46"/>
      <c r="I50" s="14"/>
      <c r="J50" s="25"/>
      <c r="K50" s="17"/>
    </row>
    <row r="51" spans="2:11" ht="13.5" customHeight="1">
      <c r="B51" s="57"/>
      <c r="C51" s="111"/>
      <c r="D51" s="109"/>
      <c r="E51" s="50"/>
      <c r="F51" s="110"/>
      <c r="G51" s="12"/>
      <c r="H51" s="14"/>
      <c r="I51" s="14"/>
      <c r="J51" s="25"/>
      <c r="K51" s="17"/>
    </row>
    <row r="52" spans="2:11" ht="13.5" customHeight="1">
      <c r="B52" s="10"/>
      <c r="C52" s="41"/>
      <c r="D52" s="25"/>
      <c r="E52" s="13"/>
      <c r="F52" s="34"/>
      <c r="G52" s="12"/>
      <c r="H52" s="23"/>
      <c r="I52" s="23"/>
      <c r="J52" s="25"/>
      <c r="K52" s="17"/>
    </row>
    <row r="53" spans="2:11" ht="13.5" customHeight="1">
      <c r="B53" s="10"/>
      <c r="C53" s="19"/>
      <c r="D53" s="16"/>
      <c r="E53" s="42"/>
      <c r="F53" s="42"/>
      <c r="G53" s="12"/>
      <c r="H53" s="43"/>
      <c r="I53" s="13"/>
      <c r="J53" s="16"/>
      <c r="K53" s="17"/>
    </row>
    <row r="54" spans="2:11" ht="13.5" customHeight="1">
      <c r="B54" s="130" t="s">
        <v>69</v>
      </c>
      <c r="C54" s="129"/>
      <c r="D54" s="28">
        <f>COUNTA(B56:B61)</f>
        <v>0</v>
      </c>
      <c r="E54" s="128" t="s">
        <v>70</v>
      </c>
      <c r="F54" s="129"/>
      <c r="G54" s="27">
        <f>COUNTA(E56:E62)</f>
        <v>3</v>
      </c>
      <c r="H54" s="130" t="s">
        <v>71</v>
      </c>
      <c r="I54" s="129"/>
      <c r="J54" s="28">
        <f>COUNTA(H56:H62)</f>
        <v>6</v>
      </c>
      <c r="K54" s="3"/>
    </row>
    <row r="55" spans="2:11" ht="13.5" customHeight="1">
      <c r="B55" s="39" t="s">
        <v>23</v>
      </c>
      <c r="C55" s="29" t="s">
        <v>5</v>
      </c>
      <c r="D55" s="31"/>
      <c r="E55" s="29" t="s">
        <v>23</v>
      </c>
      <c r="F55" s="29" t="s">
        <v>5</v>
      </c>
      <c r="G55" s="12"/>
      <c r="H55" s="29" t="s">
        <v>23</v>
      </c>
      <c r="I55" s="29" t="s">
        <v>5</v>
      </c>
      <c r="J55" s="31"/>
      <c r="K55" s="32"/>
    </row>
    <row r="56" spans="2:11" ht="13.5" customHeight="1">
      <c r="B56" s="13"/>
      <c r="C56" s="62"/>
      <c r="D56" s="20"/>
      <c r="E56" s="13" t="s">
        <v>72</v>
      </c>
      <c r="F56" s="34" t="s">
        <v>32</v>
      </c>
      <c r="G56" s="12"/>
      <c r="H56" s="50" t="s">
        <v>73</v>
      </c>
      <c r="I56" s="42" t="s">
        <v>32</v>
      </c>
      <c r="J56" s="20"/>
      <c r="K56" s="17"/>
    </row>
    <row r="57" spans="2:11" ht="13.5" customHeight="1">
      <c r="B57" s="13"/>
      <c r="C57" s="21"/>
      <c r="D57" s="20"/>
      <c r="E57" s="54" t="s">
        <v>74</v>
      </c>
      <c r="F57" s="77" t="s">
        <v>8</v>
      </c>
      <c r="G57" s="12"/>
      <c r="H57" s="50" t="s">
        <v>75</v>
      </c>
      <c r="I57" s="51" t="s">
        <v>8</v>
      </c>
      <c r="J57" s="20"/>
      <c r="K57" s="17"/>
    </row>
    <row r="58" spans="2:11" ht="13.5" customHeight="1">
      <c r="B58" s="50"/>
      <c r="C58" s="51"/>
      <c r="D58" s="25"/>
      <c r="E58" s="50" t="s">
        <v>76</v>
      </c>
      <c r="F58" s="77" t="s">
        <v>8</v>
      </c>
      <c r="G58" s="12"/>
      <c r="H58" s="71" t="s">
        <v>77</v>
      </c>
      <c r="I58" s="42" t="s">
        <v>32</v>
      </c>
      <c r="J58" s="25"/>
      <c r="K58" s="17"/>
    </row>
    <row r="59" spans="2:11" ht="13.5" customHeight="1">
      <c r="B59" s="13"/>
      <c r="C59" s="21"/>
      <c r="D59" s="25"/>
      <c r="E59" s="50"/>
      <c r="F59" s="77"/>
      <c r="G59" s="12"/>
      <c r="H59" s="10" t="s">
        <v>78</v>
      </c>
      <c r="I59" s="51" t="s">
        <v>8</v>
      </c>
      <c r="J59" s="25"/>
      <c r="K59" s="17"/>
    </row>
    <row r="60" spans="2:11" ht="13.5" customHeight="1">
      <c r="B60" s="50"/>
      <c r="C60" s="51"/>
      <c r="D60" s="20"/>
      <c r="E60" s="48"/>
      <c r="F60" s="45"/>
      <c r="G60" s="12"/>
      <c r="H60" s="93" t="s">
        <v>79</v>
      </c>
      <c r="I60" s="94" t="s">
        <v>8</v>
      </c>
      <c r="J60" s="25"/>
      <c r="K60" s="17"/>
    </row>
    <row r="61" spans="2:11" ht="13.5" customHeight="1">
      <c r="B61" s="50"/>
      <c r="C61" s="51"/>
      <c r="D61" s="20"/>
      <c r="E61" s="48"/>
      <c r="F61" s="45"/>
      <c r="G61" s="12"/>
      <c r="H61" s="10" t="s">
        <v>80</v>
      </c>
      <c r="I61" s="69" t="s">
        <v>13</v>
      </c>
      <c r="J61" s="25"/>
      <c r="K61" s="17"/>
    </row>
    <row r="62" spans="2:11" ht="13.5" customHeight="1">
      <c r="B62" s="10"/>
      <c r="C62" s="40"/>
      <c r="D62" s="20"/>
      <c r="E62" s="10"/>
      <c r="F62" s="11"/>
      <c r="G62" s="12"/>
      <c r="H62" s="10"/>
      <c r="I62" s="24"/>
      <c r="J62" s="25"/>
      <c r="K62" s="17"/>
    </row>
    <row r="63" spans="2:11" ht="13.5" customHeight="1">
      <c r="B63" s="128" t="s">
        <v>81</v>
      </c>
      <c r="C63" s="129"/>
      <c r="D63" s="28">
        <f>COUNTA(B65:B75)</f>
        <v>5</v>
      </c>
      <c r="E63" s="128" t="s">
        <v>82</v>
      </c>
      <c r="F63" s="129"/>
      <c r="G63" s="27">
        <f>COUNTA(E65:E75)</f>
        <v>2</v>
      </c>
      <c r="H63" s="130" t="s">
        <v>83</v>
      </c>
      <c r="I63" s="129"/>
      <c r="J63" s="28">
        <f>COUNTA(H65:H77)</f>
        <v>0</v>
      </c>
      <c r="K63" s="3"/>
    </row>
    <row r="64" spans="2:11" ht="13.5" customHeight="1">
      <c r="B64" s="39" t="s">
        <v>23</v>
      </c>
      <c r="C64" s="29" t="s">
        <v>5</v>
      </c>
      <c r="D64" s="31"/>
      <c r="E64" s="29" t="s">
        <v>23</v>
      </c>
      <c r="F64" s="29" t="s">
        <v>5</v>
      </c>
      <c r="G64" s="30"/>
      <c r="H64" s="29" t="s">
        <v>23</v>
      </c>
      <c r="I64" s="29" t="s">
        <v>5</v>
      </c>
      <c r="J64" s="31"/>
      <c r="K64" s="32"/>
    </row>
    <row r="65" spans="2:11" ht="13.5" customHeight="1">
      <c r="B65" s="10" t="s">
        <v>84</v>
      </c>
      <c r="C65" s="37" t="s">
        <v>13</v>
      </c>
      <c r="D65" s="20"/>
      <c r="E65" s="13" t="s">
        <v>85</v>
      </c>
      <c r="F65" s="21" t="s">
        <v>13</v>
      </c>
      <c r="G65" s="12"/>
      <c r="H65" s="57"/>
      <c r="I65" s="51"/>
      <c r="J65" s="20"/>
      <c r="K65" s="17"/>
    </row>
    <row r="66" spans="2:11" ht="13.5" customHeight="1">
      <c r="B66" s="50" t="s">
        <v>86</v>
      </c>
      <c r="C66" s="98" t="s">
        <v>19</v>
      </c>
      <c r="D66" s="20"/>
      <c r="E66" s="10" t="s">
        <v>87</v>
      </c>
      <c r="F66" s="51" t="s">
        <v>8</v>
      </c>
      <c r="G66" s="12"/>
      <c r="H66" s="50"/>
      <c r="I66" s="51"/>
      <c r="J66" s="20"/>
      <c r="K66" s="17"/>
    </row>
    <row r="67" spans="2:11" ht="13.5" customHeight="1">
      <c r="B67" s="50" t="s">
        <v>62</v>
      </c>
      <c r="C67" s="119" t="s">
        <v>13</v>
      </c>
      <c r="D67" s="25"/>
      <c r="E67" s="44"/>
      <c r="F67" s="44"/>
      <c r="G67" s="12"/>
      <c r="H67" s="10"/>
      <c r="I67" s="24"/>
      <c r="J67" s="25"/>
      <c r="K67" s="17"/>
    </row>
    <row r="68" spans="2:11" ht="13.5" customHeight="1">
      <c r="B68" s="106" t="s">
        <v>88</v>
      </c>
      <c r="C68" s="105" t="s">
        <v>32</v>
      </c>
      <c r="D68" s="25"/>
      <c r="E68" s="47"/>
      <c r="F68" s="33"/>
      <c r="G68" s="12"/>
      <c r="H68" s="10"/>
      <c r="I68" s="37"/>
      <c r="J68" s="25"/>
      <c r="K68" s="17"/>
    </row>
    <row r="69" spans="2:11" ht="13.5" customHeight="1">
      <c r="B69" s="54" t="s">
        <v>89</v>
      </c>
      <c r="C69" s="60" t="s">
        <v>32</v>
      </c>
      <c r="D69" s="20"/>
      <c r="E69" s="48"/>
      <c r="F69" s="45"/>
      <c r="G69" s="12"/>
      <c r="H69" s="10"/>
      <c r="I69" s="24"/>
      <c r="J69" s="25"/>
      <c r="K69" s="17"/>
    </row>
    <row r="70" spans="2:11" ht="13.5" customHeight="1">
      <c r="B70" s="50"/>
      <c r="C70" s="119"/>
      <c r="D70" s="20"/>
      <c r="E70" s="48"/>
      <c r="F70" s="45"/>
      <c r="G70" s="12"/>
      <c r="H70" s="10"/>
      <c r="I70" s="37"/>
      <c r="J70" s="25"/>
      <c r="K70" s="17"/>
    </row>
    <row r="71" spans="2:11" ht="13.5" customHeight="1">
      <c r="B71" s="106"/>
      <c r="C71" s="105"/>
      <c r="D71" s="25"/>
      <c r="E71" s="48"/>
      <c r="F71" s="45"/>
      <c r="G71" s="12"/>
      <c r="H71" s="10"/>
      <c r="I71" s="24"/>
      <c r="J71" s="25"/>
      <c r="K71" s="17"/>
    </row>
    <row r="72" spans="2:11" ht="13.5" customHeight="1">
      <c r="B72" s="54"/>
      <c r="C72" s="60"/>
      <c r="D72" s="25"/>
      <c r="E72" s="48"/>
      <c r="F72" s="45"/>
      <c r="G72" s="12"/>
      <c r="H72" s="10"/>
      <c r="I72" s="24"/>
      <c r="J72" s="25"/>
      <c r="K72" s="17"/>
    </row>
    <row r="73" spans="2:11" ht="13.5" customHeight="1">
      <c r="B73" s="50"/>
      <c r="C73" s="42"/>
      <c r="D73" s="20"/>
      <c r="E73" s="48"/>
      <c r="F73" s="45"/>
      <c r="G73" s="12"/>
      <c r="H73" s="10"/>
      <c r="I73" s="24"/>
      <c r="J73" s="25"/>
      <c r="K73" s="17"/>
    </row>
    <row r="74" spans="2:11" ht="13.5" customHeight="1">
      <c r="B74" s="10"/>
      <c r="C74" s="51"/>
      <c r="D74" s="72"/>
      <c r="E74" s="48"/>
      <c r="F74" s="45"/>
      <c r="G74" s="12"/>
      <c r="H74" s="10"/>
      <c r="I74" s="24"/>
      <c r="J74" s="25"/>
      <c r="K74" s="17"/>
    </row>
    <row r="75" spans="2:11" ht="13.5" customHeight="1">
      <c r="B75" s="10"/>
      <c r="C75" s="77"/>
      <c r="D75" s="25"/>
      <c r="E75" s="48"/>
      <c r="F75" s="45"/>
      <c r="G75" s="12"/>
      <c r="H75" s="10"/>
      <c r="I75" s="24"/>
      <c r="J75" s="25"/>
      <c r="K75" s="17"/>
    </row>
    <row r="76" spans="2:11" ht="13.5" customHeight="1">
      <c r="B76" s="10"/>
      <c r="C76" s="77"/>
      <c r="D76" s="20"/>
      <c r="E76" s="10"/>
      <c r="F76" s="45"/>
      <c r="G76" s="12"/>
      <c r="H76" s="10"/>
      <c r="I76" s="24"/>
      <c r="J76" s="25"/>
      <c r="K76" s="17"/>
    </row>
    <row r="77" spans="2:11" ht="13.5" customHeight="1">
      <c r="B77" s="10"/>
      <c r="C77" s="40"/>
      <c r="D77" s="20"/>
      <c r="E77" s="10"/>
      <c r="F77" s="11"/>
      <c r="G77" s="12"/>
      <c r="H77" s="10"/>
      <c r="I77" s="24"/>
      <c r="J77" s="25"/>
      <c r="K77" s="17"/>
    </row>
    <row r="78" spans="2:11" ht="13.5" customHeight="1">
      <c r="B78" s="128" t="s">
        <v>90</v>
      </c>
      <c r="C78" s="129"/>
      <c r="D78" s="28">
        <f>COUNTA(B80:B92)</f>
        <v>0</v>
      </c>
      <c r="E78" s="128" t="s">
        <v>91</v>
      </c>
      <c r="F78" s="129"/>
      <c r="G78" s="27">
        <f>COUNTA(E80:E92)</f>
        <v>1</v>
      </c>
      <c r="H78" s="130" t="s">
        <v>92</v>
      </c>
      <c r="I78" s="129"/>
      <c r="J78" s="28">
        <f>COUNTA(H80:H92)</f>
        <v>2</v>
      </c>
    </row>
    <row r="79" spans="2:11" ht="13.5" customHeight="1">
      <c r="B79" s="39" t="s">
        <v>23</v>
      </c>
      <c r="C79" s="67" t="s">
        <v>5</v>
      </c>
      <c r="D79" s="113"/>
      <c r="E79" s="29" t="s">
        <v>23</v>
      </c>
      <c r="F79" s="29" t="s">
        <v>5</v>
      </c>
      <c r="G79" s="30"/>
      <c r="H79" s="29" t="s">
        <v>23</v>
      </c>
      <c r="I79" s="29" t="s">
        <v>5</v>
      </c>
      <c r="J79" s="31"/>
    </row>
    <row r="80" spans="2:11" ht="13.5" customHeight="1">
      <c r="B80" s="50"/>
      <c r="C80" s="119"/>
      <c r="D80" s="113"/>
      <c r="E80" s="50" t="s">
        <v>93</v>
      </c>
      <c r="F80" s="37" t="s">
        <v>13</v>
      </c>
      <c r="G80" s="12"/>
      <c r="H80" s="50" t="s">
        <v>94</v>
      </c>
      <c r="I80" s="51" t="s">
        <v>32</v>
      </c>
      <c r="J80" s="20"/>
    </row>
    <row r="81" spans="1:10" ht="13.5" customHeight="1">
      <c r="B81" s="13"/>
      <c r="C81" s="112"/>
      <c r="D81" s="113"/>
      <c r="E81" s="114"/>
      <c r="F81" s="45"/>
      <c r="G81" s="12"/>
      <c r="H81" s="50" t="s">
        <v>95</v>
      </c>
      <c r="I81" s="110" t="s">
        <v>8</v>
      </c>
      <c r="J81" s="20"/>
    </row>
    <row r="82" spans="1:10" ht="13.5" customHeight="1">
      <c r="B82" s="50"/>
      <c r="C82" s="110"/>
      <c r="D82" s="113"/>
      <c r="E82" s="114"/>
      <c r="F82" s="45"/>
      <c r="G82" s="12"/>
      <c r="H82" s="10"/>
      <c r="I82" s="24"/>
      <c r="J82" s="25"/>
    </row>
    <row r="83" spans="1:10" ht="13.5" customHeight="1">
      <c r="B83" s="106"/>
      <c r="C83" s="105"/>
      <c r="D83" s="113"/>
      <c r="E83" s="115"/>
      <c r="F83" s="33"/>
      <c r="G83" s="12"/>
      <c r="H83" s="10"/>
      <c r="I83" s="37"/>
      <c r="J83" s="25"/>
    </row>
    <row r="84" spans="1:10" ht="13.5" customHeight="1">
      <c r="B84" s="50"/>
      <c r="C84" s="98"/>
      <c r="D84" s="113"/>
      <c r="E84" s="116"/>
      <c r="F84" s="45"/>
      <c r="G84" s="12"/>
      <c r="H84" s="10"/>
      <c r="I84" s="24"/>
      <c r="J84" s="25"/>
    </row>
    <row r="85" spans="1:10" ht="13.5" customHeight="1">
      <c r="B85" s="50"/>
      <c r="C85" s="98"/>
      <c r="D85" s="113"/>
      <c r="E85" s="116"/>
      <c r="F85" s="45"/>
      <c r="G85" s="12"/>
      <c r="H85" s="10"/>
      <c r="I85" s="37"/>
      <c r="J85" s="25"/>
    </row>
    <row r="86" spans="1:10" ht="13.5" customHeight="1">
      <c r="B86" s="10"/>
      <c r="C86" s="40"/>
      <c r="D86" s="31"/>
      <c r="E86" s="48"/>
      <c r="F86" s="45"/>
      <c r="G86" s="12"/>
      <c r="H86" s="10"/>
      <c r="I86" s="24"/>
      <c r="J86" s="25"/>
    </row>
    <row r="87" spans="1:10" ht="13.5" customHeight="1">
      <c r="B87" s="10"/>
      <c r="C87" s="40"/>
      <c r="D87" s="25"/>
      <c r="E87" s="48"/>
      <c r="F87" s="45"/>
      <c r="G87" s="12"/>
      <c r="H87" s="10"/>
      <c r="I87" s="24"/>
      <c r="J87" s="25"/>
    </row>
    <row r="88" spans="1:10" ht="13.5" customHeight="1">
      <c r="B88" s="10"/>
      <c r="C88" s="40"/>
      <c r="D88" s="20"/>
      <c r="E88" s="48"/>
      <c r="F88" s="45"/>
      <c r="G88" s="12"/>
      <c r="H88" s="10"/>
      <c r="I88" s="24"/>
      <c r="J88" s="25"/>
    </row>
    <row r="89" spans="1:10" ht="13.5" customHeight="1">
      <c r="B89" s="10"/>
      <c r="C89" s="40"/>
      <c r="D89" s="25"/>
      <c r="E89" s="48"/>
      <c r="F89" s="45"/>
      <c r="G89" s="12"/>
      <c r="H89" s="10"/>
      <c r="I89" s="24"/>
      <c r="J89" s="25"/>
    </row>
    <row r="90" spans="1:10" ht="13.5" customHeight="1">
      <c r="A90" t="s">
        <v>96</v>
      </c>
      <c r="B90" s="10"/>
      <c r="C90" s="40"/>
      <c r="D90" s="25"/>
      <c r="E90" s="48"/>
      <c r="F90" s="45"/>
      <c r="G90" s="12"/>
      <c r="H90" s="10"/>
      <c r="I90" s="24"/>
      <c r="J90" s="25"/>
    </row>
    <row r="91" spans="1:10" ht="13.5" customHeight="1">
      <c r="B91" s="10"/>
      <c r="C91" s="40"/>
      <c r="D91" s="20"/>
      <c r="E91" s="10"/>
      <c r="F91" s="45"/>
      <c r="G91" s="12"/>
      <c r="H91" s="10"/>
      <c r="I91" s="24"/>
      <c r="J91" s="25"/>
    </row>
    <row r="92" spans="1:10" ht="13.5" customHeight="1">
      <c r="B92" s="10"/>
      <c r="C92" s="40"/>
      <c r="D92" s="20"/>
      <c r="E92" s="10"/>
      <c r="F92" s="11"/>
      <c r="G92" s="12"/>
      <c r="H92" s="10"/>
      <c r="I92" s="24"/>
      <c r="J92" s="25"/>
    </row>
  </sheetData>
  <mergeCells count="21">
    <mergeCell ref="B78:C78"/>
    <mergeCell ref="E78:F78"/>
    <mergeCell ref="H78:I78"/>
    <mergeCell ref="B16:C16"/>
    <mergeCell ref="E16:F16"/>
    <mergeCell ref="H16:I16"/>
    <mergeCell ref="B3:C3"/>
    <mergeCell ref="E3:F3"/>
    <mergeCell ref="H3:I3"/>
    <mergeCell ref="B63:C63"/>
    <mergeCell ref="E63:F63"/>
    <mergeCell ref="H63:I63"/>
    <mergeCell ref="B23:C23"/>
    <mergeCell ref="E23:F23"/>
    <mergeCell ref="H23:I23"/>
    <mergeCell ref="B42:C42"/>
    <mergeCell ref="E42:F42"/>
    <mergeCell ref="H42:I42"/>
    <mergeCell ref="B54:C54"/>
    <mergeCell ref="E54:F54"/>
    <mergeCell ref="H54:I54"/>
  </mergeCells>
  <phoneticPr fontId="33" type="noConversion"/>
  <conditionalFormatting sqref="B18:B22 H41 B56:B62 H18:H22 H65:H77 B25:B41 E56 E58:E62 E44:E50 E52:E53 E10:E14 E8 B44 E18:E22 E25:E38 E65:E77 B71:B77 E41 E5:E6 B5:B14 H44:H53 B46 H56:H62 H25:H34 B65:B66 B68:B69 F67 H5:H14 B48:B53">
    <cfRule type="duplicateValues" dxfId="52" priority="55"/>
  </conditionalFormatting>
  <conditionalFormatting sqref="B70 B67">
    <cfRule type="duplicateValues" dxfId="51" priority="42"/>
  </conditionalFormatting>
  <conditionalFormatting sqref="B70">
    <cfRule type="duplicateValues" dxfId="50" priority="40"/>
    <cfRule type="duplicateValues" dxfId="49" priority="41"/>
  </conditionalFormatting>
  <conditionalFormatting sqref="B71:B72">
    <cfRule type="duplicateValues" dxfId="48" priority="35"/>
  </conditionalFormatting>
  <conditionalFormatting sqref="B74:B75">
    <cfRule type="duplicateValues" dxfId="47" priority="33"/>
  </conditionalFormatting>
  <conditionalFormatting sqref="B81">
    <cfRule type="duplicateValues" dxfId="46" priority="52"/>
  </conditionalFormatting>
  <conditionalFormatting sqref="B82">
    <cfRule type="duplicateValues" dxfId="45" priority="51"/>
  </conditionalFormatting>
  <conditionalFormatting sqref="B82:B83">
    <cfRule type="duplicateValues" dxfId="44" priority="50"/>
  </conditionalFormatting>
  <conditionalFormatting sqref="B84:B85">
    <cfRule type="duplicateValues" dxfId="43" priority="49"/>
  </conditionalFormatting>
  <conditionalFormatting sqref="E9">
    <cfRule type="duplicateValues" dxfId="42" priority="34"/>
  </conditionalFormatting>
  <conditionalFormatting sqref="E51">
    <cfRule type="duplicateValues" dxfId="41" priority="36"/>
    <cfRule type="duplicateValues" dxfId="40" priority="37"/>
  </conditionalFormatting>
  <conditionalFormatting sqref="E57:E58">
    <cfRule type="duplicateValues" dxfId="39" priority="47"/>
  </conditionalFormatting>
  <conditionalFormatting sqref="H82:H92 E81:E92 B86:B92">
    <cfRule type="duplicateValues" dxfId="38" priority="54"/>
  </conditionalFormatting>
  <conditionalFormatting sqref="E7">
    <cfRule type="duplicateValues" dxfId="37" priority="32"/>
  </conditionalFormatting>
  <conditionalFormatting sqref="B45">
    <cfRule type="duplicateValues" dxfId="36" priority="31"/>
  </conditionalFormatting>
  <conditionalFormatting sqref="B80">
    <cfRule type="duplicateValues" dxfId="35" priority="29"/>
    <cfRule type="duplicateValues" dxfId="34" priority="30"/>
  </conditionalFormatting>
  <conditionalFormatting sqref="B70:B71">
    <cfRule type="duplicateValues" dxfId="33" priority="26"/>
    <cfRule type="duplicateValues" dxfId="32" priority="27"/>
  </conditionalFormatting>
  <conditionalFormatting sqref="E66">
    <cfRule type="duplicateValues" dxfId="31" priority="25"/>
  </conditionalFormatting>
  <conditionalFormatting sqref="E80">
    <cfRule type="duplicateValues" dxfId="30" priority="24"/>
  </conditionalFormatting>
  <conditionalFormatting sqref="B5">
    <cfRule type="duplicateValues" dxfId="29" priority="23"/>
  </conditionalFormatting>
  <conditionalFormatting sqref="H46">
    <cfRule type="duplicateValues" dxfId="28" priority="21"/>
  </conditionalFormatting>
  <conditionalFormatting sqref="H61">
    <cfRule type="duplicateValues" dxfId="27" priority="20"/>
  </conditionalFormatting>
  <conditionalFormatting sqref="H80">
    <cfRule type="duplicateValues" dxfId="26" priority="19"/>
  </conditionalFormatting>
  <conditionalFormatting sqref="H81">
    <cfRule type="duplicateValues" dxfId="25" priority="18"/>
  </conditionalFormatting>
  <conditionalFormatting sqref="H81">
    <cfRule type="duplicateValues" dxfId="24" priority="17"/>
  </conditionalFormatting>
  <conditionalFormatting sqref="H81">
    <cfRule type="duplicateValues" dxfId="23" priority="15"/>
    <cfRule type="duplicateValues" dxfId="22" priority="16"/>
  </conditionalFormatting>
  <conditionalFormatting sqref="B66">
    <cfRule type="duplicateValues" dxfId="21" priority="14"/>
  </conditionalFormatting>
  <conditionalFormatting sqref="B66">
    <cfRule type="duplicateValues" dxfId="20" priority="13"/>
  </conditionalFormatting>
  <conditionalFormatting sqref="B67">
    <cfRule type="duplicateValues" dxfId="19" priority="11"/>
    <cfRule type="duplicateValues" dxfId="18" priority="12"/>
  </conditionalFormatting>
  <conditionalFormatting sqref="B68:B69">
    <cfRule type="duplicateValues" dxfId="17" priority="10"/>
  </conditionalFormatting>
  <conditionalFormatting sqref="B67:B68">
    <cfRule type="duplicateValues" dxfId="16" priority="8"/>
    <cfRule type="duplicateValues" dxfId="15" priority="9"/>
  </conditionalFormatting>
  <conditionalFormatting sqref="B47">
    <cfRule type="duplicateValues" dxfId="14" priority="7"/>
  </conditionalFormatting>
  <conditionalFormatting sqref="B47">
    <cfRule type="duplicateValues" dxfId="13" priority="5"/>
    <cfRule type="duplicateValues" dxfId="12" priority="6"/>
  </conditionalFormatting>
  <conditionalFormatting sqref="B47">
    <cfRule type="duplicateValues" dxfId="11" priority="3"/>
    <cfRule type="duplicateValues" dxfId="10" priority="4"/>
  </conditionalFormatting>
  <conditionalFormatting sqref="H5">
    <cfRule type="duplicateValues" dxfId="9" priority="2"/>
  </conditionalFormatting>
  <conditionalFormatting sqref="B49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5CBF-9836-439A-94CC-F1100F4661F6}">
  <dimension ref="A1:E115"/>
  <sheetViews>
    <sheetView topLeftCell="A33" workbookViewId="0">
      <selection activeCell="E1" sqref="E1"/>
    </sheetView>
  </sheetViews>
  <sheetFormatPr defaultRowHeight="15" customHeight="1"/>
  <cols>
    <col min="1" max="1" width="27.140625" bestFit="1" customWidth="1"/>
    <col min="2" max="2" width="13" bestFit="1" customWidth="1"/>
    <col min="3" max="3" width="20.5703125" bestFit="1" customWidth="1"/>
    <col min="4" max="4" width="16.85546875" bestFit="1" customWidth="1"/>
    <col min="5" max="5" width="18.7109375" bestFit="1" customWidth="1"/>
  </cols>
  <sheetData>
    <row r="1" spans="1:5" ht="15" customHeight="1">
      <c r="A1" t="s">
        <v>4</v>
      </c>
      <c r="B1" t="s">
        <v>97</v>
      </c>
      <c r="C1" t="s">
        <v>98</v>
      </c>
      <c r="D1" t="s">
        <v>99</v>
      </c>
      <c r="E1" t="s">
        <v>100</v>
      </c>
    </row>
    <row r="2" spans="1:5">
      <c r="A2" s="56" t="s">
        <v>101</v>
      </c>
      <c r="B2" s="56">
        <v>4304</v>
      </c>
      <c r="C2" s="55" t="s">
        <v>102</v>
      </c>
      <c r="D2" s="55" t="s">
        <v>103</v>
      </c>
      <c r="E2" s="56" t="s">
        <v>104</v>
      </c>
    </row>
    <row r="3" spans="1:5">
      <c r="A3" s="56" t="s">
        <v>105</v>
      </c>
      <c r="B3" s="56">
        <v>300459</v>
      </c>
      <c r="C3" s="55" t="s">
        <v>106</v>
      </c>
      <c r="D3" s="55" t="s">
        <v>107</v>
      </c>
      <c r="E3" s="56" t="s">
        <v>108</v>
      </c>
    </row>
    <row r="4" spans="1:5">
      <c r="A4" s="56" t="s">
        <v>109</v>
      </c>
      <c r="B4" s="56">
        <v>301740</v>
      </c>
      <c r="C4" s="55" t="s">
        <v>102</v>
      </c>
      <c r="D4" s="55" t="s">
        <v>110</v>
      </c>
      <c r="E4" s="56" t="s">
        <v>111</v>
      </c>
    </row>
    <row r="5" spans="1:5">
      <c r="A5" s="56" t="s">
        <v>112</v>
      </c>
      <c r="B5" s="56">
        <v>300956</v>
      </c>
      <c r="C5" s="55" t="s">
        <v>113</v>
      </c>
      <c r="D5" s="55" t="s">
        <v>114</v>
      </c>
      <c r="E5" s="56" t="s">
        <v>115</v>
      </c>
    </row>
    <row r="6" spans="1:5">
      <c r="A6" s="56" t="s">
        <v>116</v>
      </c>
      <c r="B6" s="56">
        <v>300084</v>
      </c>
      <c r="C6" s="55" t="s">
        <v>117</v>
      </c>
      <c r="D6" s="55" t="s">
        <v>118</v>
      </c>
      <c r="E6" s="56" t="s">
        <v>119</v>
      </c>
    </row>
    <row r="7" spans="1:5">
      <c r="A7" s="56" t="s">
        <v>120</v>
      </c>
      <c r="B7" s="56">
        <v>301351</v>
      </c>
      <c r="C7" s="55" t="s">
        <v>102</v>
      </c>
      <c r="D7" s="55" t="s">
        <v>114</v>
      </c>
      <c r="E7" s="56" t="s">
        <v>121</v>
      </c>
    </row>
    <row r="8" spans="1:5">
      <c r="A8" s="56" t="s">
        <v>122</v>
      </c>
      <c r="B8" s="56">
        <v>4036</v>
      </c>
      <c r="C8" s="55" t="s">
        <v>123</v>
      </c>
      <c r="D8" s="55" t="s">
        <v>124</v>
      </c>
      <c r="E8" s="56" t="s">
        <v>125</v>
      </c>
    </row>
    <row r="9" spans="1:5">
      <c r="A9" s="56" t="s">
        <v>126</v>
      </c>
      <c r="B9" s="56">
        <v>301218</v>
      </c>
      <c r="C9" s="55" t="s">
        <v>102</v>
      </c>
      <c r="D9" s="55" t="s">
        <v>127</v>
      </c>
      <c r="E9" s="56" t="s">
        <v>128</v>
      </c>
    </row>
    <row r="10" spans="1:5" ht="30">
      <c r="A10" s="56" t="s">
        <v>129</v>
      </c>
      <c r="B10" s="56">
        <v>301327</v>
      </c>
      <c r="C10" s="55" t="s">
        <v>130</v>
      </c>
      <c r="D10" s="55" t="s">
        <v>114</v>
      </c>
      <c r="E10" s="56" t="s">
        <v>131</v>
      </c>
    </row>
    <row r="11" spans="1:5">
      <c r="A11" s="56" t="s">
        <v>132</v>
      </c>
      <c r="B11" s="56"/>
      <c r="C11" s="55" t="s">
        <v>113</v>
      </c>
      <c r="D11" s="55" t="s">
        <v>114</v>
      </c>
      <c r="E11" s="56" t="s">
        <v>133</v>
      </c>
    </row>
    <row r="12" spans="1:5">
      <c r="A12" s="56" t="s">
        <v>134</v>
      </c>
      <c r="B12" s="56">
        <v>300008</v>
      </c>
      <c r="C12" s="55" t="s">
        <v>102</v>
      </c>
      <c r="D12" s="55" t="s">
        <v>135</v>
      </c>
      <c r="E12" s="56" t="s">
        <v>136</v>
      </c>
    </row>
    <row r="13" spans="1:5">
      <c r="A13" s="56" t="s">
        <v>137</v>
      </c>
      <c r="B13" s="56">
        <v>301716</v>
      </c>
      <c r="C13" s="55" t="s">
        <v>130</v>
      </c>
      <c r="D13" s="55" t="s">
        <v>110</v>
      </c>
      <c r="E13" s="56" t="s">
        <v>138</v>
      </c>
    </row>
    <row r="14" spans="1:5" ht="30">
      <c r="A14" s="56" t="s">
        <v>139</v>
      </c>
      <c r="B14" s="56">
        <v>300066</v>
      </c>
      <c r="C14" s="55" t="s">
        <v>102</v>
      </c>
      <c r="D14" s="55" t="s">
        <v>140</v>
      </c>
      <c r="E14" s="56" t="s">
        <v>141</v>
      </c>
    </row>
    <row r="15" spans="1:5">
      <c r="A15" s="56" t="s">
        <v>142</v>
      </c>
      <c r="B15" s="56">
        <v>301051</v>
      </c>
      <c r="C15" s="55" t="s">
        <v>113</v>
      </c>
      <c r="D15" s="55" t="s">
        <v>143</v>
      </c>
      <c r="E15" s="56" t="s">
        <v>144</v>
      </c>
    </row>
    <row r="16" spans="1:5">
      <c r="A16" s="56" t="s">
        <v>145</v>
      </c>
      <c r="B16" s="56">
        <v>4506</v>
      </c>
      <c r="C16" s="55" t="s">
        <v>113</v>
      </c>
      <c r="D16" s="55" t="s">
        <v>127</v>
      </c>
      <c r="E16" s="56" t="s">
        <v>146</v>
      </c>
    </row>
    <row r="17" spans="1:5">
      <c r="A17" s="56" t="s">
        <v>147</v>
      </c>
      <c r="B17" s="56">
        <v>300967</v>
      </c>
      <c r="C17" s="55" t="s">
        <v>148</v>
      </c>
      <c r="D17" s="55" t="s">
        <v>149</v>
      </c>
      <c r="E17" s="56" t="s">
        <v>150</v>
      </c>
    </row>
    <row r="18" spans="1:5">
      <c r="A18" s="56" t="s">
        <v>151</v>
      </c>
      <c r="B18" s="56">
        <v>4484</v>
      </c>
      <c r="C18" s="55" t="s">
        <v>113</v>
      </c>
      <c r="D18" s="55" t="s">
        <v>135</v>
      </c>
      <c r="E18" s="56" t="s">
        <v>152</v>
      </c>
    </row>
    <row r="19" spans="1:5">
      <c r="A19" s="56" t="s">
        <v>153</v>
      </c>
      <c r="B19" s="56">
        <v>300823</v>
      </c>
      <c r="C19" s="55" t="s">
        <v>130</v>
      </c>
      <c r="D19" s="55" t="s">
        <v>114</v>
      </c>
      <c r="E19" s="56" t="s">
        <v>154</v>
      </c>
    </row>
    <row r="20" spans="1:5">
      <c r="A20" s="56" t="s">
        <v>155</v>
      </c>
      <c r="B20" s="56">
        <v>2379</v>
      </c>
      <c r="C20" s="55" t="s">
        <v>123</v>
      </c>
      <c r="D20" s="55" t="s">
        <v>127</v>
      </c>
      <c r="E20" s="56" t="s">
        <v>156</v>
      </c>
    </row>
    <row r="21" spans="1:5" ht="30">
      <c r="A21" s="56" t="s">
        <v>157</v>
      </c>
      <c r="B21" s="56">
        <v>4062</v>
      </c>
      <c r="C21" s="55" t="s">
        <v>123</v>
      </c>
      <c r="D21" s="55" t="s">
        <v>158</v>
      </c>
      <c r="E21" s="56" t="s">
        <v>159</v>
      </c>
    </row>
    <row r="22" spans="1:5">
      <c r="A22" s="56" t="s">
        <v>160</v>
      </c>
      <c r="B22" s="56">
        <v>301022</v>
      </c>
      <c r="C22" s="55" t="s">
        <v>106</v>
      </c>
      <c r="D22" s="55" t="s">
        <v>114</v>
      </c>
      <c r="E22" s="56" t="s">
        <v>161</v>
      </c>
    </row>
    <row r="23" spans="1:5">
      <c r="A23" s="56" t="s">
        <v>162</v>
      </c>
      <c r="B23" s="56">
        <v>4052</v>
      </c>
      <c r="C23" s="55" t="s">
        <v>123</v>
      </c>
      <c r="D23" s="55" t="s">
        <v>118</v>
      </c>
      <c r="E23" s="56" t="s">
        <v>163</v>
      </c>
    </row>
    <row r="24" spans="1:5">
      <c r="A24" s="56" t="s">
        <v>164</v>
      </c>
      <c r="B24" s="56">
        <v>300962</v>
      </c>
      <c r="C24" s="55" t="s">
        <v>165</v>
      </c>
      <c r="D24" s="55" t="s">
        <v>114</v>
      </c>
      <c r="E24" s="56" t="s">
        <v>166</v>
      </c>
    </row>
    <row r="25" spans="1:5">
      <c r="A25" s="56" t="s">
        <v>167</v>
      </c>
      <c r="B25" s="56">
        <v>300975</v>
      </c>
      <c r="C25" s="55" t="s">
        <v>113</v>
      </c>
      <c r="D25" s="55" t="s">
        <v>114</v>
      </c>
      <c r="E25" s="56" t="s">
        <v>168</v>
      </c>
    </row>
    <row r="26" spans="1:5">
      <c r="A26" s="56" t="s">
        <v>169</v>
      </c>
      <c r="B26" s="56">
        <v>301357</v>
      </c>
      <c r="C26" s="55" t="s">
        <v>113</v>
      </c>
      <c r="D26" s="55" t="s">
        <v>143</v>
      </c>
      <c r="E26" s="56" t="s">
        <v>170</v>
      </c>
    </row>
    <row r="27" spans="1:5">
      <c r="A27" s="56" t="s">
        <v>171</v>
      </c>
      <c r="B27" s="56">
        <v>3642</v>
      </c>
      <c r="C27" s="55" t="s">
        <v>117</v>
      </c>
      <c r="D27" s="55" t="s">
        <v>135</v>
      </c>
      <c r="E27" s="56" t="s">
        <v>172</v>
      </c>
    </row>
    <row r="28" spans="1:5">
      <c r="A28" s="56" t="s">
        <v>173</v>
      </c>
      <c r="B28" s="56">
        <v>2916</v>
      </c>
      <c r="C28" s="55" t="s">
        <v>117</v>
      </c>
      <c r="D28" s="55" t="s">
        <v>158</v>
      </c>
      <c r="E28" s="56" t="s">
        <v>174</v>
      </c>
    </row>
    <row r="29" spans="1:5">
      <c r="A29" s="56" t="s">
        <v>175</v>
      </c>
      <c r="B29" s="56">
        <v>300957</v>
      </c>
      <c r="C29" s="55" t="s">
        <v>130</v>
      </c>
      <c r="D29" s="55" t="s">
        <v>114</v>
      </c>
      <c r="E29" s="56" t="s">
        <v>176</v>
      </c>
    </row>
    <row r="30" spans="1:5">
      <c r="A30" s="56" t="s">
        <v>177</v>
      </c>
      <c r="B30" s="56">
        <v>4375</v>
      </c>
      <c r="C30" s="55" t="s">
        <v>102</v>
      </c>
      <c r="D30" s="55" t="s">
        <v>103</v>
      </c>
      <c r="E30" s="56" t="s">
        <v>178</v>
      </c>
    </row>
    <row r="31" spans="1:5">
      <c r="A31" s="56" t="s">
        <v>179</v>
      </c>
      <c r="B31" s="56">
        <v>301010</v>
      </c>
      <c r="C31" s="55" t="s">
        <v>113</v>
      </c>
      <c r="D31" s="55" t="s">
        <v>114</v>
      </c>
      <c r="E31" s="56" t="s">
        <v>180</v>
      </c>
    </row>
    <row r="32" spans="1:5">
      <c r="A32" s="56" t="s">
        <v>181</v>
      </c>
      <c r="B32" s="56">
        <v>300963</v>
      </c>
      <c r="C32" s="55" t="s">
        <v>113</v>
      </c>
      <c r="D32" s="55" t="s">
        <v>110</v>
      </c>
      <c r="E32" s="56" t="s">
        <v>182</v>
      </c>
    </row>
    <row r="33" spans="1:5">
      <c r="A33" s="56" t="s">
        <v>183</v>
      </c>
      <c r="B33" s="56">
        <v>301635</v>
      </c>
      <c r="C33" s="55" t="s">
        <v>123</v>
      </c>
      <c r="D33" s="55" t="s">
        <v>110</v>
      </c>
      <c r="E33" s="56" t="s">
        <v>184</v>
      </c>
    </row>
    <row r="34" spans="1:5">
      <c r="A34" s="56" t="s">
        <v>185</v>
      </c>
      <c r="B34" s="56">
        <v>301022</v>
      </c>
      <c r="C34" s="55" t="s">
        <v>130</v>
      </c>
      <c r="D34" s="55" t="s">
        <v>114</v>
      </c>
      <c r="E34" s="56" t="s">
        <v>186</v>
      </c>
    </row>
    <row r="35" spans="1:5">
      <c r="A35" s="56" t="s">
        <v>187</v>
      </c>
      <c r="B35" s="56">
        <v>4404</v>
      </c>
      <c r="C35" s="55" t="s">
        <v>165</v>
      </c>
      <c r="D35" s="55" t="s">
        <v>188</v>
      </c>
      <c r="E35" s="56" t="s">
        <v>189</v>
      </c>
    </row>
    <row r="36" spans="1:5">
      <c r="A36" s="56" t="s">
        <v>190</v>
      </c>
      <c r="B36" s="56">
        <v>4478</v>
      </c>
      <c r="C36" s="55" t="s">
        <v>130</v>
      </c>
      <c r="D36" s="55" t="s">
        <v>124</v>
      </c>
      <c r="E36" s="56" t="s">
        <v>191</v>
      </c>
    </row>
    <row r="37" spans="1:5">
      <c r="A37" s="56" t="s">
        <v>192</v>
      </c>
      <c r="B37" s="56">
        <v>231</v>
      </c>
      <c r="C37" s="55" t="s">
        <v>117</v>
      </c>
      <c r="D37" s="55" t="s">
        <v>158</v>
      </c>
      <c r="E37" s="56" t="s">
        <v>193</v>
      </c>
    </row>
    <row r="38" spans="1:5">
      <c r="A38" s="56" t="s">
        <v>194</v>
      </c>
      <c r="B38" s="56">
        <v>4055</v>
      </c>
      <c r="C38" s="55" t="s">
        <v>102</v>
      </c>
      <c r="D38" s="55" t="s">
        <v>124</v>
      </c>
      <c r="E38" s="56" t="s">
        <v>195</v>
      </c>
    </row>
    <row r="39" spans="1:5">
      <c r="A39" s="56" t="s">
        <v>196</v>
      </c>
      <c r="B39" s="56">
        <v>4064</v>
      </c>
      <c r="C39" s="55" t="s">
        <v>102</v>
      </c>
      <c r="D39" s="55" t="s">
        <v>135</v>
      </c>
      <c r="E39" s="56" t="s">
        <v>197</v>
      </c>
    </row>
    <row r="40" spans="1:5">
      <c r="A40" s="56" t="s">
        <v>198</v>
      </c>
      <c r="B40" s="56">
        <v>300736</v>
      </c>
      <c r="C40" s="55" t="s">
        <v>130</v>
      </c>
      <c r="D40" s="55" t="s">
        <v>199</v>
      </c>
      <c r="E40" s="56" t="s">
        <v>200</v>
      </c>
    </row>
    <row r="41" spans="1:5">
      <c r="A41" s="56" t="s">
        <v>201</v>
      </c>
      <c r="B41" s="56">
        <v>301353</v>
      </c>
      <c r="C41" s="55" t="s">
        <v>102</v>
      </c>
      <c r="D41" s="55" t="s">
        <v>143</v>
      </c>
      <c r="E41" s="56" t="s">
        <v>202</v>
      </c>
    </row>
    <row r="42" spans="1:5">
      <c r="A42" s="56" t="s">
        <v>203</v>
      </c>
      <c r="B42" s="56">
        <v>4522</v>
      </c>
      <c r="C42" s="55" t="s">
        <v>165</v>
      </c>
      <c r="D42" s="55" t="s">
        <v>135</v>
      </c>
      <c r="E42" s="56" t="s">
        <v>204</v>
      </c>
    </row>
    <row r="43" spans="1:5">
      <c r="A43" s="56" t="s">
        <v>205</v>
      </c>
      <c r="B43" s="56">
        <v>958</v>
      </c>
      <c r="C43" s="55" t="s">
        <v>117</v>
      </c>
      <c r="D43" s="55" t="s">
        <v>158</v>
      </c>
      <c r="E43" s="56" t="s">
        <v>206</v>
      </c>
    </row>
    <row r="44" spans="1:5">
      <c r="A44" s="56" t="s">
        <v>207</v>
      </c>
      <c r="B44" s="56">
        <v>300819</v>
      </c>
      <c r="C44" s="55" t="s">
        <v>102</v>
      </c>
      <c r="D44" s="55" t="s">
        <v>188</v>
      </c>
      <c r="E44" s="56" t="s">
        <v>208</v>
      </c>
    </row>
    <row r="45" spans="1:5">
      <c r="A45" s="56" t="s">
        <v>209</v>
      </c>
      <c r="B45" s="56">
        <v>300959</v>
      </c>
      <c r="C45" s="55" t="s">
        <v>113</v>
      </c>
      <c r="D45" s="55" t="s">
        <v>114</v>
      </c>
      <c r="E45" s="56" t="s">
        <v>210</v>
      </c>
    </row>
    <row r="46" spans="1:5">
      <c r="A46" s="56" t="s">
        <v>211</v>
      </c>
      <c r="B46" s="56">
        <v>300074</v>
      </c>
      <c r="C46" s="55" t="s">
        <v>113</v>
      </c>
      <c r="D46" s="55" t="s">
        <v>143</v>
      </c>
      <c r="E46" s="56" t="s">
        <v>212</v>
      </c>
    </row>
    <row r="47" spans="1:5" ht="30">
      <c r="A47" s="56" t="s">
        <v>213</v>
      </c>
      <c r="B47" s="56">
        <v>4531</v>
      </c>
      <c r="C47" s="55" t="s">
        <v>130</v>
      </c>
      <c r="D47" s="55" t="s">
        <v>127</v>
      </c>
      <c r="E47" s="56" t="s">
        <v>214</v>
      </c>
    </row>
    <row r="48" spans="1:5">
      <c r="A48" s="56" t="s">
        <v>215</v>
      </c>
      <c r="B48" s="56">
        <v>301052</v>
      </c>
      <c r="C48" s="55" t="s">
        <v>102</v>
      </c>
      <c r="D48" s="55" t="s">
        <v>124</v>
      </c>
      <c r="E48" s="56" t="s">
        <v>216</v>
      </c>
    </row>
    <row r="49" spans="1:5">
      <c r="A49" s="56" t="s">
        <v>217</v>
      </c>
      <c r="B49" s="56">
        <v>300041</v>
      </c>
      <c r="C49" s="55" t="s">
        <v>117</v>
      </c>
      <c r="D49" s="55" t="s">
        <v>140</v>
      </c>
      <c r="E49" s="56" t="s">
        <v>218</v>
      </c>
    </row>
    <row r="50" spans="1:5">
      <c r="A50" s="56" t="s">
        <v>219</v>
      </c>
      <c r="B50" s="56">
        <v>301529</v>
      </c>
      <c r="C50" s="55" t="s">
        <v>148</v>
      </c>
      <c r="D50" s="55" t="s">
        <v>149</v>
      </c>
      <c r="E50" s="56" t="s">
        <v>220</v>
      </c>
    </row>
    <row r="51" spans="1:5">
      <c r="A51" s="56" t="s">
        <v>221</v>
      </c>
      <c r="B51" s="56">
        <v>4355</v>
      </c>
      <c r="C51" s="55" t="s">
        <v>123</v>
      </c>
      <c r="D51" s="55" t="s">
        <v>103</v>
      </c>
      <c r="E51" s="56" t="s">
        <v>222</v>
      </c>
    </row>
    <row r="52" spans="1:5">
      <c r="A52" s="56" t="s">
        <v>223</v>
      </c>
      <c r="B52" s="56"/>
      <c r="C52" s="55" t="s">
        <v>102</v>
      </c>
      <c r="D52" s="55" t="s">
        <v>224</v>
      </c>
      <c r="E52" s="56" t="s">
        <v>225</v>
      </c>
    </row>
    <row r="53" spans="1:5">
      <c r="A53" s="56" t="s">
        <v>226</v>
      </c>
      <c r="B53" s="56">
        <v>301437</v>
      </c>
      <c r="C53" s="55" t="s">
        <v>106</v>
      </c>
      <c r="D53" s="55" t="s">
        <v>127</v>
      </c>
      <c r="E53" s="56" t="s">
        <v>227</v>
      </c>
    </row>
    <row r="54" spans="1:5">
      <c r="A54" s="56" t="s">
        <v>228</v>
      </c>
      <c r="B54" s="56">
        <v>300099</v>
      </c>
      <c r="C54" s="55" t="s">
        <v>102</v>
      </c>
      <c r="D54" s="55" t="s">
        <v>135</v>
      </c>
      <c r="E54" s="56" t="s">
        <v>229</v>
      </c>
    </row>
    <row r="55" spans="1:5">
      <c r="A55" s="56" t="s">
        <v>230</v>
      </c>
      <c r="B55" s="56">
        <v>301665</v>
      </c>
      <c r="C55" s="55" t="s">
        <v>130</v>
      </c>
      <c r="D55" s="55" t="s">
        <v>127</v>
      </c>
      <c r="E55" s="56" t="s">
        <v>231</v>
      </c>
    </row>
    <row r="56" spans="1:5">
      <c r="A56" s="56" t="s">
        <v>232</v>
      </c>
      <c r="B56" s="56">
        <v>301257</v>
      </c>
      <c r="C56" s="55" t="s">
        <v>130</v>
      </c>
      <c r="D56" s="55" t="s">
        <v>149</v>
      </c>
      <c r="E56" s="56" t="s">
        <v>233</v>
      </c>
    </row>
    <row r="57" spans="1:5">
      <c r="A57" s="56"/>
      <c r="B57" s="56"/>
      <c r="C57" s="55"/>
      <c r="D57" s="55"/>
      <c r="E57" s="56"/>
    </row>
    <row r="58" spans="1:5"/>
    <row r="59" spans="1:5"/>
    <row r="60" spans="1:5"/>
    <row r="61" spans="1:5"/>
    <row r="62" spans="1:5"/>
    <row r="63" spans="1:5"/>
    <row r="64" spans="1:5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</sheetData>
  <autoFilter ref="A1:E1" xr:uid="{3F575CBF-9836-439A-94CC-F1100F4661F6}">
    <sortState xmlns:xlrd2="http://schemas.microsoft.com/office/spreadsheetml/2017/richdata2" ref="A2:E56">
      <sortCondition ref="E1"/>
    </sortState>
  </autoFilter>
  <sortState xmlns:xlrd2="http://schemas.microsoft.com/office/spreadsheetml/2017/richdata2" ref="A2:E57">
    <sortCondition ref="A2:A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978B-5192-4E0C-AC2A-599FEBEDEC5B}">
  <dimension ref="A1:J36"/>
  <sheetViews>
    <sheetView workbookViewId="0">
      <selection activeCell="D22" sqref="D22"/>
    </sheetView>
  </sheetViews>
  <sheetFormatPr defaultRowHeight="15"/>
  <cols>
    <col min="1" max="1" width="26.28515625" bestFit="1" customWidth="1"/>
    <col min="2" max="2" width="5.5703125" bestFit="1" customWidth="1"/>
    <col min="3" max="3" width="19.5703125" bestFit="1" customWidth="1"/>
    <col min="4" max="4" width="22.42578125" bestFit="1" customWidth="1"/>
    <col min="5" max="5" width="15.5703125" bestFit="1" customWidth="1"/>
    <col min="6" max="6" width="16.42578125" bestFit="1" customWidth="1"/>
    <col min="7" max="7" width="19" bestFit="1" customWidth="1"/>
    <col min="8" max="8" width="31" customWidth="1"/>
    <col min="9" max="9" width="13.140625" customWidth="1"/>
  </cols>
  <sheetData>
    <row r="1" spans="1:10">
      <c r="A1" t="s">
        <v>23</v>
      </c>
      <c r="B1" t="s">
        <v>99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</row>
    <row r="2" spans="1:10">
      <c r="A2" s="13" t="s">
        <v>37</v>
      </c>
      <c r="B2" s="59" t="s">
        <v>38</v>
      </c>
      <c r="C2">
        <v>5</v>
      </c>
      <c r="D2">
        <v>4</v>
      </c>
      <c r="E2">
        <v>6</v>
      </c>
      <c r="F2">
        <v>6</v>
      </c>
      <c r="G2">
        <v>5</v>
      </c>
      <c r="H2">
        <v>9</v>
      </c>
      <c r="I2">
        <f t="shared" ref="I2:I31" si="0">(C2*0.25)+(D2*0.2)+(E2*0.15)+(F2*0.15)+(G2*0.15)+(H2*0.1)</f>
        <v>5.5</v>
      </c>
      <c r="J2" t="str">
        <f>IF(I2&gt;=4.5, "A", IF(I2&gt;=3.5, "B", IF(I2&gt;=2.5, "C", IF(I2&gt;=1.5, "D", "F"))))</f>
        <v>A</v>
      </c>
    </row>
    <row r="3" spans="1:10">
      <c r="A3" s="10" t="s">
        <v>241</v>
      </c>
      <c r="B3" s="59" t="s">
        <v>38</v>
      </c>
      <c r="I3">
        <f t="shared" si="0"/>
        <v>0</v>
      </c>
      <c r="J3" t="str">
        <f t="shared" ref="J3:J31" si="1">IF(I3&gt;=4.5, "A", IF(I3&gt;=3.5, "B", IF(I3&gt;=2.5, "C", IF(I3&gt;=1.5, "D", "F"))))</f>
        <v>F</v>
      </c>
    </row>
    <row r="4" spans="1:10">
      <c r="A4" s="14" t="s">
        <v>242</v>
      </c>
      <c r="B4" s="35" t="s">
        <v>38</v>
      </c>
      <c r="I4">
        <f t="shared" si="0"/>
        <v>0</v>
      </c>
      <c r="J4" t="str">
        <f t="shared" si="1"/>
        <v>F</v>
      </c>
    </row>
    <row r="5" spans="1:10">
      <c r="A5" s="13" t="s">
        <v>243</v>
      </c>
      <c r="B5" s="35" t="s">
        <v>38</v>
      </c>
      <c r="I5">
        <f t="shared" si="0"/>
        <v>0</v>
      </c>
      <c r="J5" t="str">
        <f t="shared" si="1"/>
        <v>F</v>
      </c>
    </row>
    <row r="6" spans="1:10">
      <c r="A6" s="10" t="s">
        <v>244</v>
      </c>
      <c r="B6" s="35" t="s">
        <v>38</v>
      </c>
      <c r="I6">
        <f t="shared" si="0"/>
        <v>0</v>
      </c>
      <c r="J6" t="str">
        <f t="shared" si="1"/>
        <v>F</v>
      </c>
    </row>
    <row r="7" spans="1:10">
      <c r="A7" s="10" t="s">
        <v>245</v>
      </c>
      <c r="B7" s="35" t="s">
        <v>38</v>
      </c>
      <c r="I7">
        <f t="shared" si="0"/>
        <v>0</v>
      </c>
      <c r="J7" t="str">
        <f t="shared" si="1"/>
        <v>F</v>
      </c>
    </row>
    <row r="8" spans="1:10">
      <c r="A8" s="10" t="s">
        <v>246</v>
      </c>
      <c r="B8" s="35" t="s">
        <v>38</v>
      </c>
      <c r="I8">
        <f t="shared" si="0"/>
        <v>0</v>
      </c>
      <c r="J8" t="str">
        <f t="shared" si="1"/>
        <v>F</v>
      </c>
    </row>
    <row r="9" spans="1:10">
      <c r="A9" s="13" t="s">
        <v>247</v>
      </c>
      <c r="B9" s="35" t="s">
        <v>38</v>
      </c>
      <c r="I9">
        <f t="shared" si="0"/>
        <v>0</v>
      </c>
      <c r="J9" t="str">
        <f t="shared" si="1"/>
        <v>F</v>
      </c>
    </row>
    <row r="10" spans="1:10">
      <c r="A10" s="10" t="s">
        <v>248</v>
      </c>
      <c r="B10" s="35" t="s">
        <v>38</v>
      </c>
      <c r="I10">
        <f t="shared" si="0"/>
        <v>0</v>
      </c>
      <c r="J10" t="str">
        <f t="shared" si="1"/>
        <v>F</v>
      </c>
    </row>
    <row r="11" spans="1:10">
      <c r="A11" s="50" t="s">
        <v>249</v>
      </c>
      <c r="B11" s="35" t="s">
        <v>38</v>
      </c>
      <c r="I11">
        <f t="shared" si="0"/>
        <v>0</v>
      </c>
      <c r="J11" t="str">
        <f t="shared" si="1"/>
        <v>F</v>
      </c>
    </row>
    <row r="12" spans="1:10">
      <c r="A12" s="50" t="s">
        <v>250</v>
      </c>
      <c r="B12" s="35" t="s">
        <v>38</v>
      </c>
      <c r="I12">
        <f t="shared" si="0"/>
        <v>0</v>
      </c>
      <c r="J12" t="str">
        <f t="shared" si="1"/>
        <v>F</v>
      </c>
    </row>
    <row r="13" spans="1:10">
      <c r="A13" s="50" t="s">
        <v>251</v>
      </c>
      <c r="B13" s="35" t="s">
        <v>38</v>
      </c>
      <c r="I13">
        <f t="shared" si="0"/>
        <v>0</v>
      </c>
      <c r="J13" t="str">
        <f t="shared" si="1"/>
        <v>F</v>
      </c>
    </row>
    <row r="14" spans="1:10">
      <c r="A14" s="14" t="s">
        <v>252</v>
      </c>
      <c r="B14" s="35" t="s">
        <v>38</v>
      </c>
      <c r="I14">
        <f t="shared" si="0"/>
        <v>0</v>
      </c>
      <c r="J14" t="str">
        <f t="shared" si="1"/>
        <v>F</v>
      </c>
    </row>
    <row r="15" spans="1:10">
      <c r="A15" s="50" t="s">
        <v>253</v>
      </c>
      <c r="B15" s="35" t="s">
        <v>38</v>
      </c>
      <c r="I15">
        <f t="shared" si="0"/>
        <v>0</v>
      </c>
      <c r="J15" t="str">
        <f t="shared" si="1"/>
        <v>F</v>
      </c>
    </row>
    <row r="16" spans="1:10">
      <c r="A16" s="50" t="s">
        <v>254</v>
      </c>
      <c r="B16" s="35" t="s">
        <v>38</v>
      </c>
      <c r="I16">
        <f t="shared" si="0"/>
        <v>0</v>
      </c>
      <c r="J16" t="str">
        <f t="shared" si="1"/>
        <v>F</v>
      </c>
    </row>
    <row r="17" spans="1:10">
      <c r="A17" s="50" t="s">
        <v>255</v>
      </c>
      <c r="B17" s="35" t="s">
        <v>38</v>
      </c>
      <c r="I17">
        <f t="shared" si="0"/>
        <v>0</v>
      </c>
      <c r="J17" t="str">
        <f t="shared" si="1"/>
        <v>F</v>
      </c>
    </row>
    <row r="18" spans="1:10">
      <c r="A18" s="50" t="s">
        <v>256</v>
      </c>
      <c r="B18" s="35" t="s">
        <v>38</v>
      </c>
      <c r="I18">
        <f t="shared" si="0"/>
        <v>0</v>
      </c>
      <c r="J18" t="str">
        <f t="shared" si="1"/>
        <v>F</v>
      </c>
    </row>
    <row r="19" spans="1:10">
      <c r="A19" s="10" t="s">
        <v>257</v>
      </c>
      <c r="B19" s="35" t="s">
        <v>38</v>
      </c>
      <c r="I19">
        <f t="shared" si="0"/>
        <v>0</v>
      </c>
      <c r="J19" t="str">
        <f t="shared" si="1"/>
        <v>F</v>
      </c>
    </row>
    <row r="20" spans="1:10">
      <c r="A20" s="50" t="s">
        <v>258</v>
      </c>
      <c r="B20" s="35" t="s">
        <v>38</v>
      </c>
      <c r="I20">
        <f t="shared" si="0"/>
        <v>0</v>
      </c>
      <c r="J20" t="str">
        <f t="shared" si="1"/>
        <v>F</v>
      </c>
    </row>
    <row r="21" spans="1:10">
      <c r="A21" s="13" t="s">
        <v>40</v>
      </c>
      <c r="B21" s="35" t="s">
        <v>38</v>
      </c>
      <c r="I21">
        <f t="shared" si="0"/>
        <v>0</v>
      </c>
      <c r="J21" t="str">
        <f t="shared" si="1"/>
        <v>F</v>
      </c>
    </row>
    <row r="22" spans="1:10">
      <c r="A22" s="13" t="s">
        <v>37</v>
      </c>
      <c r="B22" s="35" t="s">
        <v>38</v>
      </c>
      <c r="I22">
        <f t="shared" si="0"/>
        <v>0</v>
      </c>
      <c r="J22" t="str">
        <f t="shared" si="1"/>
        <v>F</v>
      </c>
    </row>
    <row r="23" spans="1:10">
      <c r="A23" s="13" t="s">
        <v>40</v>
      </c>
      <c r="B23" s="35" t="s">
        <v>38</v>
      </c>
      <c r="I23">
        <f t="shared" si="0"/>
        <v>0</v>
      </c>
      <c r="J23" t="str">
        <f t="shared" si="1"/>
        <v>F</v>
      </c>
    </row>
    <row r="24" spans="1:10">
      <c r="A24" s="13" t="s">
        <v>247</v>
      </c>
      <c r="B24" s="35" t="s">
        <v>38</v>
      </c>
      <c r="I24">
        <f t="shared" si="0"/>
        <v>0</v>
      </c>
      <c r="J24" t="str">
        <f t="shared" si="1"/>
        <v>F</v>
      </c>
    </row>
    <row r="25" spans="1:10">
      <c r="A25" s="13" t="s">
        <v>243</v>
      </c>
      <c r="B25" s="35" t="s">
        <v>38</v>
      </c>
      <c r="I25">
        <f t="shared" si="0"/>
        <v>0</v>
      </c>
      <c r="J25" t="str">
        <f t="shared" si="1"/>
        <v>F</v>
      </c>
    </row>
    <row r="26" spans="1:10">
      <c r="A26" s="14" t="s">
        <v>242</v>
      </c>
      <c r="B26" s="35" t="s">
        <v>38</v>
      </c>
      <c r="I26">
        <f t="shared" si="0"/>
        <v>0</v>
      </c>
      <c r="J26" t="str">
        <f t="shared" si="1"/>
        <v>F</v>
      </c>
    </row>
    <row r="27" spans="1:10">
      <c r="A27" s="14" t="s">
        <v>252</v>
      </c>
      <c r="B27" s="35" t="s">
        <v>38</v>
      </c>
      <c r="I27">
        <f t="shared" si="0"/>
        <v>0</v>
      </c>
      <c r="J27" t="str">
        <f t="shared" si="1"/>
        <v>F</v>
      </c>
    </row>
    <row r="28" spans="1:10">
      <c r="A28" s="50" t="s">
        <v>259</v>
      </c>
      <c r="B28" s="35" t="s">
        <v>38</v>
      </c>
      <c r="I28">
        <f t="shared" si="0"/>
        <v>0</v>
      </c>
      <c r="J28" t="str">
        <f t="shared" si="1"/>
        <v>F</v>
      </c>
    </row>
    <row r="29" spans="1:10">
      <c r="A29" s="50" t="s">
        <v>260</v>
      </c>
      <c r="B29" s="35" t="s">
        <v>38</v>
      </c>
      <c r="I29">
        <f t="shared" si="0"/>
        <v>0</v>
      </c>
      <c r="J29" t="str">
        <f t="shared" si="1"/>
        <v>F</v>
      </c>
    </row>
    <row r="30" spans="1:10">
      <c r="A30" s="13" t="s">
        <v>37</v>
      </c>
      <c r="B30" s="35" t="s">
        <v>38</v>
      </c>
      <c r="I30">
        <f t="shared" si="0"/>
        <v>0</v>
      </c>
      <c r="J30" t="str">
        <f t="shared" si="1"/>
        <v>F</v>
      </c>
    </row>
    <row r="31" spans="1:10">
      <c r="A31" s="13" t="s">
        <v>40</v>
      </c>
      <c r="B31" s="35" t="s">
        <v>38</v>
      </c>
      <c r="I31">
        <f t="shared" si="0"/>
        <v>0</v>
      </c>
      <c r="J31" t="str">
        <f t="shared" si="1"/>
        <v>F</v>
      </c>
    </row>
    <row r="32" spans="1:10">
      <c r="A32" s="13" t="s">
        <v>247</v>
      </c>
      <c r="B32" s="35" t="s">
        <v>38</v>
      </c>
    </row>
    <row r="33" spans="1:2">
      <c r="A33" s="88" t="s">
        <v>261</v>
      </c>
      <c r="B33" s="89" t="s">
        <v>38</v>
      </c>
    </row>
    <row r="34" spans="1:2">
      <c r="A34" s="14" t="s">
        <v>262</v>
      </c>
      <c r="B34" s="35" t="s">
        <v>38</v>
      </c>
    </row>
    <row r="35" spans="1:2">
      <c r="A35" s="14" t="s">
        <v>252</v>
      </c>
      <c r="B35" s="35" t="s">
        <v>38</v>
      </c>
    </row>
    <row r="36" spans="1:2">
      <c r="A36" s="88" t="s">
        <v>263</v>
      </c>
      <c r="B36" s="89" t="s">
        <v>38</v>
      </c>
    </row>
  </sheetData>
  <autoFilter ref="A1:I1" xr:uid="{1F52978B-5192-4E0C-AC2A-599FEBEDEC5B}">
    <sortState xmlns:xlrd2="http://schemas.microsoft.com/office/spreadsheetml/2017/richdata2" ref="A2:I31">
      <sortCondition ref="A1"/>
    </sortState>
  </autoFilter>
  <conditionalFormatting sqref="A22:A27">
    <cfRule type="duplicateValues" dxfId="7" priority="3"/>
  </conditionalFormatting>
  <conditionalFormatting sqref="A28:A29">
    <cfRule type="duplicateValues" dxfId="6" priority="2"/>
  </conditionalFormatting>
  <conditionalFormatting sqref="A30:A32 A34:A35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06AD-D672-474D-990C-E0213987E135}">
  <dimension ref="A1:J56"/>
  <sheetViews>
    <sheetView workbookViewId="0">
      <selection activeCell="J3" sqref="J3"/>
    </sheetView>
  </sheetViews>
  <sheetFormatPr defaultColWidth="34.140625" defaultRowHeight="15"/>
  <cols>
    <col min="2" max="2" width="9.5703125" customWidth="1"/>
    <col min="3" max="3" width="21.42578125" customWidth="1"/>
    <col min="4" max="4" width="17.140625" customWidth="1"/>
    <col min="5" max="5" width="20.42578125" customWidth="1"/>
    <col min="6" max="6" width="12.85546875" customWidth="1"/>
    <col min="7" max="7" width="17.7109375" customWidth="1"/>
    <col min="8" max="8" width="16.7109375" customWidth="1"/>
    <col min="9" max="9" width="17.5703125" customWidth="1"/>
    <col min="10" max="10" width="10.42578125" customWidth="1"/>
  </cols>
  <sheetData>
    <row r="1" spans="1:10">
      <c r="A1" t="s">
        <v>4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</row>
    <row r="2" spans="1:10">
      <c r="A2" s="56" t="s">
        <v>109</v>
      </c>
      <c r="B2" s="56">
        <v>301740</v>
      </c>
      <c r="C2" s="55" t="s">
        <v>102</v>
      </c>
      <c r="D2">
        <v>5</v>
      </c>
      <c r="E2">
        <v>5</v>
      </c>
      <c r="F2">
        <v>5</v>
      </c>
      <c r="G2">
        <v>5</v>
      </c>
      <c r="H2">
        <v>5</v>
      </c>
      <c r="I2">
        <f>(D2*0.25+E2*0.25+F2*0.2+G2*0.15+H2*0.15)</f>
        <v>5</v>
      </c>
      <c r="J2" t="str">
        <f>IF(I2&gt;=4.5, "A", IF(I2&gt;=3.5, "B", IF(I2&gt;=2.5, "C", IF(I2&gt;=1.5, "D", "F"))))</f>
        <v>A</v>
      </c>
    </row>
    <row r="3" spans="1:10">
      <c r="A3" s="56" t="s">
        <v>185</v>
      </c>
      <c r="B3" s="56">
        <v>301022</v>
      </c>
      <c r="C3" s="55" t="s">
        <v>130</v>
      </c>
      <c r="D3">
        <v>4</v>
      </c>
      <c r="E3">
        <v>4</v>
      </c>
      <c r="F3">
        <v>4</v>
      </c>
      <c r="G3">
        <v>4</v>
      </c>
      <c r="H3">
        <v>4</v>
      </c>
      <c r="I3">
        <f t="shared" ref="I3:I56" si="0">(D3*0.25+E3*0.25+F3*0.2+G3*0.15+H3*0.15)</f>
        <v>4</v>
      </c>
      <c r="J3" t="str">
        <f t="shared" ref="J3:J56" si="1">IF(I3&gt;=4.5, "A", IF(I3&gt;=3.5, "B", IF(I3&gt;=2.5, "C", IF(I3&gt;=1.5, "D", "F"))))</f>
        <v>B</v>
      </c>
    </row>
    <row r="4" spans="1:10">
      <c r="A4" s="56" t="s">
        <v>116</v>
      </c>
      <c r="B4" s="56">
        <v>300084</v>
      </c>
      <c r="C4" s="55" t="s">
        <v>117</v>
      </c>
      <c r="D4">
        <v>3</v>
      </c>
      <c r="E4">
        <v>3</v>
      </c>
      <c r="F4">
        <v>3</v>
      </c>
      <c r="G4">
        <v>3</v>
      </c>
      <c r="H4">
        <v>3</v>
      </c>
      <c r="I4">
        <f t="shared" si="0"/>
        <v>3</v>
      </c>
      <c r="J4" t="str">
        <f t="shared" si="1"/>
        <v>C</v>
      </c>
    </row>
    <row r="5" spans="1:10">
      <c r="A5" s="56" t="s">
        <v>192</v>
      </c>
      <c r="B5" s="56">
        <v>231</v>
      </c>
      <c r="C5" s="55" t="s">
        <v>117</v>
      </c>
      <c r="D5">
        <v>2</v>
      </c>
      <c r="E5">
        <v>2</v>
      </c>
      <c r="F5">
        <v>2</v>
      </c>
      <c r="G5">
        <v>2</v>
      </c>
      <c r="H5">
        <v>2</v>
      </c>
      <c r="I5">
        <f t="shared" si="0"/>
        <v>2</v>
      </c>
      <c r="J5" t="str">
        <f t="shared" si="1"/>
        <v>D</v>
      </c>
    </row>
    <row r="6" spans="1:10">
      <c r="A6" s="56" t="s">
        <v>228</v>
      </c>
      <c r="B6" s="56">
        <v>300099</v>
      </c>
      <c r="C6" s="55" t="s">
        <v>102</v>
      </c>
      <c r="D6">
        <v>1</v>
      </c>
      <c r="E6">
        <v>1</v>
      </c>
      <c r="F6">
        <v>1</v>
      </c>
      <c r="G6">
        <v>1</v>
      </c>
      <c r="H6">
        <v>1</v>
      </c>
      <c r="I6">
        <f t="shared" si="0"/>
        <v>1</v>
      </c>
      <c r="J6" t="str">
        <f t="shared" si="1"/>
        <v>F</v>
      </c>
    </row>
    <row r="7" spans="1:10">
      <c r="A7" s="56" t="s">
        <v>217</v>
      </c>
      <c r="B7" s="56">
        <v>300041</v>
      </c>
      <c r="C7" s="55" t="s">
        <v>117</v>
      </c>
      <c r="I7">
        <f t="shared" si="0"/>
        <v>0</v>
      </c>
      <c r="J7" t="str">
        <f t="shared" si="1"/>
        <v>F</v>
      </c>
    </row>
    <row r="8" spans="1:10">
      <c r="A8" s="56" t="s">
        <v>162</v>
      </c>
      <c r="B8" s="56">
        <v>4052</v>
      </c>
      <c r="C8" s="55" t="s">
        <v>123</v>
      </c>
      <c r="I8">
        <f t="shared" si="0"/>
        <v>0</v>
      </c>
      <c r="J8" t="str">
        <f t="shared" si="1"/>
        <v>F</v>
      </c>
    </row>
    <row r="9" spans="1:10">
      <c r="A9" s="56" t="s">
        <v>179</v>
      </c>
      <c r="B9" s="56">
        <v>301010</v>
      </c>
      <c r="C9" s="55" t="s">
        <v>113</v>
      </c>
      <c r="I9">
        <f t="shared" si="0"/>
        <v>0</v>
      </c>
      <c r="J9" t="str">
        <f t="shared" si="1"/>
        <v>F</v>
      </c>
    </row>
    <row r="10" spans="1:10">
      <c r="A10" s="56" t="s">
        <v>194</v>
      </c>
      <c r="B10" s="56">
        <v>4055</v>
      </c>
      <c r="C10" s="55" t="s">
        <v>102</v>
      </c>
      <c r="I10">
        <f t="shared" si="0"/>
        <v>0</v>
      </c>
      <c r="J10" t="str">
        <f t="shared" si="1"/>
        <v>F</v>
      </c>
    </row>
    <row r="11" spans="1:10">
      <c r="A11" s="56" t="s">
        <v>177</v>
      </c>
      <c r="B11" s="56">
        <v>4375</v>
      </c>
      <c r="C11" s="55" t="s">
        <v>102</v>
      </c>
      <c r="I11">
        <f t="shared" si="0"/>
        <v>0</v>
      </c>
      <c r="J11" t="str">
        <f t="shared" si="1"/>
        <v>F</v>
      </c>
    </row>
    <row r="12" spans="1:10">
      <c r="A12" s="56" t="s">
        <v>137</v>
      </c>
      <c r="B12" s="56">
        <v>301716</v>
      </c>
      <c r="C12" s="55" t="s">
        <v>130</v>
      </c>
      <c r="I12">
        <f t="shared" si="0"/>
        <v>0</v>
      </c>
      <c r="J12" t="str">
        <f t="shared" si="1"/>
        <v>F</v>
      </c>
    </row>
    <row r="13" spans="1:10">
      <c r="A13" s="56" t="s">
        <v>147</v>
      </c>
      <c r="B13" s="56">
        <v>300967</v>
      </c>
      <c r="C13" s="55" t="s">
        <v>148</v>
      </c>
      <c r="I13">
        <f t="shared" si="0"/>
        <v>0</v>
      </c>
      <c r="J13" t="str">
        <f t="shared" si="1"/>
        <v>F</v>
      </c>
    </row>
    <row r="14" spans="1:10">
      <c r="A14" s="56" t="s">
        <v>139</v>
      </c>
      <c r="B14" s="56">
        <v>300066</v>
      </c>
      <c r="C14" s="55" t="s">
        <v>102</v>
      </c>
      <c r="I14">
        <f t="shared" si="0"/>
        <v>0</v>
      </c>
      <c r="J14" t="str">
        <f t="shared" si="1"/>
        <v>F</v>
      </c>
    </row>
    <row r="15" spans="1:10">
      <c r="A15" s="56" t="s">
        <v>173</v>
      </c>
      <c r="B15" s="56">
        <v>2916</v>
      </c>
      <c r="C15" s="55" t="s">
        <v>117</v>
      </c>
      <c r="I15">
        <f t="shared" si="0"/>
        <v>0</v>
      </c>
      <c r="J15" t="str">
        <f t="shared" si="1"/>
        <v>F</v>
      </c>
    </row>
    <row r="16" spans="1:10">
      <c r="A16" s="56" t="s">
        <v>129</v>
      </c>
      <c r="B16" s="56">
        <v>301327</v>
      </c>
      <c r="C16" s="55" t="s">
        <v>130</v>
      </c>
      <c r="I16">
        <f t="shared" si="0"/>
        <v>0</v>
      </c>
      <c r="J16" t="str">
        <f t="shared" si="1"/>
        <v>F</v>
      </c>
    </row>
    <row r="17" spans="1:10">
      <c r="A17" s="56" t="s">
        <v>142</v>
      </c>
      <c r="B17" s="56">
        <v>301051</v>
      </c>
      <c r="C17" s="55" t="s">
        <v>113</v>
      </c>
      <c r="I17">
        <f t="shared" si="0"/>
        <v>0</v>
      </c>
      <c r="J17" t="str">
        <f t="shared" si="1"/>
        <v>F</v>
      </c>
    </row>
    <row r="18" spans="1:10">
      <c r="A18" s="56" t="s">
        <v>230</v>
      </c>
      <c r="B18" s="56">
        <v>301665</v>
      </c>
      <c r="C18" s="55" t="s">
        <v>130</v>
      </c>
      <c r="I18">
        <f t="shared" si="0"/>
        <v>0</v>
      </c>
      <c r="J18" t="str">
        <f t="shared" si="1"/>
        <v>F</v>
      </c>
    </row>
    <row r="19" spans="1:10">
      <c r="A19" s="56" t="s">
        <v>155</v>
      </c>
      <c r="B19" s="56">
        <v>2379</v>
      </c>
      <c r="C19" s="55" t="s">
        <v>123</v>
      </c>
      <c r="I19">
        <f t="shared" si="0"/>
        <v>0</v>
      </c>
      <c r="J19" t="str">
        <f t="shared" si="1"/>
        <v>F</v>
      </c>
    </row>
    <row r="20" spans="1:10">
      <c r="A20" s="56" t="s">
        <v>132</v>
      </c>
      <c r="B20" s="56"/>
      <c r="C20" s="55" t="s">
        <v>113</v>
      </c>
      <c r="I20">
        <f t="shared" si="0"/>
        <v>0</v>
      </c>
      <c r="J20" t="str">
        <f t="shared" si="1"/>
        <v>F</v>
      </c>
    </row>
    <row r="21" spans="1:10">
      <c r="A21" s="56" t="s">
        <v>226</v>
      </c>
      <c r="B21" s="56">
        <v>301437</v>
      </c>
      <c r="C21" s="55" t="s">
        <v>106</v>
      </c>
      <c r="I21">
        <f t="shared" si="0"/>
        <v>0</v>
      </c>
      <c r="J21" t="str">
        <f t="shared" si="1"/>
        <v>F</v>
      </c>
    </row>
    <row r="22" spans="1:10">
      <c r="A22" s="56" t="s">
        <v>205</v>
      </c>
      <c r="B22" s="56">
        <v>958</v>
      </c>
      <c r="C22" s="55" t="s">
        <v>117</v>
      </c>
      <c r="I22">
        <f t="shared" si="0"/>
        <v>0</v>
      </c>
      <c r="J22" t="str">
        <f t="shared" si="1"/>
        <v>F</v>
      </c>
    </row>
    <row r="23" spans="1:10">
      <c r="A23" s="56" t="s">
        <v>215</v>
      </c>
      <c r="B23" s="56">
        <v>301052</v>
      </c>
      <c r="C23" s="55" t="s">
        <v>102</v>
      </c>
      <c r="I23">
        <f t="shared" si="0"/>
        <v>0</v>
      </c>
      <c r="J23" t="str">
        <f t="shared" si="1"/>
        <v>F</v>
      </c>
    </row>
    <row r="24" spans="1:10">
      <c r="A24" s="56" t="s">
        <v>157</v>
      </c>
      <c r="B24" s="56">
        <v>4062</v>
      </c>
      <c r="C24" s="55" t="s">
        <v>123</v>
      </c>
      <c r="I24">
        <f t="shared" si="0"/>
        <v>0</v>
      </c>
      <c r="J24" t="str">
        <f t="shared" si="1"/>
        <v>F</v>
      </c>
    </row>
    <row r="25" spans="1:10">
      <c r="A25" s="56" t="s">
        <v>105</v>
      </c>
      <c r="B25" s="56">
        <v>300459</v>
      </c>
      <c r="C25" s="55" t="s">
        <v>106</v>
      </c>
      <c r="I25">
        <f t="shared" si="0"/>
        <v>0</v>
      </c>
      <c r="J25" t="str">
        <f t="shared" si="1"/>
        <v>F</v>
      </c>
    </row>
    <row r="26" spans="1:10">
      <c r="A26" s="56" t="s">
        <v>203</v>
      </c>
      <c r="B26" s="56">
        <v>4522</v>
      </c>
      <c r="C26" s="55" t="s">
        <v>165</v>
      </c>
      <c r="I26">
        <f t="shared" si="0"/>
        <v>0</v>
      </c>
      <c r="J26" t="str">
        <f t="shared" si="1"/>
        <v>F</v>
      </c>
    </row>
    <row r="27" spans="1:10">
      <c r="A27" s="56" t="s">
        <v>221</v>
      </c>
      <c r="B27" s="56">
        <v>4355</v>
      </c>
      <c r="C27" s="55" t="s">
        <v>123</v>
      </c>
      <c r="I27">
        <f t="shared" si="0"/>
        <v>0</v>
      </c>
      <c r="J27" t="str">
        <f t="shared" si="1"/>
        <v>F</v>
      </c>
    </row>
    <row r="28" spans="1:10">
      <c r="A28" s="56" t="s">
        <v>219</v>
      </c>
      <c r="B28" s="56">
        <v>301529</v>
      </c>
      <c r="C28" s="55" t="s">
        <v>148</v>
      </c>
      <c r="I28">
        <f t="shared" si="0"/>
        <v>0</v>
      </c>
      <c r="J28" t="str">
        <f t="shared" si="1"/>
        <v>F</v>
      </c>
    </row>
    <row r="29" spans="1:10">
      <c r="A29" s="56" t="s">
        <v>196</v>
      </c>
      <c r="B29" s="56">
        <v>4064</v>
      </c>
      <c r="C29" s="55" t="s">
        <v>102</v>
      </c>
      <c r="I29">
        <f t="shared" si="0"/>
        <v>0</v>
      </c>
      <c r="J29" t="str">
        <f t="shared" si="1"/>
        <v>F</v>
      </c>
    </row>
    <row r="30" spans="1:10">
      <c r="A30" s="56" t="s">
        <v>122</v>
      </c>
      <c r="B30" s="56">
        <v>4036</v>
      </c>
      <c r="C30" s="55" t="s">
        <v>123</v>
      </c>
      <c r="I30">
        <f t="shared" si="0"/>
        <v>0</v>
      </c>
      <c r="J30" t="str">
        <f t="shared" si="1"/>
        <v>F</v>
      </c>
    </row>
    <row r="31" spans="1:10">
      <c r="A31" s="56" t="s">
        <v>198</v>
      </c>
      <c r="B31" s="56">
        <v>300736</v>
      </c>
      <c r="C31" s="55" t="s">
        <v>130</v>
      </c>
      <c r="I31">
        <f t="shared" si="0"/>
        <v>0</v>
      </c>
      <c r="J31" t="str">
        <f t="shared" si="1"/>
        <v>F</v>
      </c>
    </row>
    <row r="32" spans="1:10">
      <c r="A32" s="56" t="s">
        <v>207</v>
      </c>
      <c r="B32" s="56">
        <v>300819</v>
      </c>
      <c r="C32" s="55" t="s">
        <v>102</v>
      </c>
      <c r="I32">
        <f t="shared" si="0"/>
        <v>0</v>
      </c>
      <c r="J32" t="str">
        <f t="shared" si="1"/>
        <v>F</v>
      </c>
    </row>
    <row r="33" spans="1:10">
      <c r="A33" s="56" t="s">
        <v>169</v>
      </c>
      <c r="B33" s="56">
        <v>301357</v>
      </c>
      <c r="C33" s="55" t="s">
        <v>113</v>
      </c>
      <c r="I33">
        <f t="shared" si="0"/>
        <v>0</v>
      </c>
      <c r="J33" t="str">
        <f t="shared" si="1"/>
        <v>F</v>
      </c>
    </row>
    <row r="34" spans="1:10">
      <c r="A34" s="56" t="s">
        <v>134</v>
      </c>
      <c r="B34" s="56">
        <v>300008</v>
      </c>
      <c r="C34" s="55" t="s">
        <v>102</v>
      </c>
      <c r="I34">
        <f t="shared" si="0"/>
        <v>0</v>
      </c>
      <c r="J34" t="str">
        <f t="shared" si="1"/>
        <v>F</v>
      </c>
    </row>
    <row r="35" spans="1:10">
      <c r="A35" s="56" t="s">
        <v>153</v>
      </c>
      <c r="B35" s="56">
        <v>300823</v>
      </c>
      <c r="C35" s="55" t="s">
        <v>130</v>
      </c>
      <c r="I35">
        <f t="shared" si="0"/>
        <v>0</v>
      </c>
      <c r="J35" t="str">
        <f t="shared" si="1"/>
        <v>F</v>
      </c>
    </row>
    <row r="36" spans="1:10">
      <c r="A36" s="56" t="s">
        <v>209</v>
      </c>
      <c r="B36" s="56">
        <v>300959</v>
      </c>
      <c r="C36" s="55" t="s">
        <v>113</v>
      </c>
      <c r="I36">
        <f t="shared" si="0"/>
        <v>0</v>
      </c>
      <c r="J36" t="str">
        <f t="shared" si="1"/>
        <v>F</v>
      </c>
    </row>
    <row r="37" spans="1:10">
      <c r="A37" s="56" t="s">
        <v>232</v>
      </c>
      <c r="B37" s="56">
        <v>301257</v>
      </c>
      <c r="C37" s="55" t="s">
        <v>130</v>
      </c>
      <c r="I37">
        <f t="shared" si="0"/>
        <v>0</v>
      </c>
      <c r="J37" t="str">
        <f t="shared" si="1"/>
        <v>F</v>
      </c>
    </row>
    <row r="38" spans="1:10">
      <c r="A38" s="56" t="s">
        <v>126</v>
      </c>
      <c r="B38" s="56">
        <v>301218</v>
      </c>
      <c r="C38" s="55" t="s">
        <v>102</v>
      </c>
      <c r="I38">
        <f t="shared" si="0"/>
        <v>0</v>
      </c>
      <c r="J38" t="str">
        <f t="shared" si="1"/>
        <v>F</v>
      </c>
    </row>
    <row r="39" spans="1:10">
      <c r="A39" s="56" t="s">
        <v>171</v>
      </c>
      <c r="B39" s="56">
        <v>3642</v>
      </c>
      <c r="C39" s="55" t="s">
        <v>117</v>
      </c>
      <c r="I39">
        <f t="shared" si="0"/>
        <v>0</v>
      </c>
      <c r="J39" t="str">
        <f t="shared" si="1"/>
        <v>F</v>
      </c>
    </row>
    <row r="40" spans="1:10">
      <c r="A40" s="56" t="s">
        <v>112</v>
      </c>
      <c r="B40" s="56">
        <v>300956</v>
      </c>
      <c r="C40" s="55" t="s">
        <v>113</v>
      </c>
      <c r="I40">
        <f t="shared" si="0"/>
        <v>0</v>
      </c>
      <c r="J40" t="str">
        <f t="shared" si="1"/>
        <v>F</v>
      </c>
    </row>
    <row r="41" spans="1:10">
      <c r="A41" s="56" t="s">
        <v>167</v>
      </c>
      <c r="B41" s="56">
        <v>300975</v>
      </c>
      <c r="C41" s="55" t="s">
        <v>113</v>
      </c>
      <c r="I41">
        <f t="shared" si="0"/>
        <v>0</v>
      </c>
      <c r="J41" t="str">
        <f t="shared" si="1"/>
        <v>F</v>
      </c>
    </row>
    <row r="42" spans="1:10">
      <c r="A42" s="56" t="s">
        <v>201</v>
      </c>
      <c r="B42" s="56">
        <v>301353</v>
      </c>
      <c r="C42" s="55" t="s">
        <v>102</v>
      </c>
      <c r="I42">
        <f t="shared" si="0"/>
        <v>0</v>
      </c>
      <c r="J42" t="str">
        <f t="shared" si="1"/>
        <v>F</v>
      </c>
    </row>
    <row r="43" spans="1:10">
      <c r="A43" s="56" t="s">
        <v>164</v>
      </c>
      <c r="B43" s="56">
        <v>300962</v>
      </c>
      <c r="C43" s="55" t="s">
        <v>165</v>
      </c>
      <c r="I43">
        <f t="shared" si="0"/>
        <v>0</v>
      </c>
      <c r="J43" t="str">
        <f t="shared" si="1"/>
        <v>F</v>
      </c>
    </row>
    <row r="44" spans="1:10">
      <c r="A44" s="56" t="s">
        <v>145</v>
      </c>
      <c r="B44" s="56">
        <v>4506</v>
      </c>
      <c r="C44" s="55" t="s">
        <v>113</v>
      </c>
      <c r="I44">
        <f t="shared" si="0"/>
        <v>0</v>
      </c>
      <c r="J44" t="str">
        <f t="shared" si="1"/>
        <v>F</v>
      </c>
    </row>
    <row r="45" spans="1:10">
      <c r="A45" s="56" t="s">
        <v>151</v>
      </c>
      <c r="B45" s="56">
        <v>4484</v>
      </c>
      <c r="C45" s="55" t="s">
        <v>113</v>
      </c>
      <c r="I45">
        <f t="shared" si="0"/>
        <v>0</v>
      </c>
      <c r="J45" t="str">
        <f t="shared" si="1"/>
        <v>F</v>
      </c>
    </row>
    <row r="46" spans="1:10">
      <c r="A46" s="56" t="s">
        <v>101</v>
      </c>
      <c r="B46" s="56">
        <v>4304</v>
      </c>
      <c r="C46" s="55" t="s">
        <v>102</v>
      </c>
      <c r="I46">
        <f t="shared" si="0"/>
        <v>0</v>
      </c>
      <c r="J46" t="str">
        <f t="shared" si="1"/>
        <v>F</v>
      </c>
    </row>
    <row r="47" spans="1:10">
      <c r="A47" s="56" t="s">
        <v>175</v>
      </c>
      <c r="B47" s="56">
        <v>300957</v>
      </c>
      <c r="C47" s="55" t="s">
        <v>130</v>
      </c>
      <c r="I47">
        <f t="shared" si="0"/>
        <v>0</v>
      </c>
      <c r="J47" t="str">
        <f t="shared" si="1"/>
        <v>F</v>
      </c>
    </row>
    <row r="48" spans="1:10">
      <c r="A48" s="56" t="s">
        <v>187</v>
      </c>
      <c r="B48" s="56">
        <v>4404</v>
      </c>
      <c r="C48" s="55" t="s">
        <v>165</v>
      </c>
      <c r="I48">
        <f t="shared" si="0"/>
        <v>0</v>
      </c>
      <c r="J48" t="str">
        <f t="shared" si="1"/>
        <v>F</v>
      </c>
    </row>
    <row r="49" spans="1:10">
      <c r="A49" s="56" t="s">
        <v>213</v>
      </c>
      <c r="B49" s="56">
        <v>4531</v>
      </c>
      <c r="C49" s="55" t="s">
        <v>130</v>
      </c>
      <c r="I49">
        <f t="shared" si="0"/>
        <v>0</v>
      </c>
      <c r="J49" t="str">
        <f t="shared" si="1"/>
        <v>F</v>
      </c>
    </row>
    <row r="50" spans="1:10">
      <c r="A50" s="56" t="s">
        <v>120</v>
      </c>
      <c r="B50" s="56">
        <v>301351</v>
      </c>
      <c r="C50" s="55" t="s">
        <v>102</v>
      </c>
      <c r="I50">
        <f t="shared" si="0"/>
        <v>0</v>
      </c>
      <c r="J50" t="str">
        <f t="shared" si="1"/>
        <v>F</v>
      </c>
    </row>
    <row r="51" spans="1:10">
      <c r="A51" s="56" t="s">
        <v>160</v>
      </c>
      <c r="B51" s="56">
        <v>301022</v>
      </c>
      <c r="C51" s="55" t="s">
        <v>106</v>
      </c>
      <c r="I51">
        <f t="shared" si="0"/>
        <v>0</v>
      </c>
      <c r="J51" t="str">
        <f t="shared" si="1"/>
        <v>F</v>
      </c>
    </row>
    <row r="52" spans="1:10">
      <c r="A52" s="56" t="s">
        <v>223</v>
      </c>
      <c r="B52" s="56"/>
      <c r="C52" s="55" t="s">
        <v>102</v>
      </c>
      <c r="I52">
        <f t="shared" si="0"/>
        <v>0</v>
      </c>
      <c r="J52" t="str">
        <f t="shared" si="1"/>
        <v>F</v>
      </c>
    </row>
    <row r="53" spans="1:10">
      <c r="A53" s="56" t="s">
        <v>190</v>
      </c>
      <c r="B53" s="56">
        <v>4478</v>
      </c>
      <c r="C53" s="55" t="s">
        <v>130</v>
      </c>
      <c r="I53">
        <f t="shared" si="0"/>
        <v>0</v>
      </c>
      <c r="J53" t="str">
        <f t="shared" si="1"/>
        <v>F</v>
      </c>
    </row>
    <row r="54" spans="1:10">
      <c r="A54" s="56" t="s">
        <v>211</v>
      </c>
      <c r="B54" s="56">
        <v>300074</v>
      </c>
      <c r="C54" s="55" t="s">
        <v>113</v>
      </c>
      <c r="I54">
        <f t="shared" si="0"/>
        <v>0</v>
      </c>
      <c r="J54" t="str">
        <f t="shared" si="1"/>
        <v>F</v>
      </c>
    </row>
    <row r="55" spans="1:10">
      <c r="A55" s="56" t="s">
        <v>183</v>
      </c>
      <c r="B55" s="56">
        <v>301635</v>
      </c>
      <c r="C55" s="55" t="s">
        <v>123</v>
      </c>
      <c r="I55">
        <f t="shared" si="0"/>
        <v>0</v>
      </c>
      <c r="J55" t="str">
        <f t="shared" si="1"/>
        <v>F</v>
      </c>
    </row>
    <row r="56" spans="1:10">
      <c r="A56" s="56" t="s">
        <v>181</v>
      </c>
      <c r="B56" s="56">
        <v>300963</v>
      </c>
      <c r="C56" s="55" t="s">
        <v>113</v>
      </c>
      <c r="I56">
        <f t="shared" si="0"/>
        <v>0</v>
      </c>
      <c r="J56" t="str">
        <f t="shared" si="1"/>
        <v>F</v>
      </c>
    </row>
  </sheetData>
  <autoFilter ref="A1:J1" xr:uid="{56EA06AD-D672-474D-990C-E0213987E135}"/>
  <conditionalFormatting sqref="J1:J1048576">
    <cfRule type="cellIs" dxfId="4" priority="1" operator="equal">
      <formula>"F"</formula>
    </cfRule>
    <cfRule type="cellIs" dxfId="3" priority="2" operator="equal">
      <formula>"D"</formula>
    </cfRule>
    <cfRule type="cellIs" dxfId="2" priority="3" operator="equal">
      <formula>"C"</formula>
    </cfRule>
    <cfRule type="cellIs" dxfId="1" priority="4" operator="equal">
      <formula>"B"</formula>
    </cfRule>
    <cfRule type="cellIs" dxfId="0" priority="5" operator="equal">
      <formula>"A"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o 0 N E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K N D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Q 0 R a K I p H u A 4 A A A A R A A A A E w A c A E Z v c m 1 1 b G F z L 1 N l Y 3 R p b 2 4 x L m 0 g o h g A K K A U A A A A A A A A A A A A A A A A A A A A A A A A A A A A K 0 5 N L s n M z 1 M I h t C G 1 g B Q S w E C L Q A U A A I A C A C j Q 0 R a T H W Q k q U A A A D 2 A A A A E g A A A A A A A A A A A A A A A A A A A A A A Q 2 9 u Z m l n L 1 B h Y 2 t h Z 2 U u e G 1 s U E s B A i 0 A F A A C A A g A o 0 N E W g / K 6 a u k A A A A 6 Q A A A B M A A A A A A A A A A A A A A A A A 8 Q A A A F t D b 2 5 0 Z W 5 0 X 1 R 5 c G V z X S 5 4 b W x Q S w E C L Q A U A A I A C A C j Q 0 R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t 4 m j u u q T 0 a v I H U 7 R S x l y Q A A A A A C A A A A A A A D Z g A A w A A A A B A A A A A Y F M Y E e P / z D x v H u 0 7 v O y W 7 A A A A A A S A A A C g A A A A E A A A A D V V f u f 8 K C p 7 z 5 w u R b 4 1 i 8 F Q A A A A o k 8 b E Y t w D g D 7 6 C n p j z p s P Q k 9 X t p r Y s 7 B e t p E 3 k k n m p P 1 D V C + c o + h B O b D Q f 2 z z q H x D L Q c m F 8 9 Q U T l J 8 A 3 P j u l Y g 7 W R t 3 z g C f m N t T 3 y x v 6 t W M U A A A A w E 3 K Z K b 9 o i l R 5 i K b 2 K W h 7 h C V X H 4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77C0AE5BAB324BA5B3F5253E3F6E03" ma:contentTypeVersion="2" ma:contentTypeDescription="Create a new document." ma:contentTypeScope="" ma:versionID="bb2f6270321bbfc28fb741b89b1dc54f">
  <xsd:schema xmlns:xsd="http://www.w3.org/2001/XMLSchema" xmlns:xs="http://www.w3.org/2001/XMLSchema" xmlns:p="http://schemas.microsoft.com/office/2006/metadata/properties" xmlns:ns2="a11accc2-5195-4dc5-ac6e-754fe197718a" xmlns:ns3="25631ba0-69ce-4977-bccc-1ae03afb3764" targetNamespace="http://schemas.microsoft.com/office/2006/metadata/properties" ma:root="true" ma:fieldsID="29baeafa303863da32bcf592a43abb7b" ns2:_="" ns3:_="">
    <xsd:import namespace="a11accc2-5195-4dc5-ac6e-754fe197718a"/>
    <xsd:import namespace="25631ba0-69ce-4977-bccc-1ae03afb37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ccc2-5195-4dc5-ac6e-754fe19771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31ba0-69ce-4977-bccc-1ae03afb3764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204986-01FB-4C4F-B72B-4CD2B6BF69A1}"/>
</file>

<file path=customXml/itemProps2.xml><?xml version="1.0" encoding="utf-8"?>
<ds:datastoreItem xmlns:ds="http://schemas.openxmlformats.org/officeDocument/2006/customXml" ds:itemID="{4272DE29-3548-452A-BD06-12C1B105DE95}"/>
</file>

<file path=customXml/itemProps3.xml><?xml version="1.0" encoding="utf-8"?>
<ds:datastoreItem xmlns:ds="http://schemas.openxmlformats.org/officeDocument/2006/customXml" ds:itemID="{1DB7CE18-9335-4F16-8F99-8DF387ABFD59}"/>
</file>

<file path=customXml/itemProps4.xml><?xml version="1.0" encoding="utf-8"?>
<ds:datastoreItem xmlns:ds="http://schemas.openxmlformats.org/officeDocument/2006/customXml" ds:itemID="{D15CDA53-5148-425A-8F76-D6033E6270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Rhylea Morgan</dc:creator>
  <cp:keywords/>
  <dc:description/>
  <cp:lastModifiedBy>Antione Harrell</cp:lastModifiedBy>
  <cp:revision/>
  <dcterms:created xsi:type="dcterms:W3CDTF">2025-01-08T15:38:39Z</dcterms:created>
  <dcterms:modified xsi:type="dcterms:W3CDTF">2025-06-30T19:13:04Z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729678-fcb5-4f09-8ed2-7c6d03ed72c9_Enabled">
    <vt:lpwstr>true</vt:lpwstr>
  </property>
  <property fmtid="{D5CDD505-2E9C-101B-9397-08002B2CF9AE}" pid="3" name="MSIP_Label_62729678-fcb5-4f09-8ed2-7c6d03ed72c9_SetDate">
    <vt:lpwstr>2025-01-08T16:20:30Z</vt:lpwstr>
  </property>
  <property fmtid="{D5CDD505-2E9C-101B-9397-08002B2CF9AE}" pid="4" name="MSIP_Label_62729678-fcb5-4f09-8ed2-7c6d03ed72c9_Method">
    <vt:lpwstr>Standard</vt:lpwstr>
  </property>
  <property fmtid="{D5CDD505-2E9C-101B-9397-08002B2CF9AE}" pid="5" name="MSIP_Label_62729678-fcb5-4f09-8ed2-7c6d03ed72c9_Name">
    <vt:lpwstr>defa4170-0d19-0005-0004-bc88714345d2</vt:lpwstr>
  </property>
  <property fmtid="{D5CDD505-2E9C-101B-9397-08002B2CF9AE}" pid="6" name="MSIP_Label_62729678-fcb5-4f09-8ed2-7c6d03ed72c9_SiteId">
    <vt:lpwstr>a7d870d2-267f-485b-9725-7a4eb7f58a83</vt:lpwstr>
  </property>
  <property fmtid="{D5CDD505-2E9C-101B-9397-08002B2CF9AE}" pid="7" name="MSIP_Label_62729678-fcb5-4f09-8ed2-7c6d03ed72c9_ActionId">
    <vt:lpwstr>34823570-7ab1-43b3-9449-1bf7cca98fe7</vt:lpwstr>
  </property>
  <property fmtid="{D5CDD505-2E9C-101B-9397-08002B2CF9AE}" pid="8" name="MSIP_Label_62729678-fcb5-4f09-8ed2-7c6d03ed72c9_ContentBits">
    <vt:lpwstr>0</vt:lpwstr>
  </property>
  <property fmtid="{D5CDD505-2E9C-101B-9397-08002B2CF9AE}" pid="9" name="ContentTypeId">
    <vt:lpwstr>0x010100C877C0AE5BAB324BA5B3F5253E3F6E03</vt:lpwstr>
  </property>
</Properties>
</file>