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12"/>
  <workbookPr/>
  <xr:revisionPtr revIDLastSave="0" documentId="11_E57813B84EA29D6AB8EEB6E55E4EBE6A08756F73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gistered Schools from 2022" sheetId="1" r:id="rId1"/>
    <sheet name="2023" sheetId="2" r:id="rId2"/>
    <sheet name="2024" sheetId="3" r:id="rId3"/>
    <sheet name="2025" sheetId="4" r:id="rId4"/>
    <sheet name="Master List" sheetId="5" r:id="rId5"/>
  </sheets>
  <definedNames>
    <definedName name="_xlnm._FilterDatabase" localSheetId="0" hidden="1">'Registered Schools from 2022'!$A$1:$A$1000</definedName>
    <definedName name="_xlnm._FilterDatabase" localSheetId="1" hidden="1">'2023'!$A$1:$C$1085</definedName>
    <definedName name="_xlnm._FilterDatabase" localSheetId="2" hidden="1">'2024'!$B$1:$B$1000</definedName>
  </definedNames>
  <calcPr calcId="0" fullCalcOn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5" i="2" l="1"/>
  <c r="E145" i="2"/>
  <c r="F144" i="2"/>
  <c r="E144" i="2"/>
  <c r="F143" i="2"/>
  <c r="E143" i="2"/>
  <c r="F142" i="2"/>
  <c r="E142" i="2"/>
  <c r="F141" i="2"/>
  <c r="E141" i="2"/>
  <c r="F140" i="2"/>
  <c r="E140" i="2"/>
  <c r="F139" i="2"/>
  <c r="E139" i="2"/>
  <c r="F138" i="2"/>
  <c r="E138" i="2"/>
  <c r="F137" i="2"/>
  <c r="E137" i="2"/>
  <c r="F136" i="2"/>
  <c r="E136" i="2"/>
  <c r="F135" i="2"/>
  <c r="E135" i="2"/>
  <c r="F134" i="2"/>
  <c r="E134" i="2"/>
  <c r="F133" i="2"/>
  <c r="E133" i="2"/>
  <c r="F132" i="2"/>
  <c r="E132" i="2"/>
  <c r="F131" i="2"/>
  <c r="E131" i="2"/>
  <c r="F130" i="2"/>
  <c r="E130" i="2"/>
  <c r="F129" i="2"/>
  <c r="E129" i="2"/>
  <c r="F128" i="2"/>
  <c r="E128" i="2"/>
  <c r="F127" i="2"/>
  <c r="E127" i="2"/>
  <c r="F126" i="2"/>
  <c r="E126" i="2"/>
  <c r="F125" i="2"/>
  <c r="E125" i="2"/>
  <c r="F124" i="2"/>
  <c r="E124" i="2"/>
  <c r="F123" i="2"/>
  <c r="E123" i="2"/>
  <c r="F122" i="2"/>
  <c r="E122" i="2"/>
  <c r="F121" i="2"/>
  <c r="E121" i="2"/>
  <c r="F120" i="2"/>
  <c r="E120" i="2"/>
  <c r="F119" i="2"/>
  <c r="E119" i="2"/>
  <c r="F118" i="2"/>
  <c r="E118" i="2"/>
  <c r="F117" i="2"/>
  <c r="E117" i="2"/>
  <c r="F116" i="2"/>
  <c r="E116" i="2"/>
  <c r="F115" i="2"/>
  <c r="E115" i="2"/>
  <c r="F114" i="2"/>
  <c r="E114" i="2"/>
  <c r="F113" i="2"/>
  <c r="E113" i="2"/>
  <c r="F112" i="2"/>
  <c r="E112" i="2"/>
  <c r="F111" i="2"/>
  <c r="E111" i="2"/>
  <c r="F110" i="2"/>
  <c r="E110" i="2"/>
  <c r="F109" i="2"/>
  <c r="E109" i="2"/>
  <c r="F108" i="2"/>
  <c r="E108" i="2"/>
  <c r="F107" i="2"/>
  <c r="E107" i="2"/>
  <c r="F106" i="2"/>
  <c r="E106" i="2"/>
  <c r="F105" i="2"/>
  <c r="E105" i="2"/>
  <c r="F104" i="2"/>
  <c r="E104" i="2"/>
  <c r="F103" i="2"/>
  <c r="E103" i="2"/>
  <c r="F102" i="2"/>
  <c r="E102" i="2"/>
  <c r="F101" i="2"/>
  <c r="E101" i="2"/>
  <c r="F100" i="2"/>
  <c r="E100" i="2"/>
  <c r="F99" i="2"/>
  <c r="E99" i="2"/>
  <c r="F98" i="2"/>
  <c r="E98" i="2"/>
  <c r="F97" i="2"/>
  <c r="E97" i="2"/>
  <c r="F96" i="2"/>
  <c r="E96" i="2"/>
  <c r="F95" i="2"/>
  <c r="E95" i="2"/>
  <c r="F94" i="2"/>
  <c r="E94" i="2"/>
  <c r="F93" i="2"/>
  <c r="E93" i="2"/>
  <c r="F92" i="2"/>
  <c r="E92" i="2"/>
  <c r="F91" i="2"/>
  <c r="E91" i="2"/>
  <c r="F90" i="2"/>
  <c r="E90" i="2"/>
  <c r="F89" i="2"/>
  <c r="E89" i="2"/>
  <c r="F88" i="2"/>
  <c r="E88" i="2"/>
  <c r="F87" i="2"/>
  <c r="E87" i="2"/>
  <c r="F86" i="2"/>
  <c r="E86" i="2"/>
  <c r="F85" i="2"/>
  <c r="E85" i="2"/>
  <c r="F84" i="2"/>
  <c r="E84" i="2"/>
  <c r="F83" i="2"/>
  <c r="E83" i="2"/>
  <c r="F82" i="2"/>
  <c r="E82" i="2"/>
  <c r="F81" i="2"/>
  <c r="E81" i="2"/>
  <c r="F80" i="2"/>
  <c r="E80" i="2"/>
  <c r="F79" i="2"/>
  <c r="E79" i="2"/>
  <c r="F78" i="2"/>
  <c r="E78" i="2"/>
  <c r="F77" i="2"/>
  <c r="E77" i="2"/>
  <c r="F76" i="2"/>
  <c r="E76" i="2"/>
  <c r="F75" i="2"/>
  <c r="E75" i="2"/>
  <c r="F74" i="2"/>
  <c r="E74" i="2"/>
  <c r="F73" i="2"/>
  <c r="E73" i="2"/>
  <c r="F72" i="2"/>
  <c r="E72" i="2"/>
  <c r="F71" i="2"/>
  <c r="E71" i="2"/>
  <c r="F70" i="2"/>
  <c r="E70" i="2"/>
  <c r="F69" i="2"/>
  <c r="E69" i="2"/>
  <c r="F68" i="2"/>
  <c r="E68" i="2"/>
  <c r="F67" i="2"/>
  <c r="E67" i="2"/>
  <c r="F66" i="2"/>
  <c r="E66" i="2"/>
  <c r="F65" i="2"/>
  <c r="E65" i="2"/>
  <c r="F64" i="2"/>
  <c r="E64" i="2"/>
  <c r="F63" i="2"/>
  <c r="E63" i="2"/>
  <c r="F62" i="2"/>
  <c r="E62" i="2"/>
  <c r="F61" i="2"/>
  <c r="E61" i="2"/>
  <c r="F60" i="2"/>
  <c r="E60" i="2"/>
  <c r="F59" i="2"/>
  <c r="E59" i="2"/>
  <c r="F58" i="2"/>
  <c r="E58" i="2"/>
  <c r="F57" i="2"/>
  <c r="E57" i="2"/>
  <c r="F56" i="2"/>
  <c r="E56" i="2"/>
  <c r="F55" i="2"/>
  <c r="E55" i="2"/>
  <c r="F54" i="2"/>
  <c r="E54" i="2"/>
  <c r="F53" i="2"/>
  <c r="E53" i="2"/>
  <c r="F52" i="2"/>
  <c r="E52" i="2"/>
  <c r="F51" i="2"/>
  <c r="E51" i="2"/>
  <c r="F50" i="2"/>
  <c r="E50" i="2"/>
  <c r="F49" i="2"/>
  <c r="E49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F2" i="2"/>
  <c r="E2" i="2"/>
</calcChain>
</file>

<file path=xl/sharedStrings.xml><?xml version="1.0" encoding="utf-8"?>
<sst xmlns="http://schemas.openxmlformats.org/spreadsheetml/2006/main" count="14498" uniqueCount="3943">
  <si>
    <t xml:space="preserve">  Total</t>
  </si>
  <si>
    <t>Afghanistan</t>
  </si>
  <si>
    <t>Abdul rahim shahid</t>
  </si>
  <si>
    <t>Afghanistan Total</t>
  </si>
  <si>
    <t>Albania</t>
  </si>
  <si>
    <t>Turgut Ozal</t>
  </si>
  <si>
    <t>Albania Total</t>
  </si>
  <si>
    <t>Antigua and Barbuda</t>
  </si>
  <si>
    <t>Antigua State College</t>
  </si>
  <si>
    <t>Antigua and Barbuda Total</t>
  </si>
  <si>
    <t>Argentina</t>
  </si>
  <si>
    <t>St. Andrew's Scots School</t>
  </si>
  <si>
    <t>Argentina Total</t>
  </si>
  <si>
    <t>Armenia</t>
  </si>
  <si>
    <t>Ayb school</t>
  </si>
  <si>
    <t>United World College Dilijan</t>
  </si>
  <si>
    <t>Armenia Total</t>
  </si>
  <si>
    <t>Australia</t>
  </si>
  <si>
    <t>Alfred Deakin High School</t>
  </si>
  <si>
    <t>Clarence High School</t>
  </si>
  <si>
    <t>Erindale College</t>
  </si>
  <si>
    <t>Hawker College</t>
  </si>
  <si>
    <t>James Ruse Agricultural High School</t>
  </si>
  <si>
    <t>Australia Total</t>
  </si>
  <si>
    <t>Austria</t>
  </si>
  <si>
    <t>Europagymnasium Klagenfurt</t>
  </si>
  <si>
    <t>Austria Total</t>
  </si>
  <si>
    <t>Azerbaijan</t>
  </si>
  <si>
    <t>Baku Modern School</t>
  </si>
  <si>
    <t>Dunya IB school</t>
  </si>
  <si>
    <t>School #149</t>
  </si>
  <si>
    <t>School 149, Agdam school</t>
  </si>
  <si>
    <t>Azerbaijan Total</t>
  </si>
  <si>
    <t>Bangladesh</t>
  </si>
  <si>
    <t>Ideal School and College</t>
  </si>
  <si>
    <t>St. Gregory's High School &amp; College</t>
  </si>
  <si>
    <t>Bangladesh Total</t>
  </si>
  <si>
    <t>Belgium</t>
  </si>
  <si>
    <t>Sint-Jan Berchmansinstituut 1ste graad</t>
  </si>
  <si>
    <t>Belgium Total</t>
  </si>
  <si>
    <t>Benin</t>
  </si>
  <si>
    <t>CEG1 NIKKI</t>
  </si>
  <si>
    <t>Benin Total</t>
  </si>
  <si>
    <t>Bhutan</t>
  </si>
  <si>
    <t>Bajo HSS</t>
  </si>
  <si>
    <t>Chundu Armed Forces Public School</t>
  </si>
  <si>
    <t>Pelkhil School</t>
  </si>
  <si>
    <t>Rukubji Primary School</t>
  </si>
  <si>
    <t>The Royal Academy</t>
  </si>
  <si>
    <t>Yelchen Central School</t>
  </si>
  <si>
    <t>Bhutan Total</t>
  </si>
  <si>
    <t>Bolivia</t>
  </si>
  <si>
    <t>Amerinst / Private school</t>
  </si>
  <si>
    <t>Cambridge College S.R.L</t>
  </si>
  <si>
    <t>Youth Ambassadors</t>
  </si>
  <si>
    <t>Bolivia Total</t>
  </si>
  <si>
    <t>Bosnia and Herzegovina</t>
  </si>
  <si>
    <t>JU Ekonomska škola Brčko Distrikt</t>
  </si>
  <si>
    <t>UWC Mostar</t>
  </si>
  <si>
    <t>Bosnia and Herzegovina Total</t>
  </si>
  <si>
    <t>Brazil</t>
  </si>
  <si>
    <t>Escola Eleva</t>
  </si>
  <si>
    <t>Brazil Total</t>
  </si>
  <si>
    <t>Brunei</t>
  </si>
  <si>
    <t>Institute of Brunei Technical Education, School Of Agro-Technology and Applied Science</t>
  </si>
  <si>
    <t>Jerudong International School</t>
  </si>
  <si>
    <t>Brunei Total</t>
  </si>
  <si>
    <t>Bulgaria</t>
  </si>
  <si>
    <t>PHS "Educational technologies"</t>
  </si>
  <si>
    <t>Bulgaria Total</t>
  </si>
  <si>
    <t>Cambodia</t>
  </si>
  <si>
    <t>ICS INTERNATIONAL SCHOOL</t>
  </si>
  <si>
    <t>Cambodia Total</t>
  </si>
  <si>
    <t>Canada</t>
  </si>
  <si>
    <t>Brentwood College School</t>
  </si>
  <si>
    <t>Calgary French &amp; International School</t>
  </si>
  <si>
    <t>École secondaire publique Mille-Îles</t>
  </si>
  <si>
    <t>Griffiths Scott Middle School</t>
  </si>
  <si>
    <t>Havergal College</t>
  </si>
  <si>
    <t>Our Lady of the Snows - OLS</t>
  </si>
  <si>
    <t>The Knowledge Society</t>
  </si>
  <si>
    <t>Canada Total</t>
  </si>
  <si>
    <t>Cayman Islands</t>
  </si>
  <si>
    <t>Cayman Prep and High School</t>
  </si>
  <si>
    <t>Cayman Islands Total</t>
  </si>
  <si>
    <t>China</t>
  </si>
  <si>
    <t>Shanghai American School</t>
  </si>
  <si>
    <t>China Total</t>
  </si>
  <si>
    <t>Colombia</t>
  </si>
  <si>
    <t>Colegio Bilingüe Clermont</t>
  </si>
  <si>
    <t>Gimnasio el hontanar</t>
  </si>
  <si>
    <t>Marymount Barranquilla</t>
  </si>
  <si>
    <t>Montessori British School</t>
  </si>
  <si>
    <t>Colombia Total</t>
  </si>
  <si>
    <t>Croatia</t>
  </si>
  <si>
    <t>Prva rijecka hrvatska gimnazija</t>
  </si>
  <si>
    <t>Croatia Total</t>
  </si>
  <si>
    <t>Czech Republic</t>
  </si>
  <si>
    <t>Opengate</t>
  </si>
  <si>
    <t>Czech Republic Total</t>
  </si>
  <si>
    <t>Democratic Republic of the Congo</t>
  </si>
  <si>
    <t>Lycée Prince de Liège</t>
  </si>
  <si>
    <t xml:space="preserve"> </t>
  </si>
  <si>
    <t>Democratic Republic of the Congo Total</t>
  </si>
  <si>
    <t>Dominica</t>
  </si>
  <si>
    <t>St. Johns Academy</t>
  </si>
  <si>
    <t>Dominica Total</t>
  </si>
  <si>
    <t>Dominican Republic</t>
  </si>
  <si>
    <t>Puntacana International school</t>
  </si>
  <si>
    <t>Dominican Republic Total</t>
  </si>
  <si>
    <t>Ecuador</t>
  </si>
  <si>
    <t>inter american academy</t>
  </si>
  <si>
    <t>Liceo Panamericano</t>
  </si>
  <si>
    <t>Unidad Educativa Bilingüe Torremar</t>
  </si>
  <si>
    <t>Ecuador Total</t>
  </si>
  <si>
    <t>Egypt</t>
  </si>
  <si>
    <t>Maadi STEM School for girls</t>
  </si>
  <si>
    <t>Riada American School</t>
  </si>
  <si>
    <t>zyad emad hasan</t>
  </si>
  <si>
    <t>Egypt Total</t>
  </si>
  <si>
    <t>El Salvador</t>
  </si>
  <si>
    <t>Colegio Maya</t>
  </si>
  <si>
    <t>El Salvador Total</t>
  </si>
  <si>
    <t>Estonia</t>
  </si>
  <si>
    <t>Hugo Treffneri Gümnaasium</t>
  </si>
  <si>
    <t>Jakob Westholmi Gümnaasium</t>
  </si>
  <si>
    <t>Tallinn English College</t>
  </si>
  <si>
    <t>Estonia Total</t>
  </si>
  <si>
    <t>Eswatini</t>
  </si>
  <si>
    <t>Waterford Kamhlaba UWCSA</t>
  </si>
  <si>
    <t>Eswatini Total</t>
  </si>
  <si>
    <t>Ethiopia</t>
  </si>
  <si>
    <t>Hareg Biru (Cruise School)</t>
  </si>
  <si>
    <t>Sandford International School</t>
  </si>
  <si>
    <t>Spring of knowledge Academy</t>
  </si>
  <si>
    <t>Ethiopia Total</t>
  </si>
  <si>
    <t>Fiji Total</t>
  </si>
  <si>
    <t>Finland</t>
  </si>
  <si>
    <t>International School of Vantaa</t>
  </si>
  <si>
    <t>Finland Total</t>
  </si>
  <si>
    <t>French Guiana</t>
  </si>
  <si>
    <t>Atelier Avifaune</t>
  </si>
  <si>
    <t>French Guiana Total</t>
  </si>
  <si>
    <t>Georgia</t>
  </si>
  <si>
    <t>61 Public School</t>
  </si>
  <si>
    <t xml:space="preserve">ACCESS </t>
  </si>
  <si>
    <t>New School</t>
  </si>
  <si>
    <t>Vladimir Komarov Tbilisi Public School N199 of Physics and Mathematics</t>
  </si>
  <si>
    <t>Georgia Total</t>
  </si>
  <si>
    <t>Germany</t>
  </si>
  <si>
    <t>Marianum</t>
  </si>
  <si>
    <t>NextU</t>
  </si>
  <si>
    <t>Stromberg Gymnasium</t>
  </si>
  <si>
    <t>UWC Robert Bosch College</t>
  </si>
  <si>
    <t>Germany Total</t>
  </si>
  <si>
    <t>Ghana</t>
  </si>
  <si>
    <t>MFANTSIPIM</t>
  </si>
  <si>
    <t>Ghana Total</t>
  </si>
  <si>
    <t>Hungary</t>
  </si>
  <si>
    <t>Gyszc Jedlik Ányos Gépipari és Informatikai Technikum és Kollégium</t>
  </si>
  <si>
    <t>International School of Budapest</t>
  </si>
  <si>
    <t>Hungary Total</t>
  </si>
  <si>
    <t>India</t>
  </si>
  <si>
    <t>Amity International school ,Sector-46</t>
  </si>
  <si>
    <t>AMRITA VIDYALAYAM  PUTHIYAKAVU</t>
  </si>
  <si>
    <t>Arcadia NIOS</t>
  </si>
  <si>
    <t>Bal Bharati Public School</t>
  </si>
  <si>
    <t>BAL BHARATI PUBLIC SCHOOL, PITAMPURA, Delhi</t>
  </si>
  <si>
    <t>Bhagvati Public School Jalari</t>
  </si>
  <si>
    <t>Bhupindra international public school Patiala</t>
  </si>
  <si>
    <t>Campion School</t>
  </si>
  <si>
    <t>CARD</t>
  </si>
  <si>
    <t>Christ Junior College IBDP</t>
  </si>
  <si>
    <t>City Montessori School, Cambridge Section</t>
  </si>
  <si>
    <t>DAV PUBLIC SCHOOL PUSHPANJALI ENCLAVE</t>
  </si>
  <si>
    <t>DAV PUBLIC SCHOOL, UNIT-VIII</t>
  </si>
  <si>
    <t>Dhruv Global School</t>
  </si>
  <si>
    <t>DRCSC</t>
  </si>
  <si>
    <t>DRV DAV CENTENARY PUBLIC SCHOOL</t>
  </si>
  <si>
    <t>GEMS Modern Academy</t>
  </si>
  <si>
    <t>Genesis Global School</t>
  </si>
  <si>
    <t>Government BHSS Pampore</t>
  </si>
  <si>
    <t>GSIS</t>
  </si>
  <si>
    <t>Gyan Bharati School</t>
  </si>
  <si>
    <t>Heritage Xperiential Learning School, Gurgaon</t>
  </si>
  <si>
    <t>KIIT WORLD SCHOOL</t>
  </si>
  <si>
    <t>KRM PUBLIC SCHOOL</t>
  </si>
  <si>
    <t>LAUNCH Academy</t>
  </si>
  <si>
    <t>Lodha World School, Palava</t>
  </si>
  <si>
    <t>LR DAV PUBLIC SCHOOL</t>
  </si>
  <si>
    <t>Mahar Regiment Public School</t>
  </si>
  <si>
    <t>MCC Campus matric. Hr. Sec. School</t>
  </si>
  <si>
    <t>MCC public school</t>
  </si>
  <si>
    <t>Mit Vishwashanti Gurukul School</t>
  </si>
  <si>
    <t>O2 Power</t>
  </si>
  <si>
    <t>Oakridge International School</t>
  </si>
  <si>
    <t>Om Public School</t>
  </si>
  <si>
    <t>Path Welfare Society</t>
  </si>
  <si>
    <t>RBK International Academy</t>
  </si>
  <si>
    <t>RDA</t>
  </si>
  <si>
    <t>Royal Global School</t>
  </si>
  <si>
    <t>Rural Aid</t>
  </si>
  <si>
    <t>Sarvodaya Central Vidyalaya</t>
  </si>
  <si>
    <t xml:space="preserve">Sir Mutha School </t>
  </si>
  <si>
    <t>SMOKUS</t>
  </si>
  <si>
    <t>SNEH International School</t>
  </si>
  <si>
    <t>SPIC NAGAR HIGHER SECONDARY SCHOOL</t>
  </si>
  <si>
    <t>SRI PRAKASH SYNERGY SCHOOL</t>
  </si>
  <si>
    <t>St. Karen's Secondary School</t>
  </si>
  <si>
    <t>St.Michael Matriculation Hr sec school</t>
  </si>
  <si>
    <t>ST.THOMAS RESIDENTIAL SCHOOL</t>
  </si>
  <si>
    <t>Star international</t>
  </si>
  <si>
    <t>Sunshine High</t>
  </si>
  <si>
    <t>TCV School</t>
  </si>
  <si>
    <t>Tdh Suisse</t>
  </si>
  <si>
    <t>THE PSBB MILLENNIUM SCHOOL, OMR</t>
  </si>
  <si>
    <t>Vedavyasa Vidyalayam Senior Secondary School</t>
  </si>
  <si>
    <t>Veltech</t>
  </si>
  <si>
    <t>VIDYODAYA SCHOOL, THEVAKKAL</t>
  </si>
  <si>
    <t>Vikas The Concept School</t>
  </si>
  <si>
    <t>India Total</t>
  </si>
  <si>
    <t>Indonesia</t>
  </si>
  <si>
    <t>Binus School Simprug</t>
  </si>
  <si>
    <t>DFC (Design for Change) Indonesia</t>
  </si>
  <si>
    <t>Surabaya European School</t>
  </si>
  <si>
    <t>Indonesia Total</t>
  </si>
  <si>
    <t>Iran</t>
  </si>
  <si>
    <t>9 day - (daanesh ghostaran)</t>
  </si>
  <si>
    <t>Allameh</t>
  </si>
  <si>
    <t>Ayatollah Behjat High School (Isfahan)</t>
  </si>
  <si>
    <t>Ayatollah Taleghani Girls' High School</t>
  </si>
  <si>
    <t>Bahman 22 School</t>
  </si>
  <si>
    <t>Danesh</t>
  </si>
  <si>
    <t>Dar Alquran School</t>
  </si>
  <si>
    <t>Ejehee 1</t>
  </si>
  <si>
    <t>Ejei (2) Junior High School</t>
  </si>
  <si>
    <t>Ejei 1 High School</t>
  </si>
  <si>
    <t>Ejei High School</t>
  </si>
  <si>
    <t>Emam Sadegh</t>
  </si>
  <si>
    <t>Experimental field of Forough Danesh sample</t>
  </si>
  <si>
    <t>Ezhei 2 Junor High School</t>
  </si>
  <si>
    <t>Farabi</t>
  </si>
  <si>
    <t>Farghadani</t>
  </si>
  <si>
    <t>farhang mofazeli high school</t>
  </si>
  <si>
    <t>Farhikhtegan research center</t>
  </si>
  <si>
    <t>Farzanegan Amin</t>
  </si>
  <si>
    <t>Farzanegan amin 1 high school</t>
  </si>
  <si>
    <t>Farzanegan amin 2</t>
  </si>
  <si>
    <t>farzanegan kashan</t>
  </si>
  <si>
    <t>Fatemeh Pezeshki</t>
  </si>
  <si>
    <t>fatemieh</t>
  </si>
  <si>
    <t>German Embassy School Tehran</t>
  </si>
  <si>
    <t>Hafez&amp;/Doctor Azidhack high school</t>
  </si>
  <si>
    <t>Hafte Tir high school</t>
  </si>
  <si>
    <t>Harati</t>
  </si>
  <si>
    <t>Hashemi nejad 3 High school</t>
  </si>
  <si>
    <t>Hashtroudi High School</t>
  </si>
  <si>
    <t>haz rate zeynab</t>
  </si>
  <si>
    <t>Hedayat School</t>
  </si>
  <si>
    <t>Imam Mohammad Baqir non-governmental girls' high school</t>
  </si>
  <si>
    <t>Jaber</t>
  </si>
  <si>
    <t>Javad Al Aeme Boys' Highschool</t>
  </si>
  <si>
    <t>Javar Karkhaneh</t>
  </si>
  <si>
    <t>Kamal High School</t>
  </si>
  <si>
    <t>Kharazmi High School</t>
  </si>
  <si>
    <t>Maktabi</t>
  </si>
  <si>
    <t>Mehregan research center</t>
  </si>
  <si>
    <t>Mosaver al Molk</t>
  </si>
  <si>
    <t>Motahari school</t>
  </si>
  <si>
    <t>Motamed</t>
  </si>
  <si>
    <t>Najafi</t>
  </si>
  <si>
    <t>Nejabat</t>
  </si>
  <si>
    <t>Nemuneh</t>
  </si>
  <si>
    <t>nilforoosh zadeh</t>
  </si>
  <si>
    <t>Nohom day</t>
  </si>
  <si>
    <t>Oloom Pezeshki</t>
  </si>
  <si>
    <t>Ostade eshgh high school</t>
  </si>
  <si>
    <t>Pajoheshsara jaberebn hayan</t>
  </si>
  <si>
    <t>Parvin Etesami High School</t>
  </si>
  <si>
    <t>Rahmat</t>
  </si>
  <si>
    <t>Reza Vaseghi High School/Upper Secondary</t>
  </si>
  <si>
    <t>Sadoughi</t>
  </si>
  <si>
    <t>Saeb school</t>
  </si>
  <si>
    <t>Safoora High School</t>
  </si>
  <si>
    <t>Salamatian High School</t>
  </si>
  <si>
    <t>Sama High School</t>
  </si>
  <si>
    <t>Saremiyeh High School</t>
  </si>
  <si>
    <t>Shahed Abouzar High School</t>
  </si>
  <si>
    <t>shahed emam hooseyn</t>
  </si>
  <si>
    <t>Shahed nejabat high school</t>
  </si>
  <si>
    <t>Shahid asghar shalbaf</t>
  </si>
  <si>
    <t>Shahid Beheshti Girls' High School</t>
  </si>
  <si>
    <t>Shahid Ejei</t>
  </si>
  <si>
    <t>Shahid Ejei 2</t>
  </si>
  <si>
    <t>shahid Ejeie 1</t>
  </si>
  <si>
    <t>Shahid Exei (NODET) High School</t>
  </si>
  <si>
    <t>shahid ezhei high school</t>
  </si>
  <si>
    <t>Shahid Motahari / High school</t>
  </si>
  <si>
    <t>Shahid Omrani Vocational Technical High School</t>
  </si>
  <si>
    <t>Shahid Sadooghi</t>
  </si>
  <si>
    <t>Sheikh ansari</t>
  </si>
  <si>
    <t>Sheikh bahaei high school</t>
  </si>
  <si>
    <t>Shirvani High School</t>
  </si>
  <si>
    <t>ST. MICHAEL MAT. HR. SEC. SCHOOL</t>
  </si>
  <si>
    <t>talegani</t>
  </si>
  <si>
    <t>Velayat non governmental girls high school</t>
  </si>
  <si>
    <t>Zahra Athar</t>
  </si>
  <si>
    <t>فاطمه پزشکی ۳</t>
  </si>
  <si>
    <t>Iran Total</t>
  </si>
  <si>
    <t>Ireland</t>
  </si>
  <si>
    <t>Clogher Road Community College</t>
  </si>
  <si>
    <t>Colaiste Muire</t>
  </si>
  <si>
    <t>Loreto Secondary School</t>
  </si>
  <si>
    <t>Naas CBS</t>
  </si>
  <si>
    <t>YouthTrain</t>
  </si>
  <si>
    <t>Ireland Total</t>
  </si>
  <si>
    <t>Israel</t>
  </si>
  <si>
    <t>Eastern Mediterranean International School</t>
  </si>
  <si>
    <t>Israel Total</t>
  </si>
  <si>
    <t>Italy</t>
  </si>
  <si>
    <t>European school of Varese</t>
  </si>
  <si>
    <t>Marymount International School Rome</t>
  </si>
  <si>
    <t>The International School of Milan</t>
  </si>
  <si>
    <t>Italy Total</t>
  </si>
  <si>
    <t>Jamaica</t>
  </si>
  <si>
    <t>Campion College</t>
  </si>
  <si>
    <t>Immaculate Conception High School</t>
  </si>
  <si>
    <t>Jamaica Total</t>
  </si>
  <si>
    <t>Japan</t>
  </si>
  <si>
    <t>The American School in Japan</t>
  </si>
  <si>
    <t>Japan Total</t>
  </si>
  <si>
    <t>Jordan</t>
  </si>
  <si>
    <t>Ahliyyah and Mutran School</t>
  </si>
  <si>
    <t>Al Hashmi prep girls school no:2</t>
  </si>
  <si>
    <t>Al-Joufeh Preparatory  Girls School</t>
  </si>
  <si>
    <t>baqaa prep girls school No.3 unrwa</t>
  </si>
  <si>
    <t>Jerash Camp Preparatory Girls School 2</t>
  </si>
  <si>
    <t>Jubilee School</t>
  </si>
  <si>
    <t>MARKA PREP GIRL 1</t>
  </si>
  <si>
    <t>Sweileh Prep Coed School</t>
  </si>
  <si>
    <t>The Zarqa Preparatory Girls’ School No. 1</t>
  </si>
  <si>
    <t>أناث مخيم سوف الإعدادية الأولى(Female camp will preparatory first)</t>
  </si>
  <si>
    <t>Jordan Total</t>
  </si>
  <si>
    <t>Kazakhstan</t>
  </si>
  <si>
    <t>1st school of Astana</t>
  </si>
  <si>
    <t>Galaxy international school</t>
  </si>
  <si>
    <t>Kazakhstan Total</t>
  </si>
  <si>
    <t>Kenya</t>
  </si>
  <si>
    <t>Kaimosi girls high school</t>
  </si>
  <si>
    <t>Loreto Convent msongari school</t>
  </si>
  <si>
    <t>Mwiruti Secondary</t>
  </si>
  <si>
    <t>Nairobi International School</t>
  </si>
  <si>
    <t>Namelok Girls Project</t>
  </si>
  <si>
    <t>OSERIAN HIGH SCHOOL</t>
  </si>
  <si>
    <t>Raila Educational Centre</t>
  </si>
  <si>
    <t>St.teresa's girls secondary school-kibuye</t>
  </si>
  <si>
    <t>STAREHE GIRLS CENTRE / HIGH SCHOOL</t>
  </si>
  <si>
    <t>The Nairobi Academy</t>
  </si>
  <si>
    <t>Kenya Total</t>
  </si>
  <si>
    <t>Kosovo</t>
  </si>
  <si>
    <t>Qendra e Kompetences - Center of Competence</t>
  </si>
  <si>
    <t>Kosovo Total</t>
  </si>
  <si>
    <t>Kuwait</t>
  </si>
  <si>
    <t>Omama</t>
  </si>
  <si>
    <t>Salmiya High school</t>
  </si>
  <si>
    <t>Kuwait Total</t>
  </si>
  <si>
    <t>Laos</t>
  </si>
  <si>
    <t>Kiettisack International School</t>
  </si>
  <si>
    <t>Laos Total</t>
  </si>
  <si>
    <t>Lebanon</t>
  </si>
  <si>
    <t>Al Karameh - Unrwa</t>
  </si>
  <si>
    <t>Al Mandourah school</t>
  </si>
  <si>
    <t>Al Qastal School UNRWA</t>
  </si>
  <si>
    <t>Amqa high school</t>
  </si>
  <si>
    <t>Askalan Preparatory School/UNRWA</t>
  </si>
  <si>
    <t>Beit Jala School</t>
  </si>
  <si>
    <t>Gallilee secondary school/UNRWA</t>
  </si>
  <si>
    <t>International College</t>
  </si>
  <si>
    <t>Jabalia Preparatory UNRWA</t>
  </si>
  <si>
    <t>Jarmak Secondary School</t>
  </si>
  <si>
    <t>Lydda Prep School</t>
  </si>
  <si>
    <t>Marj Ben Amer Prep School for Girls</t>
  </si>
  <si>
    <t>Mazar Preparatory School - UNRWA</t>
  </si>
  <si>
    <t>Mount Tabour Preparatory School</t>
  </si>
  <si>
    <t>Nablus Preparatory School (UNRWA)</t>
  </si>
  <si>
    <t>Naqoura School</t>
  </si>
  <si>
    <t>Nazareth Secondary School</t>
  </si>
  <si>
    <t>Nimrin Prep Girls School</t>
  </si>
  <si>
    <t>Qastal Secondary school</t>
  </si>
  <si>
    <t>Ramleh School</t>
  </si>
  <si>
    <t>Sammou School</t>
  </si>
  <si>
    <t>Toubas Preparatory School - UNRWA</t>
  </si>
  <si>
    <t>UNRWA -Deir El Qasi school</t>
  </si>
  <si>
    <t>Wadi Hawarith School</t>
  </si>
  <si>
    <t>Lebanon Total</t>
  </si>
  <si>
    <t>Luxembourg</t>
  </si>
  <si>
    <t>Lënster Lycée International School (LLIS)</t>
  </si>
  <si>
    <t>Luxembourg Total</t>
  </si>
  <si>
    <t>Madagascar</t>
  </si>
  <si>
    <t>Nambinina Nicole Rakotonirainy</t>
  </si>
  <si>
    <t>Madagascar Total</t>
  </si>
  <si>
    <t>Malawi</t>
  </si>
  <si>
    <t>Ebenezer Christian Academy</t>
  </si>
  <si>
    <t>Malawi Total</t>
  </si>
  <si>
    <t>Malaysia</t>
  </si>
  <si>
    <t>SMK St Francis</t>
  </si>
  <si>
    <t>Malaysia Total</t>
  </si>
  <si>
    <t>Malta</t>
  </si>
  <si>
    <t>Giovanni Curmi Higher Secondary School</t>
  </si>
  <si>
    <t>Malta Total</t>
  </si>
  <si>
    <t>Mexico</t>
  </si>
  <si>
    <t>CECYTE Plantel Cholula</t>
  </si>
  <si>
    <t>Colegio Suizo de Mexico (Cuernavaca)</t>
  </si>
  <si>
    <t>Colegio Suizo de Mexico (Mexico City)</t>
  </si>
  <si>
    <t>Colegio Suizo de Mexico (Queretaro)</t>
  </si>
  <si>
    <t>ITESM - PrepaTec Campus Santa Fe</t>
  </si>
  <si>
    <t>Sierra Madre Institute</t>
  </si>
  <si>
    <t>Mexico Total</t>
  </si>
  <si>
    <t>Montenegro</t>
  </si>
  <si>
    <t>Osnovna škola ,,Branko Brinić"</t>
  </si>
  <si>
    <t>Primary school " Veljko Drobnjakovic"</t>
  </si>
  <si>
    <t>Primary school "Yugoslavia"</t>
  </si>
  <si>
    <t>Montenegro Total</t>
  </si>
  <si>
    <t>Morocco</t>
  </si>
  <si>
    <t>El majd college</t>
  </si>
  <si>
    <t>Rabat American School</t>
  </si>
  <si>
    <t>Morocco Total</t>
  </si>
  <si>
    <t>Myanmar</t>
  </si>
  <si>
    <t>Vitamin Education Centre</t>
  </si>
  <si>
    <t>Myanmar Total</t>
  </si>
  <si>
    <t>Nepal</t>
  </si>
  <si>
    <t>Samata School</t>
  </si>
  <si>
    <t>Nepal Total</t>
  </si>
  <si>
    <t>Netherlands</t>
  </si>
  <si>
    <t>American School of The Hague</t>
  </si>
  <si>
    <t>Netherlands Total</t>
  </si>
  <si>
    <t>New Zealand</t>
  </si>
  <si>
    <t>Rangi Ruru Girls' School</t>
  </si>
  <si>
    <t>New Zealand Total</t>
  </si>
  <si>
    <t>Nigeria</t>
  </si>
  <si>
    <t>Federal Government College</t>
  </si>
  <si>
    <t>Uyo High School</t>
  </si>
  <si>
    <t>Vetland Senior Grammar School</t>
  </si>
  <si>
    <t>Nigeria Total</t>
  </si>
  <si>
    <t>Norway</t>
  </si>
  <si>
    <t>United World College Red Cross Nordic</t>
  </si>
  <si>
    <t>Norway Total</t>
  </si>
  <si>
    <t>Oman</t>
  </si>
  <si>
    <t>The Sultans School</t>
  </si>
  <si>
    <t>Oman Total</t>
  </si>
  <si>
    <t>Pakistan</t>
  </si>
  <si>
    <t>Beaconhouse College Program Jhelum Campus</t>
  </si>
  <si>
    <t>Beaconhouse Wah Cantt Campus</t>
  </si>
  <si>
    <t>Iqra informative secondary school</t>
  </si>
  <si>
    <t>Pakistan Total</t>
  </si>
  <si>
    <t>Palestine</t>
  </si>
  <si>
    <t>Abasan Prep Girls School</t>
  </si>
  <si>
    <t>Ain Arik Basic Co-Ed School</t>
  </si>
  <si>
    <t>Asmaa Prep School "B" for girls</t>
  </si>
  <si>
    <t>Beit Hanoun Prep Girls A School</t>
  </si>
  <si>
    <t>DOURA BASIC GIRLS SCHOOL</t>
  </si>
  <si>
    <t>Ein Al Sultan School</t>
  </si>
  <si>
    <t>Fawwar Basic Girls' School</t>
  </si>
  <si>
    <t>Gaza Prep School (B)</t>
  </si>
  <si>
    <t>Gaza Training Community College "GTC"</t>
  </si>
  <si>
    <t>Girls Obstacle Algebra Basic/Teacher</t>
  </si>
  <si>
    <t>GTC/UNRWA</t>
  </si>
  <si>
    <t>Hebron Basic Girls School</t>
  </si>
  <si>
    <t>Khanyonis</t>
  </si>
  <si>
    <t>Maen girls prep school</t>
  </si>
  <si>
    <t>Mamouni Prep Girs School</t>
  </si>
  <si>
    <t>Nur Shams Basic Girls' School</t>
  </si>
  <si>
    <t>Oqba Jaber Elementary School for Girls</t>
  </si>
  <si>
    <t>Ramallah basic girl school</t>
  </si>
  <si>
    <t>Rimal Prep coed C</t>
  </si>
  <si>
    <t>Rimal Prep Girls School "B"</t>
  </si>
  <si>
    <t>Salah Eddin Prep Boys School (A)</t>
  </si>
  <si>
    <t>Shufat Basic Girls School</t>
  </si>
  <si>
    <t>UNRWA- Education Program, English Supervisor</t>
  </si>
  <si>
    <t>Palestine Total</t>
  </si>
  <si>
    <t>Panama</t>
  </si>
  <si>
    <t>International School of Panama</t>
  </si>
  <si>
    <t>King's College Panama</t>
  </si>
  <si>
    <t>Panama Total</t>
  </si>
  <si>
    <t>Papua New Guinea</t>
  </si>
  <si>
    <t>Kirene Primary School/Science Teacher</t>
  </si>
  <si>
    <t>Ramalmal Primary School</t>
  </si>
  <si>
    <t>Papua New Guinea Total</t>
  </si>
  <si>
    <t>Paraguay</t>
  </si>
  <si>
    <t>Centro Educativo Mbaracayú</t>
  </si>
  <si>
    <t>Escuela Agricola San Francisco de Asis</t>
  </si>
  <si>
    <t>Youth Ambassadors Paraguay</t>
  </si>
  <si>
    <t>Paraguay Total</t>
  </si>
  <si>
    <t>Poland</t>
  </si>
  <si>
    <t>2 Liceum Ogólnokształcące w Słupsku</t>
  </si>
  <si>
    <t>Szkoła Podstawowa nr 48</t>
  </si>
  <si>
    <t>Poland Total</t>
  </si>
  <si>
    <t>Portugal</t>
  </si>
  <si>
    <t>CLIP - Oporto International School</t>
  </si>
  <si>
    <t>Nobel International School</t>
  </si>
  <si>
    <t>Portugal Total</t>
  </si>
  <si>
    <t>Qatar</t>
  </si>
  <si>
    <t>Blyth Academy Qatar</t>
  </si>
  <si>
    <t>Bright Future Intentional School doha qatar</t>
  </si>
  <si>
    <t>English Modern School</t>
  </si>
  <si>
    <t>Gulf English School</t>
  </si>
  <si>
    <t>MES Indian School</t>
  </si>
  <si>
    <t>Mesaieed International School</t>
  </si>
  <si>
    <t>Qatar International School</t>
  </si>
  <si>
    <t>Qatar Total</t>
  </si>
  <si>
    <t>Romania</t>
  </si>
  <si>
    <t>Liceul Greco- Catolic “Iuliu Maniu”</t>
  </si>
  <si>
    <t>Romania Total</t>
  </si>
  <si>
    <t>Rwanda</t>
  </si>
  <si>
    <t>Gs Nyakarambi</t>
  </si>
  <si>
    <t>Rwanda Total</t>
  </si>
  <si>
    <t>Saint Kitts and Nevis</t>
  </si>
  <si>
    <t>Clarence Fitzroy Bryant College</t>
  </si>
  <si>
    <t>Saint Kitts and Nevis Total</t>
  </si>
  <si>
    <t>Samoa</t>
  </si>
  <si>
    <t>American Samoa Matafao Elementary</t>
  </si>
  <si>
    <t>Samoa Total</t>
  </si>
  <si>
    <t>Saudi Arabia</t>
  </si>
  <si>
    <t>The American International School of Jeddah</t>
  </si>
  <si>
    <t>Saudi Arabia Total</t>
  </si>
  <si>
    <t>Senegal</t>
  </si>
  <si>
    <t>Samba Kane Kane Seck</t>
  </si>
  <si>
    <t>Senegal Total</t>
  </si>
  <si>
    <t>Seychelles</t>
  </si>
  <si>
    <t>International School Seychelles</t>
  </si>
  <si>
    <t>Seychelles Total</t>
  </si>
  <si>
    <t>Sierra Leone</t>
  </si>
  <si>
    <t>Girls in Sport</t>
  </si>
  <si>
    <t>Sierra Leone Total</t>
  </si>
  <si>
    <t>Singapore</t>
  </si>
  <si>
    <t>Marsiling Secondary School</t>
  </si>
  <si>
    <t>Temasek Polytechnic</t>
  </si>
  <si>
    <t>Singapore Total</t>
  </si>
  <si>
    <t>Slovakia</t>
  </si>
  <si>
    <t>GHS Komárno</t>
  </si>
  <si>
    <t>QSI Bratislava</t>
  </si>
  <si>
    <t>Slovakia Total</t>
  </si>
  <si>
    <t>Solomon Islands</t>
  </si>
  <si>
    <t>Koloale Community High School</t>
  </si>
  <si>
    <t>Solomon Islands Total</t>
  </si>
  <si>
    <t>Somalia</t>
  </si>
  <si>
    <t>Shiekh Osman Secondary School</t>
  </si>
  <si>
    <t>Somalia Total</t>
  </si>
  <si>
    <t>South Africa</t>
  </si>
  <si>
    <t>African Leadership Academy</t>
  </si>
  <si>
    <t>Ridgeway College</t>
  </si>
  <si>
    <t>Roedean School</t>
  </si>
  <si>
    <t>South Africa Total</t>
  </si>
  <si>
    <t>South Korea</t>
  </si>
  <si>
    <t>Chadwick International</t>
  </si>
  <si>
    <t>Dulwich College Seoul</t>
  </si>
  <si>
    <t>Hwaseong Maesong Elementary School</t>
  </si>
  <si>
    <t>South Korea Total</t>
  </si>
  <si>
    <t>Spain</t>
  </si>
  <si>
    <t>Colegio Mariano</t>
  </si>
  <si>
    <t>Colegio San Cristobal</t>
  </si>
  <si>
    <t>Escola Cooperativa El Puig</t>
  </si>
  <si>
    <t>IES Reyes Católicos</t>
  </si>
  <si>
    <t>Liceo Europeo</t>
  </si>
  <si>
    <t>Newton College</t>
  </si>
  <si>
    <t>Spain Total</t>
  </si>
  <si>
    <t>Sri Lanka</t>
  </si>
  <si>
    <t>Zahira College, Colombo</t>
  </si>
  <si>
    <t>Sri Lanka Total</t>
  </si>
  <si>
    <t>Suriname</t>
  </si>
  <si>
    <t>Mulo Brokopondo</t>
  </si>
  <si>
    <t>Suriname Total</t>
  </si>
  <si>
    <t>Switzerland</t>
  </si>
  <si>
    <t>Aiglon College</t>
  </si>
  <si>
    <t>Collège Alpin Beau Soleil</t>
  </si>
  <si>
    <t>Collège du Léman</t>
  </si>
  <si>
    <t>Ecolint</t>
  </si>
  <si>
    <t>Geneva English School</t>
  </si>
  <si>
    <t>Institut International de Lancy</t>
  </si>
  <si>
    <t>Institut Le Rosey</t>
  </si>
  <si>
    <t>International School of Zug and Luzern</t>
  </si>
  <si>
    <t>Leysin American School</t>
  </si>
  <si>
    <t>Terre des Hommes Suisse</t>
  </si>
  <si>
    <t>Switzerland Total</t>
  </si>
  <si>
    <t>Syria</t>
  </si>
  <si>
    <t>Acre</t>
  </si>
  <si>
    <t>AL- SHAJRA SCHOOL</t>
  </si>
  <si>
    <t>Jafa school</t>
  </si>
  <si>
    <t>Shaab School</t>
  </si>
  <si>
    <t>Syria Total</t>
  </si>
  <si>
    <t>Taiwan</t>
  </si>
  <si>
    <t>GEMS International Co., LTD.</t>
  </si>
  <si>
    <t>Taiwan Total</t>
  </si>
  <si>
    <t>Tajikistan</t>
  </si>
  <si>
    <t>Lyceum #1 by name M. Osimi</t>
  </si>
  <si>
    <t>Tajikistan Total</t>
  </si>
  <si>
    <t>Tanzania</t>
  </si>
  <si>
    <t>Gwata secondary school</t>
  </si>
  <si>
    <t>UWC East Africa</t>
  </si>
  <si>
    <t>Tanzania Total</t>
  </si>
  <si>
    <t>Thailand</t>
  </si>
  <si>
    <t>UWC Thailand</t>
  </si>
  <si>
    <t>Thailand Total</t>
  </si>
  <si>
    <t>The Gambia</t>
  </si>
  <si>
    <t>Youth Service Gambia</t>
  </si>
  <si>
    <t>The Gambia Total</t>
  </si>
  <si>
    <t>Timor-Leste</t>
  </si>
  <si>
    <t>QSI - International School of Dili</t>
  </si>
  <si>
    <t>Timor-Leste Total</t>
  </si>
  <si>
    <t>Turkey</t>
  </si>
  <si>
    <t>American Collegiate Institute</t>
  </si>
  <si>
    <t>ENKA Science And Technology High School</t>
  </si>
  <si>
    <t>SUGEP ACADEMY</t>
  </si>
  <si>
    <t>Turkey Total</t>
  </si>
  <si>
    <t>Uganda</t>
  </si>
  <si>
    <t>Gayaza High School</t>
  </si>
  <si>
    <t>Our Lady of good Counsel</t>
  </si>
  <si>
    <t>Uganda Total</t>
  </si>
  <si>
    <t>Ukraine</t>
  </si>
  <si>
    <t>Gymnasium A+</t>
  </si>
  <si>
    <t>Ukraine Total</t>
  </si>
  <si>
    <t>United Arab Emirates</t>
  </si>
  <si>
    <t>American School of Dubai</t>
  </si>
  <si>
    <t>Emirates Nature - WWF (Connect with Nature programme)</t>
  </si>
  <si>
    <t>GEMS Founders School</t>
  </si>
  <si>
    <t>GEMS Millennium School Sharjah</t>
  </si>
  <si>
    <t>JESS Secondary School</t>
  </si>
  <si>
    <t>Pristine Private School</t>
  </si>
  <si>
    <t>Swiss International Scientific School Dubai</t>
  </si>
  <si>
    <t>United Arab Emirates Total</t>
  </si>
  <si>
    <t>United Kingdom</t>
  </si>
  <si>
    <t>Balfron High School</t>
  </si>
  <si>
    <t>Bradfield College</t>
  </si>
  <si>
    <t>Eton College</t>
  </si>
  <si>
    <t>Farmor's School</t>
  </si>
  <si>
    <t>Harrodian School</t>
  </si>
  <si>
    <t>Larbert High School</t>
  </si>
  <si>
    <t>Lister Community School</t>
  </si>
  <si>
    <t>Queen Anne’s School</t>
  </si>
  <si>
    <t>Queen Elizabeths School</t>
  </si>
  <si>
    <t>Rockport School</t>
  </si>
  <si>
    <t>St. John's Academy</t>
  </si>
  <si>
    <t>UWC Atlantic</t>
  </si>
  <si>
    <t>Wellington College</t>
  </si>
  <si>
    <t>White Rose Academies</t>
  </si>
  <si>
    <t>Wimbledon High School</t>
  </si>
  <si>
    <t>United Kingdom Total</t>
  </si>
  <si>
    <t>Uruguay</t>
  </si>
  <si>
    <t>Cea N255</t>
  </si>
  <si>
    <t>Uruguay Total</t>
  </si>
  <si>
    <t>USA</t>
  </si>
  <si>
    <t>Amador Valley High School</t>
  </si>
  <si>
    <t>Aurora High School</t>
  </si>
  <si>
    <t>Avenues New York</t>
  </si>
  <si>
    <t>Bard Early College High School Queens</t>
  </si>
  <si>
    <t>Bedford Academy High School</t>
  </si>
  <si>
    <t>British International School of Chicago</t>
  </si>
  <si>
    <t>British International School of Houston</t>
  </si>
  <si>
    <t>Brooklyn Friends School</t>
  </si>
  <si>
    <t>Campbell Hall</t>
  </si>
  <si>
    <t>Carle Place High School</t>
  </si>
  <si>
    <t>Chadwick School</t>
  </si>
  <si>
    <t>Chirec</t>
  </si>
  <si>
    <t>Clarenceville Schools</t>
  </si>
  <si>
    <t>detroit public</t>
  </si>
  <si>
    <t>Edina schools</t>
  </si>
  <si>
    <t>Frisco High School</t>
  </si>
  <si>
    <t>German International School New York</t>
  </si>
  <si>
    <t>Greenwich Country Day School</t>
  </si>
  <si>
    <t>Gulf Coast High School</t>
  </si>
  <si>
    <t>Henry M Gunn High School</t>
  </si>
  <si>
    <t>High School for Climate Justice</t>
  </si>
  <si>
    <t>Innovation Charter High School</t>
  </si>
  <si>
    <t>Manhasset High School</t>
  </si>
  <si>
    <t>Marymount School of New York</t>
  </si>
  <si>
    <t>MUSE School</t>
  </si>
  <si>
    <t>Nazareth Regional High School</t>
  </si>
  <si>
    <t>Nova Classical Academy</t>
  </si>
  <si>
    <t>Oakwoods School</t>
  </si>
  <si>
    <t>Peirce Middle School/WCASD</t>
  </si>
  <si>
    <t>Punahou School</t>
  </si>
  <si>
    <t>River's Edge High School</t>
  </si>
  <si>
    <t>Rudolf Steiner School</t>
  </si>
  <si>
    <t>Sequoyah School</t>
  </si>
  <si>
    <t>Sierra Canyon School</t>
  </si>
  <si>
    <t>Silver Oaks</t>
  </si>
  <si>
    <t>Spring High School</t>
  </si>
  <si>
    <t>St. Francis Preparatory School</t>
  </si>
  <si>
    <t>St. Mark's School</t>
  </si>
  <si>
    <t>STEM School Highlands Ranch</t>
  </si>
  <si>
    <t>Stuyvesant High School</t>
  </si>
  <si>
    <t>Tenafly Public Schools</t>
  </si>
  <si>
    <t>The Bronx High School of Science</t>
  </si>
  <si>
    <t>The Summit Country Day School</t>
  </si>
  <si>
    <t>Towson High School</t>
  </si>
  <si>
    <t>United World College - USA</t>
  </si>
  <si>
    <t>University High School</t>
  </si>
  <si>
    <t>West End Secondary School</t>
  </si>
  <si>
    <t>Wyoming High School</t>
  </si>
  <si>
    <t>YesScholars</t>
  </si>
  <si>
    <t>USA Total</t>
  </si>
  <si>
    <t>Uzbekistan</t>
  </si>
  <si>
    <t>142-IDUM</t>
  </si>
  <si>
    <t>MUIMI</t>
  </si>
  <si>
    <t>Uzbekistan Total</t>
  </si>
  <si>
    <t>Vietnam</t>
  </si>
  <si>
    <t>Apax Education</t>
  </si>
  <si>
    <t>British International School</t>
  </si>
  <si>
    <t>International School Ho Chi Minh City</t>
  </si>
  <si>
    <t xml:space="preserve">Renaissance International School </t>
  </si>
  <si>
    <t>Saigon South International School</t>
  </si>
  <si>
    <t>Summit Education</t>
  </si>
  <si>
    <t>UTS Vietnam Talent International School</t>
  </si>
  <si>
    <t>Vietnam Total</t>
  </si>
  <si>
    <t>Zambia</t>
  </si>
  <si>
    <t>Arakan Girls Secondary School</t>
  </si>
  <si>
    <t>Moomba secondary school/ bachelor's degree in Geography</t>
  </si>
  <si>
    <t>Mwembeshi Secondary School</t>
  </si>
  <si>
    <t>NABOYE SECONDARY SCHOOL</t>
  </si>
  <si>
    <t>Zambia Total</t>
  </si>
  <si>
    <t>Zimbabwe</t>
  </si>
  <si>
    <t>Arcturus high school</t>
  </si>
  <si>
    <t>Dorset Secondary</t>
  </si>
  <si>
    <t>Fort Rixon Secondary</t>
  </si>
  <si>
    <t>Makulambila Secondary</t>
  </si>
  <si>
    <t>Murape Secondary School</t>
  </si>
  <si>
    <t>Nyava high School</t>
  </si>
  <si>
    <t>Shamva Gold Mine Secondary</t>
  </si>
  <si>
    <t>unknown (Science Porium)</t>
  </si>
  <si>
    <t>Wadzanai High school</t>
  </si>
  <si>
    <t>Kaj Academy</t>
  </si>
  <si>
    <t>FILTER</t>
  </si>
  <si>
    <t>Unknown "61 Public School"</t>
  </si>
  <si>
    <t>Algeria</t>
  </si>
  <si>
    <t>Turgut Ozal High School</t>
  </si>
  <si>
    <t>Angola</t>
  </si>
  <si>
    <t>Abdelhak Maghchiche</t>
  </si>
  <si>
    <t>Asociación Escuelas Lincoln</t>
  </si>
  <si>
    <t>Botswana</t>
  </si>
  <si>
    <t>miEscuela</t>
  </si>
  <si>
    <t>Burkina Faso</t>
  </si>
  <si>
    <t>O.R.T HIGH SCHOOL</t>
  </si>
  <si>
    <t>Burundi</t>
  </si>
  <si>
    <t>"Heraci" high school</t>
  </si>
  <si>
    <t>Cabo Verde</t>
  </si>
  <si>
    <t>Noyemberyan High School</t>
  </si>
  <si>
    <t>Cameroon</t>
  </si>
  <si>
    <t>Yerevan State Medical University</t>
  </si>
  <si>
    <t>Central African Republic</t>
  </si>
  <si>
    <t>YSMU Heraci High School</t>
  </si>
  <si>
    <t>Chad</t>
  </si>
  <si>
    <t>All Saints' College, Saint Peter's Campus, Maitland</t>
  </si>
  <si>
    <t>Comoros</t>
  </si>
  <si>
    <t>Australian International School</t>
  </si>
  <si>
    <t>Congo</t>
  </si>
  <si>
    <t>Bethlehem college ashfield</t>
  </si>
  <si>
    <t>Côte d'Ivoire</t>
  </si>
  <si>
    <t>Brentwood Secondary College</t>
  </si>
  <si>
    <t>Clarence Valley Anglican School</t>
  </si>
  <si>
    <t>Djibouti</t>
  </si>
  <si>
    <t>homeschool</t>
  </si>
  <si>
    <t>Marist Sisters' College Woolwich</t>
  </si>
  <si>
    <t>Equatorial Guinea</t>
  </si>
  <si>
    <t>Pymble Ladies' College</t>
  </si>
  <si>
    <t>Eritrea</t>
  </si>
  <si>
    <t>Scotch College Melbourne</t>
  </si>
  <si>
    <t>The American International School of Vienna</t>
  </si>
  <si>
    <t>British School in Baku</t>
  </si>
  <si>
    <t>Gabon</t>
  </si>
  <si>
    <t>Dunya School</t>
  </si>
  <si>
    <t>Gambia</t>
  </si>
  <si>
    <t>Sabis Sun International School</t>
  </si>
  <si>
    <t>Bahrain</t>
  </si>
  <si>
    <t>Abdulrahman Kanoo International School</t>
  </si>
  <si>
    <t>Guinea</t>
  </si>
  <si>
    <t>Guinea-Bissau</t>
  </si>
  <si>
    <t>St Gregory’s High School</t>
  </si>
  <si>
    <t>St. Joseph Higher Secondary School</t>
  </si>
  <si>
    <t>Lesotho</t>
  </si>
  <si>
    <t>Ecole Enternational Montgomery</t>
  </si>
  <si>
    <t>Liberia</t>
  </si>
  <si>
    <t>Libya</t>
  </si>
  <si>
    <t>Baylling Central School</t>
  </si>
  <si>
    <t>Daga central school</t>
  </si>
  <si>
    <t>Dechenchoeling Higher Secondary School</t>
  </si>
  <si>
    <t>Mali</t>
  </si>
  <si>
    <t>Gomtu Higher Secondary School</t>
  </si>
  <si>
    <t>Mauritania</t>
  </si>
  <si>
    <t>lhamoyzingkha school</t>
  </si>
  <si>
    <t>Mauritius</t>
  </si>
  <si>
    <t>Math &amp; Science Academy</t>
  </si>
  <si>
    <t>Merak Primary School</t>
  </si>
  <si>
    <t>Mozambique</t>
  </si>
  <si>
    <t>Phuentsholing Middle Secondary School</t>
  </si>
  <si>
    <t>Namibia</t>
  </si>
  <si>
    <t>Niger</t>
  </si>
  <si>
    <t>Thrimshing</t>
  </si>
  <si>
    <t>Wangchhu Middle Secondary School</t>
  </si>
  <si>
    <t>Yoeseltse  Middle  Secondary  School</t>
  </si>
  <si>
    <t>Sao Tome and Principe</t>
  </si>
  <si>
    <t>Home school</t>
  </si>
  <si>
    <t>High School of economics</t>
  </si>
  <si>
    <t>JU "Treca Osnovna Skola" Ilidza</t>
  </si>
  <si>
    <t>Lamija Šabanović</t>
  </si>
  <si>
    <t>Richmond park College Sarajevo</t>
  </si>
  <si>
    <t>Treća osnovna škola Ilidža</t>
  </si>
  <si>
    <t>South Sudan</t>
  </si>
  <si>
    <t>United World College in Mostar</t>
  </si>
  <si>
    <t>Sudan</t>
  </si>
  <si>
    <t>Marang Junior Secondary school</t>
  </si>
  <si>
    <t>American School of Brasilia</t>
  </si>
  <si>
    <t>Togo</t>
  </si>
  <si>
    <t>Apolinario Barbosa</t>
  </si>
  <si>
    <t>Tunisia</t>
  </si>
  <si>
    <t>Centro Educacional Igor Xavier</t>
  </si>
  <si>
    <t>CNAT-IFRN</t>
  </si>
  <si>
    <t>Colegio Estadual Leôncio Correia</t>
  </si>
  <si>
    <t>Community School of Brasilia</t>
  </si>
  <si>
    <t>EETI PROFESSOR APOLINARIO BARBOSA</t>
  </si>
  <si>
    <t>Federal Institute of Amapá</t>
  </si>
  <si>
    <t>Federal Institute of Catarinese</t>
  </si>
  <si>
    <t>Federal Institute of Ceará - Campus Limoeio do Norte</t>
  </si>
  <si>
    <t>Federal Institute of Education, Science and Technology of Ceara</t>
  </si>
  <si>
    <t>Federal Institute of Education, Science and Technology of Mato Grosso do Sul</t>
  </si>
  <si>
    <t>Federal Institute of Rio Grande do Norte</t>
  </si>
  <si>
    <t>Federal Institute of Santa Catarina (pt-Br: Instituto Federal de Santa Catarina -IFSC)</t>
  </si>
  <si>
    <t>Federal Institute of Science and Technology of Espírito Santo</t>
  </si>
  <si>
    <t>IFBA - Instituto Federal de Educação, Ciência e Tecnologia da Bahia</t>
  </si>
  <si>
    <t>IFCE Campus Limoeiro do Norte</t>
  </si>
  <si>
    <t>IFPE - Instituto Federal de Pernambuco</t>
  </si>
  <si>
    <t>IFRO- Instituto Federal de Educação, Ciência e Tecnologia de Rondônia</t>
  </si>
  <si>
    <t>IFSP Araraquara</t>
  </si>
  <si>
    <t>Igor Xavier</t>
  </si>
  <si>
    <t>InstituInstitu Federal do Amapá - IFAP</t>
  </si>
  <si>
    <t>Instituto de Educação Ciência e Tecnologia de Rondônia  Câmpus Porto Velho Calama</t>
  </si>
  <si>
    <t>Instituto Federal - Campus Vila Velha</t>
  </si>
  <si>
    <t>Instituto Federal - IFMS Aquidauana</t>
  </si>
  <si>
    <t>Instituto Federal Baiano</t>
  </si>
  <si>
    <t>Instituto Federal de Ciência e Tecnologia</t>
  </si>
  <si>
    <t>Instituto Federal de Ciências e Tecnologia (IFCE) - Campus Limoeiro do Norte</t>
  </si>
  <si>
    <t>Instituto Federal de Educação Ciência e Tecnologia do Rio Grande do Sul -</t>
  </si>
  <si>
    <t>Instituto Federal de Educação, Ciência e Tecnologia do Ceará</t>
  </si>
  <si>
    <t>Instituto Federal de Educação, Ciência e Tecnologia do Rio Grande do Norte</t>
  </si>
  <si>
    <t>Instituto Federal de Educação, Ciências e Tecnologia de Goiás - IFG</t>
  </si>
  <si>
    <t>Instituto Federal de Goiás - Câmpus Uruaçu</t>
  </si>
  <si>
    <t>Instituto Federal de Rondônia</t>
  </si>
  <si>
    <t>Instituto Federal de São Paulo</t>
  </si>
  <si>
    <t>Instituto Federal do Amapá - IFAP</t>
  </si>
  <si>
    <t>INSTITUTO FEDERAL DO ESPÍRITO SANTO - IFES - ES- BR</t>
  </si>
  <si>
    <t>Instituto Federal do Paraná - IFPR - Campus Colombo</t>
  </si>
  <si>
    <t>Instituto Federal do Rio Grande do Sul- Campus Caxias do Sul</t>
  </si>
  <si>
    <t>Instituto Federal Rio Grande do Sul, Campus Viamão</t>
  </si>
  <si>
    <t>Leoncio Correia Public School</t>
  </si>
  <si>
    <t>Our Lady of Mercy School Rio de Janeiro (OLM)</t>
  </si>
  <si>
    <t>University of São Paulo</t>
  </si>
  <si>
    <t>UWC Brazil</t>
  </si>
  <si>
    <t>(blank)</t>
  </si>
  <si>
    <t>American School of Douala</t>
  </si>
  <si>
    <t>École secondaire Herzliah High School</t>
  </si>
  <si>
    <t>FORM Advising</t>
  </si>
  <si>
    <t>Herzliah High School</t>
  </si>
  <si>
    <t>Nile Academy</t>
  </si>
  <si>
    <t>seaquam secondary highschool</t>
  </si>
  <si>
    <t>Sentinel Secondary School</t>
  </si>
  <si>
    <t>St. George's Senior School</t>
  </si>
  <si>
    <t>St. John's School</t>
  </si>
  <si>
    <t>Stephen Lewis Secondary School</t>
  </si>
  <si>
    <t>Toronto French School</t>
  </si>
  <si>
    <t>Grace Christian Academy, Cayman</t>
  </si>
  <si>
    <t>Chile</t>
  </si>
  <si>
    <t>Saint George's College</t>
  </si>
  <si>
    <t>Santiago College</t>
  </si>
  <si>
    <t>Beijing National Day School</t>
  </si>
  <si>
    <t>Beijing No.2 Middle School</t>
  </si>
  <si>
    <t>Beijing No.35 High School</t>
  </si>
  <si>
    <t>Chinese International School</t>
  </si>
  <si>
    <t>Dulwich College Beijing</t>
  </si>
  <si>
    <t>FuXing Junior School</t>
  </si>
  <si>
    <t>High School Affiliated to Nanjing Normal University Jiangning Campus</t>
  </si>
  <si>
    <t>High School affiliated to Renmin University of China</t>
  </si>
  <si>
    <t>Nanxiang School</t>
  </si>
  <si>
    <t>Owl Academy</t>
  </si>
  <si>
    <t>Shanghai Pinghe School</t>
  </si>
  <si>
    <t>UWC Changshu China</t>
  </si>
  <si>
    <t>Wuhan No.3 Boarding High School</t>
  </si>
  <si>
    <t>Xuzhou No.1 Middle School</t>
  </si>
  <si>
    <t>Colegio Marymount</t>
  </si>
  <si>
    <t>Gym El Hontanar (Gimnasio El Hontanar Sede Chía)</t>
  </si>
  <si>
    <t>Cook Islands</t>
  </si>
  <si>
    <t>PAPAAROA Adventist College</t>
  </si>
  <si>
    <t>Costa Rica</t>
  </si>
  <si>
    <t>Colegio humboldt Costa Rica</t>
  </si>
  <si>
    <t>Colegio Humboldt San Jose</t>
  </si>
  <si>
    <t>United World College Costa Rica</t>
  </si>
  <si>
    <t>Gimnazija i strukovna škola Bernardina Frankopana</t>
  </si>
  <si>
    <t>Cuba</t>
  </si>
  <si>
    <t>Centro Educativo Español de la Havana</t>
  </si>
  <si>
    <t>Cyprus</t>
  </si>
  <si>
    <t>American Academy Limassol</t>
  </si>
  <si>
    <t>BAVARO INNOVATION SCHOOL</t>
  </si>
  <si>
    <t>British School Quito</t>
  </si>
  <si>
    <t>Instituto Particular Bilingüe Abdon Calderón</t>
  </si>
  <si>
    <t>Unidad Educativa Antares</t>
  </si>
  <si>
    <t>360 High School</t>
  </si>
  <si>
    <t>Academy High School</t>
  </si>
  <si>
    <t>Ahmed Fawzy Zaid HS</t>
  </si>
  <si>
    <t>Aisha Hassanein</t>
  </si>
  <si>
    <t>Al Gharbia stem school</t>
  </si>
  <si>
    <t>Al Zahraa helwan preparatory and secondary school for girls</t>
  </si>
  <si>
    <t>Al-Qawmiya Al-Arabiya Official Preparatory School for Boys</t>
  </si>
  <si>
    <t>Alexandria STEM School</t>
  </si>
  <si>
    <t>Aliaa Mohammed Tawfiq High School</t>
  </si>
  <si>
    <t>Asmaa bent aby bacr high school girls</t>
  </si>
  <si>
    <t>Asyut STEM school</t>
  </si>
  <si>
    <t>Aya Nabil</t>
  </si>
  <si>
    <t>Beni Suef STEM School</t>
  </si>
  <si>
    <t>Brilliance American School</t>
  </si>
  <si>
    <t>Counselor Mustafa Abdel Majeed Secondary School</t>
  </si>
  <si>
    <t>Dakahlia STEM High School</t>
  </si>
  <si>
    <t>Doctor Mahmoud Omar</t>
  </si>
  <si>
    <t>Dr/Mohammad Rabia flah</t>
  </si>
  <si>
    <t>Egyptian Pioneer Language School, Academic</t>
  </si>
  <si>
    <t>El Menya STEM school</t>
  </si>
  <si>
    <t>El Shorouk Academy
Sharkia</t>
  </si>
  <si>
    <t>El-Shahid Abdelmenem Ryad</t>
  </si>
  <si>
    <t>Elfayoum STEM School</t>
  </si>
  <si>
    <t>Elmenya STEM High school</t>
  </si>
  <si>
    <t>Esraa Mohamed Mahmoud</t>
  </si>
  <si>
    <t>Gamal Abdel-Nasser Highschool</t>
  </si>
  <si>
    <t>Gamal Taman High school</t>
  </si>
  <si>
    <t>Gharbiya STEM School</t>
  </si>
  <si>
    <t>Haneen Ahmed Omar</t>
  </si>
  <si>
    <t>Highschool</t>
  </si>
  <si>
    <t>Kafr El Sheikh STEM School</t>
  </si>
  <si>
    <t>Kalubya STEM High School</t>
  </si>
  <si>
    <t>Luxor STEM School</t>
  </si>
  <si>
    <t>Mahlet Quis secondary school</t>
  </si>
  <si>
    <t>Mai Ahmed</t>
  </si>
  <si>
    <t>Menofia STEM School</t>
  </si>
  <si>
    <t>mostafa abd el-majid HS</t>
  </si>
  <si>
    <t>Mostafa Kamel Official Language School</t>
  </si>
  <si>
    <t>Mr. Swailem High School</t>
  </si>
  <si>
    <t>Mrs. Aisha secondary school for girls</t>
  </si>
  <si>
    <t>Naeem Atef-School</t>
  </si>
  <si>
    <t>Obour STEM School</t>
  </si>
  <si>
    <t>om elmoamnen secondary school</t>
  </si>
  <si>
    <t>omar ibn alkhattab secondary school</t>
  </si>
  <si>
    <t>other</t>
  </si>
  <si>
    <t>Ras El Tin Secondary School for girls</t>
  </si>
  <si>
    <t>Saint Mary Elias language School</t>
  </si>
  <si>
    <t>School in Al-Minya</t>
  </si>
  <si>
    <t>School in Shebeen El-Kom</t>
  </si>
  <si>
    <t>Sharkya STEM High School</t>
  </si>
  <si>
    <t>Sharm official school</t>
  </si>
  <si>
    <t>shubra El khima secondary school</t>
  </si>
  <si>
    <t>STEM Elmenya</t>
  </si>
  <si>
    <t>STEM High School for Boys - 6th of October</t>
  </si>
  <si>
    <t>STEM Kafr El-Sheikh High School</t>
  </si>
  <si>
    <t>Wake STEM Early College High School</t>
  </si>
  <si>
    <t>Escuela Americana</t>
  </si>
  <si>
    <t>Laupa Basic School</t>
  </si>
  <si>
    <t>Rakvere Riigigümnaasium</t>
  </si>
  <si>
    <t>dej Balcha abanefeso secondary and preparatory school</t>
  </si>
  <si>
    <t>haile manas academy</t>
  </si>
  <si>
    <t>Oromia Development Association special boarding school</t>
  </si>
  <si>
    <t>SOS Hermann Gmeiner School, Bahir Dar</t>
  </si>
  <si>
    <t>Fiji</t>
  </si>
  <si>
    <t>Kamil  Muslim College</t>
  </si>
  <si>
    <t>Nasikawa Vision College</t>
  </si>
  <si>
    <t>France</t>
  </si>
  <si>
    <t>American School of Paris</t>
  </si>
  <si>
    <t>175 public school</t>
  </si>
  <si>
    <t>17public school</t>
  </si>
  <si>
    <t>182 public school</t>
  </si>
  <si>
    <t>2 Eshtia public school</t>
  </si>
  <si>
    <t>2nd public school</t>
  </si>
  <si>
    <t>300 public school</t>
  </si>
  <si>
    <t>5 Public School</t>
  </si>
  <si>
    <t>ACCESS</t>
  </si>
  <si>
    <t>AIA-GESS</t>
  </si>
  <si>
    <t>Akhaltsikhe Adults' educational center</t>
  </si>
  <si>
    <t>Ananuri Public school</t>
  </si>
  <si>
    <t>Benara public school</t>
  </si>
  <si>
    <t>Georgia Ananuri Public school</t>
  </si>
  <si>
    <t>Georgia, Dedoplistskaro public school number 2</t>
  </si>
  <si>
    <t>Georgian-American Academy "Progress"</t>
  </si>
  <si>
    <t>giorgi kavteladze</t>
  </si>
  <si>
    <t>kaspi N3 public school</t>
  </si>
  <si>
    <t>Khaishis public school</t>
  </si>
  <si>
    <t>Kutaisi 2nd public school</t>
  </si>
  <si>
    <t>LELP Kobuleti Municipality Public School of Village Khala named after Seid Gvarishvili</t>
  </si>
  <si>
    <t>LEPEL GORI PUBLIC SCHOOL N12</t>
  </si>
  <si>
    <t>LEPL Lagodekhi Iakob Gogebashvili N3 Public School</t>
  </si>
  <si>
    <t>LEPL PUBLIC SCHOOL OF ETSERI TSALENJIKHA MUNICIPALITY</t>
  </si>
  <si>
    <t>LEPL Rustavi N25 Pablic School</t>
  </si>
  <si>
    <t>LEPL Sachkhere Municipality village Nigvzara public school</t>
  </si>
  <si>
    <t>LEPL Tsalka Municipality Village Avranlo Pablic School</t>
  </si>
  <si>
    <t>Lethithskvaie public school</t>
  </si>
  <si>
    <t>LpL gori public #8 school</t>
  </si>
  <si>
    <t>Nichbisi Public School</t>
  </si>
  <si>
    <t>Poti Public school N4</t>
  </si>
  <si>
    <t>Public school N 9 of Gori</t>
  </si>
  <si>
    <t>public school of village khaishi</t>
  </si>
  <si>
    <t>rokiti public school</t>
  </si>
  <si>
    <t>sartichala N3 public school</t>
  </si>
  <si>
    <t>School of Future</t>
  </si>
  <si>
    <t>Sulkhan-Saba Orbeliani Public N1 School</t>
  </si>
  <si>
    <t>Tadzrisi public school</t>
  </si>
  <si>
    <t>Tbilisi #700 Public School</t>
  </si>
  <si>
    <t>Tbilisi N182 public school</t>
  </si>
  <si>
    <t>Tela public  school</t>
  </si>
  <si>
    <t>Telavi King Erekle ll Public School N1</t>
  </si>
  <si>
    <t>the 9-th public school of Rustavi, Georgia</t>
  </si>
  <si>
    <t>Umoja H S</t>
  </si>
  <si>
    <t>zestafoni public school N4 , Georgia</t>
  </si>
  <si>
    <t>Zestafoni public school N5</t>
  </si>
  <si>
    <t>Berufsbildende Schule 1 Mainz</t>
  </si>
  <si>
    <t>St. Daniel Comboni Technical Institute</t>
  </si>
  <si>
    <t>Walewale Technical institute</t>
  </si>
  <si>
    <t>Greece</t>
  </si>
  <si>
    <t>Anatolia College</t>
  </si>
  <si>
    <t>Pinewood The American International School of Thessaloniki</t>
  </si>
  <si>
    <t>Guatemala</t>
  </si>
  <si>
    <t>4to Bachillerato</t>
  </si>
  <si>
    <t>Hong Kong</t>
  </si>
  <si>
    <t>Kellett School: British International School In Hong Kong</t>
  </si>
  <si>
    <t>Li Po Chun United World College</t>
  </si>
  <si>
    <t>Iceland</t>
  </si>
  <si>
    <t>Egillstaðaskóli</t>
  </si>
  <si>
    <t>Grunnskóla Húnabyggðar</t>
  </si>
  <si>
    <t>Ann Mary School</t>
  </si>
  <si>
    <t>Bal Bharati Public School, Dwarka</t>
  </si>
  <si>
    <t>Bal Bharati Public School, New Delhi</t>
  </si>
  <si>
    <t>Bal Bharati Public School, Rohini</t>
  </si>
  <si>
    <t>Bandhnabagram Pry School</t>
  </si>
  <si>
    <t>billabong High International School</t>
  </si>
  <si>
    <t>Bolpur Girls' High School</t>
  </si>
  <si>
    <t>City Montessori School - Gomtinagar 1</t>
  </si>
  <si>
    <t>City Montessori School Aliganj campus 2</t>
  </si>
  <si>
    <t>CITY MONTESSORI SCHOOL ALIGANJ CAMPUS I</t>
  </si>
  <si>
    <t>City Montessori School Kanpur Road Campus</t>
  </si>
  <si>
    <t>City Montessori School Rajajipuram 1</t>
  </si>
  <si>
    <t>City Montessori School station road campus</t>
  </si>
  <si>
    <t>Cochin Public School</t>
  </si>
  <si>
    <t>Doon School</t>
  </si>
  <si>
    <t>Essai Education</t>
  </si>
  <si>
    <t>Euroschool North Campus</t>
  </si>
  <si>
    <t>EXSTEMPLAR Education Linkers Foundation</t>
  </si>
  <si>
    <t>Geethanjali college of Engineering &amp; Technology</t>
  </si>
  <si>
    <t>Gorakhpur Public School</t>
  </si>
  <si>
    <t>Government Boys senior secondary school - Rajokari</t>
  </si>
  <si>
    <t>gurukul olympiad school</t>
  </si>
  <si>
    <t>ITL Public School</t>
  </si>
  <si>
    <t>jasudben M.L</t>
  </si>
  <si>
    <t>JD PUBLIC SCHOOL</t>
  </si>
  <si>
    <t>Kanakia International School</t>
  </si>
  <si>
    <t>Khan World School</t>
  </si>
  <si>
    <t>kilkani global academy</t>
  </si>
  <si>
    <t>Modern School, Barakhamba Road</t>
  </si>
  <si>
    <t>National Institute of Technology Raipur, Chattisgarh,  India</t>
  </si>
  <si>
    <t>National Public School HSR</t>
  </si>
  <si>
    <t>NAVODAYA VIDYALAYA</t>
  </si>
  <si>
    <t>Pathways School Noida</t>
  </si>
  <si>
    <t>PSGR  Krishnammal Nursery and Primary School</t>
  </si>
  <si>
    <t>Rishi Valley Education Centre</t>
  </si>
  <si>
    <t>SAI International School</t>
  </si>
  <si>
    <t>Salwan Public School</t>
  </si>
  <si>
    <t>Shiv Nadar School Noida</t>
  </si>
  <si>
    <t>Sri Chaitanya</t>
  </si>
  <si>
    <t>Sri Sankara Vidhyalaya</t>
  </si>
  <si>
    <t>St. John's Public School</t>
  </si>
  <si>
    <t>St. Teresa's CGHSS Ernakulam</t>
  </si>
  <si>
    <t>St.Mary's Inter college</t>
  </si>
  <si>
    <t>Step By Step School</t>
  </si>
  <si>
    <t>sthe shri ram school moulsari</t>
  </si>
  <si>
    <t>SVM Inter collage</t>
  </si>
  <si>
    <t>The Doon School</t>
  </si>
  <si>
    <t>The Emerald Heights International School</t>
  </si>
  <si>
    <t>The Shri Ram School, Moulsari</t>
  </si>
  <si>
    <t>Venkateshwar International School</t>
  </si>
  <si>
    <t>Green School Bali</t>
  </si>
  <si>
    <t>Sekolah Cikal Lebak Bulus</t>
  </si>
  <si>
    <t>Baqer-Ol-Oloum</t>
  </si>
  <si>
    <t>Dr. Hashtroodi High School</t>
  </si>
  <si>
    <t>pajo</t>
  </si>
  <si>
    <t>Rahmat highschool</t>
  </si>
  <si>
    <t>sepehr institude of khorzogh in isfahan</t>
  </si>
  <si>
    <t>Shahid Beheshti High School</t>
  </si>
  <si>
    <t>Iraq</t>
  </si>
  <si>
    <t>hawler medical University/ college of medicine</t>
  </si>
  <si>
    <t>ADAMSTOWN COMMUNITY COLLEGE</t>
  </si>
  <si>
    <t>Ardscoil na Mara</t>
  </si>
  <si>
    <t>Árdscoil na Trionóide</t>
  </si>
  <si>
    <t>Cabra Community College</t>
  </si>
  <si>
    <t>Castle Comer community school</t>
  </si>
  <si>
    <t>Clongowes Wood College</t>
  </si>
  <si>
    <t>Desmond College</t>
  </si>
  <si>
    <t>Institute Of Education</t>
  </si>
  <si>
    <t>Magh Ene College</t>
  </si>
  <si>
    <t>Newtown School</t>
  </si>
  <si>
    <t>Rosses Community School</t>
  </si>
  <si>
    <t>Sallynoggin Youthreach</t>
  </si>
  <si>
    <t>Scoil Mhuire &amp; Íde</t>
  </si>
  <si>
    <t>Scoil Mhuire agus Íde</t>
  </si>
  <si>
    <t>SEK Dublin International School</t>
  </si>
  <si>
    <t>St Aloysius School</t>
  </si>
  <si>
    <t>St Brigids College</t>
  </si>
  <si>
    <t>st josephs college</t>
  </si>
  <si>
    <t>Al mamounia Prep Girls B School</t>
  </si>
  <si>
    <t>baqaa  prep girl school no.4 Unrwa</t>
  </si>
  <si>
    <t>Givat Haviva International School</t>
  </si>
  <si>
    <t>wizo hadasim</t>
  </si>
  <si>
    <t>International School of Bologna</t>
  </si>
  <si>
    <t>IS Einaudi Pareto</t>
  </si>
  <si>
    <t>Liceo Scientifico Statale "A.Gramsci"</t>
  </si>
  <si>
    <t>Università di Torino</t>
  </si>
  <si>
    <t>UWC Adriatic</t>
  </si>
  <si>
    <t>Hiroo Gakuen High School</t>
  </si>
  <si>
    <t>KAIS International School</t>
  </si>
  <si>
    <t>SEISA Kokusai High School</t>
  </si>
  <si>
    <t>Al-Baqa'a Preparatory Girls School 1</t>
  </si>
  <si>
    <t>Al-Hashmi Alshmali prep/B2</t>
  </si>
  <si>
    <t>albaq'a G/S1_UNRWA</t>
  </si>
  <si>
    <t>BAGAA PREP BOYS SCHOOL N4</t>
  </si>
  <si>
    <t>Baqa'a Prep Girls 5/UNRWA</t>
  </si>
  <si>
    <t>baqaa prep girls school no. 4 unrwa</t>
  </si>
  <si>
    <t>Baqaa prep girls school No.1 - UNRWA</t>
  </si>
  <si>
    <t>Nuzha elementary girls school .2</t>
  </si>
  <si>
    <t>Wadi Seer prep Coed School / UNRWA</t>
  </si>
  <si>
    <t>Aktobe Lyceum Bilim Innovation</t>
  </si>
  <si>
    <t>Bilim Innovation Lyceum for boys</t>
  </si>
  <si>
    <t>Bilim innovation lyceum for gifted girls</t>
  </si>
  <si>
    <t>EducationUSA</t>
  </si>
  <si>
    <t>high school-lyceum 41</t>
  </si>
  <si>
    <t>Kyzylorda BIlim-Innovation lyceum for gifted girls</t>
  </si>
  <si>
    <t>Nazarbayev Intellectual School Aktobe</t>
  </si>
  <si>
    <t>Secondary College "Parasat"</t>
  </si>
  <si>
    <t>Bura Girls High School, Kenya</t>
  </si>
  <si>
    <t>BUTULA BOYS HIGH SCHOOL</t>
  </si>
  <si>
    <t>Cambridge International School</t>
  </si>
  <si>
    <t>Chebara Boys Secondary School</t>
  </si>
  <si>
    <t>Christerbel Wangui Nyaguthii</t>
  </si>
  <si>
    <t>HAKATI SECONDARY SCHOOL</t>
  </si>
  <si>
    <t>Holy Cross Girls’ High School</t>
  </si>
  <si>
    <t>Huipalas Koch Open Troop</t>
  </si>
  <si>
    <t>Kakuma Vocational Center</t>
  </si>
  <si>
    <t>Karoti Girls High School</t>
  </si>
  <si>
    <t>Keriko Secondary School</t>
  </si>
  <si>
    <t>Kiptenden primary school - BioClimate Restoration Initiative</t>
  </si>
  <si>
    <t>Kithoka Primary School</t>
  </si>
  <si>
    <t>Larmudiac primary Njoro</t>
  </si>
  <si>
    <t>Malaba township primary school</t>
  </si>
  <si>
    <t>Marafa Secondary School</t>
  </si>
  <si>
    <t>Marongo Secondary School</t>
  </si>
  <si>
    <t>Maseno School</t>
  </si>
  <si>
    <t>MURINDUKO BAPTIST SECONDARY SCHOOL</t>
  </si>
  <si>
    <t>Muthambi girls high school</t>
  </si>
  <si>
    <t>Muthiga secondary school</t>
  </si>
  <si>
    <t>Muthurwa Primary School</t>
  </si>
  <si>
    <t>Mwakitawa</t>
  </si>
  <si>
    <t>NorthGate School</t>
  </si>
  <si>
    <t>Rael school</t>
  </si>
  <si>
    <t>Shamata Girls Secondary School</t>
  </si>
  <si>
    <t>SILIBWET SECONDARY SCHOOL</t>
  </si>
  <si>
    <t>ST ANTHONY'S BOYS HIGH SCHOOL KITALE</t>
  </si>
  <si>
    <t>ST. JOSEPH`S GIRLS -CHEPTERIT</t>
  </si>
  <si>
    <t>ST.COLUMBANS SECONDARY KITALE</t>
  </si>
  <si>
    <t>Tipatet Emakoko Primary School</t>
  </si>
  <si>
    <t>WASO Muslim primary school</t>
  </si>
  <si>
    <t>Al Bayan Bilingual School</t>
  </si>
  <si>
    <t>Kyrgyzstan</t>
  </si>
  <si>
    <t>Educational Complex of School-Gymnasium 67</t>
  </si>
  <si>
    <t>alhadi institute for deaf, blind and learning desabilities</t>
  </si>
  <si>
    <t>Ali ben abi taleb school</t>
  </si>
  <si>
    <t>Alkawthar secondary school</t>
  </si>
  <si>
    <t>Antonine school mar doumit roumieh</t>
  </si>
  <si>
    <t>Collège des Soeurs des Saints Coeurs</t>
  </si>
  <si>
    <t>Dhour Shweir Public Secondar School</t>
  </si>
  <si>
    <t>Hariri 3 high school</t>
  </si>
  <si>
    <t>KBWH Makassed school</t>
  </si>
  <si>
    <t>lycée Minieh</t>
  </si>
  <si>
    <t>Makassed ABAT</t>
  </si>
  <si>
    <t>Makassed Khaled Ben El Walid College</t>
  </si>
  <si>
    <t>Mekhitarist Father School</t>
  </si>
  <si>
    <t>Notre Dame des Anges - Badaro - Lebanon</t>
  </si>
  <si>
    <t>Phoenix International School</t>
  </si>
  <si>
    <t>Rawdat El Fayhaa High School</t>
  </si>
  <si>
    <t>Rosary College</t>
  </si>
  <si>
    <t>saint coeur ain najem</t>
  </si>
  <si>
    <t>Saint Joseph School</t>
  </si>
  <si>
    <t>Saints Coeurs Ain Najm</t>
  </si>
  <si>
    <t>sscc ain najm</t>
  </si>
  <si>
    <t>SSCC Bauchrieh</t>
  </si>
  <si>
    <t>Wellspring Learning Community</t>
  </si>
  <si>
    <t>Younine Public School</t>
  </si>
  <si>
    <t>Zahle First Public School</t>
  </si>
  <si>
    <t>Al-Ezz Education Center</t>
  </si>
  <si>
    <t>Lycée Andrianampoinimerina Sabotsy Namehana</t>
  </si>
  <si>
    <t>lycée Saint champagnat</t>
  </si>
  <si>
    <t>MESSENGER AMERICAN ENGLISH CLUB HOPE</t>
  </si>
  <si>
    <t>Brighton International School</t>
  </si>
  <si>
    <t>GENIUS@Pintar NATIONAL GIFTED CENTRE UKM</t>
  </si>
  <si>
    <t>Kolej GENIUS@Pintar Negara, UKM</t>
  </si>
  <si>
    <t>Malay College Kuala Kangsar</t>
  </si>
  <si>
    <t>prince of wales island international school</t>
  </si>
  <si>
    <t>PUSAT GENIUS@Pintar NEGARA, UKM</t>
  </si>
  <si>
    <t>SMK PINGGAN-PINGGAN</t>
  </si>
  <si>
    <t>The Malay College Kuala Kangsar</t>
  </si>
  <si>
    <t>Tunku Kurshiah College</t>
  </si>
  <si>
    <t>AMA-DGETI</t>
  </si>
  <si>
    <t>CBITS 75</t>
  </si>
  <si>
    <t>CBTa #89</t>
  </si>
  <si>
    <t>CBTIS 027/ DGET</t>
  </si>
  <si>
    <t>CBTIS 041</t>
  </si>
  <si>
    <t>CBTIS 08/ DGET</t>
  </si>
  <si>
    <t>CBTIS 149/ DGET</t>
  </si>
  <si>
    <t>Cbtis 166 "Pablo Torres Burgos "</t>
  </si>
  <si>
    <t>cbtis 235</t>
  </si>
  <si>
    <t>CBTis 269</t>
  </si>
  <si>
    <t>CBTIS No. 222</t>
  </si>
  <si>
    <t>CECyTE</t>
  </si>
  <si>
    <t>CECYTE CANCUN IV</t>
  </si>
  <si>
    <t>CECyTE Guanajuato</t>
  </si>
  <si>
    <t>CECYTE GUERRERO PLANTEL 03</t>
  </si>
  <si>
    <t>CECYTE Plantel Abasolo</t>
  </si>
  <si>
    <t>CECYTE Plantel Celaya</t>
  </si>
  <si>
    <t>CECyTE Plantel IV</t>
  </si>
  <si>
    <t>CECYTE Plantel León</t>
  </si>
  <si>
    <t>CECYTE Plantel San Luis</t>
  </si>
  <si>
    <t>CECYTE Plantel Tulum</t>
  </si>
  <si>
    <t>CECYTEA SAN FRANCISCO DE LOS ROMO</t>
  </si>
  <si>
    <t>CENTRO DE BACHILLERATO TECNOLOGICO AGROPECUARIO 181</t>
  </si>
  <si>
    <t>Centro de bachillerato tecnologico e Industrial  # 114</t>
  </si>
  <si>
    <t>Centro de Bachillerato Tecnológico Industrial y de Servicios 160</t>
  </si>
  <si>
    <t>Centro de Bachillerato Tecnológico Industrial y de Servicios No 61</t>
  </si>
  <si>
    <t>Centro de Bachillerato Tecnologico industrial y de servicios No. 65</t>
  </si>
  <si>
    <t>Centro de Bachillerato Tecnológico industrial y de servicios no.13</t>
  </si>
  <si>
    <t>centro de bachillerato tecnologico industrial y de servivo N51</t>
  </si>
  <si>
    <t>Centro de Bachillerato Tecnológico, industrial y de servicios No. 163, Villahermosa, Tabasco, México.</t>
  </si>
  <si>
    <t>Centro de Bbachillerato Tecnológico Agropecuario No. 34</t>
  </si>
  <si>
    <t>Centro de Estudios Tecnológicos del Mar 20</t>
  </si>
  <si>
    <t>Centro de Estudios Tecnologicos Industrial y de Servicios 3 (CETis 003)</t>
  </si>
  <si>
    <t>CENTRO DE ESTUDIOS TECNOLOGICOS INDUSTRIALES 27</t>
  </si>
  <si>
    <t>Centro de Estudios Tecnológicos y de Servicios 161</t>
  </si>
  <si>
    <t>CETIS 10</t>
  </si>
  <si>
    <t>CETIS 16</t>
  </si>
  <si>
    <t>CETis 161</t>
  </si>
  <si>
    <t>CETIS 52</t>
  </si>
  <si>
    <t>CETis 96 Emiliano Zapata</t>
  </si>
  <si>
    <t>Cetis62</t>
  </si>
  <si>
    <t>Cetis93</t>
  </si>
  <si>
    <t>CETMAR 36</t>
  </si>
  <si>
    <t>Colegio Carol Baur</t>
  </si>
  <si>
    <t>colegio de educación profesional técnica del estado de México</t>
  </si>
  <si>
    <t>Colegio de Estudios Cientificos y Tecnologicos</t>
  </si>
  <si>
    <t>Colegio del Real Durango</t>
  </si>
  <si>
    <t>Colegio Nacional de Educación Profesional Técnica del Estado de México</t>
  </si>
  <si>
    <t>Colegio Nacional de Educación Profesional Técnica Ing. Bernardo Quintana Arrioja 109</t>
  </si>
  <si>
    <t>Conalep "Ing. Miguel Ángel Barberena Vega"</t>
  </si>
  <si>
    <t>conalep 185</t>
  </si>
  <si>
    <t>Conalep Coacalco</t>
  </si>
  <si>
    <t>Conalep Estado de México Plantel IBQA</t>
  </si>
  <si>
    <t>Conalep Plantel Aguascalientes III</t>
  </si>
  <si>
    <t>CONALEP plantel almoloya del rio</t>
  </si>
  <si>
    <t>holda veronica</t>
  </si>
  <si>
    <t>Instituto Real de San Luis</t>
  </si>
  <si>
    <t>ITESM - PrepaTec Campus Eugenio Garza Lagüera</t>
  </si>
  <si>
    <t>MATI Talent Institute</t>
  </si>
  <si>
    <t>MEX</t>
  </si>
  <si>
    <t>México CECyTE Plantel IV</t>
  </si>
  <si>
    <t>Ricardo Flores Magon "CBTIS32"</t>
  </si>
  <si>
    <t>Universidad Panamericana</t>
  </si>
  <si>
    <t>Monaco</t>
  </si>
  <si>
    <t>International School of Monaco</t>
  </si>
  <si>
    <t>Mongolia</t>
  </si>
  <si>
    <t>The high school of Mongolian National University of Medical school</t>
  </si>
  <si>
    <t>JU Srednja ekonomsko-ugostiteljska škola, Nikšić</t>
  </si>
  <si>
    <t>Almaghrib El-arabi</t>
  </si>
  <si>
    <t>Colegio Español de Rabat</t>
  </si>
  <si>
    <t>B.E.H.S (5) Zabuthiri</t>
  </si>
  <si>
    <t>B.E.H.S (8) Mandalay</t>
  </si>
  <si>
    <t>B.E.H.S(1) Zayarthiri</t>
  </si>
  <si>
    <t>B.E.H.S(20) Mandalay</t>
  </si>
  <si>
    <t>B.E.H.S(3),Bago</t>
  </si>
  <si>
    <t>BEHA 6</t>
  </si>
  <si>
    <t>No.(1), Basic Education High School, Zeyar Thiri Township, Nay Pyi Taw</t>
  </si>
  <si>
    <t>No(3)B.E.H.S (branch) Hpa-an</t>
  </si>
  <si>
    <t>Yangon University of Foreign languages</t>
  </si>
  <si>
    <t>Creative Academy</t>
  </si>
  <si>
    <t>Motherland Secondary School</t>
  </si>
  <si>
    <t>Prasadi Academy Secondary School</t>
  </si>
  <si>
    <t>International School Utrecht</t>
  </si>
  <si>
    <t>United World College Maastricht</t>
  </si>
  <si>
    <t>Auckland  International College</t>
  </si>
  <si>
    <t>St Andrew’s College</t>
  </si>
  <si>
    <t>Nicaragua</t>
  </si>
  <si>
    <t>ANS American Nicaraguan School</t>
  </si>
  <si>
    <t>Casa Congo</t>
  </si>
  <si>
    <t>Adsu Staff School</t>
  </si>
  <si>
    <t>artechubs HQ technology</t>
  </si>
  <si>
    <t>Best Intellectuals Model School</t>
  </si>
  <si>
    <t>Center for Teaching and Learning Academy</t>
  </si>
  <si>
    <t>dennis memorial grammer school onitsha</t>
  </si>
  <si>
    <t>Federal Government College Enugu</t>
  </si>
  <si>
    <t>Gg and preview web computer technology mubi</t>
  </si>
  <si>
    <t>Marv Grace college</t>
  </si>
  <si>
    <t>Spring Intercontinental Academy</t>
  </si>
  <si>
    <t>St. John The Apostle High School</t>
  </si>
  <si>
    <t>Start Young Career Academy</t>
  </si>
  <si>
    <t>North Macedonia</t>
  </si>
  <si>
    <t>SUGS "Orce Nikolov"</t>
  </si>
  <si>
    <t>UWC Red Cross Nordic</t>
  </si>
  <si>
    <t>Al Amal School for Girls (10 - 12)</t>
  </si>
  <si>
    <t>Asaada Basic Education</t>
  </si>
  <si>
    <t>fatema bint quse</t>
  </si>
  <si>
    <t>Saadah Basic Education</t>
  </si>
  <si>
    <t>Sohar High School</t>
  </si>
  <si>
    <t>Suhar high school</t>
  </si>
  <si>
    <t>Mehran University of Engineering and Technology, Jamshoro, Sindh, Pakistan</t>
  </si>
  <si>
    <t>Myer's College</t>
  </si>
  <si>
    <t>Pak-Austria Fachhochschule Institute of Applied Sciences and Technology</t>
  </si>
  <si>
    <t>Punjab Group of colleges</t>
  </si>
  <si>
    <t>Sceptre College</t>
  </si>
  <si>
    <t>The Indus Academy</t>
  </si>
  <si>
    <t>TNS Beaconhouse</t>
  </si>
  <si>
    <t>University of sindh</t>
  </si>
  <si>
    <t>Fahmy Al-Jerjawi Secondary School for Girls</t>
  </si>
  <si>
    <t>Abasan Preparatory Boys School/UNRWA</t>
  </si>
  <si>
    <t>Ahmad A. Aziz Prep Boys School/UNRWA</t>
  </si>
  <si>
    <t>Al Bait Hanoun Prep  Boys 'A' School</t>
  </si>
  <si>
    <t>Al Ferdaws prep girls School\UNRWA</t>
  </si>
  <si>
    <t>Al Madina Al Monwara Prep. School/UNRWA</t>
  </si>
  <si>
    <t>Al moghraga prep School/UNRWA</t>
  </si>
  <si>
    <t>Al nusairat Prep Girls "F " school / unrwa</t>
  </si>
  <si>
    <t>Al Salam Prep Co-ed school/unrwa</t>
  </si>
  <si>
    <t>Al shouka preparatory school</t>
  </si>
  <si>
    <t>Al-Bureij Preparatory Boys - A / UNRWA</t>
  </si>
  <si>
    <t>Al-Dammam Prep Co-Ed School/UNRWA</t>
  </si>
  <si>
    <t>Al-Maghazi Preparatory girls school(A)/UNRWA</t>
  </si>
  <si>
    <t>Al-Mamounia Prep Girls B</t>
  </si>
  <si>
    <t>Al-Rimal junior high school b</t>
  </si>
  <si>
    <t>Almamounia Prep Girls B School</t>
  </si>
  <si>
    <t>alnusairat prep girls f school / unrwa</t>
  </si>
  <si>
    <t>Alnusairat school for boys</t>
  </si>
  <si>
    <t>Asmaa Prep Girls "A" / UNRWA</t>
  </si>
  <si>
    <t>B/Lahiya Prep. Girls "B" School/UNRWA</t>
  </si>
  <si>
    <t>Bait Hanoun Prep.Boys A School/ UNRWA</t>
  </si>
  <si>
    <t>Banat AlQuds prep school</t>
  </si>
  <si>
    <t>Beach prep girls A school</t>
  </si>
  <si>
    <t>Beach Preparatory A Boys School/UNR.....</t>
  </si>
  <si>
    <t>Beach Preparatory Girls School (B) /UNRWA</t>
  </si>
  <si>
    <t>Beit Hanoun prep Boys A / UNRWA</t>
  </si>
  <si>
    <t>Beit Hanoun Prep Boys B School / UNRWA</t>
  </si>
  <si>
    <t>Beit Hanoun Preparatory Boys School (C)/UNRWA</t>
  </si>
  <si>
    <t>Beit Lahia elementary boys school (UNRWA)</t>
  </si>
  <si>
    <t>Bureij Prep .Girls  B School / UNRWA</t>
  </si>
  <si>
    <t>Bureij Prep Boys ( A ) School /  Unrwa</t>
  </si>
  <si>
    <t>Bureij prep girls A/UNRWA</t>
  </si>
  <si>
    <t>Bureij Prep. Boys "B" school/UNRWA</t>
  </si>
  <si>
    <t>Dair Al Bahah Preparatory Girls school "c" /UNRWA</t>
  </si>
  <si>
    <t>deir  al balah preparatoty girls "B" school</t>
  </si>
  <si>
    <t>Deir El Balah Prep A Girl School / UNRWA</t>
  </si>
  <si>
    <t>Deir El-Balah Prep Boys "A " School</t>
  </si>
  <si>
    <t>Deir El-Balah Prep Boys (B) School/UNRWA</t>
  </si>
  <si>
    <t>Dier Elbalah Preparatory Boys B School/Unrwa</t>
  </si>
  <si>
    <t>fahmy al jerjawy school (Gaza)</t>
  </si>
  <si>
    <t>Fakhoura prep B School / UNRWA</t>
  </si>
  <si>
    <t>Fakhoura Prep. Boya "A" School/UNRWA</t>
  </si>
  <si>
    <t>Gaza B Prep Girls School</t>
  </si>
  <si>
    <t>gaza prep boy school (  c ) /unrwa</t>
  </si>
  <si>
    <t>gaza prep girls " A "/UNRWA</t>
  </si>
  <si>
    <t>Gaza"B" Prep girls school UNRWA</t>
  </si>
  <si>
    <t>Glibo preparatory Boys school/UNRWA</t>
  </si>
  <si>
    <t>Hani Naim Agricural Secondary School</t>
  </si>
  <si>
    <t>Hany Naim Agriculture school</t>
  </si>
  <si>
    <t>Imam Prep Boys (B)/UNRWA</t>
  </si>
  <si>
    <t>izbeathanoun prep school/UNRWA</t>
  </si>
  <si>
    <t>jaba prep girls (D) /UNRWA</t>
  </si>
  <si>
    <t>Jabalia Preaparatory Girsl School (A) / UNRWA</t>
  </si>
  <si>
    <t>Jabalia Prep Girls "C'/UNRWA</t>
  </si>
  <si>
    <t>Jabalia Prep. Boys School (A)/UNRWA</t>
  </si>
  <si>
    <t>Jabalia Preparatory Boys School (E)/UNRWA</t>
  </si>
  <si>
    <t>Jabalia Preparatory Girls " B " School /UNRWA</t>
  </si>
  <si>
    <t>Khan Younis Prep Boys 'B' / UNRWA</t>
  </si>
  <si>
    <t>Khan Younis Prep Coed (C)/UNRWA</t>
  </si>
  <si>
    <t>Khan younis prep girls (C)/UNRWA</t>
  </si>
  <si>
    <t>Khan Younis Preparatory Girls School (A)/UNRWA</t>
  </si>
  <si>
    <t>Khan Younis Preparatory Girls School (B)/UNRWA</t>
  </si>
  <si>
    <t>Khan yunis Preparatory Boys School (C)/UNRWA</t>
  </si>
  <si>
    <t>Khansa Prep Co-ed "B"/UNRWA</t>
  </si>
  <si>
    <t>Khansa Prep. Co-ed "A"/ UNRWA</t>
  </si>
  <si>
    <t>Khuza'a Prep Boys School</t>
  </si>
  <si>
    <t>Maamonia prep school (B)/unrwa</t>
  </si>
  <si>
    <t>Maen Prep Boys School/ Unrwa</t>
  </si>
  <si>
    <t>Maghazi preparatory boys school (a)/unrwa</t>
  </si>
  <si>
    <t>Maghazi Preparatory Boys School (B)/UNRWA</t>
  </si>
  <si>
    <t>Maghazi Preparatory Girls School (A) /UNRWA</t>
  </si>
  <si>
    <t>Makka AlMukarmah Prep Boy /UNRWA</t>
  </si>
  <si>
    <t>Makkah middle school boys</t>
  </si>
  <si>
    <t>Mamounia Prep. Girls "A"/unrwa</t>
  </si>
  <si>
    <t>New Gaza Prep A Boys School/UNRWA</t>
  </si>
  <si>
    <t>Nusairat Preparatory Boys School (D)/UNRWA</t>
  </si>
  <si>
    <t>Nuseirat Intermediate Girls b</t>
  </si>
  <si>
    <t>Nuseirat Prep Boys ( e) school/ UNRWA</t>
  </si>
  <si>
    <t>Nuseirat Prep Gils (A) School / UNRWA</t>
  </si>
  <si>
    <t>Nuseirat Prep Girls (c) school /unrwa</t>
  </si>
  <si>
    <t>Nuseirat Preparatory Boys School (A)/UNRWA</t>
  </si>
  <si>
    <t>Nuseirat Preparatory Boys School (H)</t>
  </si>
  <si>
    <t>Nuseirat preparatory ‎co-ed (A) ‎school/UNRWA‎</t>
  </si>
  <si>
    <t>Nuseirat Preparatory Girls school (B)/UNRWA</t>
  </si>
  <si>
    <t>Nuseirat Preparatory Girls School (E)/UNRWA</t>
  </si>
  <si>
    <t>Nusierat prep boys(c)/UNRWA</t>
  </si>
  <si>
    <t>Omarriyya Prep Boys School/UNRWA</t>
  </si>
  <si>
    <t>Qarara Preparatory Boys Scool (A) UNRWA</t>
  </si>
  <si>
    <t>Rafah Prep Girls (B) School/UNRWA</t>
  </si>
  <si>
    <t>Rafah Prep Girls (D)/ UNRWA</t>
  </si>
  <si>
    <t>Rafah Prep Girls School (C)/UNRWA</t>
  </si>
  <si>
    <t>Rafah Preparatory Boys  school (C)/UNRWA</t>
  </si>
  <si>
    <t>Rafah Preparatory Boys School (B)/UNRWA</t>
  </si>
  <si>
    <t>Rafah Preparatory Girls School (A)/UNRWA</t>
  </si>
  <si>
    <t>Ramah Preparatory Boys School (C)/UNRWA</t>
  </si>
  <si>
    <t>Rimal prep boy school</t>
  </si>
  <si>
    <t>Rimal Prep Boys School "A"</t>
  </si>
  <si>
    <t>Rimal prep boys scool"B</t>
  </si>
  <si>
    <t>Rimal Prep Co-ed "C" School/UNRWA</t>
  </si>
  <si>
    <t>Rimal Prep Girls (B) school/UNRWA</t>
  </si>
  <si>
    <t>Rimal Prep Girls School (A)/ UNRWA</t>
  </si>
  <si>
    <t>Rimal Prep Girls School(A)/Unrwa</t>
  </si>
  <si>
    <t>Sabra Preparatory Girls School/UNRWA</t>
  </si>
  <si>
    <t>Salah Eddin Prep Boys School (B)</t>
  </si>
  <si>
    <t>shajaiya preparatory boys (c)/unrwa</t>
  </si>
  <si>
    <t>Shijaiya Prep A Boys School / UNRWA</t>
  </si>
  <si>
    <t>Shijaiya Prep Boys " B " School /UNRWA</t>
  </si>
  <si>
    <t>Shouka prep girls school/UNRWA</t>
  </si>
  <si>
    <t>Taif Prep. Boys</t>
  </si>
  <si>
    <t>Tal El Hawa Prep Girls School/UNRWA</t>
  </si>
  <si>
    <t>Tal El-Hawa Prep Boys School /unrwa</t>
  </si>
  <si>
    <t>Wadi Gaza Prep Co-ed School/UNRWA</t>
  </si>
  <si>
    <t>Zaitoun prep Girls school (A)/UNRWA</t>
  </si>
  <si>
    <t>Zaitoun Prep.Boys(A)/UNRWA</t>
  </si>
  <si>
    <t>zaitun prep. girls "C"/UNRWA</t>
  </si>
  <si>
    <t>Zaitun Prep. Girls School (A)/UNRWA</t>
  </si>
  <si>
    <t>Balboa Acadamy</t>
  </si>
  <si>
    <t>The American School of Asuncion</t>
  </si>
  <si>
    <t>Peru</t>
  </si>
  <si>
    <t>Central High School</t>
  </si>
  <si>
    <t>Coar Lambayeque</t>
  </si>
  <si>
    <t>Colegio de Alto Rendimiento</t>
  </si>
  <si>
    <t>COLEGIO MAYOR SECUNDARIO PRESIDENTE DEL PERÚ</t>
  </si>
  <si>
    <t>Colegio Nacional de Mujeres Virgo Potens</t>
  </si>
  <si>
    <t>Innova Schools Surco Ambrosio</t>
  </si>
  <si>
    <t>Sagrados Corazones Recoleta</t>
  </si>
  <si>
    <t>Philippines</t>
  </si>
  <si>
    <t>Ateneo de Manila Senior High School</t>
  </si>
  <si>
    <t>Batasan Hiills National High School</t>
  </si>
  <si>
    <t>Kabasalan National High School</t>
  </si>
  <si>
    <t>Singapore School Manila</t>
  </si>
  <si>
    <t>37 liceum ogólnokształcące im. Jarosława Dąbrowskiegow Warszawie</t>
  </si>
  <si>
    <t>I Liceum Ogólmokształcące im. Mikołaja Kopernika w Lubinie</t>
  </si>
  <si>
    <t>AE Nuno Santa Maria</t>
  </si>
  <si>
    <t>Aljezur International School</t>
  </si>
  <si>
    <t>Brave Generation Academy</t>
  </si>
  <si>
    <t>Escola Santa Maria do Olival</t>
  </si>
  <si>
    <t>Escola Superior de Tecnologia da Saúde de Coimbra</t>
  </si>
  <si>
    <t>St. Julian's School</t>
  </si>
  <si>
    <t>Puerto Rico</t>
  </si>
  <si>
    <t>The Baldwin School of Puerto Rico</t>
  </si>
  <si>
    <t>"Andrei Saguna" National College</t>
  </si>
  <si>
    <t>GS MUSAGARA</t>
  </si>
  <si>
    <t>American School of Dhahran</t>
  </si>
  <si>
    <t>Bayan Gardens School</t>
  </si>
  <si>
    <t>Hwa Chong Institution (College Section)</t>
  </si>
  <si>
    <t>one world internstional school</t>
  </si>
  <si>
    <t>Stamford American International School (Singapore)</t>
  </si>
  <si>
    <t>UWCSEA DOVER</t>
  </si>
  <si>
    <t>Cirkevná spojená škola MARIANUM</t>
  </si>
  <si>
    <t>Kings Schools International</t>
  </si>
  <si>
    <t>LEAF Academy</t>
  </si>
  <si>
    <t>Three rivers academy</t>
  </si>
  <si>
    <t>Holy Rosary School</t>
  </si>
  <si>
    <t>Seoul Foreign School</t>
  </si>
  <si>
    <t>Col.legi Montserrat</t>
  </si>
  <si>
    <t>Anuradhapura Central College</t>
  </si>
  <si>
    <t>B/Mahi/Medaoya Vidyalaya</t>
  </si>
  <si>
    <t>Badulla/Saraswathy Central College.</t>
  </si>
  <si>
    <t>Bharathy maha vidyalaya</t>
  </si>
  <si>
    <t>Kukulapola Vidyalaya Mahiyanaganaya</t>
  </si>
  <si>
    <t>Mallavi Central College</t>
  </si>
  <si>
    <t>Orubendiwewa Secondary School</t>
  </si>
  <si>
    <t>Periyapuliyankulam Government Tamil Mixed School</t>
  </si>
  <si>
    <t>Thaldena Navodya Maha Vidyalaya</t>
  </si>
  <si>
    <t>Sweden</t>
  </si>
  <si>
    <t>Högalidskolan</t>
  </si>
  <si>
    <t>College du Leman</t>
  </si>
  <si>
    <t>International School Lausanne</t>
  </si>
  <si>
    <t>International School of Geneva</t>
  </si>
  <si>
    <t>International School of Geneva La Châtaigneraie</t>
  </si>
  <si>
    <t>International School of Lausanne</t>
  </si>
  <si>
    <t>La Garenne International School</t>
  </si>
  <si>
    <t>Taipei Wego Private Senior High School</t>
  </si>
  <si>
    <t>Agape</t>
  </si>
  <si>
    <t>United World College East Africa</t>
  </si>
  <si>
    <t>Kings's College International School Bangkok</t>
  </si>
  <si>
    <t>shrewsbury international school bangkok</t>
  </si>
  <si>
    <t>Singapore International of Bangkok</t>
  </si>
  <si>
    <t>St Andrews International School Bangkok</t>
  </si>
  <si>
    <t>The American School of Bangkok</t>
  </si>
  <si>
    <t>Bourguiba school Hammam Ghezaze</t>
  </si>
  <si>
    <t>ESB : Esprit School of Business</t>
  </si>
  <si>
    <t>othmen chatti msaken</t>
  </si>
  <si>
    <t>Unknown ("Tunisie")</t>
  </si>
  <si>
    <t>Ankara Atatürk Anadolu Lisesi</t>
  </si>
  <si>
    <t>Bahçeşehir Koleji Antalya</t>
  </si>
  <si>
    <t>Bahçeşehir Koleji Fen Lisesi</t>
  </si>
  <si>
    <t>Diyarbakir Bahcesehir Science and Technology High School</t>
  </si>
  <si>
    <t>Diyarbakır Anaokulu Kampüsü Bahçeşehir Koleji</t>
  </si>
  <si>
    <t>Inanc High School</t>
  </si>
  <si>
    <t>İstek Atanur Oğuz Okulları</t>
  </si>
  <si>
    <t>Izmir Private Cakabey Schools</t>
  </si>
  <si>
    <t>Kariyer Koleji</t>
  </si>
  <si>
    <t>Özel İzmir Amerikan Koleji</t>
  </si>
  <si>
    <t>Saint Joseph Private French High School</t>
  </si>
  <si>
    <t>SEV American College</t>
  </si>
  <si>
    <t>Tarsus American College</t>
  </si>
  <si>
    <t>TEV Inanc Turkes High School</t>
  </si>
  <si>
    <t>Unye Mehmet Necati Vidinli Vocational and Technical Anatolian High School</t>
  </si>
  <si>
    <t>Uskudar American Academy</t>
  </si>
  <si>
    <t>Busera Primary school</t>
  </si>
  <si>
    <t>Internation School of Uganda</t>
  </si>
  <si>
    <t>Queen's College</t>
  </si>
  <si>
    <t>Seeta high school</t>
  </si>
  <si>
    <t>St. Anthansius Primary school</t>
  </si>
  <si>
    <t>Private Secondary and High School Gymnasium A+</t>
  </si>
  <si>
    <t>Al Kamal American International School</t>
  </si>
  <si>
    <t>Al-Huiteen</t>
  </si>
  <si>
    <t>American Intl. School</t>
  </si>
  <si>
    <t>Brilliant International Private School</t>
  </si>
  <si>
    <t>Delhi Private School Dubai</t>
  </si>
  <si>
    <t>Emirates Foundation for School Education</t>
  </si>
  <si>
    <t>Gems Legacy School</t>
  </si>
  <si>
    <t>Gems Our Own English High school Sharjah girls</t>
  </si>
  <si>
    <t>GEMS United Indian School</t>
  </si>
  <si>
    <t>Manipal Academy of Higher Education, Dubai</t>
  </si>
  <si>
    <t>Mayoor Private School</t>
  </si>
  <si>
    <t>Our Own English GIRLS</t>
  </si>
  <si>
    <t>Sharjah American International School</t>
  </si>
  <si>
    <t>The Westminster School Dubai</t>
  </si>
  <si>
    <t>Uptown International School</t>
  </si>
  <si>
    <t>Accrington St Christopher's</t>
  </si>
  <si>
    <t>Alsager School</t>
  </si>
  <si>
    <t>Barnes Primary School</t>
  </si>
  <si>
    <t>Brampton College</t>
  </si>
  <si>
    <t>Ewell Castle School</t>
  </si>
  <si>
    <t>Gartree High School</t>
  </si>
  <si>
    <t>Gregory Stimpson</t>
  </si>
  <si>
    <t>Jameah girls academy</t>
  </si>
  <si>
    <t>King's Interhigh Online School</t>
  </si>
  <si>
    <t>LAE Stratford</t>
  </si>
  <si>
    <t>Lancaster Royal Grammar School</t>
  </si>
  <si>
    <t>Leicester Grammar School Trust</t>
  </si>
  <si>
    <t>London Adademy of Excellence</t>
  </si>
  <si>
    <t>Long Close School and Nursery</t>
  </si>
  <si>
    <t>Malvern College</t>
  </si>
  <si>
    <t>NSCG Newcastle &amp; Stafford Colleges Group</t>
  </si>
  <si>
    <t>Nxt Gen Innovators</t>
  </si>
  <si>
    <t>Oldham Hulme Grammar School</t>
  </si>
  <si>
    <t>Our Lady's Grammar School</t>
  </si>
  <si>
    <t>Radley College</t>
  </si>
  <si>
    <t>Rochester Independent College</t>
  </si>
  <si>
    <t>southbank international school</t>
  </si>
  <si>
    <t>St Paul's Girls' School</t>
  </si>
  <si>
    <t>St Paul's School</t>
  </si>
  <si>
    <t>The Totteridge Academy</t>
  </si>
  <si>
    <t>Tiffin School</t>
  </si>
  <si>
    <t>Winchester College</t>
  </si>
  <si>
    <t>Windermere School</t>
  </si>
  <si>
    <t>Wisbech Grammar School</t>
  </si>
  <si>
    <t>Woodford County High School for Girls</t>
  </si>
  <si>
    <t>United States</t>
  </si>
  <si>
    <t>Advanced Technology Academy Main Campus</t>
  </si>
  <si>
    <t>Arabia Mountain High</t>
  </si>
  <si>
    <t>Arnold O. Beckman High School</t>
  </si>
  <si>
    <t>Athens High School</t>
  </si>
  <si>
    <t>Bartlesville High School</t>
  </si>
  <si>
    <t>Bergen Technical Schools</t>
  </si>
  <si>
    <t>Blackstone Valley Prep High School</t>
  </si>
  <si>
    <t>Bowdle School District</t>
  </si>
  <si>
    <t>Brooks School</t>
  </si>
  <si>
    <t>Cabrillo Point Academy</t>
  </si>
  <si>
    <t>California State Polytechnic University, Pomona</t>
  </si>
  <si>
    <t>Canyon Crest Academy</t>
  </si>
  <si>
    <t>Chanute High School</t>
  </si>
  <si>
    <t>Charlottesville Catholic School</t>
  </si>
  <si>
    <t>Choate Rosemary Hall</t>
  </si>
  <si>
    <t>CodingMinds Academy</t>
  </si>
  <si>
    <t>Columbia Heights Educational Campus</t>
  </si>
  <si>
    <t>Creekside High School</t>
  </si>
  <si>
    <t>Del Norte High School</t>
  </si>
  <si>
    <t>Desert Hills High School</t>
  </si>
  <si>
    <t>Dundalk High School</t>
  </si>
  <si>
    <t>East Brunswick High School</t>
  </si>
  <si>
    <t>Eastlake High School</t>
  </si>
  <si>
    <t>Edina Senior High</t>
  </si>
  <si>
    <t>Emma Willard School</t>
  </si>
  <si>
    <t>Fairfax High School</t>
  </si>
  <si>
    <t>Fannin County High School</t>
  </si>
  <si>
    <t>Ferris High School</t>
  </si>
  <si>
    <t>Foothill High School</t>
  </si>
  <si>
    <t>Fox Valley Lutheran High School</t>
  </si>
  <si>
    <t>FXB Climate Advocates Program</t>
  </si>
  <si>
    <t>Gilman School</t>
  </si>
  <si>
    <t>GirlsComputingLeague</t>
  </si>
  <si>
    <t>Glen Urquhart School</t>
  </si>
  <si>
    <t>Hamilton High School</t>
  </si>
  <si>
    <t>Hammond Central High School</t>
  </si>
  <si>
    <t>High Technology High School</t>
  </si>
  <si>
    <t>Illinois Mathematics and Science Academy</t>
  </si>
  <si>
    <t>Indian Mountain School</t>
  </si>
  <si>
    <t>Jericho Senior High School</t>
  </si>
  <si>
    <t>Lawrence High School</t>
  </si>
  <si>
    <t>Liberal Arts and Science Academy</t>
  </si>
  <si>
    <t>Loomis Chaffee</t>
  </si>
  <si>
    <t>Louisville Adventist Academy</t>
  </si>
  <si>
    <t>Memorial High School</t>
  </si>
  <si>
    <t>Methodist University</t>
  </si>
  <si>
    <t>Midtown High School</t>
  </si>
  <si>
    <t>Mila A Gutsulyak</t>
  </si>
  <si>
    <t>Minnetonka Senior High School</t>
  </si>
  <si>
    <t>Moravian Academy</t>
  </si>
  <si>
    <t>Neuqua Valley</t>
  </si>
  <si>
    <t>Niagara Wheatfield HS</t>
  </si>
  <si>
    <t>North Carolina School of Science and Math</t>
  </si>
  <si>
    <t>North High School</t>
  </si>
  <si>
    <t>North Penn-Mansfield High School</t>
  </si>
  <si>
    <t>Olentangy High School</t>
  </si>
  <si>
    <t>Oswego East High School</t>
  </si>
  <si>
    <t>Our Lady of Lourdes Academy</t>
  </si>
  <si>
    <t>Panther Creek High School</t>
  </si>
  <si>
    <t>paradise honors middle school</t>
  </si>
  <si>
    <t>Park Tudor</t>
  </si>
  <si>
    <t>Pingree School</t>
  </si>
  <si>
    <t>Polytechnic School</t>
  </si>
  <si>
    <t>Randolph-Macon Academy</t>
  </si>
  <si>
    <t>Robinson School</t>
  </si>
  <si>
    <t>Rockdale Magnet School For SCI-Techlgy</t>
  </si>
  <si>
    <t>Sandia Preparatory School</t>
  </si>
  <si>
    <t>scarsdale high school</t>
  </si>
  <si>
    <t>Seven Lakes High School</t>
  </si>
  <si>
    <t>Skoolie School</t>
  </si>
  <si>
    <t>Southridge Junior High School</t>
  </si>
  <si>
    <t>St Croix Preparatory Academy</t>
  </si>
  <si>
    <t>St. Andrew's Episcopal School</t>
  </si>
  <si>
    <t>St. Margaret's Episcopal School</t>
  </si>
  <si>
    <t>St. Michael's Catholic Academy</t>
  </si>
  <si>
    <t>St. Stephen's Episcopal School</t>
  </si>
  <si>
    <t>St.Michaels Catholic Academy</t>
  </si>
  <si>
    <t>Tenafly High School</t>
  </si>
  <si>
    <t>The Brighton School</t>
  </si>
  <si>
    <t>The Harker School - Upper School Campus</t>
  </si>
  <si>
    <t>The John Cooper School</t>
  </si>
  <si>
    <t>The Northwest School</t>
  </si>
  <si>
    <t>The Riviera Ridge School</t>
  </si>
  <si>
    <t>Think Global School</t>
  </si>
  <si>
    <t>Thompson High School</t>
  </si>
  <si>
    <t>Troy High School</t>
  </si>
  <si>
    <t>University of Connecticut</t>
  </si>
  <si>
    <t>Watchung Hills Regional High School</t>
  </si>
  <si>
    <t>Webberville High School</t>
  </si>
  <si>
    <t>West Linn High School</t>
  </si>
  <si>
    <t>Wheeler High School</t>
  </si>
  <si>
    <t>Woodbrook Elementary School</t>
  </si>
  <si>
    <t>Woodrow Wilson Middle School</t>
  </si>
  <si>
    <t>Yellville-Summit High School</t>
  </si>
  <si>
    <t>1-IDUM</t>
  </si>
  <si>
    <t>1-IMI</t>
  </si>
  <si>
    <t>134 school Tashkent</t>
  </si>
  <si>
    <t>13th School of Andijan</t>
  </si>
  <si>
    <t>15th school- Uzbekistan</t>
  </si>
  <si>
    <t>19 O'rta talim muassasi</t>
  </si>
  <si>
    <t>204 school</t>
  </si>
  <si>
    <t>21-maktab</t>
  </si>
  <si>
    <t>22nd school</t>
  </si>
  <si>
    <t>28-maktab</t>
  </si>
  <si>
    <t>32-secondary school</t>
  </si>
  <si>
    <t>36th-IDUM</t>
  </si>
  <si>
    <t>4th specialized school</t>
  </si>
  <si>
    <t>6-Maktab</t>
  </si>
  <si>
    <t>60th school</t>
  </si>
  <si>
    <t>7-school</t>
  </si>
  <si>
    <t>71-school</t>
  </si>
  <si>
    <t>9 школы</t>
  </si>
  <si>
    <t>Academic Luceum under WIUT</t>
  </si>
  <si>
    <t>Assumption Secondary School</t>
  </si>
  <si>
    <t>Bekabad Specialized school under prezidential agency</t>
  </si>
  <si>
    <t>BEKMURODOV AMIRBEK</t>
  </si>
  <si>
    <t>CoolKids</t>
  </si>
  <si>
    <t>Creative school</t>
  </si>
  <si>
    <t>English life</t>
  </si>
  <si>
    <t>Farg'ona sanoat va xizmat korsatish texnikumi</t>
  </si>
  <si>
    <t>Fergana Presidential school</t>
  </si>
  <si>
    <t>IDUM №2</t>
  </si>
  <si>
    <t>Intelligents and resourcefulness school in Margilan</t>
  </si>
  <si>
    <t>Is'hoqxon ibrat ijod maktabi</t>
  </si>
  <si>
    <t>Karshi Presidential school</t>
  </si>
  <si>
    <t>Kattakurgan PIMA</t>
  </si>
  <si>
    <t>Lenin school number 5</t>
  </si>
  <si>
    <t>Margilan specialized school</t>
  </si>
  <si>
    <t>Mingbulak 15th school</t>
  </si>
  <si>
    <t>Muhammad al-Khwarezmi IT school</t>
  </si>
  <si>
    <t>Muhammad al-Xorazmiy high school</t>
  </si>
  <si>
    <t>Namangan Presidential school</t>
  </si>
  <si>
    <t>Navoi Presidential School</t>
  </si>
  <si>
    <t>NISA IB</t>
  </si>
  <si>
    <t>P.T.M.A tizimidagi 1-sonli ixtisoslashtirilgan maktab internati</t>
  </si>
  <si>
    <t>Presidential school in Ferghana</t>
  </si>
  <si>
    <t>presidential school in Gulistan</t>
  </si>
  <si>
    <t>Presidential School in Karshi</t>
  </si>
  <si>
    <t>Presidential School in Namangan</t>
  </si>
  <si>
    <t>Presidential school in Navoiy</t>
  </si>
  <si>
    <t>Presidential School in Nukus</t>
  </si>
  <si>
    <t>Presidential School in Nurafshon</t>
  </si>
  <si>
    <t>Presidential school in Tashkent</t>
  </si>
  <si>
    <t>Presidential School of Qarshi</t>
  </si>
  <si>
    <t>Presidential School of Uzbekistan</t>
  </si>
  <si>
    <t>Public school 225</t>
  </si>
  <si>
    <t>Qaniygelestirilgen</t>
  </si>
  <si>
    <t>Qarshi Presidential school</t>
  </si>
  <si>
    <t>Samarkand Economics and Service institute</t>
  </si>
  <si>
    <t>school 101</t>
  </si>
  <si>
    <t>School 22 Bulungur</t>
  </si>
  <si>
    <t>school 49</t>
  </si>
  <si>
    <t>School number 13 of Andijan</t>
  </si>
  <si>
    <t>School number 47</t>
  </si>
  <si>
    <t>school6</t>
  </si>
  <si>
    <t>Sodiq school</t>
  </si>
  <si>
    <t>Specialized
School in Karauzak</t>
  </si>
  <si>
    <t>Specialized school 1</t>
  </si>
  <si>
    <t>specialized school in Bekabad</t>
  </si>
  <si>
    <t>Specialized school named after Mirzo Ulugbek</t>
  </si>
  <si>
    <t>Spezialized boarding school of number 8</t>
  </si>
  <si>
    <t>State customs committee Customs institute</t>
  </si>
  <si>
    <t>TashPMI academic lyceum</t>
  </si>
  <si>
    <t>TBC</t>
  </si>
  <si>
    <t>The High School</t>
  </si>
  <si>
    <t>The Intermediate School</t>
  </si>
  <si>
    <t>The system of presidential educational institutions of Buvayda region specialized school</t>
  </si>
  <si>
    <t>The world economy and diplomacy lyceum</t>
  </si>
  <si>
    <t>University of Geological Sciences</t>
  </si>
  <si>
    <t>Unknown "other"</t>
  </si>
  <si>
    <t>Unknown "uz"</t>
  </si>
  <si>
    <t>UrSU academic lyceum</t>
  </si>
  <si>
    <t>Westminster International University in Tashkent</t>
  </si>
  <si>
    <t>Venezuela</t>
  </si>
  <si>
    <t>Colegio Internacional de Caracas</t>
  </si>
  <si>
    <t>Colegio Internacional de Venezuela</t>
  </si>
  <si>
    <t>Bach Khoa Maths and Science Club</t>
  </si>
  <si>
    <t>Concordia International School Hanoi</t>
  </si>
  <si>
    <t>Delta Global School</t>
  </si>
  <si>
    <t>Foreign Language Specialized School</t>
  </si>
  <si>
    <t>Hanoi - Amsterdam High School</t>
  </si>
  <si>
    <t>Le Hong Phong High School for the Gifted</t>
  </si>
  <si>
    <t>Otus Consulting</t>
  </si>
  <si>
    <t>Reigate Grammar School Vietnam (RGSV)</t>
  </si>
  <si>
    <t>VNU-HCM High School for the Gifted</t>
  </si>
  <si>
    <t>David Phiri</t>
  </si>
  <si>
    <t>Dominican Convent Harare</t>
  </si>
  <si>
    <t>Education Matters</t>
  </si>
  <si>
    <t>Gateway High School</t>
  </si>
  <si>
    <t>Harare International School</t>
  </si>
  <si>
    <t>USAP Community School</t>
  </si>
  <si>
    <t>Country</t>
  </si>
  <si>
    <t>School Name</t>
  </si>
  <si>
    <t>Abdul Rahim Shaheed Boys High School</t>
  </si>
  <si>
    <t>Gjimnazi Ibrahim Muca</t>
  </si>
  <si>
    <t>Gjimnazi Themistokli Gërmenji</t>
  </si>
  <si>
    <t>Meleq Gosinishti</t>
  </si>
  <si>
    <t>Mihal Shahini Professional School</t>
  </si>
  <si>
    <t>Qemal Stafa Highschool Tirana</t>
  </si>
  <si>
    <t>VET High School "RAKIP KRYEZIU"</t>
  </si>
  <si>
    <t>Lincoln Schools Association</t>
  </si>
  <si>
    <t>St Andrew's Scots School</t>
  </si>
  <si>
    <t>UWC Dilijan</t>
  </si>
  <si>
    <t>Baulkham Hills High School</t>
  </si>
  <si>
    <t>caulfield grammar school</t>
  </si>
  <si>
    <t>Centre for Higher Education Studies</t>
  </si>
  <si>
    <t>Melbourne Girls' College</t>
  </si>
  <si>
    <t>Pal Buddihst School</t>
  </si>
  <si>
    <t>St Christophers</t>
  </si>
  <si>
    <t>The British School of Bahrain</t>
  </si>
  <si>
    <t>Chittagong College</t>
  </si>
  <si>
    <t>Government Laboratory High School</t>
  </si>
  <si>
    <t>GOVERNMENT SHAHID SOHRAWARDI COLLEGE</t>
  </si>
  <si>
    <t>Kazi Azim Uddin College</t>
  </si>
  <si>
    <t>Nalonda High School</t>
  </si>
  <si>
    <t>Notre Dame College</t>
  </si>
  <si>
    <t>Viqarunnisa noon school and college</t>
  </si>
  <si>
    <t>Belarus</t>
  </si>
  <si>
    <t>Secondary school number 22 of the city post -school of Bolbasovo named after S. I. Gritsevets</t>
  </si>
  <si>
    <t>Montgomery International School</t>
  </si>
  <si>
    <t>The British School of Brussels</t>
  </si>
  <si>
    <t>Belize</t>
  </si>
  <si>
    <t>Belize High School</t>
  </si>
  <si>
    <t>Jakar Higher Secondary School</t>
  </si>
  <si>
    <t>Kidheykhar higher secondary school</t>
  </si>
  <si>
    <t>Tshaphel lower secondary school</t>
  </si>
  <si>
    <t>zilukha Middle Secondary School</t>
  </si>
  <si>
    <t>American International School of Bolivia</t>
  </si>
  <si>
    <t>Richmond Park College Sarajevo</t>
  </si>
  <si>
    <t>Avenues Sao Paulo</t>
  </si>
  <si>
    <t>British College of Brazil</t>
  </si>
  <si>
    <t>Colégio Bandeirantes</t>
  </si>
  <si>
    <t>IFES - CAMPUS VILA VELHA</t>
  </si>
  <si>
    <t>Instituto Alpha Lumen - High School</t>
  </si>
  <si>
    <t>Instituto Federal de Mato Grosso do Sul</t>
  </si>
  <si>
    <t>Instituto Federal do Rio Grande do Sul</t>
  </si>
  <si>
    <t>The British College of Brazil</t>
  </si>
  <si>
    <t>HSM "D-r Petar Beron"</t>
  </si>
  <si>
    <t>Enko Ouaga International School</t>
  </si>
  <si>
    <t>American Global Prep School</t>
  </si>
  <si>
    <t>pannasastra international school</t>
  </si>
  <si>
    <t>PUC Institute of Foreign Languages</t>
  </si>
  <si>
    <t>Enko La Gaieté International School</t>
  </si>
  <si>
    <t>Mark Inclusive Primary School Cameroon</t>
  </si>
  <si>
    <t>Britannia Elementary</t>
  </si>
  <si>
    <t>Crescent High School</t>
  </si>
  <si>
    <t>Iroquois Ridge High School</t>
  </si>
  <si>
    <t>Magee Secondary School</t>
  </si>
  <si>
    <t>markville secondary school</t>
  </si>
  <si>
    <t>Old Scona Acedemic High School</t>
  </si>
  <si>
    <t>Parkdale Collegiate Institute</t>
  </si>
  <si>
    <t>Princess Margaret Secondary School</t>
  </si>
  <si>
    <t>St. Augustine CHS</t>
  </si>
  <si>
    <t>Turner Fenton Secondary School</t>
  </si>
  <si>
    <t>Waterford Valley High</t>
  </si>
  <si>
    <t>William Lyon Mackenzie Collegiate Institute</t>
  </si>
  <si>
    <t>Wesleyan Christian Academy</t>
  </si>
  <si>
    <t>Colegio Lernen</t>
  </si>
  <si>
    <t>Beijing No.35 High School International Department</t>
  </si>
  <si>
    <t>Harrow Beijing</t>
  </si>
  <si>
    <t>Shanghai YK Pao School</t>
  </si>
  <si>
    <t>UWC Changshu</t>
  </si>
  <si>
    <t>Y.K. Pao Secondary School</t>
  </si>
  <si>
    <t>colegio los nogales</t>
  </si>
  <si>
    <t>Colegio Humboldt-Schule</t>
  </si>
  <si>
    <t>Golden Valley School</t>
  </si>
  <si>
    <t>UWC Costa Rica</t>
  </si>
  <si>
    <t>american academy prague</t>
  </si>
  <si>
    <t>Jewels International School of Kinshsa</t>
  </si>
  <si>
    <t>Bavaro BIlingual School</t>
  </si>
  <si>
    <t>Ahmed Fawzy Zaid High School</t>
  </si>
  <si>
    <t>Al Adala Official Language School</t>
  </si>
  <si>
    <t>Alexandria STEM school</t>
  </si>
  <si>
    <t>Cairo American College</t>
  </si>
  <si>
    <t>El-Sadat STEM School</t>
  </si>
  <si>
    <t>Elshaheed oudah high school</t>
  </si>
  <si>
    <t>Fayoum STEM School</t>
  </si>
  <si>
    <t>Gateway International Montessori School</t>
  </si>
  <si>
    <t>Gharbiya STEM school</t>
  </si>
  <si>
    <t>Imad al-Din Salem Muhammad ordered</t>
  </si>
  <si>
    <t>joinivy Training and tECHNOLOGY</t>
  </si>
  <si>
    <t>Manarat Maadi International School</t>
  </si>
  <si>
    <t>Matrouh Model Institute</t>
  </si>
  <si>
    <t>Qena STEM school</t>
  </si>
  <si>
    <t>Saad Ibn Aby Wakas Offical Languse School</t>
  </si>
  <si>
    <t>Sharkya STEM School</t>
  </si>
  <si>
    <t>STEM October high school for boys</t>
  </si>
  <si>
    <t>stem red sea high school</t>
  </si>
  <si>
    <t>Gustav Adolf</t>
  </si>
  <si>
    <t>Kärdla Põhikool</t>
  </si>
  <si>
    <t>Narva Keeltelütseum</t>
  </si>
  <si>
    <t>St Marks High School</t>
  </si>
  <si>
    <t>Boarding Development</t>
  </si>
  <si>
    <t>Haile Manas academy</t>
  </si>
  <si>
    <t>Kamil Muslim College</t>
  </si>
  <si>
    <t>Ylöjärven lukio</t>
  </si>
  <si>
    <t>international bilingual school of provence</t>
  </si>
  <si>
    <t>180 Public school of Tbilisi</t>
  </si>
  <si>
    <t>Akhalkalaki Municipality Turtskhi Public School</t>
  </si>
  <si>
    <t>Apeni Public School</t>
  </si>
  <si>
    <t>Baxva Public School</t>
  </si>
  <si>
    <t>Buturauli Public School</t>
  </si>
  <si>
    <t>Dandalo N1 public school named after Jacob Gogebashvili</t>
  </si>
  <si>
    <t>Georgia #12 Public school</t>
  </si>
  <si>
    <t>Georgia,Tbilisi 175 school</t>
  </si>
  <si>
    <t>Gymnasium AIA-GESS</t>
  </si>
  <si>
    <t>Home-School</t>
  </si>
  <si>
    <t>Lagodekhi Municipality Tsodniskari public school</t>
  </si>
  <si>
    <t>N5 Public school</t>
  </si>
  <si>
    <t>Pirveli Obshis Public School</t>
  </si>
  <si>
    <t>Poti School of Physic and Mathematic</t>
  </si>
  <si>
    <t>Public school N1 of Lesichine community</t>
  </si>
  <si>
    <t>Public school of Karajala village Gardabany municipality</t>
  </si>
  <si>
    <t>Shroma public school</t>
  </si>
  <si>
    <t>SULKHAN-SABA ORBELIANI PUBLIC SCHOOL N1</t>
  </si>
  <si>
    <t>Tamariani's Public School</t>
  </si>
  <si>
    <t>Tela Public School</t>
  </si>
  <si>
    <t>Tsodniskaris sajaro skola</t>
  </si>
  <si>
    <t>Dresden International School</t>
  </si>
  <si>
    <t>Gymnasium Marianum</t>
  </si>
  <si>
    <t>Jeremiah Ayensu</t>
  </si>
  <si>
    <t>YMCA Vocational and Training Institute</t>
  </si>
  <si>
    <t>ACS Athens</t>
  </si>
  <si>
    <t>Athens College</t>
  </si>
  <si>
    <t>Charismatheia</t>
  </si>
  <si>
    <t>Doukas School</t>
  </si>
  <si>
    <t>Mandoulides Schools</t>
  </si>
  <si>
    <t>Psychiko College</t>
  </si>
  <si>
    <t>Honduras</t>
  </si>
  <si>
    <t>Happy Days School and Freedom High school</t>
  </si>
  <si>
    <t>Canadian International School of Hong Kong</t>
  </si>
  <si>
    <t>French International School</t>
  </si>
  <si>
    <t>Island School</t>
  </si>
  <si>
    <t>King George V School</t>
  </si>
  <si>
    <t>Maryknoll Convent School (Secondary Section)</t>
  </si>
  <si>
    <t>Renaissance College Hong Kong</t>
  </si>
  <si>
    <t>South Island School</t>
  </si>
  <si>
    <t>UWC Li Po Chun</t>
  </si>
  <si>
    <t>21k School</t>
  </si>
  <si>
    <t>Adarsh Vidya Kendra Vetturnimadam</t>
  </si>
  <si>
    <t>Amity International School, Saket</t>
  </si>
  <si>
    <t>Army Public School Delhi Cantt</t>
  </si>
  <si>
    <t>Avasara Academy</t>
  </si>
  <si>
    <t>Bhavans R K Sarda Vidya Mandir Raipur</t>
  </si>
  <si>
    <t>Cathedral and John Connon School</t>
  </si>
  <si>
    <t>CHIREC International School</t>
  </si>
  <si>
    <t xml:space="preserve">City Montessori School, Cambridge Section </t>
  </si>
  <si>
    <t>DBMS English School</t>
  </si>
  <si>
    <t>Delhi model virtual school</t>
  </si>
  <si>
    <t>Delhi Public School Nerul</t>
  </si>
  <si>
    <t>Delhi Public School Patna</t>
  </si>
  <si>
    <t>Delhi Public School R.K. Puram</t>
  </si>
  <si>
    <t>Delhi Public School, Faridabad</t>
  </si>
  <si>
    <t>DELHI PUBLIC SCHOOL, KARNAL</t>
  </si>
  <si>
    <t>Dexterity School of leadership and Entrepreneurship</t>
  </si>
  <si>
    <t>Dhirubhai Ambani International School</t>
  </si>
  <si>
    <t>DPS International Gurgaon</t>
  </si>
  <si>
    <t>Dr Pillai Global Academy</t>
  </si>
  <si>
    <t>ELECTRONICS PLAYGROUND</t>
  </si>
  <si>
    <t>Excellencia Infinitum School</t>
  </si>
  <si>
    <t>Global Indian International School</t>
  </si>
  <si>
    <t>Governmet Model Senior Sec. School MHC</t>
  </si>
  <si>
    <t>Homeschool</t>
  </si>
  <si>
    <t>Ignite Junior College</t>
  </si>
  <si>
    <t>Indian Institute of Technology Roorkee</t>
  </si>
  <si>
    <t>Indian Public School</t>
  </si>
  <si>
    <t>Jamnabai Narsee International School</t>
  </si>
  <si>
    <t>Jayshree Periwal Intl school</t>
  </si>
  <si>
    <t>JBCN International School, Oshiwara</t>
  </si>
  <si>
    <t>K.S.C. Public School</t>
  </si>
  <si>
    <t>Kamala Niketan Montessori School</t>
  </si>
  <si>
    <t>Kaumaram Sushila International Residential School</t>
  </si>
  <si>
    <t>Loyola School</t>
  </si>
  <si>
    <t>Lucknow Public College</t>
  </si>
  <si>
    <t>Maharaja Agarsain Public School</t>
  </si>
  <si>
    <t>Mahindra Interational School</t>
  </si>
  <si>
    <t>Modern School Barakhamba Road</t>
  </si>
  <si>
    <t>Montessori High School - Vidya nagar</t>
  </si>
  <si>
    <t>narayana CO School</t>
  </si>
  <si>
    <t>New Horizon Public School</t>
  </si>
  <si>
    <t>Oakridge International school</t>
  </si>
  <si>
    <t>Oberoi International School</t>
  </si>
  <si>
    <t>Podar International School CIE</t>
  </si>
  <si>
    <t>Queen's Valley School</t>
  </si>
  <si>
    <t>Raj Narayan Ram Ganesh Intercollege</t>
  </si>
  <si>
    <t>Rak's Pallikkoodam School of excellence</t>
  </si>
  <si>
    <t>RSD Raj Rattan Public School</t>
  </si>
  <si>
    <t>S.M.Ali's Shanthinikethan Junior College</t>
  </si>
  <si>
    <t>Sai International School</t>
  </si>
  <si>
    <t>Sanskriti School</t>
  </si>
  <si>
    <t>Sarvodaya Kanya Vidyalaya</t>
  </si>
  <si>
    <t>Shiv Nadar School</t>
  </si>
  <si>
    <t>Singapore International School</t>
  </si>
  <si>
    <t>Sishya OMR School</t>
  </si>
  <si>
    <t>Sishya school, Adyar</t>
  </si>
  <si>
    <t>SMJEC inter College khurja</t>
  </si>
  <si>
    <t>St Anselm's Sr Sec. School</t>
  </si>
  <si>
    <t>St Teresa's CGHSS Ernakulam</t>
  </si>
  <si>
    <t>St Xaviers High School</t>
  </si>
  <si>
    <t>St. Ann's High School</t>
  </si>
  <si>
    <t>St. Anselm's Sr. Sec. School</t>
  </si>
  <si>
    <t>St. Paul School, Hudkeshwar Road, Nagpur</t>
  </si>
  <si>
    <t>St. Teresa's CGHSS</t>
  </si>
  <si>
    <t>Step by Step School Noida</t>
  </si>
  <si>
    <t>Suguna pips school</t>
  </si>
  <si>
    <t>The Cathedral and John Connon School</t>
  </si>
  <si>
    <t>The HDFC School</t>
  </si>
  <si>
    <t>The Hyderabad Public School, Ramanthapur</t>
  </si>
  <si>
    <t>The Scindia School</t>
  </si>
  <si>
    <t>Trivandrum International School</t>
  </si>
  <si>
    <t>Vasant Valley School</t>
  </si>
  <si>
    <t>VELLORE INSTITUTE OF TECHNOLOGY</t>
  </si>
  <si>
    <t>vivek high school</t>
  </si>
  <si>
    <t>VMI PU College</t>
  </si>
  <si>
    <t>British School Jakarta</t>
  </si>
  <si>
    <t>Jakarta Intercultural School</t>
  </si>
  <si>
    <t>Life School Jakarta</t>
  </si>
  <si>
    <t>SMP Labschool Kebayoran</t>
  </si>
  <si>
    <t>Farabi School</t>
  </si>
  <si>
    <t>Shahid Sheikh Bahai High School</t>
  </si>
  <si>
    <t xml:space="preserve">Global united school - IB world school </t>
  </si>
  <si>
    <t>CBC Monkstown</t>
  </si>
  <si>
    <t>Dominican College</t>
  </si>
  <si>
    <t>St Nathy's College</t>
  </si>
  <si>
    <t>American School of Milan</t>
  </si>
  <si>
    <t>Einaudi Pareto</t>
  </si>
  <si>
    <t>Istituto "L. Cobianchi"</t>
  </si>
  <si>
    <t>Hillel Academy</t>
  </si>
  <si>
    <t>MITA International School</t>
  </si>
  <si>
    <t>Okayama gakugeikan High School</t>
  </si>
  <si>
    <t>Baqaa Fourth Preparatory Girls School</t>
  </si>
  <si>
    <t xml:space="preserve">#3 Atyrau Bilim-Innovation Lyceum </t>
  </si>
  <si>
    <t>Astana Bilim Innovation High School for gifted girls</t>
  </si>
  <si>
    <t>Astana Garden School</t>
  </si>
  <si>
    <t>BIL school for gifted girls of Atyrau region</t>
  </si>
  <si>
    <t>Binom named adter Kadyr Myrza Ali</t>
  </si>
  <si>
    <t>Fizmat Academy</t>
  </si>
  <si>
    <t>Haileybury Almaty</t>
  </si>
  <si>
    <t>international school of Astana</t>
  </si>
  <si>
    <t>Kazakhstan international school</t>
  </si>
  <si>
    <t>Nazarbayev Intellectual School Astana</t>
  </si>
  <si>
    <t>Nazarbayev Intellectual school ChB in Shymkent</t>
  </si>
  <si>
    <t>Nazarbayev Intellectual School in Taraz</t>
  </si>
  <si>
    <t>Nazarbayev Intellectual School Kokshetau</t>
  </si>
  <si>
    <t>Nazarbayev Intellectual School of Chemistry and Biology destination in Almaty</t>
  </si>
  <si>
    <t>Nazarbayev Intellectual school of Physics and Mathematics in Kokshetau</t>
  </si>
  <si>
    <t>Nazarbayev Intellectual School Pavlodar</t>
  </si>
  <si>
    <t>Nazarbayev Intellectual School Semey</t>
  </si>
  <si>
    <t>NurOrda Educational Complex</t>
  </si>
  <si>
    <t>school-lyceum named after Slamia Sattarov</t>
  </si>
  <si>
    <t>Specialized lyceum for gifted children</t>
  </si>
  <si>
    <t>Spectrum International School</t>
  </si>
  <si>
    <t>Aga Khan Academy Mombasa</t>
  </si>
  <si>
    <t>Agoro Sare High School</t>
  </si>
  <si>
    <t>Amala Foundation Program</t>
  </si>
  <si>
    <t>Brookhouse International School</t>
  </si>
  <si>
    <t>CGHU Secondary School</t>
  </si>
  <si>
    <t>Consolata Catholic Primary School</t>
  </si>
  <si>
    <t>KHADIJA SECONDARY SCHOOL</t>
  </si>
  <si>
    <t>Kiptewit Boys High School</t>
  </si>
  <si>
    <t>Makomboki Primary</t>
  </si>
  <si>
    <t>Mpesa Foundation Academy</t>
  </si>
  <si>
    <t>Nova Pioneer Eldoret Girls</t>
  </si>
  <si>
    <t>Oshwal Academy Mombasa</t>
  </si>
  <si>
    <t>Our Lady of Lourdes Turbo Girls High School</t>
  </si>
  <si>
    <t>Pembridge International School</t>
  </si>
  <si>
    <t>RUSINGA SCHOOLS NAIROBI</t>
  </si>
  <si>
    <t>Shah Lalji Nangpar Academy</t>
  </si>
  <si>
    <t>Swaminarayan academy</t>
  </si>
  <si>
    <t>Three Rivers Academy, Nanyuki-Kenya</t>
  </si>
  <si>
    <t>Educational Complex "Ilim"</t>
  </si>
  <si>
    <t>Almanar Modern School - Ras El Metn - Lebanon</t>
  </si>
  <si>
    <t>Collège Notre-Dame de jamhour</t>
  </si>
  <si>
    <t>Collège Saint Joseph d'Antoura</t>
  </si>
  <si>
    <t>Greenfield College</t>
  </si>
  <si>
    <t>Lebanon High School</t>
  </si>
  <si>
    <t>Saint Mary's Orthodox College</t>
  </si>
  <si>
    <t>International School of Luxembourg</t>
  </si>
  <si>
    <t>St Georges International School Luxembourg</t>
  </si>
  <si>
    <t>The International School of Luxembourg</t>
  </si>
  <si>
    <t>The American School of Antananarivo</t>
  </si>
  <si>
    <t>Bishop Mackenzie International School</t>
  </si>
  <si>
    <t>elc International School</t>
  </si>
  <si>
    <t>Kolej Yayasan UEM</t>
  </si>
  <si>
    <t>Maldives</t>
  </si>
  <si>
    <t>Thaajuddeen School</t>
  </si>
  <si>
    <t>CECYTE Campeche</t>
  </si>
  <si>
    <t>CECyTE Guanajuato plantel Valle de Santiago</t>
  </si>
  <si>
    <t>CECyTE Guerrero</t>
  </si>
  <si>
    <t>CECyTE Quintana Roo</t>
  </si>
  <si>
    <t>Colegio Nacional de Educion Profesional Tecnica CONALEP 184</t>
  </si>
  <si>
    <t>CONALEP del Estado de México</t>
  </si>
  <si>
    <t>EL ECOLOGISTA POTOSINO A.C.</t>
  </si>
  <si>
    <t>Instituto Tecnologico de cancun</t>
  </si>
  <si>
    <t>Preparatoria Universidad Panamericana</t>
  </si>
  <si>
    <t>international school of Monaco</t>
  </si>
  <si>
    <t>"Erdmiin Ekhlel" school</t>
  </si>
  <si>
    <t>Amgalan Complex</t>
  </si>
  <si>
    <t>development complex school</t>
  </si>
  <si>
    <t>English School of Mongolia</t>
  </si>
  <si>
    <t>Goethe International School</t>
  </si>
  <si>
    <t>Green School Mongolia</t>
  </si>
  <si>
    <t>moron gurwan erdene</t>
  </si>
  <si>
    <t>New Mongol Institute of Technology - NMCT</t>
  </si>
  <si>
    <t>Shine Mongol School</t>
  </si>
  <si>
    <t>Shine Zuun Bileg international school</t>
  </si>
  <si>
    <t>The High School of Young Investors</t>
  </si>
  <si>
    <t>TomYo school of Ulaanbaatar</t>
  </si>
  <si>
    <t>École Abdessalam El ouazani</t>
  </si>
  <si>
    <t>L'essor Groupe Scolaire</t>
  </si>
  <si>
    <t>Escola Secundária da Liberdade</t>
  </si>
  <si>
    <t>Lulin Thitsar Foundation</t>
  </si>
  <si>
    <t>Alok Vidyashram HSS</t>
  </si>
  <si>
    <t>Crystal Mountain School</t>
  </si>
  <si>
    <t>Kings College,Nepal/BSIT</t>
  </si>
  <si>
    <t>MillsBerry International School</t>
  </si>
  <si>
    <t>Shikshadeep Boarding Secondary School</t>
  </si>
  <si>
    <t>St.Mary's Secondary School</t>
  </si>
  <si>
    <t>Crimson Global Academy</t>
  </si>
  <si>
    <t>Government Secondary School Kubwa</t>
  </si>
  <si>
    <t>Oakland Chrstian School</t>
  </si>
  <si>
    <t>Our Lady's Secondary School</t>
  </si>
  <si>
    <t>S-TEE HIGH SCHOOL</t>
  </si>
  <si>
    <t>Hafsa Bint Sirin School for Basic Education (5-9)</t>
  </si>
  <si>
    <t>The Sultan's School Muscat Oman</t>
  </si>
  <si>
    <t>Cadet College Hasanabdal</t>
  </si>
  <si>
    <t>homeschooled</t>
  </si>
  <si>
    <t>karachi grammar school</t>
  </si>
  <si>
    <t>Carmel High School for Boys</t>
  </si>
  <si>
    <t>holy family school</t>
  </si>
  <si>
    <t>Colegio centro educativo mbaracayu</t>
  </si>
  <si>
    <t>Bicol University College of Education Integrated Laboratory School - High School Department</t>
  </si>
  <si>
    <t>International School Manila</t>
  </si>
  <si>
    <t>Mariano Marcos State University Laboratory Highschool Laoag Campus</t>
  </si>
  <si>
    <t>University of Baguio Science High School</t>
  </si>
  <si>
    <t>University of Batangas - Gymnasium</t>
  </si>
  <si>
    <t>University of the Philippines Visayas — UP High School in Iloilo</t>
  </si>
  <si>
    <t>Akademeia High School</t>
  </si>
  <si>
    <t>International American School of Warsaw</t>
  </si>
  <si>
    <t>The British School Warsaw</t>
  </si>
  <si>
    <t>Colégio da Trofa</t>
  </si>
  <si>
    <t>Nuno Santa Maria school group</t>
  </si>
  <si>
    <t>Santos Simões School Group</t>
  </si>
  <si>
    <t>St. Julian's International British School</t>
  </si>
  <si>
    <t>Awsaj academy</t>
  </si>
  <si>
    <t>Colegiul National Andrei Saguna</t>
  </si>
  <si>
    <t>Russian Federation</t>
  </si>
  <si>
    <t>interregional competence Center named after Korolev</t>
  </si>
  <si>
    <t>school 27</t>
  </si>
  <si>
    <t>State budgetary educational institution of the city of Moscow "School No. 171"</t>
  </si>
  <si>
    <t>Escola Portuguesa de São Tomé e Príncipe</t>
  </si>
  <si>
    <t>International Indian School, Riyadh</t>
  </si>
  <si>
    <t>Jeddah Knowledge International School</t>
  </si>
  <si>
    <t>Serbia</t>
  </si>
  <si>
    <t>Deseta Gimnatija "Mihajlo Pupin"</t>
  </si>
  <si>
    <t>Fifth Belgrade Gymnasium</t>
  </si>
  <si>
    <t>First Nis Grammar School "Stevan Sremac"</t>
  </si>
  <si>
    <t>Gimnazija "Vuk Karadzic"</t>
  </si>
  <si>
    <t>Gimnazija Novi Pazar</t>
  </si>
  <si>
    <t>Gimnazija Paraćin</t>
  </si>
  <si>
    <t>Gimnazija Smart</t>
  </si>
  <si>
    <t>Music school "Petar Konjovic"</t>
  </si>
  <si>
    <t>Srednja mašinska škola</t>
  </si>
  <si>
    <t>The Second Kragujevac Gymnasium</t>
  </si>
  <si>
    <t>The Sixth Belgrade Grammar School</t>
  </si>
  <si>
    <t>Zemunska gimnazija</t>
  </si>
  <si>
    <t>the door international academy</t>
  </si>
  <si>
    <t>Crescent Girls' School</t>
  </si>
  <si>
    <t>Hwa Chong Institution</t>
  </si>
  <si>
    <t>North london collegiate school singapore</t>
  </si>
  <si>
    <t>School of Science and Technology</t>
  </si>
  <si>
    <t>United World College SEA Dover</t>
  </si>
  <si>
    <t>Victoria Junior College</t>
  </si>
  <si>
    <t>Gymnazium Angely Merici</t>
  </si>
  <si>
    <t>Slovenia</t>
  </si>
  <si>
    <t>School center Ptuj</t>
  </si>
  <si>
    <t>Graceland education centre</t>
  </si>
  <si>
    <t>Oceans Private School</t>
  </si>
  <si>
    <t>Vista High School</t>
  </si>
  <si>
    <t>WORCESTER Institute of Technology</t>
  </si>
  <si>
    <t>Zingisa Comprehensive High School</t>
  </si>
  <si>
    <t>Gyeonggi Suwon International School</t>
  </si>
  <si>
    <t>Seoul International School</t>
  </si>
  <si>
    <t>Yesuhak</t>
  </si>
  <si>
    <t>American School of Barcelona</t>
  </si>
  <si>
    <t>Collegi Montserrat</t>
  </si>
  <si>
    <t>Lycée francais Saint-Louis</t>
  </si>
  <si>
    <t>Vasa International School of Stockholm</t>
  </si>
  <si>
    <t>Collège Champittet - Pully</t>
  </si>
  <si>
    <t>Collège de l'Aubépine</t>
  </si>
  <si>
    <t>Gymnasium Münchenstein</t>
  </si>
  <si>
    <t>Verbier International School</t>
  </si>
  <si>
    <t>Lih Jen International School K-9</t>
  </si>
  <si>
    <t>Pacific American School</t>
  </si>
  <si>
    <t>PU TAI Senior High School</t>
  </si>
  <si>
    <t>Ibtido (Dawn NGO)</t>
  </si>
  <si>
    <t>Alpha Girls High School</t>
  </si>
  <si>
    <t>Chang'ombe Secondary School</t>
  </si>
  <si>
    <t>The School of St Jude</t>
  </si>
  <si>
    <t>Chalermkwansatree School</t>
  </si>
  <si>
    <t>Hparc Learning Center School</t>
  </si>
  <si>
    <t>Keerapat International School</t>
  </si>
  <si>
    <t>KPIS International School</t>
  </si>
  <si>
    <t>Prem International School</t>
  </si>
  <si>
    <t>Rattana Academia</t>
  </si>
  <si>
    <t>Ruamrudee International School</t>
  </si>
  <si>
    <t>Bourguiba Hammam Ghézaz High School</t>
  </si>
  <si>
    <t>15 July Martyrs Anatolian High School</t>
  </si>
  <si>
    <t>Adana Anadolu High School</t>
  </si>
  <si>
    <t>Adnan Menderes Anatolian High School</t>
  </si>
  <si>
    <t>Ankara Central Exam College</t>
  </si>
  <si>
    <t>Ankara High School of Science</t>
  </si>
  <si>
    <t>Antalya Konyaaltı Bahçeşehir College</t>
  </si>
  <si>
    <t>Antalya Maya Schools</t>
  </si>
  <si>
    <t>Arkas Science and Art Center</t>
  </si>
  <si>
    <t>Aydin Science High School</t>
  </si>
  <si>
    <t>Bahçeşehir College</t>
  </si>
  <si>
    <t>Bestepe High School</t>
  </si>
  <si>
    <t>Bilfen Ankara Çayyolu Anatolian High School</t>
  </si>
  <si>
    <t>Çakabey Schools</t>
  </si>
  <si>
    <t>Çanakkale Özel Fen Lisesi</t>
  </si>
  <si>
    <t>Çanakkale Private Science High School</t>
  </si>
  <si>
    <t>Cansu Olguner</t>
  </si>
  <si>
    <t>Career College - Batikent</t>
  </si>
  <si>
    <t>Çemberlitaş Anatolian High School</t>
  </si>
  <si>
    <t>Diyarbakir Bahcesehir College Science And Technology High School</t>
  </si>
  <si>
    <t>Doğa Collage High School</t>
  </si>
  <si>
    <t>Eskişehir Fatih Science High School</t>
  </si>
  <si>
    <t>fusun yonder anadolu lisesi</t>
  </si>
  <si>
    <t>Galatasaray High School</t>
  </si>
  <si>
    <t>Gaziantep College foundation</t>
  </si>
  <si>
    <t>Işıkkent Anatolian High School</t>
  </si>
  <si>
    <t>Istanbul American Robert College</t>
  </si>
  <si>
    <t>İstanbul Atatürk Fen Lisesi</t>
  </si>
  <si>
    <t>Izmir Bahcesehir College 50th Year Science And Technology High School</t>
  </si>
  <si>
    <t>İzmir Private Cakabey Schools</t>
  </si>
  <si>
    <t>Kabatas Erkek High School</t>
  </si>
  <si>
    <t>Karaman Bilim ve Sanat Merkezi</t>
  </si>
  <si>
    <t>Kariyer High school</t>
  </si>
  <si>
    <t>Koc High School</t>
  </si>
  <si>
    <t>Macit Zeren Science High School</t>
  </si>
  <si>
    <t>Manisa Bahcesehir College Science and Technology High School</t>
  </si>
  <si>
    <t>maya antalya schools</t>
  </si>
  <si>
    <t>MELİKGAZİ-Şehit Nuh Kürşat Temizyürek Anatolian High School</t>
  </si>
  <si>
    <t>mersin tarsus american college</t>
  </si>
  <si>
    <t>NİÇEV Özel Anadolu Lisesi</t>
  </si>
  <si>
    <t>Nilüfer Anadolu İmam Hatip Lisesi IB World School</t>
  </si>
  <si>
    <t>Özel Boğazhisar Eğitim Kurumları</t>
  </si>
  <si>
    <t>Ozel Buyuk College</t>
  </si>
  <si>
    <t>Ozel Manisa Bahcesehir Fen ve Teknoloji Lisesi</t>
  </si>
  <si>
    <t>Pazarcık Anadolu Lisesi</t>
  </si>
  <si>
    <t>Pema High School</t>
  </si>
  <si>
    <t>Private Antalya College Science and Anatolian High School</t>
  </si>
  <si>
    <t>Private Işıkkent Anatolian High School</t>
  </si>
  <si>
    <t>Şehit Nuh Kürşat Temizyürek Anadolu Lisesi</t>
  </si>
  <si>
    <t>Şişli Terakki Vakfı Okulları Tepeören Yerleşkesi</t>
  </si>
  <si>
    <t>Tarsus American Collage</t>
  </si>
  <si>
    <t>TED Ankara College Foundation High School</t>
  </si>
  <si>
    <t>Ted Diyarbakır Koleji</t>
  </si>
  <si>
    <t>TED EDIRNE COLLEGE</t>
  </si>
  <si>
    <t>TED Üsküdar Koleji</t>
  </si>
  <si>
    <t>Terakki Foundation High School</t>
  </si>
  <si>
    <t>TEV Inanc Turkes Private Highschool</t>
  </si>
  <si>
    <t>TEVİTÖL YKS</t>
  </si>
  <si>
    <t>Tübitak Fen Lisesi</t>
  </si>
  <si>
    <t>vali aydın arslan high school of science</t>
  </si>
  <si>
    <t>Chrysalis Secondary School</t>
  </si>
  <si>
    <t>Kampala Diplomatic International School</t>
  </si>
  <si>
    <t>LUIGI GIUSSANI HIGH SCHOOL</t>
  </si>
  <si>
    <t>Makerere College School</t>
  </si>
  <si>
    <t>Makerere Innovation Society</t>
  </si>
  <si>
    <t>Mengo Senior School</t>
  </si>
  <si>
    <t>Mindset Coders</t>
  </si>
  <si>
    <t>Our Lady of Africa SS Namilyango</t>
  </si>
  <si>
    <t>St Maria Goretti SSS Katende</t>
  </si>
  <si>
    <t>Taibah International Secondary School</t>
  </si>
  <si>
    <t>Kyiv International School</t>
  </si>
  <si>
    <t>Al Ain Juniors School</t>
  </si>
  <si>
    <t>AlKamal American International School-Al Azra</t>
  </si>
  <si>
    <t>Andover Academy</t>
  </si>
  <si>
    <t>British School Al Khubairat</t>
  </si>
  <si>
    <t>Dubai College</t>
  </si>
  <si>
    <t>Dubai English Speaking College</t>
  </si>
  <si>
    <t>Dubai International Academy - Al Barsha</t>
  </si>
  <si>
    <t>Dubai Scholars Private School</t>
  </si>
  <si>
    <t>gems american academy</t>
  </si>
  <si>
    <t>Gems Cambridge International Private School</t>
  </si>
  <si>
    <t>GEMS Westminster School Sharjah</t>
  </si>
  <si>
    <t>Janarajani Malalagama</t>
  </si>
  <si>
    <t>JSS International</t>
  </si>
  <si>
    <t>Lycée Français International Georges Pompidou</t>
  </si>
  <si>
    <t>Moody High School</t>
  </si>
  <si>
    <t>Our Own English High School, Sharjah</t>
  </si>
  <si>
    <t>Secondary Model School - Sharjah</t>
  </si>
  <si>
    <t>Sharjah Youth, Wasit Youth Center</t>
  </si>
  <si>
    <t>St Mary's High School</t>
  </si>
  <si>
    <t>Taryam American Private School</t>
  </si>
  <si>
    <t>The English College Dubai</t>
  </si>
  <si>
    <t>Box Hill School</t>
  </si>
  <si>
    <t>Cheltenham Ladies College</t>
  </si>
  <si>
    <t>City of London School</t>
  </si>
  <si>
    <t>Cox Green School</t>
  </si>
  <si>
    <t>Derby High School</t>
  </si>
  <si>
    <t>Dulwich College</t>
  </si>
  <si>
    <t>James Gillespie's High School</t>
  </si>
  <si>
    <t>John Lyon School</t>
  </si>
  <si>
    <t>Leicester Grammar School</t>
  </si>
  <si>
    <t>London South Bank University</t>
  </si>
  <si>
    <t>Neston High School</t>
  </si>
  <si>
    <t>Queen Elizabeth's Grammar School</t>
  </si>
  <si>
    <t>St Swithun's School</t>
  </si>
  <si>
    <t>The Cheltenham Ladies' College</t>
  </si>
  <si>
    <t>The John Lyon school</t>
  </si>
  <si>
    <t>Tiffin Boys' Grammar School</t>
  </si>
  <si>
    <t>Tomlinscote school</t>
  </si>
  <si>
    <t>Westminster School</t>
  </si>
  <si>
    <t>Academic Options Center</t>
  </si>
  <si>
    <t>Academy For Technology and The Classics</t>
  </si>
  <si>
    <t>Adairsville High School</t>
  </si>
  <si>
    <t>Adlai E Stevenson High School</t>
  </si>
  <si>
    <t>Amy Biehl High School</t>
  </si>
  <si>
    <t>Angelo Rodriguez High School</t>
  </si>
  <si>
    <t>Apex Home School Enrichment Program</t>
  </si>
  <si>
    <t>Arrowhead High School-North Campus</t>
  </si>
  <si>
    <t>B.M.C Durfee highschool</t>
  </si>
  <si>
    <t>Baldwin High School</t>
  </si>
  <si>
    <t>BASIS Mesa</t>
  </si>
  <si>
    <t>Baton Rouge Magnet High School</t>
  </si>
  <si>
    <t>Bergen County Academies</t>
  </si>
  <si>
    <t>Berkshire School</t>
  </si>
  <si>
    <t>Boston Latin School</t>
  </si>
  <si>
    <t>Brandeis High School</t>
  </si>
  <si>
    <t>Calvert Hall College High School</t>
  </si>
  <si>
    <t>Casco Bay High Achool</t>
  </si>
  <si>
    <t>Centaurus High School</t>
  </si>
  <si>
    <t>Central Magnet School</t>
  </si>
  <si>
    <t>Chesapeake Math and IT South</t>
  </si>
  <si>
    <t>Cocalico High School</t>
  </si>
  <si>
    <t>Crystal springs uplands school</t>
  </si>
  <si>
    <t>Cutler Bay Senior High</t>
  </si>
  <si>
    <t>Dayton Regional STEM School</t>
  </si>
  <si>
    <t>Durfee High School</t>
  </si>
  <si>
    <t>Egg Harbor Township High School</t>
  </si>
  <si>
    <t>Eufaula High School</t>
  </si>
  <si>
    <t>Evergreen Valley High School</t>
  </si>
  <si>
    <t>Florida Virtual School</t>
  </si>
  <si>
    <t>Garey High School</t>
  </si>
  <si>
    <t>Gateway Community College</t>
  </si>
  <si>
    <t>George School</t>
  </si>
  <si>
    <t>Green Level High School</t>
  </si>
  <si>
    <t>Hanford High School</t>
  </si>
  <si>
    <t>Harrison Central High School</t>
  </si>
  <si>
    <t>Home Tutoring</t>
  </si>
  <si>
    <t>Iolani School</t>
  </si>
  <si>
    <t>Jericho High School</t>
  </si>
  <si>
    <t>Junction City High School</t>
  </si>
  <si>
    <t>Justin Funkenberg</t>
  </si>
  <si>
    <t>Kalamazoo Area Math and Science Center</t>
  </si>
  <si>
    <t>La Jolla Country Day School</t>
  </si>
  <si>
    <t>Lambert High School</t>
  </si>
  <si>
    <t>Langham Creek High School</t>
  </si>
  <si>
    <t>Laurel School</t>
  </si>
  <si>
    <t>Leon M Goldstein High School for the Sciences</t>
  </si>
  <si>
    <t>Livingston High School New Jersey</t>
  </si>
  <si>
    <t>Louis D. Brandeis High School</t>
  </si>
  <si>
    <t>Lynbrook High School</t>
  </si>
  <si>
    <t>Mason High School</t>
  </si>
  <si>
    <t>Millennium 6-12 Collegiate Academy</t>
  </si>
  <si>
    <t>Mission San Jose High School</t>
  </si>
  <si>
    <t>Mississippi Schl For Mathematics-Science</t>
  </si>
  <si>
    <t>Missouri Valley High School</t>
  </si>
  <si>
    <t>Monroe Township High School</t>
  </si>
  <si>
    <t>Monte Vista High School</t>
  </si>
  <si>
    <t>Montross Middle School</t>
  </si>
  <si>
    <t>Navajo Preparatory School</t>
  </si>
  <si>
    <t>Newark Academy</t>
  </si>
  <si>
    <t>Newport Harbor High School</t>
  </si>
  <si>
    <t>Newton Senior High School</t>
  </si>
  <si>
    <t>Newton South High School</t>
  </si>
  <si>
    <t>North Carolina School of Science and Mathematics</t>
  </si>
  <si>
    <t>Northeast Magnet High School</t>
  </si>
  <si>
    <t>Oak Mountain High School</t>
  </si>
  <si>
    <t>Olathe Northwest High School</t>
  </si>
  <si>
    <t>Orlando Science High School</t>
  </si>
  <si>
    <t>Pacific &amp; Asian Affairs Council</t>
  </si>
  <si>
    <t>Palmer Trinity</t>
  </si>
  <si>
    <t>Phillips Exeter Academy</t>
  </si>
  <si>
    <t>Prepedu</t>
  </si>
  <si>
    <t>Princeton Day School</t>
  </si>
  <si>
    <t>Rickards High School</t>
  </si>
  <si>
    <t>Rochester Institute of Technology</t>
  </si>
  <si>
    <t>Rodriguez High School</t>
  </si>
  <si>
    <t>Ronald McNair High School</t>
  </si>
  <si>
    <t>Russellville High School</t>
  </si>
  <si>
    <t>Sage Hill School</t>
  </si>
  <si>
    <t>Saint Francis High School</t>
  </si>
  <si>
    <t>San Juan High School</t>
  </si>
  <si>
    <t>San Pedro High School : Los Angeles, California</t>
  </si>
  <si>
    <t>South Central High School</t>
  </si>
  <si>
    <t>Stanford Online High School</t>
  </si>
  <si>
    <t>STEM Academy @NIMITZ Middle School</t>
  </si>
  <si>
    <t>Stony Brook Middle School</t>
  </si>
  <si>
    <t>Summit Technology Academy</t>
  </si>
  <si>
    <t>The Charter School of Wilmington</t>
  </si>
  <si>
    <t>The Harker School</t>
  </si>
  <si>
    <t>The Kent School</t>
  </si>
  <si>
    <t>The Taft School</t>
  </si>
  <si>
    <t>The Wellington School</t>
  </si>
  <si>
    <t>Thomas Jefferson High School</t>
  </si>
  <si>
    <t>Washington High School</t>
  </si>
  <si>
    <t>washington institute for health sciences</t>
  </si>
  <si>
    <t>Wellington School</t>
  </si>
  <si>
    <t>West Windsor-Plainsboro High School North</t>
  </si>
  <si>
    <t>Westford public school</t>
  </si>
  <si>
    <t>William Mason High School</t>
  </si>
  <si>
    <t>Winston Churchill High School</t>
  </si>
  <si>
    <t>Wolfram Emerging Leaders Program</t>
  </si>
  <si>
    <t>17th School in Bukhara City</t>
  </si>
  <si>
    <t>2 school</t>
  </si>
  <si>
    <t>255 Public School</t>
  </si>
  <si>
    <t>32nd general secondary school</t>
  </si>
  <si>
    <t>48-public school</t>
  </si>
  <si>
    <t>60 high school</t>
  </si>
  <si>
    <t>Abbeville High School</t>
  </si>
  <si>
    <t>Andijan Presidential School</t>
  </si>
  <si>
    <t>Bozataw Secondary School 13</t>
  </si>
  <si>
    <t>Cambridge school of IT and Economics</t>
  </si>
  <si>
    <t>Diplomat International School</t>
  </si>
  <si>
    <t>Farg'ona shahar 1-IMI</t>
  </si>
  <si>
    <t>Gosudarstvennaya Shkola Parvoz</t>
  </si>
  <si>
    <t>Karshi Presidential School in Uzbekistan</t>
  </si>
  <si>
    <t>Khanka specialized school</t>
  </si>
  <si>
    <t>Muhammad al khwarazmi IT specialized school</t>
  </si>
  <si>
    <t>Namangan Presidential School</t>
  </si>
  <si>
    <t>Nurafshon Presidential School</t>
  </si>
  <si>
    <t>Oriental school</t>
  </si>
  <si>
    <t>Presidential school Bukhara</t>
  </si>
  <si>
    <t>Presidential School in Fergana</t>
  </si>
  <si>
    <t>Presidential School in Jizzakh</t>
  </si>
  <si>
    <t>Presidential school in Karshi</t>
  </si>
  <si>
    <t>Presidential school in Namangan</t>
  </si>
  <si>
    <t>Presidential School in Navoi</t>
  </si>
  <si>
    <t>Presidential School in Qarshi</t>
  </si>
  <si>
    <t>Presidential school in Samarkand</t>
  </si>
  <si>
    <t>Presidential School in Tashkent</t>
  </si>
  <si>
    <t>Presidential School in Termez</t>
  </si>
  <si>
    <t>School #50</t>
  </si>
  <si>
    <t>School 64</t>
  </si>
  <si>
    <t>SCHOOL No3 OF TASHKENT CITY</t>
  </si>
  <si>
    <t>school number 8</t>
  </si>
  <si>
    <t>secondary school 5</t>
  </si>
  <si>
    <t>Secondary school 9</t>
  </si>
  <si>
    <t>Secondary school №1 named after A.S. Pushkin</t>
  </si>
  <si>
    <t>Shayxontohur IM</t>
  </si>
  <si>
    <t>Sodiq School</t>
  </si>
  <si>
    <t>Specialized school #3 in Jizzakh Uzbekistan</t>
  </si>
  <si>
    <t>specialized school N1</t>
  </si>
  <si>
    <t>Specialized school- Shahrisabz</t>
  </si>
  <si>
    <t>TAKHTAKHUPIR SPECIALIZED SCHOOL</t>
  </si>
  <si>
    <t>The Academic Lyceum of Tashkent Pediatric Medicine Institute</t>
  </si>
  <si>
    <t>Yangiyul specialized school</t>
  </si>
  <si>
    <t>Amsterdam International Community School</t>
  </si>
  <si>
    <t>British Vietnamese International School Ho Chi Minh City</t>
  </si>
  <si>
    <t>COMPA STEM</t>
  </si>
  <si>
    <t>Hanoi Academy Bilingual School</t>
  </si>
  <si>
    <t>Hanoi-Amsterdam High School for the Gifted</t>
  </si>
  <si>
    <t>i-IVY</t>
  </si>
  <si>
    <t>Nguyen Tat Thanh Highschool</t>
  </si>
  <si>
    <t>Phenikaa School</t>
  </si>
  <si>
    <t>Reigate Grammar School Vietnam</t>
  </si>
  <si>
    <t>The Olympia Schools</t>
  </si>
  <si>
    <t>True North School</t>
  </si>
  <si>
    <t>Moomba boarding secondary school</t>
  </si>
  <si>
    <t>Shikoswe Secondary School</t>
  </si>
  <si>
    <t>Girls In STEM Trust</t>
  </si>
  <si>
    <t>Marist Brothers Nyanga High School</t>
  </si>
  <si>
    <t>Peterhouse Boys School</t>
  </si>
  <si>
    <t>Peterhouse Girls</t>
  </si>
  <si>
    <t>#9 public school, rustavi</t>
  </si>
  <si>
    <t>1-SBS</t>
  </si>
  <si>
    <t>10th school</t>
  </si>
  <si>
    <t>10X International School, Bangalore</t>
  </si>
  <si>
    <t>115-school</t>
  </si>
  <si>
    <t>15 maktab</t>
  </si>
  <si>
    <t>15 Temmuz Şehitler Anadolu Lisesi</t>
  </si>
  <si>
    <t>157th public school of Tashkent</t>
  </si>
  <si>
    <t>17-school</t>
  </si>
  <si>
    <t>18 school of taraz</t>
  </si>
  <si>
    <t>196 general school</t>
  </si>
  <si>
    <t>21 school of Angren</t>
  </si>
  <si>
    <t>21K School</t>
  </si>
  <si>
    <t>30 umum o'rta ta'lim maktabi</t>
  </si>
  <si>
    <t>34th</t>
  </si>
  <si>
    <t>35th school of Samarkand</t>
  </si>
  <si>
    <t>36-high school</t>
  </si>
  <si>
    <t>37th school</t>
  </si>
  <si>
    <t>39th school</t>
  </si>
  <si>
    <t>41-IDUM</t>
  </si>
  <si>
    <t>58th state specialized school</t>
  </si>
  <si>
    <t>66-school</t>
  </si>
  <si>
    <t>74-school</t>
  </si>
  <si>
    <t>8 liceum ogólnokształcące w krakowie</t>
  </si>
  <si>
    <t>80th school</t>
  </si>
  <si>
    <t>84th school</t>
  </si>
  <si>
    <t>9 IT lyceum</t>
  </si>
  <si>
    <t>92 school of Astana</t>
  </si>
  <si>
    <t>A J Dimond High School</t>
  </si>
  <si>
    <t>abbey park</t>
  </si>
  <si>
    <t>abdelslam elmahgoub language school</t>
  </si>
  <si>
    <t>Abhinav College</t>
  </si>
  <si>
    <t>Abhinav English School</t>
  </si>
  <si>
    <t>Abington Senior High School</t>
  </si>
  <si>
    <t>Abu Ali ibn Sino nomidagi ixtisoslashtirilgan maktabi</t>
  </si>
  <si>
    <t>Academic Lyceum of the University of World Economy and Diplomacy</t>
  </si>
  <si>
    <t>Academies of Loudoun</t>
  </si>
  <si>
    <t>Academy for Mathematics, Science, and Engineering</t>
  </si>
  <si>
    <t>Academy of American Studies</t>
  </si>
  <si>
    <t>Academy of Contemporary Education A+</t>
  </si>
  <si>
    <t>Acellus Academy</t>
  </si>
  <si>
    <t>acme public school</t>
  </si>
  <si>
    <t>ACOHOF FAMILY FARM SCHOOL BANKIM</t>
  </si>
  <si>
    <t>ACTION FOR CONSERVATION AND ENVIRONMENTAL SUSTAINABILITY</t>
  </si>
  <si>
    <t>Ada High School</t>
  </si>
  <si>
    <t>Adamjee Cantonment College</t>
  </si>
  <si>
    <t>Adana Private Gündoğdu Science High School</t>
  </si>
  <si>
    <t>Adarsh Public School, Vikaspuri</t>
  </si>
  <si>
    <t>Adcote Matrix International School</t>
  </si>
  <si>
    <t>Adile Mermerci Anatolia Highschool</t>
  </si>
  <si>
    <t>Aditi Girish Chandiramani</t>
  </si>
  <si>
    <t>Aditya Birla World Academy</t>
  </si>
  <si>
    <t>Adlai E. Stevenson High School</t>
  </si>
  <si>
    <t>Advanced Nuclear School in Dabaa</t>
  </si>
  <si>
    <t>Adventist Secondary School</t>
  </si>
  <si>
    <t>Aga Khan High School Nairobi</t>
  </si>
  <si>
    <t>Aga Khan Mzizima Secondary School</t>
  </si>
  <si>
    <t>Agboju senior secondary school</t>
  </si>
  <si>
    <t>Agoro Sare high school</t>
  </si>
  <si>
    <t>Agrupamento Escolas Nuno de Santa Maria</t>
  </si>
  <si>
    <t>Ahlcon International School</t>
  </si>
  <si>
    <t>Ahlf Junior High School</t>
  </si>
  <si>
    <t>Ahmed Safouh Shahid</t>
  </si>
  <si>
    <t>AHMP</t>
  </si>
  <si>
    <t>Aichyne Mohamed</t>
  </si>
  <si>
    <t>AJ Science College</t>
  </si>
  <si>
    <t>Ajou University in Tashkent</t>
  </si>
  <si>
    <t>Akhaldaba public school</t>
  </si>
  <si>
    <t>Al Amin Academy School &amp; College</t>
  </si>
  <si>
    <t>Al Anjal International School</t>
  </si>
  <si>
    <t>Al Basma British School</t>
  </si>
  <si>
    <t>Al Dhait Girls School Cycle 2</t>
  </si>
  <si>
    <t>Al Diyafah High School</t>
  </si>
  <si>
    <t>Al Forsan International School</t>
  </si>
  <si>
    <t>Al Itqan Girls School Cycle 1, 2, 3</t>
  </si>
  <si>
    <t>Al Madam Girls School for Basic and Secondary Education</t>
  </si>
  <si>
    <t>Al Maereid girls school cycle 2, cycle 3</t>
  </si>
  <si>
    <t>Al Makrizi School</t>
  </si>
  <si>
    <t>Al Mawakeb Al Garhoud</t>
  </si>
  <si>
    <t>Al Nahda National School - Boys</t>
  </si>
  <si>
    <t>Al Nouf  School for Girls</t>
  </si>
  <si>
    <t>Al Rashid Al Saleh Private School</t>
  </si>
  <si>
    <t>Al shams language officially school</t>
  </si>
  <si>
    <t>AL-Fujairah C3 For Boys</t>
  </si>
  <si>
    <t>Al-Izzah Leadership School</t>
  </si>
  <si>
    <t>Al-Joufeh Preparatory Girls School</t>
  </si>
  <si>
    <t>Al-Khwarizmi School</t>
  </si>
  <si>
    <t>Al-majda wasila</t>
  </si>
  <si>
    <t>Al-Naqrashi Secondary School</t>
  </si>
  <si>
    <t>Al-Nouf school cycle 2 girls</t>
  </si>
  <si>
    <t>Al-Qusour Preparatary School for Boys</t>
  </si>
  <si>
    <t>Al-Suwaidi International School of Applied Technology</t>
  </si>
  <si>
    <t>AlAin Juniors School</t>
  </si>
  <si>
    <t>Albert Campbell Collegiate Institute</t>
  </si>
  <si>
    <t>Alexandria International School</t>
  </si>
  <si>
    <t>Alfredo Joaquin Cruz Arias</t>
  </si>
  <si>
    <t>Algeer school</t>
  </si>
  <si>
    <t>AlJeer Secondary School for girls,Cycle 3</t>
  </si>
  <si>
    <t>alkarmel</t>
  </si>
  <si>
    <t>Allanridge Secondary School</t>
  </si>
  <si>
    <t>allen career institute</t>
  </si>
  <si>
    <t>almaerifat 1 halqat althaaniat walthaalithat - banat</t>
  </si>
  <si>
    <t>Almasah Girls School</t>
  </si>
  <si>
    <t>AlMassa Secondary School For Girls</t>
  </si>
  <si>
    <t>alnouf c2 girls school</t>
  </si>
  <si>
    <t>Alpha High School</t>
  </si>
  <si>
    <t>ALQURAYYAH SCHOOL CYCLE 1</t>
  </si>
  <si>
    <t>Alsaadah college schools</t>
  </si>
  <si>
    <t>Alshaima</t>
  </si>
  <si>
    <t>Alshikh ajleen</t>
  </si>
  <si>
    <t>Altinkul Specialized School</t>
  </si>
  <si>
    <t>Altringham Grammer School for Girls</t>
  </si>
  <si>
    <t>ALWUIT</t>
  </si>
  <si>
    <t>Amala Education</t>
  </si>
  <si>
    <t>American Embassy School</t>
  </si>
  <si>
    <t>American International School of Hong Kong</t>
  </si>
  <si>
    <t>american school of antananarivo</t>
  </si>
  <si>
    <t>Amity International School, Noida</t>
  </si>
  <si>
    <t>Amudaryo tumani 15-maktab</t>
  </si>
  <si>
    <t>Amudaryo tumani 33-sonli umumta'lim maktabi</t>
  </si>
  <si>
    <t>Amuwo Odofin community senior secondary school</t>
  </si>
  <si>
    <t>Anak Panah Cyberschool</t>
  </si>
  <si>
    <t>Anglo Chinese School (Independent)</t>
  </si>
  <si>
    <t>Anjef international school</t>
  </si>
  <si>
    <t>Ankara Science High School</t>
  </si>
  <si>
    <t>Antalya Muratpaşa Birikim Koleji</t>
  </si>
  <si>
    <t>ANTARIKSHA INDIA</t>
  </si>
  <si>
    <t>Appleby College</t>
  </si>
  <si>
    <t>Applied Technology Center</t>
  </si>
  <si>
    <t>Applied Technology School</t>
  </si>
  <si>
    <t>Aquinas college Akure</t>
  </si>
  <si>
    <t>Arc de Triomphe International School</t>
  </si>
  <si>
    <t>Archbishop John Carroll High School</t>
  </si>
  <si>
    <t>Arizona College Prep High School</t>
  </si>
  <si>
    <t>Arkas Bilim Sanat Merkezi</t>
  </si>
  <si>
    <t>Arkas Bilim ve Sanat Merkezi</t>
  </si>
  <si>
    <t>Arlington highschool</t>
  </si>
  <si>
    <t>Armstrong Middle School</t>
  </si>
  <si>
    <t>Arundel School</t>
  </si>
  <si>
    <t>Ascend Now</t>
  </si>
  <si>
    <t>Ashbury college</t>
  </si>
  <si>
    <t>asia bent muzahem school</t>
  </si>
  <si>
    <t>Asia Bint Muzahom School</t>
  </si>
  <si>
    <t>Asia Pacific International School</t>
  </si>
  <si>
    <t>ASN ACADEMY</t>
  </si>
  <si>
    <t>Aspire Indian International School</t>
  </si>
  <si>
    <t>Assiut STEM School</t>
  </si>
  <si>
    <t>ASU Prep Digital</t>
  </si>
  <si>
    <t>Aswi Fayed Secondary School in Salehgar</t>
  </si>
  <si>
    <t>Asyut STEM School</t>
  </si>
  <si>
    <t>Ateneo De Manila Junior High School</t>
  </si>
  <si>
    <t>Atyrau "Bilim-Innovation" High School for gifted girls</t>
  </si>
  <si>
    <t>Austin High School</t>
  </si>
  <si>
    <t>Awsaj Academy / American Diploma</t>
  </si>
  <si>
    <t>AYDIN FEN LİSESİ</t>
  </si>
  <si>
    <t>Aydın Science High School</t>
  </si>
  <si>
    <t>Aydoğan Yağcı Bilim ve Sanat Merkezi</t>
  </si>
  <si>
    <t>Azerbaijan State Institute for Avancement doctors</t>
  </si>
  <si>
    <t>azhar</t>
  </si>
  <si>
    <t>B A F Shaheen College Dhaka</t>
  </si>
  <si>
    <t>Bahçelievler Deneme Anatolian High School</t>
  </si>
  <si>
    <t>Bahçeşehir Fen ve Teknoloji Lisesi</t>
  </si>
  <si>
    <t>Bahçeşehir Koleji</t>
  </si>
  <si>
    <t>bahria town school &amp; college</t>
  </si>
  <si>
    <t>Bandhnabagram Pry. School</t>
  </si>
  <si>
    <t>Bangabandhu Sheikh Mujibur Rahman Science And Technology University, Pirojpur</t>
  </si>
  <si>
    <t>Bangalore Rural</t>
  </si>
  <si>
    <t>Bangladesh International School &amp; College</t>
  </si>
  <si>
    <t>Bangladesh Noubahini College</t>
  </si>
  <si>
    <t>Bansud National High School - Regional Science High School for MIMAROPA</t>
  </si>
  <si>
    <t>Barbers Hill High School</t>
  </si>
  <si>
    <t>Baret Scholars</t>
  </si>
  <si>
    <t>Baret Scholars Program</t>
  </si>
  <si>
    <t>Barishal Cadet College</t>
  </si>
  <si>
    <t>Barrington High School</t>
  </si>
  <si>
    <t>Barton Peveril Sixth Form</t>
  </si>
  <si>
    <t>Basava International School</t>
  </si>
  <si>
    <t>Basis Independent Fremont</t>
  </si>
  <si>
    <t>BASIS Independent Fremont Upper</t>
  </si>
  <si>
    <t>BASIS Independent Silicon Valley</t>
  </si>
  <si>
    <t>BASIS Peoria</t>
  </si>
  <si>
    <t>BC Cirriculum</t>
  </si>
  <si>
    <t>BC Collegiate</t>
  </si>
  <si>
    <t>Beachside High School</t>
  </si>
  <si>
    <t>Beaconhouse School System Gulshan Cambridge</t>
  </si>
  <si>
    <t>Bedford School</t>
  </si>
  <si>
    <t>Belen Middle School</t>
  </si>
  <si>
    <t>Bellevue High School</t>
  </si>
  <si>
    <t>Belton High School</t>
  </si>
  <si>
    <t>Benchmark School</t>
  </si>
  <si>
    <t>Bergen County Technical High Schools</t>
  </si>
  <si>
    <t>Beselfless Uganda</t>
  </si>
  <si>
    <t>Bestepe College</t>
  </si>
  <si>
    <t>Beta High school</t>
  </si>
  <si>
    <t>Bethesda Chevy Chase High School</t>
  </si>
  <si>
    <t>BGMS SHISHUKUNJ VIDYALYA</t>
  </si>
  <si>
    <t>Bhavan's R. K. Sarda Vidya Mandir</t>
  </si>
  <si>
    <t>Bicol Regional Science High School</t>
  </si>
  <si>
    <t>Bil for gifted girls</t>
  </si>
  <si>
    <t>Billabong High International School</t>
  </si>
  <si>
    <t>Bina Bangsa School</t>
  </si>
  <si>
    <t>Binom Bokeikhan</t>
  </si>
  <si>
    <t>Birikim Anadolu Lisesi</t>
  </si>
  <si>
    <t>Birshreshtha Munshi Abdur Rouf Public college</t>
  </si>
  <si>
    <t>BIRSHRESHTHA NOOR MOHAMMAD PUBLIC COLLEGE (BNMPC)</t>
  </si>
  <si>
    <t>Bishop Gibson High School for Girls</t>
  </si>
  <si>
    <t>Bishop Kelley High School</t>
  </si>
  <si>
    <t>Bishop Okoye Spiritan Secondary School, Oyigbo Rivers State, Nigeria</t>
  </si>
  <si>
    <t>BIT</t>
  </si>
  <si>
    <t>BIUST</t>
  </si>
  <si>
    <t>Blue Bells High School</t>
  </si>
  <si>
    <t>Blue Valley West High School</t>
  </si>
  <si>
    <t>Bob Hawke College</t>
  </si>
  <si>
    <t>Bodrum Anadolu lisesi</t>
  </si>
  <si>
    <t>bolson college</t>
  </si>
  <si>
    <t>Bonita Vista Senior High</t>
  </si>
  <si>
    <t>Borsa Istanbul Science High-School</t>
  </si>
  <si>
    <t>Botany Downs Secondary College</t>
  </si>
  <si>
    <t>Bowness High School</t>
  </si>
  <si>
    <t>Boys' High School &amp; College</t>
  </si>
  <si>
    <t>Brighton College Vietnam</t>
  </si>
  <si>
    <t>British International School of Ho Chi Minh City</t>
  </si>
  <si>
    <t>British School Algiers</t>
  </si>
  <si>
    <t>Bronx health scince high school</t>
  </si>
  <si>
    <t>Brooklyn Technical High School</t>
  </si>
  <si>
    <t>Bryan High School</t>
  </si>
  <si>
    <t>Buckeye High School</t>
  </si>
  <si>
    <t>Buds Public School</t>
  </si>
  <si>
    <t>Bukhara Presidential School</t>
  </si>
  <si>
    <t>Bukit Panjang Government High School</t>
  </si>
  <si>
    <t>Burg Elborollos Gavornmental Language School</t>
  </si>
  <si>
    <t>Burlington Edision High School</t>
  </si>
  <si>
    <t>Burnaby South Secondary School</t>
  </si>
  <si>
    <t>Bush</t>
  </si>
  <si>
    <t>Butler Tech Natural Science Center</t>
  </si>
  <si>
    <t>C.B.S. Secondary School</t>
  </si>
  <si>
    <t>Caddo-Kiowa Area Technology Center</t>
  </si>
  <si>
    <t>Cagaloglu Anatolian high school</t>
  </si>
  <si>
    <t>Caleb British International School</t>
  </si>
  <si>
    <t>Calvin Dube</t>
  </si>
  <si>
    <t>Cambridge International College</t>
  </si>
  <si>
    <t>Camp Lejeune high school</t>
  </si>
  <si>
    <t>Campbell High School</t>
  </si>
  <si>
    <t>Canadian Independent College Organisation Ghana</t>
  </si>
  <si>
    <t>Canadian International School</t>
  </si>
  <si>
    <t>Canadian Trillinium international School</t>
  </si>
  <si>
    <t>Canford School</t>
  </si>
  <si>
    <t>Canisius College High School</t>
  </si>
  <si>
    <t>Canterbury School</t>
  </si>
  <si>
    <t>Cantonment Public School and College, Saidpur</t>
  </si>
  <si>
    <t>Capital City secondary school</t>
  </si>
  <si>
    <t>Capital High School</t>
  </si>
  <si>
    <t>Captain Nichola Goddard School</t>
  </si>
  <si>
    <t>Cardiff Sixth Form College</t>
  </si>
  <si>
    <t>Cate School</t>
  </si>
  <si>
    <t>CATS Academy Boston</t>
  </si>
  <si>
    <t>CBSE- india</t>
  </si>
  <si>
    <t>Cecil Early College</t>
  </si>
  <si>
    <t>Cedar Girls Secondary School</t>
  </si>
  <si>
    <t>Cedar Park High School</t>
  </si>
  <si>
    <t>CEDSA</t>
  </si>
  <si>
    <t>Cemberlitas Anadolu Lisesi</t>
  </si>
  <si>
    <t>Centennial High School</t>
  </si>
  <si>
    <t>center for international education</t>
  </si>
  <si>
    <t>Central Bucks High School South</t>
  </si>
  <si>
    <t>Central Middle School</t>
  </si>
  <si>
    <t>Central Senior High School</t>
  </si>
  <si>
    <t>Centro de Ensino Manoel Beckman</t>
  </si>
  <si>
    <t>chahid saleh serghini high school</t>
  </si>
  <si>
    <t>Chaitanya junior college</t>
  </si>
  <si>
    <t>Chandpur Government Woman College</t>
  </si>
  <si>
    <t>Charlotte Lab School</t>
  </si>
  <si>
    <t>Chatham Early College</t>
  </si>
  <si>
    <t>Chattogram Cantonment Public College</t>
  </si>
  <si>
    <t>Chennai Public School</t>
  </si>
  <si>
    <t>Chinese Gymnasium</t>
  </si>
  <si>
    <t>Chittagong Govt. City College</t>
  </si>
  <si>
    <t>Chittagong Govt. Women's College</t>
  </si>
  <si>
    <t>Christian Alliance S C Chan Memorial College</t>
  </si>
  <si>
    <t>Christian Alliance S.C.Chan Memorial College</t>
  </si>
  <si>
    <t>CHUNG LING PRIVATE HIGH SCHOOL</t>
  </si>
  <si>
    <t>CIA FIRST INTERNATIONAL SCHOOL</t>
  </si>
  <si>
    <t>Citadel High School</t>
  </si>
  <si>
    <t>City Montessori School Gomti Nagar-1</t>
  </si>
  <si>
    <t>Guyana</t>
  </si>
  <si>
    <t>City of London</t>
  </si>
  <si>
    <t>Classic School System Flagship Campus</t>
  </si>
  <si>
    <t>Clifton College</t>
  </si>
  <si>
    <t>CLOUDTON HAMP VENTURES SUSTAINABILITY GROUP</t>
  </si>
  <si>
    <t>clovis high</t>
  </si>
  <si>
    <t>Club de Ciencias Huechulafquen</t>
  </si>
  <si>
    <t>COAR Apurimca</t>
  </si>
  <si>
    <t>COAR Ayacucho/Bachillerato Internacional</t>
  </si>
  <si>
    <t>Coláiste Iósaef</t>
  </si>
  <si>
    <t>Colaiste Mhuire</t>
  </si>
  <si>
    <t>Colegio Alemán</t>
  </si>
  <si>
    <t>Colegio Alemán de Santiago</t>
  </si>
  <si>
    <t>Colegio de Alto Rendimiento de Ayacucho</t>
  </si>
  <si>
    <t>Colegio de Alto Rendimiento La Libertad</t>
  </si>
  <si>
    <t>COLEGIO DE ALTO RENDIMIENTO LA LIBERTAD</t>
  </si>
  <si>
    <t>Colegio de Alto Rendimiento San Martin</t>
  </si>
  <si>
    <t>Colegio de Bachillerato Particular Antonio Peña Celi</t>
  </si>
  <si>
    <t>Colégio Farias Brito</t>
  </si>
  <si>
    <t>Colegio Humanistico Costarricense</t>
  </si>
  <si>
    <t>Colegio Humboldt</t>
  </si>
  <si>
    <t>Colégio Machado de Assis</t>
  </si>
  <si>
    <t>Colégio Militar de Juiz de Fora</t>
  </si>
  <si>
    <t>Colegio Minuto de Dios Ciudad Verde</t>
  </si>
  <si>
    <t>Colegio Peruano Británico</t>
  </si>
  <si>
    <t>Colégio Progressão</t>
  </si>
  <si>
    <t>Colégio São José</t>
  </si>
  <si>
    <t>Colégio Simbios</t>
  </si>
  <si>
    <t>Colegiul Narional "Andrei Saguna" Brașov</t>
  </si>
  <si>
    <t>Colfax Mingo High School</t>
  </si>
  <si>
    <t>college de la sainte famille fanar</t>
  </si>
  <si>
    <t>College of Southern Nevada High School</t>
  </si>
  <si>
    <t>College of West Africa</t>
  </si>
  <si>
    <t>College Parc des Pins</t>
  </si>
  <si>
    <t>Collège privé Ecole active bilingue Jeannine Manuel</t>
  </si>
  <si>
    <t>Collège Sainte-Anne de Lachine</t>
  </si>
  <si>
    <t>Colonel By Secondary School</t>
  </si>
  <si>
    <t>commonwealth secondary school</t>
  </si>
  <si>
    <t>Community Active School Nigeria</t>
  </si>
  <si>
    <t>Community Innovation Hub</t>
  </si>
  <si>
    <t>Community Secondary School, Mbu</t>
  </si>
  <si>
    <t>Conestoga High School</t>
  </si>
  <si>
    <t>Coppell High School</t>
  </si>
  <si>
    <t>Cor Jesu Academy</t>
  </si>
  <si>
    <t>Corner Canyon High School</t>
  </si>
  <si>
    <t>Cox's Bazar Govt College</t>
  </si>
  <si>
    <t>CPS Global School</t>
  </si>
  <si>
    <t>Cradle High School Benin</t>
  </si>
  <si>
    <t>CreatED</t>
  </si>
  <si>
    <t>Creative school named after Abdulla Oripov</t>
  </si>
  <si>
    <t>Creative school named after Hamid Olimjon and Zulfiya</t>
  </si>
  <si>
    <t>Creative Secodary School</t>
  </si>
  <si>
    <t>Creativity School named after Erkin Vohidov</t>
  </si>
  <si>
    <t>Credo High School</t>
  </si>
  <si>
    <t>CREEC Academy</t>
  </si>
  <si>
    <t>Crescent Modal Higher Secondary School</t>
  </si>
  <si>
    <t>Crofton House School</t>
  </si>
  <si>
    <t>Cumberland Valley High School</t>
  </si>
  <si>
    <t>Curro Academy Savanna City</t>
  </si>
  <si>
    <t>Cypress Springs High School</t>
  </si>
  <si>
    <t>D.H. Conley Highschool</t>
  </si>
  <si>
    <t>Daanish School Boys Hasilpur</t>
  </si>
  <si>
    <t>Dakota Prairie High School</t>
  </si>
  <si>
    <t>Darca School</t>
  </si>
  <si>
    <t>Darci Neireiter</t>
  </si>
  <si>
    <t>Darlington School</t>
  </si>
  <si>
    <t>DAV SR SECONDARY SCHOOL</t>
  </si>
  <si>
    <t>Dawood Public School</t>
  </si>
  <si>
    <t>De Paul International Residential School Mysore</t>
  </si>
  <si>
    <t>DeBakey High School for Health Professions</t>
  </si>
  <si>
    <t>Deep Boarding High School</t>
  </si>
  <si>
    <t>Del Valle High School</t>
  </si>
  <si>
    <t>Delhi Private School Sharjah</t>
  </si>
  <si>
    <t>Delhi Public School</t>
  </si>
  <si>
    <t>Delhi Public School Noida</t>
  </si>
  <si>
    <t>Delhi public School R k puram</t>
  </si>
  <si>
    <t>Delhi Public School, Bokaro</t>
  </si>
  <si>
    <t>Delhi Public school, sector 45, Gurgaon</t>
  </si>
  <si>
    <t>Denla British School</t>
  </si>
  <si>
    <t>Desmaissieres R. R. Adoratrices</t>
  </si>
  <si>
    <t>Dhaka Residential Model College</t>
  </si>
  <si>
    <t>Dhaka Udyan Government College</t>
  </si>
  <si>
    <t>Dickson County High School</t>
  </si>
  <si>
    <t>Diocesan Boys' School</t>
  </si>
  <si>
    <t>Diocesan Girls' School</t>
  </si>
  <si>
    <t>Divine Wisdom International School</t>
  </si>
  <si>
    <t>Diyarbakir Bahcesehir College Science and Technology High School</t>
  </si>
  <si>
    <t>DNA Education Center</t>
  </si>
  <si>
    <t>Doaa Ibrahim</t>
  </si>
  <si>
    <t>Doha Al Ibdaa International school</t>
  </si>
  <si>
    <t>Dominican Convent Bulawayo</t>
  </si>
  <si>
    <t>don bosco 2</t>
  </si>
  <si>
    <t>Doral Performing Arts and Entertainment Academy</t>
  </si>
  <si>
    <t>Dority International Early Learning School, Aba</t>
  </si>
  <si>
    <t>Dover Sherborn Regional High School</t>
  </si>
  <si>
    <t>Downingtown STEM Academy</t>
  </si>
  <si>
    <t>DPS International Edge</t>
  </si>
  <si>
    <t>DPS Monarch International School</t>
  </si>
  <si>
    <t>DPS RK Puram</t>
  </si>
  <si>
    <t>Dr M A Wazed Miah Textile Engineering College</t>
  </si>
  <si>
    <t>Dr Mahbubur Rahman Mollah College</t>
  </si>
  <si>
    <t>Dr. B. R. Ambedkar School Of Specialized Excellence</t>
  </si>
  <si>
    <t>Dr. M A Wazed Miah Textile Engineering College</t>
  </si>
  <si>
    <t>Dr. Mahbubur Rahman Mollah College</t>
  </si>
  <si>
    <t>Dulles High School</t>
  </si>
  <si>
    <t>Dulwich International High School Programme, Suzhou</t>
  </si>
  <si>
    <t>Dundrum College of Further Education</t>
  </si>
  <si>
    <t>duPont Manual High</t>
  </si>
  <si>
    <t>Dwarkadas J Sanghvi College of Engineering</t>
  </si>
  <si>
    <t>Dwight School London</t>
  </si>
  <si>
    <t>Dyer County High School</t>
  </si>
  <si>
    <t>E. Yusupov 104</t>
  </si>
  <si>
    <t>Eagan High School</t>
  </si>
  <si>
    <t>Eaglecrest High School</t>
  </si>
  <si>
    <t>East Asian International School</t>
  </si>
  <si>
    <t>East lake high school</t>
  </si>
  <si>
    <t>East Providence High School</t>
  </si>
  <si>
    <t>Eastchester High School</t>
  </si>
  <si>
    <t>eco network</t>
  </si>
  <si>
    <t>Ecole Oasis Internationale</t>
  </si>
  <si>
    <t>Ecole Secondaire Technique de Gisenyi</t>
  </si>
  <si>
    <t>Ecological organization</t>
  </si>
  <si>
    <t>Edify School Kanakapura Road</t>
  </si>
  <si>
    <t>Edify School, Chikkabanavara</t>
  </si>
  <si>
    <t>Edu ALL</t>
  </si>
  <si>
    <t>Ivory Coast</t>
  </si>
  <si>
    <t>Education and English for You (EEFY)</t>
  </si>
  <si>
    <t>Education and Teaching Secondary School</t>
  </si>
  <si>
    <t>educational Language complex</t>
  </si>
  <si>
    <t>EEMTI Vicente de Paulo da Costa</t>
  </si>
  <si>
    <t>Eerde International Boarding School</t>
  </si>
  <si>
    <t>Egba Odeda High School Junior / Teach For Nigeria</t>
  </si>
  <si>
    <t>EGERTON UNIVERSITY</t>
  </si>
  <si>
    <t>EI-saadia</t>
  </si>
  <si>
    <t>Ekangala engeneering school of specialisation in mining</t>
  </si>
  <si>
    <t>EL Sadat STEM School</t>
  </si>
  <si>
    <t>El Sewedy International School For applied technology and software</t>
  </si>
  <si>
    <t>El-Shaheed oudah High School</t>
  </si>
  <si>
    <t>Eldabaa Nuclear School</t>
  </si>
  <si>
    <t>Elite Gymnasium</t>
  </si>
  <si>
    <t>Ellesmere College Riyadh</t>
  </si>
  <si>
    <t>elzahraa privet school</t>
  </si>
  <si>
    <t>Embu College</t>
  </si>
  <si>
    <t>Emerald International School</t>
  </si>
  <si>
    <t>Emerald Ridge High School</t>
  </si>
  <si>
    <t>Emirates National school</t>
  </si>
  <si>
    <t>Emirates Private School</t>
  </si>
  <si>
    <t>Emmanuel College</t>
  </si>
  <si>
    <t>Enloe Magnet High School</t>
  </si>
  <si>
    <t>Escola Estadual Araci Zebral Teixeira</t>
  </si>
  <si>
    <t>Escola Estadual de Educação Profissional Professora Maria Célia Pinheiro Falcão</t>
  </si>
  <si>
    <t>Escola Estadual Professora Izaura Antônia de Lisboa</t>
  </si>
  <si>
    <t>Escola Francisco Jose da Silva Amaral</t>
  </si>
  <si>
    <t>Escola Indigena Aldeia Barra Velha</t>
  </si>
  <si>
    <t>Escola Municipal Presidente Eurico Dutra</t>
  </si>
  <si>
    <t>Escuela de Educadores Ambientales</t>
  </si>
  <si>
    <t>Escuela Preparatoria No. 2</t>
  </si>
  <si>
    <t>esdos primary school</t>
  </si>
  <si>
    <t>ESE UAQ GIRLS SCHOOL C2 AND C3</t>
  </si>
  <si>
    <t>Eskişehir Fatih Science Highschool</t>
  </si>
  <si>
    <t>Ethiopia,Arbaminch</t>
  </si>
  <si>
    <t>eunoia</t>
  </si>
  <si>
    <t>EVA ADELAJA GIRLS JUNIOR GIRLS JUNIOR</t>
  </si>
  <si>
    <t>Evangel comprehensive high school</t>
  </si>
  <si>
    <t>Evrika</t>
  </si>
  <si>
    <t>Everman high school</t>
  </si>
  <si>
    <t>F.J. Carnage Magnet Middle School</t>
  </si>
  <si>
    <t>FAIPS</t>
  </si>
  <si>
    <t>Fairmont Junior High School</t>
  </si>
  <si>
    <t>Falaj Al Mualla school</t>
  </si>
  <si>
    <t>Falls Chruch High School</t>
  </si>
  <si>
    <t>Farzanegan 2 bojnurd</t>
  </si>
  <si>
    <t>Fatih Sultan Mehmet Anatolian High School</t>
  </si>
  <si>
    <t>Fatma Alzahra Girls' School - Cycle 3</t>
  </si>
  <si>
    <t>Fayette County High School</t>
  </si>
  <si>
    <t>Fayoum STEM school</t>
  </si>
  <si>
    <t>Fayston Preparatory of Suji</t>
  </si>
  <si>
    <t>Fazili Student Research Center</t>
  </si>
  <si>
    <t>Festac Girls Senior Secondary School</t>
  </si>
  <si>
    <t>FIITJEE LIMITED</t>
  </si>
  <si>
    <t>First High school in Turaif</t>
  </si>
  <si>
    <t>Fitrat Academy</t>
  </si>
  <si>
    <t>Flagman Online School</t>
  </si>
  <si>
    <t>FLAME SCHOOL OF Entrepreneurship</t>
  </si>
  <si>
    <t>Forsyth Academy</t>
  </si>
  <si>
    <t>Fort Kent Community High School</t>
  </si>
  <si>
    <t>fortismere</t>
  </si>
  <si>
    <t>Fountain-Fort Carson High School</t>
  </si>
  <si>
    <t>fpt polytechnics</t>
  </si>
  <si>
    <t>Franklin High School</t>
  </si>
  <si>
    <t>Fremont High School</t>
  </si>
  <si>
    <t>friends ramallah school</t>
  </si>
  <si>
    <t>Fujimigaoka Girls' High School</t>
  </si>
  <si>
    <t>Future Prowess Foundation School</t>
  </si>
  <si>
    <t>Future School</t>
  </si>
  <si>
    <t>Future vision</t>
  </si>
  <si>
    <t>G.D Goenka</t>
  </si>
  <si>
    <t>Gainesville High School</t>
  </si>
  <si>
    <t>Galim High School</t>
  </si>
  <si>
    <t>Gamal Abdel Nasser Official Distinguished Language School</t>
  </si>
  <si>
    <t>Gamal abdelnasser language school</t>
  </si>
  <si>
    <t>Garden City High School</t>
  </si>
  <si>
    <t>Gayatri vidyapeeth</t>
  </si>
  <si>
    <t>Gaza High School 2023 Abroad</t>
  </si>
  <si>
    <t>GBHS BANGANGTE</t>
  </si>
  <si>
    <t>GBOU384</t>
  </si>
  <si>
    <t>Geeta Devi DAV Public School, Bhandarkola, Deoghar, Jharkhand</t>
  </si>
  <si>
    <t>Gelan High school</t>
  </si>
  <si>
    <t>GEMS - The British School Al Rehab</t>
  </si>
  <si>
    <t>GEMS Academy Taiwan</t>
  </si>
  <si>
    <t>Genecode Lab</t>
  </si>
  <si>
    <t>Generation's School Karachi</t>
  </si>
  <si>
    <t>Genius Labratory School and College</t>
  </si>
  <si>
    <t>George Washington Academy</t>
  </si>
  <si>
    <t>George Washington High School</t>
  </si>
  <si>
    <t>Guam</t>
  </si>
  <si>
    <t>Georgia Connections Academy</t>
  </si>
  <si>
    <t>German Swiss International School (GSIS)</t>
  </si>
  <si>
    <t>Gharbia STEM School</t>
  </si>
  <si>
    <t>Ghatail Cantonment Public School And College</t>
  </si>
  <si>
    <t>Gilbert</t>
  </si>
  <si>
    <t>Gimnasio Los Andes</t>
  </si>
  <si>
    <t>Gimnazija Paracin</t>
  </si>
  <si>
    <t>Girga secondary school for girls</t>
  </si>
  <si>
    <t>Glenforest Secondary School</t>
  </si>
  <si>
    <t>global indian international school</t>
  </si>
  <si>
    <t>Global Jaya School</t>
  </si>
  <si>
    <t>Global Sevilla School</t>
  </si>
  <si>
    <t>global united school</t>
  </si>
  <si>
    <t>Global Village Public School Boramani, Boraman... ni-solapur</t>
  </si>
  <si>
    <t>Goa Science High School</t>
  </si>
  <si>
    <t>Golf Language school</t>
  </si>
  <si>
    <t>Goodness John</t>
  </si>
  <si>
    <t>Government Bilingual High School Obala - Cameroon</t>
  </si>
  <si>
    <t>Government Dehli Inter Science College</t>
  </si>
  <si>
    <t>Government Lady Maclagan Higher Secondary School</t>
  </si>
  <si>
    <t>Government model senior sanskriti secondary school</t>
  </si>
  <si>
    <t>Government Science College, Tejgaon, Dhaka</t>
  </si>
  <si>
    <t>Government Technical Training School zing</t>
  </si>
  <si>
    <t>Govt Azizul Haque College , Bogura</t>
  </si>
  <si>
    <t>Govt. Hazi Mohammad Mohsin College</t>
  </si>
  <si>
    <t>Govt. Michael Madhusudan College</t>
  </si>
  <si>
    <t>Govt. Mohammadpur Model School &amp; College</t>
  </si>
  <si>
    <t>Govt. Syed Hatem Ali College, Barisal</t>
  </si>
  <si>
    <t>Grace Park</t>
  </si>
  <si>
    <t>Graham Kapowsin High School</t>
  </si>
  <si>
    <t>Grand Haven High School</t>
  </si>
  <si>
    <t>Great Oxford international group of school</t>
  </si>
  <si>
    <t>Greater Grace STEM club</t>
  </si>
  <si>
    <t>Green School South Africa</t>
  </si>
  <si>
    <t>Greenbrier East High School</t>
  </si>
  <si>
    <t>Greensprings School</t>
  </si>
  <si>
    <t>Gretchen Whitney High School</t>
  </si>
  <si>
    <t>Gretna High School</t>
  </si>
  <si>
    <t>groupe scolaire bennis terrab</t>
  </si>
  <si>
    <t>Groveport Madison High School</t>
  </si>
  <si>
    <t>Groveton High School</t>
  </si>
  <si>
    <t>GSB Divine Favour</t>
  </si>
  <si>
    <t>Gulfport High School</t>
  </si>
  <si>
    <t>Gulistan Presidential School</t>
  </si>
  <si>
    <t>Gurudayal Govt. College, Kishoreganj</t>
  </si>
  <si>
    <t>Gurukul International School</t>
  </si>
  <si>
    <t>Guy M. Sconzo Early College High School</t>
  </si>
  <si>
    <t>Gyeonggi Academy of Foreign Languages</t>
  </si>
  <si>
    <t>Gymnasium 178</t>
  </si>
  <si>
    <t>Gymnasium 79</t>
  </si>
  <si>
    <t>Gymnasium Georgianum</t>
  </si>
  <si>
    <t>Gymnázium Angeli Merici</t>
  </si>
  <si>
    <t>Gymnázium Jura Hronca, Bratislava</t>
  </si>
  <si>
    <t>Gyote nomidagi 60-sonli IDUM</t>
  </si>
  <si>
    <t>H A jack primary school</t>
  </si>
  <si>
    <t>habiba bnt qays secondary school</t>
  </si>
  <si>
    <t>Haile Manas Academy</t>
  </si>
  <si>
    <t>Haji Muhammad Mohsin Government High School, Rajshahi</t>
  </si>
  <si>
    <t>Halcyon London International School</t>
  </si>
  <si>
    <t>HALIMA ALSAADIA SECONDARY SCHOOL</t>
  </si>
  <si>
    <t>Halishahar Cantonment Public School And college</t>
  </si>
  <si>
    <t>hamdan bin rashid boys school dubai</t>
  </si>
  <si>
    <t>Hamdard Public College</t>
  </si>
  <si>
    <t>Hamelin-Laie International School</t>
  </si>
  <si>
    <t>hamid olimjon va zulfiya nomidagi ijod maktabi</t>
  </si>
  <si>
    <t>Hampton School for Girls'</t>
  </si>
  <si>
    <t>Han Chiang Independent High School</t>
  </si>
  <si>
    <t>Hanoi Amsterdam High School</t>
  </si>
  <si>
    <t>HAPPY MODEL SCHOOL</t>
  </si>
  <si>
    <t>happy palace group of school</t>
  </si>
  <si>
    <t>Haram Secondar School</t>
  </si>
  <si>
    <t>HaritaDhara (Afterschool)</t>
  </si>
  <si>
    <t>Harmony STEAM school</t>
  </si>
  <si>
    <t>Harrow School</t>
  </si>
  <si>
    <t>Haverhill High School</t>
  </si>
  <si>
    <t>Hawken School</t>
  </si>
  <si>
    <t>Hayfield Secondary School</t>
  </si>
  <si>
    <t>hazi muhhammad mohosin college</t>
  </si>
  <si>
    <t>Headstart School</t>
  </si>
  <si>
    <t>Hellen Akinyi</t>
  </si>
  <si>
    <t>Henry M Jackson High School</t>
  </si>
  <si>
    <t>Heritage High School</t>
  </si>
  <si>
    <t>heritage international xperiential school</t>
  </si>
  <si>
    <t>heritage school</t>
  </si>
  <si>
    <t>Hermínia Franlkina da Silveira</t>
  </si>
  <si>
    <t>Herriman High School</t>
  </si>
  <si>
    <t>Herron High School</t>
  </si>
  <si>
    <t>High School Certificate</t>
  </si>
  <si>
    <t>High School No 13</t>
  </si>
  <si>
    <t>high school of economics and finance</t>
  </si>
  <si>
    <t>Highbrow College</t>
  </si>
  <si>
    <t>higher national school of forests</t>
  </si>
  <si>
    <t>Higher Secondary School Certificate</t>
  </si>
  <si>
    <t>higher technological institute</t>
  </si>
  <si>
    <t>hightechacademy</t>
  </si>
  <si>
    <t>Hillsborough High School</t>
  </si>
  <si>
    <t>Hilton College</t>
  </si>
  <si>
    <t>Hinsdale Central High School</t>
  </si>
  <si>
    <t>Hiroo Gakeun High School</t>
  </si>
  <si>
    <t>Hisar High School</t>
  </si>
  <si>
    <t>Ho Chi Minh city of technology</t>
  </si>
  <si>
    <t>Holy Child Secondary School</t>
  </si>
  <si>
    <t>Holy Cross</t>
  </si>
  <si>
    <t>Home Life Academy</t>
  </si>
  <si>
    <t>home school</t>
  </si>
  <si>
    <t>Home schooled</t>
  </si>
  <si>
    <t>Homer High School</t>
  </si>
  <si>
    <t>Homeschooled</t>
  </si>
  <si>
    <t>homeschooling</t>
  </si>
  <si>
    <t>Hopkins School</t>
  </si>
  <si>
    <t>Horace Mann School</t>
  </si>
  <si>
    <t>Horizon Science Academy SouthWest</t>
  </si>
  <si>
    <t>Hornsby Girls High School</t>
  </si>
  <si>
    <t>Howard High School</t>
  </si>
  <si>
    <t>Hsinchu County American School</t>
  </si>
  <si>
    <t>Hunter College Highschool</t>
  </si>
  <si>
    <t>Huntingtown High School</t>
  </si>
  <si>
    <t>I Can International school</t>
  </si>
  <si>
    <t>I took gap year</t>
  </si>
  <si>
    <t>i-Ivy Education</t>
  </si>
  <si>
    <t>I-Shou International School Kaohsiung: IB World School</t>
  </si>
  <si>
    <t>I. E. S. Nuestra Señora de la Merced Puno</t>
  </si>
  <si>
    <t>Iao Intermediate School</t>
  </si>
  <si>
    <t>Idea High School</t>
  </si>
  <si>
    <t>Idi Koronney Salifou</t>
  </si>
  <si>
    <t>Idrak Lyceum</t>
  </si>
  <si>
    <t>IE José María Arguedas</t>
  </si>
  <si>
    <t>IE Weldon Secondary School</t>
  </si>
  <si>
    <t>Ifesowapo Aboru Senior Secondary School</t>
  </si>
  <si>
    <t>IFMA- Campus Itapecuru Mirim</t>
  </si>
  <si>
    <t>Ihlas koleji</t>
  </si>
  <si>
    <t>IHT academic lyceum</t>
  </si>
  <si>
    <t>IIS L. Cobianchi</t>
  </si>
  <si>
    <t>IITM</t>
  </si>
  <si>
    <t>Iligan City East National High School- Sta. Felomina</t>
  </si>
  <si>
    <t>IMAN ACADEMY, AKTH</t>
  </si>
  <si>
    <t>Independence High School</t>
  </si>
  <si>
    <t>India International School</t>
  </si>
  <si>
    <t>Indian Land High School</t>
  </si>
  <si>
    <t>Indian River High School</t>
  </si>
  <si>
    <t>Indian School Al AIn</t>
  </si>
  <si>
    <t>INDIAN SCHOOL AL WADI AL KABIR</t>
  </si>
  <si>
    <t>INDIAN SCHOOL ALAIN</t>
  </si>
  <si>
    <t>Indian School Certificate Examinations</t>
  </si>
  <si>
    <t>Indus International School Pune</t>
  </si>
  <si>
    <t>Institucion educativa Alvernia</t>
  </si>
  <si>
    <t>Institución Educativa Comercial de Envigado</t>
  </si>
  <si>
    <t>Institución José María Córdoba</t>
  </si>
  <si>
    <t>Institute of Business Management</t>
  </si>
  <si>
    <t>institute of postmodern development of China</t>
  </si>
  <si>
    <t>Institution Beaupeyrat</t>
  </si>
  <si>
    <t>instituto alpha lumen</t>
  </si>
  <si>
    <t>Instituto Educativo Nuevo Milenio</t>
  </si>
  <si>
    <t>Instituto Federal de Goiás</t>
  </si>
  <si>
    <t>Instituto Federal de Pernambuco</t>
  </si>
  <si>
    <t>Instituto Oriente de Puebla</t>
  </si>
  <si>
    <t>Instituto Politecnico Nacional</t>
  </si>
  <si>
    <t>Instituto Superior Politecnico De Tecnologias e Ciências</t>
  </si>
  <si>
    <t>Instituto Tecnico Industrial Francisco Jose de Caldas</t>
  </si>
  <si>
    <t>integrated distincty governmental language school</t>
  </si>
  <si>
    <t>INTERHOUSE LYCEUM</t>
  </si>
  <si>
    <t>Interhouse Lyceum under TIIAME</t>
  </si>
  <si>
    <t>Internationa School of Minsk</t>
  </si>
  <si>
    <t>International baccularate</t>
  </si>
  <si>
    <t>International Christian School Hong Kong</t>
  </si>
  <si>
    <t>international indian school of jeddah</t>
  </si>
  <si>
    <t>International Leadership of Texas Keller-Saginaw High School</t>
  </si>
  <si>
    <t>International School bangkok</t>
  </si>
  <si>
    <t>International School Hannover Region</t>
  </si>
  <si>
    <t>International School Lahore</t>
  </si>
  <si>
    <t>International school Lausanne</t>
  </si>
  <si>
    <t>International School of Astana</t>
  </si>
  <si>
    <t>International School of Basel</t>
  </si>
  <si>
    <t>International School of Creative Science</t>
  </si>
  <si>
    <t>International School of Dhaka</t>
  </si>
  <si>
    <t>International School of Nur-Sultan</t>
  </si>
  <si>
    <t>International school of pafos</t>
  </si>
  <si>
    <t>International School of the Sacred Heart</t>
  </si>
  <si>
    <t>International School of Turin</t>
  </si>
  <si>
    <t>International School Target</t>
  </si>
  <si>
    <t>International School Yangon</t>
  </si>
  <si>
    <t>International Sharing School, Taguspark</t>
  </si>
  <si>
    <t>Iowa City High School</t>
  </si>
  <si>
    <t>IPEKA Sunter</t>
  </si>
  <si>
    <t>Irvine High School</t>
  </si>
  <si>
    <t>Ismailia STEM school</t>
  </si>
  <si>
    <t>Ispahani Public School &amp; College</t>
  </si>
  <si>
    <t>Isparta Süleyman Demirel Fen Lisesi</t>
  </si>
  <si>
    <t>Issaquah High School</t>
  </si>
  <si>
    <t>İstek Bilge Kağan Okulları</t>
  </si>
  <si>
    <t>IT school named after Muhammad al-Khwarizmi in Nukus</t>
  </si>
  <si>
    <t>ITESM CAMPUS CCM</t>
  </si>
  <si>
    <t>ITLF- Instituto Técnico La Falda -</t>
  </si>
  <si>
    <t>ITMA QOSHKOPIR UZBEKISTAN</t>
  </si>
  <si>
    <t>IUGET</t>
  </si>
  <si>
    <t>Ivy International School</t>
  </si>
  <si>
    <t>Izmir Bahcesehir College 50th Year Science and Technology High School</t>
  </si>
  <si>
    <t>İzOl College Anatolian High School</t>
  </si>
  <si>
    <t>J.H. Rose High School</t>
  </si>
  <si>
    <t>James E. Taylor High School</t>
  </si>
  <si>
    <t>James M Bennett High School</t>
  </si>
  <si>
    <t>JAMES MADISON HIGH SCHOOL ONLINE</t>
  </si>
  <si>
    <t>Jamila Tufail</t>
  </si>
  <si>
    <t>Jashore Govt. Michael Madhusudan College</t>
  </si>
  <si>
    <t>Jawahar Navodaya Vidyalaya Bengaluru Urban</t>
  </si>
  <si>
    <t>Jayshree Periwal International School</t>
  </si>
  <si>
    <t>Jeannine Manuel School London</t>
  </si>
  <si>
    <t>Jesus &amp; Mary Secondary School</t>
  </si>
  <si>
    <t>Jizzakh Presidential school</t>
  </si>
  <si>
    <t>jmk international school</t>
  </si>
  <si>
    <t>John Champe high schol</t>
  </si>
  <si>
    <t>John T. Hoggard High School</t>
  </si>
  <si>
    <t>Johnston High School</t>
  </si>
  <si>
    <t>Joseph Orya</t>
  </si>
  <si>
    <t>JSS PRIVATE SCHOOL,DUBAI</t>
  </si>
  <si>
    <t>Jugal School</t>
  </si>
  <si>
    <t>Jumeirah College</t>
  </si>
  <si>
    <t>Jumpstart Academy Africa</t>
  </si>
  <si>
    <t>Junior Achievement Uganda</t>
  </si>
  <si>
    <t>Jyoti Senior Secondary School</t>
  </si>
  <si>
    <t>Kagan city specialized school</t>
  </si>
  <si>
    <t>Kaichi Nihonbashi Gakuen</t>
  </si>
  <si>
    <t>Kaizen academy</t>
  </si>
  <si>
    <t>Kalamazoo Centeral High School</t>
  </si>
  <si>
    <t>Kamrembo Siwandhe Primary School</t>
  </si>
  <si>
    <t>Kantonsschule Wohlen</t>
  </si>
  <si>
    <t>Karachi Grammar School - Middle Section</t>
  </si>
  <si>
    <t>Karakalpakstan Medical Institute</t>
  </si>
  <si>
    <t>Kariyer highscholl</t>
  </si>
  <si>
    <t>Karşıyaka 15 Temmuz Şehitler Anadolu Lisesi</t>
  </si>
  <si>
    <t>Kasansay specialized school</t>
  </si>
  <si>
    <t>kayaphuri high school</t>
  </si>
  <si>
    <t>Kayseri Özel Doğa Koleji Fen Lisesi</t>
  </si>
  <si>
    <t>KCC institute of technology</t>
  </si>
  <si>
    <t>KCIS, Kang Chiao International School</t>
  </si>
  <si>
    <t>kendriya vidyalaya picket</t>
  </si>
  <si>
    <t>Kenmore State High School</t>
  </si>
  <si>
    <t>Kennedy Junior High School</t>
  </si>
  <si>
    <t>Kensington School</t>
  </si>
  <si>
    <t>kenya school of law</t>
  </si>
  <si>
    <t>Kerala Public School Gamharia</t>
  </si>
  <si>
    <t>Kerala Public School Mango</t>
  </si>
  <si>
    <t>Keystone Academy</t>
  </si>
  <si>
    <t>khaitan public school</t>
  </si>
  <si>
    <t>Khojaabad District Specialized School</t>
  </si>
  <si>
    <t>Kidheykhar Higher Secondary school</t>
  </si>
  <si>
    <t>Killester College</t>
  </si>
  <si>
    <t>Kim Lien</t>
  </si>
  <si>
    <t>King's College School</t>
  </si>
  <si>
    <t>kingsinterhigh</t>
  </si>
  <si>
    <t>Kingsley Area High School</t>
  </si>
  <si>
    <t>Kisumu Senior Academy</t>
  </si>
  <si>
    <t>KNUST</t>
  </si>
  <si>
    <t>Koç school</t>
  </si>
  <si>
    <t>Kokand 1st specialized school</t>
  </si>
  <si>
    <t>Korea International School Pangyo Campus</t>
  </si>
  <si>
    <t>Korea Science Academy</t>
  </si>
  <si>
    <t>Kumaraguru College of Technology</t>
  </si>
  <si>
    <t>Kushtia Government College</t>
  </si>
  <si>
    <t>Marshall Islands</t>
  </si>
  <si>
    <t>Kwajalein High School</t>
  </si>
  <si>
    <t>L.two</t>
  </si>
  <si>
    <t>La Asunción</t>
  </si>
  <si>
    <t>La Salle High School</t>
  </si>
  <si>
    <t>LACAS Burki</t>
  </si>
  <si>
    <t>Lagooz schools</t>
  </si>
  <si>
    <t>Lagos state senior model college ojo</t>
  </si>
  <si>
    <t>Lahore Grammar School for Boys, Johar Town</t>
  </si>
  <si>
    <t>lake forest college</t>
  </si>
  <si>
    <t>Lakeview Middle School</t>
  </si>
  <si>
    <t>Lamar High School</t>
  </si>
  <si>
    <t>LANDAU Hazırlıq Məktəbi</t>
  </si>
  <si>
    <t>Landau School</t>
  </si>
  <si>
    <t>Laurel Heights Secondary School</t>
  </si>
  <si>
    <t>Laurens District 55 High School</t>
  </si>
  <si>
    <t>Le Hong Phong High School For The Gifted</t>
  </si>
  <si>
    <t>Le Quy Don Junior High School</t>
  </si>
  <si>
    <t>Leader Bolalar Maktabi</t>
  </si>
  <si>
    <t>Lebaon Trail High School</t>
  </si>
  <si>
    <t>LEPL Gori Municipality Village Akhaldaba Public School</t>
  </si>
  <si>
    <t>Les Ecoles Ihsane</t>
  </si>
  <si>
    <t>Lewiston High School</t>
  </si>
  <si>
    <t>Liceo Luigi Galvani</t>
  </si>
  <si>
    <t>Liceum 157</t>
  </si>
  <si>
    <t>Lighthouse Intl. School</t>
  </si>
  <si>
    <t>Limited Hill Combined School</t>
  </si>
  <si>
    <t>Living Stones International School Inc.</t>
  </si>
  <si>
    <t>Livingston High School</t>
  </si>
  <si>
    <t>Liwa International School</t>
  </si>
  <si>
    <t>Locust Grove High School</t>
  </si>
  <si>
    <t>Lone Star High School</t>
  </si>
  <si>
    <t>Lord Byng Secondary School</t>
  </si>
  <si>
    <t>los alamos high school</t>
  </si>
  <si>
    <t>LSU Institute (branch) named after A. S. Pushkin</t>
  </si>
  <si>
    <t>Lubbock High School</t>
  </si>
  <si>
    <t>Lumiere</t>
  </si>
  <si>
    <t>Luong The Vinh highschool for the Gifted</t>
  </si>
  <si>
    <t>Lutheran High School South</t>
  </si>
  <si>
    <t>Lycee de Kigali</t>
  </si>
  <si>
    <t>lycée français de Zurich</t>
  </si>
  <si>
    <t>lycée mohammed vi d'excellence</t>
  </si>
  <si>
    <t>lycee scientifique souisi</t>
  </si>
  <si>
    <t>Lyceum International School</t>
  </si>
  <si>
    <t>M.D. Indraprastha Sr. Sec. Public School, Delhi</t>
  </si>
  <si>
    <t>M.S in Geography and Environment</t>
  </si>
  <si>
    <t>Machabeng College</t>
  </si>
  <si>
    <t>madras christian college higher secondary school</t>
  </si>
  <si>
    <t>Magdalen College School</t>
  </si>
  <si>
    <t>Mahindra United World College</t>
  </si>
  <si>
    <t>Maktab №4</t>
  </si>
  <si>
    <t>mamdouh elsourady language school</t>
  </si>
  <si>
    <t>mamonya</t>
  </si>
  <si>
    <t>Manarat Dhaka International School and College</t>
  </si>
  <si>
    <t>Manarat Madina Internantional</t>
  </si>
  <si>
    <t>Manav Rachna International School</t>
  </si>
  <si>
    <t>Manhattan Village Academy</t>
  </si>
  <si>
    <t>Manipal Academy of Higher Education Dubai</t>
  </si>
  <si>
    <t>Mansheya El-Bakary High School</t>
  </si>
  <si>
    <t>Mar Gregorios Memorial Higher Secondary School</t>
  </si>
  <si>
    <t>Maranatha Christian High School</t>
  </si>
  <si>
    <t>Marian College</t>
  </si>
  <si>
    <t>Northern Mariana Islands</t>
  </si>
  <si>
    <t>Marianas High School</t>
  </si>
  <si>
    <t>Mariano Marcos State University - Laboratory High School</t>
  </si>
  <si>
    <t>Marianopolis College</t>
  </si>
  <si>
    <t>Marist School</t>
  </si>
  <si>
    <t>Marka Prep Girls school two</t>
  </si>
  <si>
    <t>Marshwood High School</t>
  </si>
  <si>
    <t>masfout C2 &amp; C3 for girls</t>
  </si>
  <si>
    <t>Mashrek International School</t>
  </si>
  <si>
    <t>Masibambane secondary school</t>
  </si>
  <si>
    <t>Massey High school</t>
  </si>
  <si>
    <t>Mastery School of Hawken</t>
  </si>
  <si>
    <t>Mates school</t>
  </si>
  <si>
    <t>Math and Science Academy</t>
  </si>
  <si>
    <t>Matripith Government Girls High School</t>
  </si>
  <si>
    <t>Maulana Jalaluddin Mohammad Balkhi High School</t>
  </si>
  <si>
    <t>MCC higher secondary school</t>
  </si>
  <si>
    <t>McLean High School</t>
  </si>
  <si>
    <t>McNeil High School</t>
  </si>
  <si>
    <t>Medical Academy of Science and Technology</t>
  </si>
  <si>
    <t>Meet Azoun Preparatory Joint School</t>
  </si>
  <si>
    <t>​Melbourne High School</t>
  </si>
  <si>
    <t>Meleq Gosnishti</t>
  </si>
  <si>
    <t>MENGO SENIOR SCHOOL</t>
  </si>
  <si>
    <t>Mentor High School</t>
  </si>
  <si>
    <t>Mercedes de Jesús Molina</t>
  </si>
  <si>
    <t>Merchant Taylors School</t>
  </si>
  <si>
    <t>Merryland International School</t>
  </si>
  <si>
    <t>Mersin Tarsus American College</t>
  </si>
  <si>
    <t>metea valley high school</t>
  </si>
  <si>
    <t>Meteor Club</t>
  </si>
  <si>
    <t>Methodist Ladies College Kew</t>
  </si>
  <si>
    <t>Mézeray-Gabriel Vocational School</t>
  </si>
  <si>
    <t>MEZİTLİ BİLİM VE SANAT MERKEZİ</t>
  </si>
  <si>
    <t>Miami Palmetto Senior High School</t>
  </si>
  <si>
    <t>Michigan Great Lakes Virtual Academy</t>
  </si>
  <si>
    <t>Middle school Lobnya</t>
  </si>
  <si>
    <t>Middlesex highschool</t>
  </si>
  <si>
    <t>Milestone College</t>
  </si>
  <si>
    <t>Millat Umidi School</t>
  </si>
  <si>
    <t>Millbrook international school</t>
  </si>
  <si>
    <t>Millennium High School</t>
  </si>
  <si>
    <t>Milliken Mills High School</t>
  </si>
  <si>
    <t>Millsberry School</t>
  </si>
  <si>
    <t>MIMAROPA Regional Science High School</t>
  </si>
  <si>
    <t>Mingdao High School</t>
  </si>
  <si>
    <t>Minya STEM School</t>
  </si>
  <si>
    <t>Mithibai Junior College</t>
  </si>
  <si>
    <t>MiYork Education</t>
  </si>
  <si>
    <t>mnps virtual</t>
  </si>
  <si>
    <t>Mobica IATS</t>
  </si>
  <si>
    <t>Mobica International Applied Technology school</t>
  </si>
  <si>
    <t>Modern School Vasant Vihar</t>
  </si>
  <si>
    <t>Mohammadpur Government college</t>
  </si>
  <si>
    <t>Mokobeng  Junior Secondary school</t>
  </si>
  <si>
    <t>Monipur High School &amp; College</t>
  </si>
  <si>
    <t>Monona Grove High School</t>
  </si>
  <si>
    <t>monroe township high school</t>
  </si>
  <si>
    <t>Monsurpur Abdul Hamid Talukder High School</t>
  </si>
  <si>
    <t>Montclair Kimberley Academy</t>
  </si>
  <si>
    <t>Montessori EM High School</t>
  </si>
  <si>
    <t>Montgomery Blair HS</t>
  </si>
  <si>
    <t>Moreno Valley High</t>
  </si>
  <si>
    <t>Moscow High School</t>
  </si>
  <si>
    <t>Mount Index International School</t>
  </si>
  <si>
    <t>Mount Juliet High School</t>
  </si>
  <si>
    <t>Mountain View International Applied Technology school</t>
  </si>
  <si>
    <t>Mountain view international applied technology school</t>
  </si>
  <si>
    <t>Mpesa foundation academy</t>
  </si>
  <si>
    <t>Mpraeso Senior High school</t>
  </si>
  <si>
    <t>MSB PRIVATE SCHOOL</t>
  </si>
  <si>
    <t>Mt.St.Henry's High School Mukono</t>
  </si>
  <si>
    <t>Mubarraz High sc</t>
  </si>
  <si>
    <t>Muhammad al-Khrazmy</t>
  </si>
  <si>
    <t>MuhammadYusuf creative school</t>
  </si>
  <si>
    <t>Mulgeum Donga Middle School</t>
  </si>
  <si>
    <t>mulgrave school</t>
  </si>
  <si>
    <t>MUNICIPAL BUDGET EDUCATIONAL INSTITUTION "SECONDARY GENERAL EDUCATION SCHOOL  №1</t>
  </si>
  <si>
    <t>Murarichand College,Sylhet</t>
  </si>
  <si>
    <t>Murray High School</t>
  </si>
  <si>
    <t>Mustafa Eminoğlu Anadolu Lisesi</t>
  </si>
  <si>
    <t>Mynstry Ahmed Al Mansi language school</t>
  </si>
  <si>
    <t>Mzuzu International Academy</t>
  </si>
  <si>
    <t>Nakornpayap International School</t>
  </si>
  <si>
    <t>NAMCOL – Namibia College Of Open Learning</t>
  </si>
  <si>
    <t>Namsan Middle School</t>
  </si>
  <si>
    <t>Nanakuli High and Intermediate School</t>
  </si>
  <si>
    <t>NANDHA CENTRAL SCHOOL</t>
  </si>
  <si>
    <t>Naperville North</t>
  </si>
  <si>
    <t>Narayana college</t>
  </si>
  <si>
    <t>Nasikawa Vision Vision College</t>
  </si>
  <si>
    <t>Nastratech</t>
  </si>
  <si>
    <t>Natabua High School</t>
  </si>
  <si>
    <t>Nathaniel Narbonne Senior High School</t>
  </si>
  <si>
    <t>Natick High School</t>
  </si>
  <si>
    <t>National Egyptian school</t>
  </si>
  <si>
    <t>National Public School International Singapore (NPSI)</t>
  </si>
  <si>
    <t>National Public School, Indiranagar</t>
  </si>
  <si>
    <t>National School of Physics and Maths Astana</t>
  </si>
  <si>
    <t>NationalHigh Jakarta School</t>
  </si>
  <si>
    <t>Nazarbabayev Intellectual School of Astana</t>
  </si>
  <si>
    <t>Nazarbayev Intelectual School of Taraz</t>
  </si>
  <si>
    <t>Nazarbayev Intellectual School Aktau</t>
  </si>
  <si>
    <t>Nazarbayev Intellectual School Almaty</t>
  </si>
  <si>
    <t>NCSSM</t>
  </si>
  <si>
    <t>Nea Paideia School</t>
  </si>
  <si>
    <t>NEDUCHUKS International School</t>
  </si>
  <si>
    <t>Neev Academy</t>
  </si>
  <si>
    <t>Neocity Academy</t>
  </si>
  <si>
    <t>Nesibe Aydın Okulları</t>
  </si>
  <si>
    <t>Net Impact Korea</t>
  </si>
  <si>
    <t>nevada state high school</t>
  </si>
  <si>
    <t>New Covenant Christain School</t>
  </si>
  <si>
    <t>New Generation  School of Preah Sisowath high school</t>
  </si>
  <si>
    <t>New Generation International Schools</t>
  </si>
  <si>
    <t>New Government Degree College</t>
  </si>
  <si>
    <t>New Hope Academy, Solomon Islands</t>
  </si>
  <si>
    <t>New Milford High School</t>
  </si>
  <si>
    <t>New Mongol College of Technology</t>
  </si>
  <si>
    <t>New Trier Township High School</t>
  </si>
  <si>
    <t>New Utrecht High School</t>
  </si>
  <si>
    <t>Newburyport High School</t>
  </si>
  <si>
    <t>Newton High School</t>
  </si>
  <si>
    <t>NGI international schools</t>
  </si>
  <si>
    <t>Nguyen Huu Huan High School</t>
  </si>
  <si>
    <t>Nir Haemek</t>
  </si>
  <si>
    <t>Nirjhor Cantonment Public School &amp; College</t>
  </si>
  <si>
    <t>Noah Education</t>
  </si>
  <si>
    <t>Noble High School</t>
  </si>
  <si>
    <t>nominal bilim okullar∆í¬±</t>
  </si>
  <si>
    <t>Norman High School</t>
  </si>
  <si>
    <t>North Carolina School of Science and Math Durham</t>
  </si>
  <si>
    <t>North early college high school</t>
  </si>
  <si>
    <t>North Gwinnett High School</t>
  </si>
  <si>
    <t>North London Collegiate School Jeju</t>
  </si>
  <si>
    <t>North London Collegiate School Singapore</t>
  </si>
  <si>
    <t>north penn high school</t>
  </si>
  <si>
    <t>Northern Valley Regional High Scool at Demarest</t>
  </si>
  <si>
    <t>Northview High School</t>
  </si>
  <si>
    <t>not</t>
  </si>
  <si>
    <t>Not applicable</t>
  </si>
  <si>
    <t>Notre Dame Academy</t>
  </si>
  <si>
    <t>Notre Dame College, Dhaka</t>
  </si>
  <si>
    <t>Notre Dame High School</t>
  </si>
  <si>
    <t>Nova Pioneer Eldoret Girls High School</t>
  </si>
  <si>
    <t>Nukus Presidential School</t>
  </si>
  <si>
    <t>Nun Okullari</t>
  </si>
  <si>
    <t>Nurafshan Presidential School</t>
  </si>
  <si>
    <t>Nurli Kelajak</t>
  </si>
  <si>
    <t>Nyakach Girls High School</t>
  </si>
  <si>
    <t>NYUKI TPDF HIGH SCHOOL</t>
  </si>
  <si>
    <t>Oakridge Secondary School</t>
  </si>
  <si>
    <t>oakton high school</t>
  </si>
  <si>
    <t>Obele Community Senior High School, Surulere</t>
  </si>
  <si>
    <t>Ocean Grove Charter School</t>
  </si>
  <si>
    <t>Ogun State</t>
  </si>
  <si>
    <t>Okesuna Junior Secondary School</t>
  </si>
  <si>
    <t>Okinwa Christian School International</t>
  </si>
  <si>
    <t>Oladapo Muyiwa Oladoja</t>
  </si>
  <si>
    <t>omair bik wahb high school</t>
  </si>
  <si>
    <t>Omama bnt aby allas</t>
  </si>
  <si>
    <t>ON MY OWN TECHNOLOGY PVT LTD.</t>
  </si>
  <si>
    <t>One World International School</t>
  </si>
  <si>
    <t>One World Interntional School</t>
  </si>
  <si>
    <t>Open Dreams</t>
  </si>
  <si>
    <t>Opoku Ware Senior High School</t>
  </si>
  <si>
    <t>Orange High School</t>
  </si>
  <si>
    <t>Oskemen BIlim-Innovation Lyceum</t>
  </si>
  <si>
    <t>others</t>
  </si>
  <si>
    <t>Ouachita Parish High School</t>
  </si>
  <si>
    <t>our own english high school</t>
  </si>
  <si>
    <t>Owen Valley High School</t>
  </si>
  <si>
    <t>Oxford High School</t>
  </si>
  <si>
    <t>Oxford International School</t>
  </si>
  <si>
    <t>Oyoko Methodist Senior High School</t>
  </si>
  <si>
    <t>Özel kayseri Doğa Koleji Fen Lisesi</t>
  </si>
  <si>
    <t>Özel Şişli Terakki Tepeoren Anadolu</t>
  </si>
  <si>
    <t>Özel TED Diyarbakır Özel Anadolu Lisesi</t>
  </si>
  <si>
    <t>PADRE ILUMINATO</t>
  </si>
  <si>
    <t>Padua Franciscan High School</t>
  </si>
  <si>
    <t>Paint Branch High School</t>
  </si>
  <si>
    <t>Pakistan International School, Qatar</t>
  </si>
  <si>
    <t>Pakturk MAARIF International Schools &amp; Colleges</t>
  </si>
  <si>
    <t>Palmer Trinity School</t>
  </si>
  <si>
    <t>Park City High School</t>
  </si>
  <si>
    <t>Parkdale CI</t>
  </si>
  <si>
    <t>Parktown high school for Girls</t>
  </si>
  <si>
    <t>PASCAL Private School</t>
  </si>
  <si>
    <t>Pathways School Gurgaon</t>
  </si>
  <si>
    <t>Paul Laurence Dunbar High School</t>
  </si>
  <si>
    <t>Paxon School for Advanced Studies</t>
  </si>
  <si>
    <t>PEMA</t>
  </si>
  <si>
    <t>Penn Highschool</t>
  </si>
  <si>
    <t>Penrhos College</t>
  </si>
  <si>
    <t>Perth Modern School</t>
  </si>
  <si>
    <t>Pewaris Bangsa</t>
  </si>
  <si>
    <t>Phelindaba MSI SOS</t>
  </si>
  <si>
    <t>Philippine School Doha</t>
  </si>
  <si>
    <t>Philippine Science High School - CARC</t>
  </si>
  <si>
    <t>Philippine Science High School Cordillera Administrative Campus</t>
  </si>
  <si>
    <t>Phillips Academy</t>
  </si>
  <si>
    <t>Phillips Academy Andover</t>
  </si>
  <si>
    <t>Phillips Andover Academy</t>
  </si>
  <si>
    <t>Phoebe Dickerson</t>
  </si>
  <si>
    <t>Physics,mathematics and informatics bias lyceum</t>
  </si>
  <si>
    <t>Pinegrove School, Dharampur</t>
  </si>
  <si>
    <t>pioneer high school of Ariana/ Lycée pilote de l'Ariana</t>
  </si>
  <si>
    <t>Pitt County Schools Early College High School</t>
  </si>
  <si>
    <t>Plainville High School</t>
  </si>
  <si>
    <t>Plano East Senior High School</t>
  </si>
  <si>
    <t>PM SHRI Kendriya Vidyalaya Golaghat</t>
  </si>
  <si>
    <t>Podar International School</t>
  </si>
  <si>
    <t>Point Avenue</t>
  </si>
  <si>
    <t>Pompano Beach Highschool</t>
  </si>
  <si>
    <t>Poolesville High School</t>
  </si>
  <si>
    <t>Populus Academy</t>
  </si>
  <si>
    <t>Port  Said  Science and Environment  Community</t>
  </si>
  <si>
    <t>Portola High School</t>
  </si>
  <si>
    <t>Positivo</t>
  </si>
  <si>
    <t>Potchefstroom High School for Boys</t>
  </si>
  <si>
    <t>Powerfields Group of Schools</t>
  </si>
  <si>
    <t>Powerhouse Academy</t>
  </si>
  <si>
    <t>Pratibha International School</t>
  </si>
  <si>
    <t>Prayaag International School, Panipat</t>
  </si>
  <si>
    <t>Pre School Central University for Nationalities</t>
  </si>
  <si>
    <t>Preah Yukunthor</t>
  </si>
  <si>
    <t>Prerana Secondary English Boarding School</t>
  </si>
  <si>
    <t>Presbyterian Boys Senior High School</t>
  </si>
  <si>
    <t>Trinidad and Tobago</t>
  </si>
  <si>
    <t>Presentation College Chaguanas</t>
  </si>
  <si>
    <t>Presidential scholl in Namangan</t>
  </si>
  <si>
    <t>Presidential school in Andijan</t>
  </si>
  <si>
    <t>Presidential School in Khiva</t>
  </si>
  <si>
    <t>Presidential school in Navoi</t>
  </si>
  <si>
    <t>Presidential school in Nukus</t>
  </si>
  <si>
    <t>Presidential school in Nurafshon</t>
  </si>
  <si>
    <t>Presidential School In Tashkent</t>
  </si>
  <si>
    <t>Presidential school in Termiz in Uzbekistan</t>
  </si>
  <si>
    <t>Presidential schoon in Nukus</t>
  </si>
  <si>
    <t>Presidential shool in Namangan</t>
  </si>
  <si>
    <t>Prince Alfred College</t>
  </si>
  <si>
    <t>prince of wales secondary</t>
  </si>
  <si>
    <t>Private Bahcesehir College Fiftieeth Year Compus Science and Technology School</t>
  </si>
  <si>
    <t>Private Sanko Schools</t>
  </si>
  <si>
    <t>Private Zafer College</t>
  </si>
  <si>
    <t>providence Christain School system</t>
  </si>
  <si>
    <t>Provincia de Tungurahua</t>
  </si>
  <si>
    <t>PSU.Wittayanusorn</t>
  </si>
  <si>
    <t>public school</t>
  </si>
  <si>
    <t>Public School 12</t>
  </si>
  <si>
    <t>public school 17</t>
  </si>
  <si>
    <t>Public School 220</t>
  </si>
  <si>
    <t>public school 265, Tashkent</t>
  </si>
  <si>
    <t>Public School N6 Fergana, Uzbekistan</t>
  </si>
  <si>
    <t>Punjab Group of Colleges</t>
  </si>
  <si>
    <t>Qatar Science &amp; Technology Secondary School for Boys (QSTSS)</t>
  </si>
  <si>
    <t>QSI INTERNATIONAL SCHOOL OF ASTANA</t>
  </si>
  <si>
    <t>Quality International School</t>
  </si>
  <si>
    <t>Queen Margaret College</t>
  </si>
  <si>
    <t>queens school of inquiry</t>
  </si>
  <si>
    <t>Quincy High School</t>
  </si>
  <si>
    <t>R.C.PATEL SECONDARY SCHOOL, SHIRPUR</t>
  </si>
  <si>
    <t>Radford High School</t>
  </si>
  <si>
    <t>Radians High School</t>
  </si>
  <si>
    <t>raffles institution</t>
  </si>
  <si>
    <t>Raffles Instutition</t>
  </si>
  <si>
    <t>Raha International School</t>
  </si>
  <si>
    <t>Rajshahi Cantonment Board School &amp; College</t>
  </si>
  <si>
    <t>Rajuk Uttara Model College</t>
  </si>
  <si>
    <t>Rangpur Government Girls' High School</t>
  </si>
  <si>
    <t>Rashaya Public high school</t>
  </si>
  <si>
    <t>Rasid Bin Humaid School C2 For Boys</t>
  </si>
  <si>
    <t>Red Sea STEM School</t>
  </si>
  <si>
    <t>redondo union high school</t>
  </si>
  <si>
    <t>Reedy High School</t>
  </si>
  <si>
    <t>Relief Agency</t>
  </si>
  <si>
    <t>Renaissance High School</t>
  </si>
  <si>
    <t>Renaissance International School</t>
  </si>
  <si>
    <t>ribane Laka</t>
  </si>
  <si>
    <t>Rickmansworth School^</t>
  </si>
  <si>
    <t>Ridgewood High School</t>
  </si>
  <si>
    <t>RIDM</t>
  </si>
  <si>
    <t>Rishabh Public school</t>
  </si>
  <si>
    <t>River City Science Academy</t>
  </si>
  <si>
    <t>River Valley High School</t>
  </si>
  <si>
    <t>Riverside Polytechnic Highschool</t>
  </si>
  <si>
    <t>Robert College</t>
  </si>
  <si>
    <t>Rock Ridge High School</t>
  </si>
  <si>
    <t>Rodrigo Nascimento Rodrigues da Silva</t>
  </si>
  <si>
    <t>Rohit Sarmalkar</t>
  </si>
  <si>
    <t>Rosebery School</t>
  </si>
  <si>
    <t>Rosedale College</t>
  </si>
  <si>
    <t>Royal Canadian School in Cairo</t>
  </si>
  <si>
    <t>Royal Latin Grammar School</t>
  </si>
  <si>
    <t>RQ- Sharjah</t>
  </si>
  <si>
    <t>Rugongo Mixed Day Secondary School</t>
  </si>
  <si>
    <t>Rustomjee Cambridge International School</t>
  </si>
  <si>
    <t>Rüzgar Anadolu Lisesi</t>
  </si>
  <si>
    <t>Rye Country Day School</t>
  </si>
  <si>
    <t>S. Thomas' College, Mount Lavinia</t>
  </si>
  <si>
    <t>Saad Zaghloul Distinguished Governmental Language School</t>
  </si>
  <si>
    <t>Saco Oliveros</t>
  </si>
  <si>
    <t>Sacred Heart College Mankon</t>
  </si>
  <si>
    <t>Sacred Heart Convent International School</t>
  </si>
  <si>
    <t>Sacred Heart of Mary</t>
  </si>
  <si>
    <t>Sadat Secondary school for girls</t>
  </si>
  <si>
    <t>Sadat STEM school</t>
  </si>
  <si>
    <t>saed mohammad qanad</t>
  </si>
  <si>
    <t>Safeerat Al Islam (SAI) Academy Hybrid Education</t>
  </si>
  <si>
    <t>Saint Andrews College</t>
  </si>
  <si>
    <t>Saint Catherine Academy</t>
  </si>
  <si>
    <t>Saint Francis Catholic College</t>
  </si>
  <si>
    <t>Saint Joseph Higher Secondar School</t>
  </si>
  <si>
    <t>Saint Louis Basic Education Laboratory Senior High</t>
  </si>
  <si>
    <t>Saint Olave's Grammar School</t>
  </si>
  <si>
    <t>saint paul academy daechi</t>
  </si>
  <si>
    <t>Saint Paul International School</t>
  </si>
  <si>
    <t>Sainte Famille Fanar</t>
  </si>
  <si>
    <t>Salesian College</t>
  </si>
  <si>
    <t>Sam Houston High School</t>
  </si>
  <si>
    <t>Samarkand Presidential school</t>
  </si>
  <si>
    <t>sameer saad adden</t>
  </si>
  <si>
    <t>Samiratou Mohamed</t>
  </si>
  <si>
    <t>San Leandro High School</t>
  </si>
  <si>
    <t>Sanko School</t>
  </si>
  <si>
    <t>sant leela shah high school and jr college</t>
  </si>
  <si>
    <t>Santa Margarita Catholic High School</t>
  </si>
  <si>
    <t>Santa Rosa High School</t>
  </si>
  <si>
    <t>Sapporo Nihon University High School</t>
  </si>
  <si>
    <t>Saraf Public School</t>
  </si>
  <si>
    <t>Satit International Bilingual of Rangsit University Chiang Mai</t>
  </si>
  <si>
    <t>sault area high school</t>
  </si>
  <si>
    <t>Schenevus central school</t>
  </si>
  <si>
    <t>Scholarshome school and college</t>
  </si>
  <si>
    <t>school for international studies</t>
  </si>
  <si>
    <t>School N14</t>
  </si>
  <si>
    <t>School №235</t>
  </si>
  <si>
    <t>School of Eminence</t>
  </si>
  <si>
    <t>school of science and technology</t>
  </si>
  <si>
    <t>School of the Aty Institute of Chicago</t>
  </si>
  <si>
    <t>School-308</t>
  </si>
  <si>
    <t>school-gymnasium 81</t>
  </si>
  <si>
    <t>School-gymnasium no148</t>
  </si>
  <si>
    <t>School#94 Tashkent</t>
  </si>
  <si>
    <t>SciEdu</t>
  </si>
  <si>
    <t>SD public school</t>
  </si>
  <si>
    <t>Secondary and Higher Secondary School</t>
  </si>
  <si>
    <t>Secondary General School n2</t>
  </si>
  <si>
    <t>Secondary School 105th</t>
  </si>
  <si>
    <t>secondary school number 60</t>
  </si>
  <si>
    <t>Secondary school number 73 of Minsk named after M.F. Shmyrev</t>
  </si>
  <si>
    <t>Secondary School Orce Nikolov</t>
  </si>
  <si>
    <t>Secundaria y Preparatoria Luis Aguirre Benavides</t>
  </si>
  <si>
    <t>Şehit Fatih Satır Bilim ve Sanat Merkezi</t>
  </si>
  <si>
    <t>Seke 1 High</t>
  </si>
  <si>
    <t>SEKEM vocational school</t>
  </si>
  <si>
    <t>sekolah pelita harapan kemang village</t>
  </si>
  <si>
    <t>Senior High School State 55 of Jakarta</t>
  </si>
  <si>
    <t>Sepehr institute of isfahan</t>
  </si>
  <si>
    <t>sequoia union high</t>
  </si>
  <si>
    <t>Sevenoaks School</t>
  </si>
  <si>
    <t>Seyhan İşitme Engelliler Ortaokulu</t>
  </si>
  <si>
    <t>sha tin college</t>
  </si>
  <si>
    <t>shaheed Bir Uttam Lt Anwar Girls college</t>
  </si>
  <si>
    <t>Shaheed Police Smrity College</t>
  </si>
  <si>
    <t>Shahid Bulbul Government College</t>
  </si>
  <si>
    <t>Shahid Syed Nazrul Islam College</t>
  </si>
  <si>
    <t>Shaikhontohur specialized school</t>
  </si>
  <si>
    <t>Shakespeare Schoo</t>
  </si>
  <si>
    <t>SHAMS SCHOOL</t>
  </si>
  <si>
    <t>shantiniketan</t>
  </si>
  <si>
    <t>Sharjah English School</t>
  </si>
  <si>
    <t>Sharjah Youth Wasit</t>
  </si>
  <si>
    <t>Sharm college american school</t>
  </si>
  <si>
    <t>shatin college</t>
  </si>
  <si>
    <t>Shaukat Memorial College</t>
  </si>
  <si>
    <t>Shaykhantohur Special School</t>
  </si>
  <si>
    <t>Sheldon High School</t>
  </si>
  <si>
    <t>Shenzhen College of International Education</t>
  </si>
  <si>
    <t>Shildeg School</t>
  </si>
  <si>
    <t>Shimul Das</t>
  </si>
  <si>
    <t>Shining Star International School Abu Dhabi</t>
  </si>
  <si>
    <t>shokooh zeynab</t>
  </si>
  <si>
    <t>Shomanay specialized school</t>
  </si>
  <si>
    <t>Shoqan Walikhanov Private Schoo;</t>
  </si>
  <si>
    <t>Shree Sarasswathi Vidhyaah Mandheer School</t>
  </si>
  <si>
    <t>Shrewsbury International School Bangkok Riverside</t>
  </si>
  <si>
    <t>Shri Ram global school</t>
  </si>
  <si>
    <t>Shubra Al-Nakhla Secondary Co-educational School</t>
  </si>
  <si>
    <t>Sidney High School</t>
  </si>
  <si>
    <t>singapore american school</t>
  </si>
  <si>
    <t>Singapore Chinese Girls School</t>
  </si>
  <si>
    <t>Singapore Polytechnic</t>
  </si>
  <si>
    <t>Sir Zaheer's Academy</t>
  </si>
  <si>
    <t>Sirajganj Government College</t>
  </si>
  <si>
    <t>SIS-Saudi International School for Sciences and Arts</t>
  </si>
  <si>
    <t>sk vinaymandir junior college</t>
  </si>
  <si>
    <t>Sky-Line Global</t>
  </si>
  <si>
    <t>Skylight Comprehensive College</t>
  </si>
  <si>
    <t>SM shetty School</t>
  </si>
  <si>
    <t>SMA Negeri 5 Palangka Raya</t>
  </si>
  <si>
    <t>SMAN 1 Ciruas</t>
  </si>
  <si>
    <t>SMK PINGGAN PINGGAN</t>
  </si>
  <si>
    <t>SMPK 4 PENABUR JAKARTA</t>
  </si>
  <si>
    <t>Song Cong High School</t>
  </si>
  <si>
    <t>Sor Olivar Lombardi National Institute</t>
  </si>
  <si>
    <t>south glens falls senior high</t>
  </si>
  <si>
    <t>South Hill School</t>
  </si>
  <si>
    <t>South Pike High School</t>
  </si>
  <si>
    <t>South Plantation High School</t>
  </si>
  <si>
    <t>South Point School and College</t>
  </si>
  <si>
    <t>Southpointe Academy</t>
  </si>
  <si>
    <t>Southside Christian School</t>
  </si>
  <si>
    <t>Sparkling Mindz Global School</t>
  </si>
  <si>
    <t>Speacialized Boarding School №1</t>
  </si>
  <si>
    <t>Specialized school named after Mirzo Ulug'bek</t>
  </si>
  <si>
    <t>Specialized secondary educational state boarding school named after Mirzo Ulugbek</t>
  </si>
  <si>
    <t>Spring of Life International Schools</t>
  </si>
  <si>
    <t>spring street international school</t>
  </si>
  <si>
    <t>Springdales School Dubai</t>
  </si>
  <si>
    <t>sreyas institute of engineering and technology</t>
  </si>
  <si>
    <t>Sri Chaitanya Techno School</t>
  </si>
  <si>
    <t>St Albans High School for Girls</t>
  </si>
  <si>
    <t>St Andrews College</t>
  </si>
  <si>
    <t>st Anne's high school</t>
  </si>
  <si>
    <t>St Christopher's School, Bahrain</t>
  </si>
  <si>
    <t>St Christophers CE High School</t>
  </si>
  <si>
    <t>St Cuthbert’s College</t>
  </si>
  <si>
    <t>St Francis High School</t>
  </si>
  <si>
    <t>St George's College Quilmes</t>
  </si>
  <si>
    <t>St George's Weybridge</t>
  </si>
  <si>
    <t>St Henrys college kitovu</t>
  </si>
  <si>
    <t>St John's College</t>
  </si>
  <si>
    <t>St Joseph's High School</t>
  </si>
  <si>
    <t>St Mark's High</t>
  </si>
  <si>
    <t>ST MARY'S GIRLS COMPREHENSIVE SCHOOL</t>
  </si>
  <si>
    <t>St Marys College</t>
  </si>
  <si>
    <t>St Pauls Girls School</t>
  </si>
  <si>
    <t>St Roberts of Newminster Catholic School and Sixth Form College</t>
  </si>
  <si>
    <t>St Swithuns School</t>
  </si>
  <si>
    <t>St Theresa's high school</t>
  </si>
  <si>
    <t>ST. ANNE'S SEGA GIRL'S  HIGH SCHOOL</t>
  </si>
  <si>
    <t>St. Catherine's Vocational School</t>
  </si>
  <si>
    <t>St. Edmunds School Jawahar Nagar Jaipur</t>
  </si>
  <si>
    <t>St. Francis Xavier Secondary School</t>
  </si>
  <si>
    <t>St. Georges high school</t>
  </si>
  <si>
    <t>St. Ignatius College, Zimbabwe</t>
  </si>
  <si>
    <t>St. Joseph's Boys' High School</t>
  </si>
  <si>
    <t>St. Joseph's Convent Sr. Sec. Girl's School</t>
  </si>
  <si>
    <t>St. Joseph's Girls' Chepterit High</t>
  </si>
  <si>
    <t>St. Joseph's Institution International</t>
  </si>
  <si>
    <t>St. Mary’s College Kisubi</t>
  </si>
  <si>
    <t>St. Mary's International School</t>
  </si>
  <si>
    <t>St. Olave's Grammar School</t>
  </si>
  <si>
    <t>St. Pius X</t>
  </si>
  <si>
    <t>St. Stephen's School Rome</t>
  </si>
  <si>
    <t>St. Xavier's College</t>
  </si>
  <si>
    <t>Stamford American School Hong Kong</t>
  </si>
  <si>
    <t>Stanton College Preparatory School</t>
  </si>
  <si>
    <t>Star College Pretoria</t>
  </si>
  <si>
    <t>STAR Leadership Academy</t>
  </si>
  <si>
    <t>Starrs Mill High School</t>
  </si>
  <si>
    <t>STEM High for Boys - 6th of October</t>
  </si>
  <si>
    <t>STEM October 11 district</t>
  </si>
  <si>
    <t>Step By Step</t>
  </si>
  <si>
    <t>Stoughton High School</t>
  </si>
  <si>
    <t>Stratford High School</t>
  </si>
  <si>
    <t>Stroudsburg High School</t>
  </si>
  <si>
    <t>SÜGEP ACADEMY</t>
  </si>
  <si>
    <t>Süleyman Demirel Fen Lisesi</t>
  </si>
  <si>
    <t>sunbeam schools</t>
  </si>
  <si>
    <t>Suncity chool</t>
  </si>
  <si>
    <t>Sunnyside High School</t>
  </si>
  <si>
    <t>SunUp International School &amp; College</t>
  </si>
  <si>
    <t>Sunway International Business School</t>
  </si>
  <si>
    <t>Sunway International School</t>
  </si>
  <si>
    <t>Suzhou North America High School</t>
  </si>
  <si>
    <t>Swain High School</t>
  </si>
  <si>
    <t>Swiss International School Qatar</t>
  </si>
  <si>
    <t>Switzerland Point Middle School</t>
  </si>
  <si>
    <t>Sylhet Cadet College</t>
  </si>
  <si>
    <t>Sylhet Government Womens' College</t>
  </si>
  <si>
    <t>Tacoma Science and Math Institute</t>
  </si>
  <si>
    <t>Taibah international school</t>
  </si>
  <si>
    <t>Tainan First Senior High School</t>
  </si>
  <si>
    <t>Talin hamdy</t>
  </si>
  <si>
    <t>Tamale senior high school</t>
  </si>
  <si>
    <t>Tamborine Moun tain State High School</t>
  </si>
  <si>
    <t>Taraba state university jalingo</t>
  </si>
  <si>
    <t>tarek ibn zeyad</t>
  </si>
  <si>
    <t>Target International School</t>
  </si>
  <si>
    <t>Tashkent ulugbek international school</t>
  </si>
  <si>
    <t>Tata Institute of Social Science</t>
  </si>
  <si>
    <t>Taylor High School</t>
  </si>
  <si>
    <t>Technovation Girls</t>
  </si>
  <si>
    <t>Ted Ankara Collage Private Higschool</t>
  </si>
  <si>
    <t>TED Diyarbakır College</t>
  </si>
  <si>
    <t>Terakki Foundation Anatolian Highschool</t>
  </si>
  <si>
    <t>TEV İnanç Türkeş Private High School</t>
  </si>
  <si>
    <t>Th‚àö¬∞i Phi‚àö‚Ñ¢n High School</t>
  </si>
  <si>
    <t>Thakurgaon Government Girls' High School</t>
  </si>
  <si>
    <t>The Academy International School</t>
  </si>
  <si>
    <t>the american embassy school</t>
  </si>
  <si>
    <t>The Applied Technology School</t>
  </si>
  <si>
    <t>The Archer School for Girls</t>
  </si>
  <si>
    <t>The Bishop's School</t>
  </si>
  <si>
    <t>The British School New Delhi</t>
  </si>
  <si>
    <t>The Brook Hill School</t>
  </si>
  <si>
    <t>the cathedral and john connon school</t>
  </si>
  <si>
    <t>The Childville</t>
  </si>
  <si>
    <t>The cIty School capital campus islamabad</t>
  </si>
  <si>
    <t>The College Preparatory School</t>
  </si>
  <si>
    <t>the crescent modal higher secondary school</t>
  </si>
  <si>
    <t>The Educators</t>
  </si>
  <si>
    <t>The English School of Mongolia/IB Programme</t>
  </si>
  <si>
    <t>The Experimental High School Attached to Beijing Normal University</t>
  </si>
  <si>
    <t>The Future Kids School</t>
  </si>
  <si>
    <t>The Hills Montessori School</t>
  </si>
  <si>
    <t>The Iconic School, Bhopal</t>
  </si>
  <si>
    <t>The Indian High school Dubai</t>
  </si>
  <si>
    <t>The Intellect School</t>
  </si>
  <si>
    <t>The International School Bangalore</t>
  </si>
  <si>
    <t>The International School of The Hague</t>
  </si>
  <si>
    <t>The Koç School</t>
  </si>
  <si>
    <t>The Millennium School Mohali</t>
  </si>
  <si>
    <t>the national school of commerce and management</t>
  </si>
  <si>
    <t>the old secondary school for girls</t>
  </si>
  <si>
    <t>The School of Research Science</t>
  </si>
  <si>
    <t>The School,KFI</t>
  </si>
  <si>
    <t>The Shishukunj International School Indore</t>
  </si>
  <si>
    <t>The Spaceship Academy</t>
  </si>
  <si>
    <t>The Springfield Renaissance School</t>
  </si>
  <si>
    <t>Thengwe High School</t>
  </si>
  <si>
    <t>Theta Plus Academy</t>
  </si>
  <si>
    <t>think digital academy</t>
  </si>
  <si>
    <t>Thomas A Edison High School</t>
  </si>
  <si>
    <t>Three Rivers High School</t>
  </si>
  <si>
    <t>Timberland High School</t>
  </si>
  <si>
    <t>Timpview High School</t>
  </si>
  <si>
    <t>Tollow</t>
  </si>
  <si>
    <t>Tomujin alternative school</t>
  </si>
  <si>
    <t>Tran Dai Nghia High School for The Gifted</t>
  </si>
  <si>
    <t>Trinity College Gladstone</t>
  </si>
  <si>
    <t>Trinity International SS/College</t>
  </si>
  <si>
    <t>Trung Phú High School</t>
  </si>
  <si>
    <t>Tsinghua International School</t>
  </si>
  <si>
    <t>TÜBİTAK Science High School</t>
  </si>
  <si>
    <t>tucker high school</t>
  </si>
  <si>
    <t>Tunas Muda School</t>
  </si>
  <si>
    <t>Turku initernational school</t>
  </si>
  <si>
    <t>Tvo ilc</t>
  </si>
  <si>
    <t>Tyndall College</t>
  </si>
  <si>
    <t>U-32 Middle-High School</t>
  </si>
  <si>
    <t>um salamah</t>
  </si>
  <si>
    <t>Umm Al Quwain Cycle Tow and Three Girls</t>
  </si>
  <si>
    <t>Umuchigbo Community High School Iji Nike Enugu</t>
  </si>
  <si>
    <t>Unidad Educativa "Sagrados Corazones"</t>
  </si>
  <si>
    <t>Unidad Educativa Bilingüe Boston</t>
  </si>
  <si>
    <t>Unidad Educativa Borja 3 Cavanis</t>
  </si>
  <si>
    <t>Unidad Educativa Ezra Taft Benson</t>
  </si>
  <si>
    <t>Unidad Educativa Gral Eloy Alfaro</t>
  </si>
  <si>
    <t>Unidad Educativa Honduras</t>
  </si>
  <si>
    <t>Unidad Educativa Julio María Matovelle</t>
  </si>
  <si>
    <t>Uniglobe Secondary School</t>
  </si>
  <si>
    <t>United Public School and College</t>
  </si>
  <si>
    <t>United World College of South East Asia</t>
  </si>
  <si>
    <t>University of Santo Tomas</t>
  </si>
  <si>
    <t>University of the Philippine High School in Iloilo</t>
  </si>
  <si>
    <t>University of the Philippines Diliman</t>
  </si>
  <si>
    <t>University of Toronto Schools</t>
  </si>
  <si>
    <t>UNRWA - North Amman</t>
  </si>
  <si>
    <t>UPH College</t>
  </si>
  <si>
    <t>Upper Canada College</t>
  </si>
  <si>
    <t>uskudar american academy</t>
  </si>
  <si>
    <t>Usmanu Danfodiyo University Sokoto, Sokoto state</t>
  </si>
  <si>
    <t>Uttara High School And College</t>
  </si>
  <si>
    <t>uwc Dilijan</t>
  </si>
  <si>
    <t>Uzb</t>
  </si>
  <si>
    <t>Uzbekista International school №62</t>
  </si>
  <si>
    <t>Uzbekistan Bukhara Shafirkan school №2</t>
  </si>
  <si>
    <t>Vagdevi Group of Institutions</t>
  </si>
  <si>
    <t>Valley Christian School</t>
  </si>
  <si>
    <t>Vanke school,Pudong</t>
  </si>
  <si>
    <t>Vashantek Govt. College</t>
  </si>
  <si>
    <t>Vehbi Koç Vakfı</t>
  </si>
  <si>
    <t>Velammal Academy Nolambur</t>
  </si>
  <si>
    <t>Velammal Vidyalaya Alapakkam</t>
  </si>
  <si>
    <t>VET professional high school RAKIP KRYEZIU</t>
  </si>
  <si>
    <t>Victoria Park Collegiate Institute</t>
  </si>
  <si>
    <t>Vidya Niketan School</t>
  </si>
  <si>
    <t>Vikas Bharati Public School</t>
  </si>
  <si>
    <t>Village Tech Schools</t>
  </si>
  <si>
    <t>Viqarunnisa Noon School &amp; College</t>
  </si>
  <si>
    <t>Vishnu Institute of Technology</t>
  </si>
  <si>
    <t>vision school</t>
  </si>
  <si>
    <t>VKV KOC HIGH SCHOOL</t>
  </si>
  <si>
    <t>Votualevu College</t>
  </si>
  <si>
    <t>Vunimoli Islamia College</t>
  </si>
  <si>
    <t>wadi al azhar</t>
  </si>
  <si>
    <t>Waithaka Riverside</t>
  </si>
  <si>
    <t>Wakefield High School</t>
  </si>
  <si>
    <t>wallington high school for girls</t>
  </si>
  <si>
    <t>walnut grove secondary</t>
  </si>
  <si>
    <t>Warsaw Montessori Family</t>
  </si>
  <si>
    <t>watsonville high school</t>
  </si>
  <si>
    <t>wellspring learning community</t>
  </si>
  <si>
    <t>West Brook Senior High School</t>
  </si>
  <si>
    <t>west Hill</t>
  </si>
  <si>
    <t>West Island School</t>
  </si>
  <si>
    <t>Westborough High School</t>
  </si>
  <si>
    <t>western high school</t>
  </si>
  <si>
    <t>Westerville central High School</t>
  </si>
  <si>
    <t>Westgate High School</t>
  </si>
  <si>
    <t>Westminster Great School</t>
  </si>
  <si>
    <t>Westover Comprehensive High School</t>
  </si>
  <si>
    <t>Westside High School</t>
  </si>
  <si>
    <t>Westview High School</t>
  </si>
  <si>
    <t>Westwood High School</t>
  </si>
  <si>
    <t>White Oaks Secondary School</t>
  </si>
  <si>
    <t>Whitesands School</t>
  </si>
  <si>
    <t>Wichita High School Southeast</t>
  </si>
  <si>
    <t>Willes Little Flower School &amp; College</t>
  </si>
  <si>
    <t>William Lyon Mackenzie</t>
  </si>
  <si>
    <t>Wilson Central High School</t>
  </si>
  <si>
    <t>Winslow Township High School</t>
  </si>
  <si>
    <t>Winthrop High School</t>
  </si>
  <si>
    <t>Wiregrass Ranch High School</t>
  </si>
  <si>
    <t>Wishah school</t>
  </si>
  <si>
    <t>Woodbridge Academy Magnet School for Allied Health and Biomedical Sciences</t>
  </si>
  <si>
    <t>Woodbridge High School</t>
  </si>
  <si>
    <t>Woodrow Wilson High School</t>
  </si>
  <si>
    <t>World Science Scholars</t>
  </si>
  <si>
    <t>woxsen</t>
  </si>
  <si>
    <t>Xi'an Liangjiatan International School</t>
  </si>
  <si>
    <t>yellow train</t>
  </si>
  <si>
    <t>Ykpao School</t>
  </si>
  <si>
    <t>Yorba Linda High School</t>
  </si>
  <si>
    <t>York House School</t>
  </si>
  <si>
    <t>York University</t>
  </si>
  <si>
    <t>Yosemite High School</t>
  </si>
  <si>
    <t>Ysgol Clywedog</t>
  </si>
  <si>
    <t>Zafer Koleji</t>
  </si>
  <si>
    <t>Zahra Buzdar</t>
  </si>
  <si>
    <t>Zayed education complex al budya</t>
  </si>
  <si>
    <t>zilla parshad high school</t>
  </si>
  <si>
    <t>Zimele JS</t>
  </si>
  <si>
    <t>Zitikeni secondary school</t>
  </si>
  <si>
    <t>zrimech aissa high school</t>
  </si>
  <si>
    <t>zyanerfaey</t>
  </si>
  <si>
    <t>Εκπαιδευτήρια Νέα Παιδεία</t>
  </si>
  <si>
    <t>Лицей ТГУ</t>
  </si>
  <si>
    <t>СОУ Гимназија „Славчо Стојменски“</t>
  </si>
  <si>
    <t>Частная школа-лицей Гасыр</t>
  </si>
  <si>
    <t>ثانوية الوادي الأزهر  (Al-Wadi Al-Azhari Secondary School)</t>
  </si>
  <si>
    <t>مدرسة الدكتور لطفي سليمان الثانويه بنات(Dr. Lotfy Suleiman Secondary School for Girls)</t>
  </si>
  <si>
    <t>مدرسة الشعلة الخاصة - الفلاح-(Al Shoula Private School - Al Falah)</t>
  </si>
  <si>
    <t>مدرسة ديوان النهضة الأهلية(Diwan Al-Nahda Private School)</t>
  </si>
  <si>
    <t>مدرسه الامارات الخاصه(بني ياس)(Emirates Private School (Baniyas))</t>
  </si>
  <si>
    <t>مدرسه مصر للتأمين (Misr Insurance School)</t>
  </si>
  <si>
    <t>مطاي الثانوية بنات في مصر(Matay Secondary School for Girls in Egypt)</t>
  </si>
  <si>
    <t>ناصر الثانويه بنين (Nasser Boys' Secondary School)</t>
  </si>
  <si>
    <t>ขุขันธ์</t>
  </si>
  <si>
    <t>Colegio internacional de caracas</t>
  </si>
  <si>
    <t>School</t>
  </si>
  <si>
    <t>DUPLICAT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</si>
</sst>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rgb="FF000000"/>
      <name val="Arial"/>
      <scheme val="minor"/>
    </font>
    <font>
      <b/>
      <sz val="11"/>
      <color theme="1"/>
      <name val="Calibri"/>
    </font>
    <font>
      <sz val="11"/>
      <color theme="1"/>
      <name val="Calibri"/>
    </font>
    <font>
      <sz val="10"/>
      <color theme="1"/>
      <name val="Arial"/>
      <scheme val="minor"/>
    </font>
    <font>
      <u/>
      <sz val="11"/>
      <color rgb="FF0000FF"/>
      <name val="Calibri"/>
    </font>
    <font>
      <sz val="12"/>
      <color rgb="FF1F1F1F"/>
      <name val="Arial"/>
    </font>
    <font>
      <sz val="10"/>
      <color rgb="FF000000"/>
      <name val="&quot;Helvetica Neue&quot;"/>
    </font>
    <font>
      <sz val="10"/>
      <color theme="1"/>
      <name val="Arial"/>
    </font>
    <font>
      <b/>
      <sz val="12"/>
      <color theme="1"/>
      <name val="Calibri"/>
    </font>
    <font>
      <sz val="12"/>
      <color theme="1"/>
      <name val="Calibri"/>
    </font>
    <font>
      <u/>
      <sz val="10"/>
      <color rgb="FF681DA8"/>
      <name val="Arial"/>
    </font>
    <font>
      <sz val="11"/>
      <color rgb="FF1C1C38"/>
      <name val="Roboto"/>
    </font>
    <font>
      <sz val="12"/>
      <color rgb="FF202124"/>
      <name val="Calibri"/>
    </font>
    <font>
      <b/>
      <sz val="12"/>
      <color theme="1"/>
      <name val="Arial"/>
    </font>
    <font>
      <b/>
      <sz val="12"/>
      <color theme="1"/>
      <name val="Aptos Narrow"/>
    </font>
    <font>
      <sz val="12"/>
      <color theme="1"/>
      <name val="Aptos Narrow"/>
    </font>
    <font>
      <sz val="12"/>
      <color theme="1"/>
      <name val="Arial"/>
    </font>
  </fonts>
  <fills count="10">
    <fill>
      <patternFill patternType="none"/>
    </fill>
    <fill>
      <patternFill patternType="gray125"/>
    </fill>
    <fill>
      <patternFill patternType="solid">
        <fgColor rgb="FFD8DEE8"/>
        <bgColor rgb="FFD8DEE8"/>
      </patternFill>
    </fill>
    <fill>
      <patternFill patternType="solid">
        <fgColor rgb="FFF2F4F7"/>
        <bgColor rgb="FFF2F4F7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EA9999"/>
        <bgColor rgb="FFEA9999"/>
      </patternFill>
    </fill>
  </fills>
  <borders count="10">
    <border>
      <left/>
      <right/>
      <top/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E9E9E"/>
      </left>
      <right style="thin">
        <color rgb="FF9E9E9E"/>
      </right>
      <top style="thin">
        <color rgb="FF9E9E9E"/>
      </top>
      <bottom style="thin">
        <color rgb="FF9E9E9E"/>
      </bottom>
      <diagonal/>
    </border>
    <border>
      <left/>
      <right/>
      <top style="thin">
        <color rgb="FF8ED973"/>
      </top>
      <bottom style="thin">
        <color rgb="FF8ED973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0" fontId="2" fillId="3" borderId="2" xfId="0" applyFont="1" applyFill="1" applyBorder="1"/>
    <xf numFmtId="0" fontId="2" fillId="4" borderId="3" xfId="0" applyFont="1" applyFill="1" applyBorder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4" xfId="0" applyFont="1" applyFill="1" applyBorder="1"/>
    <xf numFmtId="0" fontId="2" fillId="3" borderId="5" xfId="0" applyFont="1" applyFill="1" applyBorder="1"/>
    <xf numFmtId="0" fontId="2" fillId="4" borderId="0" xfId="0" applyFont="1" applyFill="1" applyAlignment="1">
      <alignment horizontal="right"/>
    </xf>
    <xf numFmtId="0" fontId="3" fillId="0" borderId="0" xfId="0" applyFont="1"/>
    <xf numFmtId="0" fontId="2" fillId="2" borderId="3" xfId="0" applyFont="1" applyFill="1" applyBorder="1"/>
    <xf numFmtId="0" fontId="2" fillId="2" borderId="3" xfId="0" applyFont="1" applyFill="1" applyBorder="1" applyAlignment="1">
      <alignment horizontal="right"/>
    </xf>
    <xf numFmtId="0" fontId="1" fillId="3" borderId="5" xfId="0" applyFont="1" applyFill="1" applyBorder="1"/>
    <xf numFmtId="0" fontId="1" fillId="3" borderId="2" xfId="0" applyFont="1" applyFill="1" applyBorder="1"/>
    <xf numFmtId="0" fontId="4" fillId="3" borderId="5" xfId="0" applyFont="1" applyFill="1" applyBorder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/>
    <xf numFmtId="0" fontId="6" fillId="0" borderId="6" xfId="0" applyFont="1" applyBorder="1" applyAlignment="1">
      <alignment horizontal="left" vertical="top"/>
    </xf>
    <xf numFmtId="0" fontId="6" fillId="0" borderId="7" xfId="0" applyFont="1" applyBorder="1" applyAlignment="1">
      <alignment horizontal="left" vertical="top"/>
    </xf>
    <xf numFmtId="0" fontId="8" fillId="0" borderId="0" xfId="0" applyFont="1"/>
    <xf numFmtId="0" fontId="9" fillId="0" borderId="0" xfId="0" applyFont="1"/>
    <xf numFmtId="0" fontId="9" fillId="4" borderId="0" xfId="0" applyFont="1" applyFill="1"/>
    <xf numFmtId="0" fontId="9" fillId="0" borderId="8" xfId="0" applyFont="1" applyBorder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9" xfId="0" applyFont="1" applyBorder="1"/>
    <xf numFmtId="0" fontId="14" fillId="0" borderId="9" xfId="0" applyFont="1" applyBorder="1"/>
    <xf numFmtId="0" fontId="15" fillId="0" borderId="9" xfId="0" applyFont="1" applyBorder="1"/>
    <xf numFmtId="0" fontId="15" fillId="0" borderId="9" xfId="0" applyFont="1" applyBorder="1" applyAlignment="1">
      <alignment horizontal="right"/>
    </xf>
    <xf numFmtId="0" fontId="15" fillId="0" borderId="0" xfId="0" applyFont="1"/>
    <xf numFmtId="0" fontId="15" fillId="5" borderId="0" xfId="0" applyFont="1" applyFill="1"/>
    <xf numFmtId="0" fontId="15" fillId="4" borderId="0" xfId="0" applyFont="1" applyFill="1"/>
    <xf numFmtId="0" fontId="16" fillId="4" borderId="0" xfId="0" applyFont="1" applyFill="1"/>
    <xf numFmtId="0" fontId="15" fillId="6" borderId="0" xfId="0" applyFont="1" applyFill="1"/>
    <xf numFmtId="0" fontId="16" fillId="0" borderId="0" xfId="0" applyFont="1"/>
    <xf numFmtId="0" fontId="16" fillId="0" borderId="9" xfId="0" applyFont="1" applyBorder="1"/>
    <xf numFmtId="0" fontId="15" fillId="6" borderId="9" xfId="0" applyFont="1" applyFill="1" applyBorder="1"/>
    <xf numFmtId="0" fontId="15" fillId="5" borderId="9" xfId="0" applyFont="1" applyFill="1" applyBorder="1"/>
    <xf numFmtId="0" fontId="15" fillId="7" borderId="9" xfId="0" applyFont="1" applyFill="1" applyBorder="1"/>
    <xf numFmtId="0" fontId="15" fillId="8" borderId="9" xfId="0" applyFont="1" applyFill="1" applyBorder="1"/>
    <xf numFmtId="0" fontId="15" fillId="9" borderId="9" xfId="0" applyFont="1" applyFill="1" applyBorder="1"/>
    <xf numFmtId="0" fontId="16" fillId="0" borderId="9" xfId="0" applyFont="1" applyBorder="1" applyAlignment="1">
      <alignment horizontal="right"/>
    </xf>
    <xf numFmtId="0" fontId="5" fillId="0" borderId="6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15" fillId="0" borderId="6" xfId="0" applyFont="1" applyBorder="1"/>
    <xf numFmtId="0" fontId="15" fillId="5" borderId="6" xfId="0" applyFont="1" applyFill="1" applyBorder="1"/>
    <xf numFmtId="0" fontId="15" fillId="5" borderId="7" xfId="0" applyFont="1" applyFill="1" applyBorder="1"/>
    <xf numFmtId="0" fontId="6" fillId="0" borderId="7" xfId="0" applyFont="1" applyBorder="1" applyAlignment="1">
      <alignment horizontal="left"/>
    </xf>
    <xf numFmtId="0" fontId="9" fillId="0" borderId="6" xfId="0" applyFont="1" applyBorder="1"/>
    <xf numFmtId="0" fontId="9" fillId="0" borderId="7" xfId="0" applyFont="1" applyBorder="1"/>
    <xf numFmtId="0" fontId="15" fillId="0" borderId="7" xfId="0" applyFont="1" applyBorder="1"/>
    <xf numFmtId="0" fontId="16" fillId="0" borderId="7" xfId="0" applyFont="1" applyBorder="1"/>
    <xf numFmtId="0" fontId="15" fillId="8" borderId="6" xfId="0" applyFont="1" applyFill="1" applyBorder="1"/>
    <xf numFmtId="0" fontId="15" fillId="8" borderId="7" xfId="0" applyFont="1" applyFill="1" applyBorder="1"/>
    <xf numFmtId="0" fontId="16" fillId="0" borderId="6" xfId="0" applyFont="1" applyBorder="1"/>
    <xf numFmtId="0" fontId="15" fillId="9" borderId="6" xfId="0" applyFont="1" applyFill="1" applyBorder="1"/>
    <xf numFmtId="0" fontId="16" fillId="0" borderId="7" xfId="0" applyFont="1" applyBorder="1" applyAlignment="1">
      <alignment horizontal="right"/>
    </xf>
    <xf numFmtId="0" fontId="9" fillId="4" borderId="6" xfId="0" applyFont="1" applyFill="1" applyBorder="1"/>
    <xf numFmtId="0" fontId="9" fillId="4" borderId="7" xfId="0" applyFont="1" applyFill="1" applyBorder="1"/>
    <xf numFmtId="0" fontId="15" fillId="7" borderId="6" xfId="0" applyFont="1" applyFill="1" applyBorder="1"/>
    <xf numFmtId="0" fontId="15" fillId="7" borderId="7" xfId="0" applyFont="1" applyFill="1" applyBorder="1"/>
    <xf numFmtId="0" fontId="6" fillId="0" borderId="0" xfId="0" applyFont="1" applyAlignment="1">
      <alignment horizontal="left" vertical="top"/>
    </xf>
    <xf numFmtId="0" fontId="16" fillId="0" borderId="0" xfId="0" applyFont="1" applyAlignment="1">
      <alignment horizontal="right"/>
    </xf>
    <xf numFmtId="0" fontId="6" fillId="0" borderId="8" xfId="0" applyFont="1" applyBorder="1" applyAlignment="1">
      <alignment horizontal="left" vertical="top"/>
    </xf>
    <xf numFmtId="0" fontId="9" fillId="0" borderId="9" xfId="0" applyFont="1" applyBorder="1"/>
    <xf numFmtId="0" fontId="6" fillId="0" borderId="9" xfId="0" applyFont="1" applyBorder="1" applyAlignment="1">
      <alignment horizontal="left" vertical="top"/>
    </xf>
    <xf numFmtId="0" fontId="15" fillId="7" borderId="0" xfId="0" applyFont="1" applyFill="1"/>
    <xf numFmtId="0" fontId="12" fillId="0" borderId="9" xfId="0" applyFont="1" applyBorder="1"/>
    <xf numFmtId="0" fontId="15" fillId="4" borderId="9" xfId="0" applyFont="1" applyFill="1" applyBorder="1"/>
    <xf numFmtId="0" fontId="16" fillId="4" borderId="9" xfId="0" applyFont="1" applyFill="1" applyBorder="1"/>
    <xf numFmtId="0" fontId="7" fillId="0" borderId="9" xfId="0" applyFont="1" applyBorder="1"/>
    <xf numFmtId="0" fontId="9" fillId="4" borderId="9" xfId="0" applyFont="1" applyFill="1" applyBorder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dinaschools.org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ecyteqroo.edu.mx/web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ecyteqroo.edu.mx/web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616"/>
  <sheetViews>
    <sheetView tabSelected="1" workbookViewId="0"/>
  </sheetViews>
  <sheetFormatPr defaultColWidth="12.5703125" defaultRowHeight="15.75" customHeight="1"/>
  <cols>
    <col min="1" max="1" width="25" customWidth="1"/>
    <col min="2" max="2" width="34.7109375" customWidth="1"/>
  </cols>
  <sheetData>
    <row r="1" spans="1:3">
      <c r="A1" s="1" t="s">
        <v>0</v>
      </c>
      <c r="B1" s="2"/>
      <c r="C1" s="3">
        <v>0</v>
      </c>
    </row>
    <row r="2" spans="1:3">
      <c r="A2" s="4" t="s">
        <v>1</v>
      </c>
      <c r="B2" s="4" t="s">
        <v>2</v>
      </c>
      <c r="C2" s="5">
        <v>1</v>
      </c>
    </row>
    <row r="3" spans="1:3">
      <c r="A3" s="6" t="s">
        <v>3</v>
      </c>
      <c r="B3" s="6"/>
      <c r="C3" s="7">
        <v>1</v>
      </c>
    </row>
    <row r="4" spans="1:3">
      <c r="A4" s="4" t="s">
        <v>4</v>
      </c>
      <c r="B4" s="4" t="s">
        <v>5</v>
      </c>
      <c r="C4" s="5">
        <v>1</v>
      </c>
    </row>
    <row r="5" spans="1:3">
      <c r="A5" s="6" t="s">
        <v>6</v>
      </c>
      <c r="B5" s="6"/>
      <c r="C5" s="7">
        <v>1</v>
      </c>
    </row>
    <row r="6" spans="1:3">
      <c r="A6" s="4" t="s">
        <v>7</v>
      </c>
      <c r="B6" s="4" t="s">
        <v>8</v>
      </c>
      <c r="C6" s="5">
        <v>1</v>
      </c>
    </row>
    <row r="7" spans="1:3">
      <c r="A7" s="8" t="s">
        <v>9</v>
      </c>
      <c r="B7" s="6"/>
      <c r="C7" s="7">
        <v>1</v>
      </c>
    </row>
    <row r="8" spans="1:3">
      <c r="A8" s="4" t="s">
        <v>10</v>
      </c>
      <c r="B8" s="4" t="s">
        <v>11</v>
      </c>
      <c r="C8" s="5">
        <v>1</v>
      </c>
    </row>
    <row r="9" spans="1:3">
      <c r="A9" s="6" t="s">
        <v>12</v>
      </c>
      <c r="B9" s="6"/>
      <c r="C9" s="7">
        <v>1</v>
      </c>
    </row>
    <row r="10" spans="1:3">
      <c r="A10" s="9" t="s">
        <v>13</v>
      </c>
      <c r="B10" s="9" t="s">
        <v>14</v>
      </c>
      <c r="C10" s="10">
        <v>1</v>
      </c>
    </row>
    <row r="11" spans="1:3">
      <c r="A11" s="4"/>
      <c r="B11" s="4" t="s">
        <v>15</v>
      </c>
      <c r="C11" s="5">
        <v>1</v>
      </c>
    </row>
    <row r="12" spans="1:3">
      <c r="A12" s="6" t="s">
        <v>16</v>
      </c>
      <c r="B12" s="6"/>
      <c r="C12" s="7">
        <v>2</v>
      </c>
    </row>
    <row r="13" spans="1:3">
      <c r="A13" s="9" t="s">
        <v>17</v>
      </c>
      <c r="B13" s="9" t="s">
        <v>18</v>
      </c>
      <c r="C13" s="10">
        <v>1</v>
      </c>
    </row>
    <row r="14" spans="1:3">
      <c r="A14" s="9"/>
      <c r="B14" s="9" t="s">
        <v>19</v>
      </c>
      <c r="C14" s="10">
        <v>1</v>
      </c>
    </row>
    <row r="15" spans="1:3">
      <c r="A15" s="9"/>
      <c r="B15" s="9" t="s">
        <v>20</v>
      </c>
      <c r="C15" s="10">
        <v>1</v>
      </c>
    </row>
    <row r="16" spans="1:3">
      <c r="A16" s="9"/>
      <c r="B16" s="9" t="s">
        <v>21</v>
      </c>
      <c r="C16" s="10">
        <v>1</v>
      </c>
    </row>
    <row r="17" spans="1:3">
      <c r="A17" s="4"/>
      <c r="B17" s="4" t="s">
        <v>22</v>
      </c>
      <c r="C17" s="5">
        <v>1</v>
      </c>
    </row>
    <row r="18" spans="1:3">
      <c r="A18" s="6" t="s">
        <v>23</v>
      </c>
      <c r="B18" s="6"/>
      <c r="C18" s="7">
        <v>5</v>
      </c>
    </row>
    <row r="19" spans="1:3">
      <c r="A19" s="4" t="s">
        <v>24</v>
      </c>
      <c r="B19" s="4" t="s">
        <v>25</v>
      </c>
      <c r="C19" s="5">
        <v>1</v>
      </c>
    </row>
    <row r="20" spans="1:3">
      <c r="A20" s="6" t="s">
        <v>26</v>
      </c>
      <c r="B20" s="6"/>
      <c r="C20" s="7">
        <v>1</v>
      </c>
    </row>
    <row r="21" spans="1:3">
      <c r="A21" s="9" t="s">
        <v>27</v>
      </c>
      <c r="B21" s="9" t="s">
        <v>28</v>
      </c>
      <c r="C21" s="10">
        <v>1</v>
      </c>
    </row>
    <row r="22" spans="1:3">
      <c r="A22" s="9"/>
      <c r="B22" s="9" t="s">
        <v>29</v>
      </c>
      <c r="C22" s="10">
        <v>2</v>
      </c>
    </row>
    <row r="23" spans="1:3">
      <c r="A23" s="9"/>
      <c r="B23" s="9" t="s">
        <v>30</v>
      </c>
      <c r="C23" s="10">
        <v>1</v>
      </c>
    </row>
    <row r="24" spans="1:3">
      <c r="A24" s="4"/>
      <c r="B24" s="4" t="s">
        <v>31</v>
      </c>
      <c r="C24" s="5">
        <v>1</v>
      </c>
    </row>
    <row r="25" spans="1:3">
      <c r="A25" s="6" t="s">
        <v>32</v>
      </c>
      <c r="B25" s="6"/>
      <c r="C25" s="7">
        <v>5</v>
      </c>
    </row>
    <row r="26" spans="1:3">
      <c r="A26" s="9" t="s">
        <v>33</v>
      </c>
      <c r="B26" s="9" t="s">
        <v>34</v>
      </c>
      <c r="C26" s="10">
        <v>1</v>
      </c>
    </row>
    <row r="27" spans="1:3">
      <c r="A27" s="4"/>
      <c r="B27" s="4" t="s">
        <v>35</v>
      </c>
      <c r="C27" s="5">
        <v>1</v>
      </c>
    </row>
    <row r="28" spans="1:3">
      <c r="A28" s="6" t="s">
        <v>36</v>
      </c>
      <c r="B28" s="6"/>
      <c r="C28" s="7">
        <v>2</v>
      </c>
    </row>
    <row r="29" spans="1:3">
      <c r="A29" s="4" t="s">
        <v>37</v>
      </c>
      <c r="B29" s="4" t="s">
        <v>38</v>
      </c>
      <c r="C29" s="5">
        <v>1</v>
      </c>
    </row>
    <row r="30" spans="1:3">
      <c r="A30" s="6" t="s">
        <v>39</v>
      </c>
      <c r="B30" s="6"/>
      <c r="C30" s="7">
        <v>1</v>
      </c>
    </row>
    <row r="31" spans="1:3">
      <c r="A31" s="4" t="s">
        <v>40</v>
      </c>
      <c r="B31" s="4" t="s">
        <v>41</v>
      </c>
      <c r="C31" s="5">
        <v>1</v>
      </c>
    </row>
    <row r="32" spans="1:3">
      <c r="A32" s="6" t="s">
        <v>42</v>
      </c>
      <c r="B32" s="6"/>
      <c r="C32" s="7">
        <v>1</v>
      </c>
    </row>
    <row r="33" spans="1:3">
      <c r="A33" s="9" t="s">
        <v>43</v>
      </c>
      <c r="B33" s="9" t="s">
        <v>44</v>
      </c>
      <c r="C33" s="10">
        <v>1</v>
      </c>
    </row>
    <row r="34" spans="1:3">
      <c r="A34" s="9"/>
      <c r="B34" s="9" t="s">
        <v>45</v>
      </c>
      <c r="C34" s="10">
        <v>1</v>
      </c>
    </row>
    <row r="35" spans="1:3">
      <c r="A35" s="9"/>
      <c r="B35" s="9" t="s">
        <v>46</v>
      </c>
      <c r="C35" s="10">
        <v>1</v>
      </c>
    </row>
    <row r="36" spans="1:3">
      <c r="A36" s="9"/>
      <c r="B36" s="9" t="s">
        <v>47</v>
      </c>
      <c r="C36" s="10">
        <v>1</v>
      </c>
    </row>
    <row r="37" spans="1:3">
      <c r="A37" s="9"/>
      <c r="B37" s="9" t="s">
        <v>48</v>
      </c>
      <c r="C37" s="10">
        <v>1</v>
      </c>
    </row>
    <row r="38" spans="1:3">
      <c r="A38" s="4"/>
      <c r="B38" s="4" t="s">
        <v>49</v>
      </c>
      <c r="C38" s="5">
        <v>1</v>
      </c>
    </row>
    <row r="39" spans="1:3">
      <c r="A39" s="6" t="s">
        <v>50</v>
      </c>
      <c r="B39" s="6"/>
      <c r="C39" s="7">
        <v>6</v>
      </c>
    </row>
    <row r="40" spans="1:3">
      <c r="A40" s="9" t="s">
        <v>51</v>
      </c>
      <c r="B40" s="9" t="s">
        <v>52</v>
      </c>
      <c r="C40" s="10">
        <v>1</v>
      </c>
    </row>
    <row r="41" spans="1:3">
      <c r="A41" s="9"/>
      <c r="B41" s="9" t="s">
        <v>53</v>
      </c>
      <c r="C41" s="10">
        <v>1</v>
      </c>
    </row>
    <row r="42" spans="1:3">
      <c r="A42" s="4"/>
      <c r="B42" s="4" t="s">
        <v>54</v>
      </c>
      <c r="C42" s="5">
        <v>1</v>
      </c>
    </row>
    <row r="43" spans="1:3">
      <c r="A43" s="6" t="s">
        <v>55</v>
      </c>
      <c r="B43" s="6"/>
      <c r="C43" s="7">
        <v>3</v>
      </c>
    </row>
    <row r="44" spans="1:3">
      <c r="A44" s="9" t="s">
        <v>56</v>
      </c>
      <c r="B44" s="9" t="s">
        <v>57</v>
      </c>
      <c r="C44" s="10">
        <v>1</v>
      </c>
    </row>
    <row r="45" spans="1:3">
      <c r="A45" s="4"/>
      <c r="B45" s="4" t="s">
        <v>58</v>
      </c>
      <c r="C45" s="5">
        <v>1</v>
      </c>
    </row>
    <row r="46" spans="1:3">
      <c r="A46" s="8" t="s">
        <v>59</v>
      </c>
      <c r="B46" s="6"/>
      <c r="C46" s="7">
        <v>2</v>
      </c>
    </row>
    <row r="47" spans="1:3">
      <c r="A47" s="4" t="s">
        <v>60</v>
      </c>
      <c r="B47" s="4" t="s">
        <v>61</v>
      </c>
      <c r="C47" s="5">
        <v>1</v>
      </c>
    </row>
    <row r="48" spans="1:3">
      <c r="A48" s="6" t="s">
        <v>62</v>
      </c>
      <c r="B48" s="6"/>
      <c r="C48" s="7">
        <v>1</v>
      </c>
    </row>
    <row r="49" spans="1:3">
      <c r="A49" s="9" t="s">
        <v>63</v>
      </c>
      <c r="B49" s="9" t="s">
        <v>64</v>
      </c>
      <c r="C49" s="10">
        <v>1</v>
      </c>
    </row>
    <row r="50" spans="1:3">
      <c r="A50" s="4"/>
      <c r="B50" s="4" t="s">
        <v>65</v>
      </c>
      <c r="C50" s="5">
        <v>1</v>
      </c>
    </row>
    <row r="51" spans="1:3">
      <c r="A51" s="6" t="s">
        <v>66</v>
      </c>
      <c r="B51" s="6"/>
      <c r="C51" s="7">
        <v>2</v>
      </c>
    </row>
    <row r="52" spans="1:3">
      <c r="A52" s="4" t="s">
        <v>67</v>
      </c>
      <c r="B52" s="4" t="s">
        <v>68</v>
      </c>
      <c r="C52" s="5">
        <v>1</v>
      </c>
    </row>
    <row r="53" spans="1:3">
      <c r="A53" s="6" t="s">
        <v>69</v>
      </c>
      <c r="B53" s="6"/>
      <c r="C53" s="7">
        <v>1</v>
      </c>
    </row>
    <row r="54" spans="1:3">
      <c r="A54" s="4" t="s">
        <v>70</v>
      </c>
      <c r="B54" s="4" t="s">
        <v>71</v>
      </c>
      <c r="C54" s="5">
        <v>1</v>
      </c>
    </row>
    <row r="55" spans="1:3">
      <c r="A55" s="6" t="s">
        <v>72</v>
      </c>
      <c r="B55" s="6"/>
      <c r="C55" s="7">
        <v>1</v>
      </c>
    </row>
    <row r="56" spans="1:3">
      <c r="A56" s="9" t="s">
        <v>73</v>
      </c>
      <c r="B56" s="9" t="s">
        <v>74</v>
      </c>
      <c r="C56" s="10">
        <v>1</v>
      </c>
    </row>
    <row r="57" spans="1:3">
      <c r="A57" s="9"/>
      <c r="B57" s="9" t="s">
        <v>75</v>
      </c>
      <c r="C57" s="10">
        <v>1</v>
      </c>
    </row>
    <row r="58" spans="1:3">
      <c r="A58" s="9"/>
      <c r="B58" s="9" t="s">
        <v>76</v>
      </c>
      <c r="C58" s="10">
        <v>1</v>
      </c>
    </row>
    <row r="59" spans="1:3">
      <c r="A59" s="9"/>
      <c r="B59" s="9" t="s">
        <v>77</v>
      </c>
      <c r="C59" s="10">
        <v>1</v>
      </c>
    </row>
    <row r="60" spans="1:3">
      <c r="A60" s="9"/>
      <c r="B60" s="9" t="s">
        <v>78</v>
      </c>
      <c r="C60" s="10">
        <v>1</v>
      </c>
    </row>
    <row r="61" spans="1:3">
      <c r="A61" s="9"/>
      <c r="B61" s="9" t="s">
        <v>79</v>
      </c>
      <c r="C61" s="10">
        <v>1</v>
      </c>
    </row>
    <row r="62" spans="1:3">
      <c r="A62" s="4"/>
      <c r="B62" s="4" t="s">
        <v>80</v>
      </c>
      <c r="C62" s="5">
        <v>1</v>
      </c>
    </row>
    <row r="63" spans="1:3">
      <c r="A63" s="6" t="s">
        <v>81</v>
      </c>
      <c r="B63" s="6"/>
      <c r="C63" s="7">
        <v>7</v>
      </c>
    </row>
    <row r="64" spans="1:3">
      <c r="A64" s="4" t="s">
        <v>82</v>
      </c>
      <c r="B64" s="4" t="s">
        <v>83</v>
      </c>
      <c r="C64" s="5">
        <v>1</v>
      </c>
    </row>
    <row r="65" spans="1:7">
      <c r="A65" s="8" t="s">
        <v>84</v>
      </c>
      <c r="B65" s="6"/>
      <c r="C65" s="7">
        <v>1</v>
      </c>
    </row>
    <row r="66" spans="1:7">
      <c r="A66" s="4" t="s">
        <v>85</v>
      </c>
      <c r="B66" s="4" t="s">
        <v>86</v>
      </c>
      <c r="C66" s="5">
        <v>1</v>
      </c>
    </row>
    <row r="67" spans="1:7">
      <c r="A67" s="6" t="s">
        <v>87</v>
      </c>
      <c r="B67" s="6"/>
      <c r="C67" s="7">
        <v>1</v>
      </c>
    </row>
    <row r="68" spans="1:7">
      <c r="A68" s="9" t="s">
        <v>88</v>
      </c>
      <c r="B68" s="9" t="s">
        <v>89</v>
      </c>
      <c r="C68" s="10">
        <v>1</v>
      </c>
    </row>
    <row r="69" spans="1:7">
      <c r="A69" s="9"/>
      <c r="B69" s="9" t="s">
        <v>90</v>
      </c>
      <c r="C69" s="10">
        <v>1</v>
      </c>
    </row>
    <row r="70" spans="1:7">
      <c r="A70" s="9"/>
      <c r="B70" s="9" t="s">
        <v>91</v>
      </c>
      <c r="C70" s="10">
        <v>1</v>
      </c>
    </row>
    <row r="71" spans="1:7">
      <c r="A71" s="4"/>
      <c r="B71" s="4" t="s">
        <v>92</v>
      </c>
      <c r="C71" s="5">
        <v>1</v>
      </c>
    </row>
    <row r="72" spans="1:7">
      <c r="A72" s="6" t="s">
        <v>93</v>
      </c>
      <c r="B72" s="6"/>
      <c r="C72" s="7">
        <v>4</v>
      </c>
    </row>
    <row r="73" spans="1:7">
      <c r="A73" s="4" t="s">
        <v>94</v>
      </c>
      <c r="B73" s="4" t="s">
        <v>95</v>
      </c>
      <c r="C73" s="5">
        <v>1</v>
      </c>
    </row>
    <row r="74" spans="1:7">
      <c r="A74" s="6" t="s">
        <v>96</v>
      </c>
      <c r="B74" s="6"/>
      <c r="C74" s="7">
        <v>1</v>
      </c>
    </row>
    <row r="75" spans="1:7">
      <c r="A75" s="4" t="s">
        <v>97</v>
      </c>
      <c r="B75" s="4" t="s">
        <v>98</v>
      </c>
      <c r="C75" s="5">
        <v>1</v>
      </c>
    </row>
    <row r="76" spans="1:7">
      <c r="A76" s="8" t="s">
        <v>99</v>
      </c>
      <c r="B76" s="6"/>
      <c r="C76" s="7">
        <v>1</v>
      </c>
    </row>
    <row r="77" spans="1:7">
      <c r="A77" s="4" t="s">
        <v>100</v>
      </c>
      <c r="B77" s="4" t="s">
        <v>101</v>
      </c>
      <c r="C77" s="5">
        <v>1</v>
      </c>
      <c r="G77" s="11" t="s">
        <v>102</v>
      </c>
    </row>
    <row r="78" spans="1:7">
      <c r="A78" s="8" t="s">
        <v>103</v>
      </c>
      <c r="B78" s="6"/>
      <c r="C78" s="7">
        <v>1</v>
      </c>
    </row>
    <row r="79" spans="1:7">
      <c r="A79" s="4" t="s">
        <v>104</v>
      </c>
      <c r="B79" s="4" t="s">
        <v>105</v>
      </c>
      <c r="C79" s="5">
        <v>1</v>
      </c>
    </row>
    <row r="80" spans="1:7">
      <c r="A80" s="6" t="s">
        <v>106</v>
      </c>
      <c r="B80" s="6"/>
      <c r="C80" s="7">
        <v>1</v>
      </c>
    </row>
    <row r="81" spans="1:3">
      <c r="A81" s="4" t="s">
        <v>107</v>
      </c>
      <c r="B81" s="4" t="s">
        <v>108</v>
      </c>
      <c r="C81" s="5">
        <v>1</v>
      </c>
    </row>
    <row r="82" spans="1:3">
      <c r="A82" s="8" t="s">
        <v>109</v>
      </c>
      <c r="B82" s="6"/>
      <c r="C82" s="7">
        <v>1</v>
      </c>
    </row>
    <row r="83" spans="1:3">
      <c r="A83" s="9" t="s">
        <v>110</v>
      </c>
      <c r="B83" s="9" t="s">
        <v>111</v>
      </c>
      <c r="C83" s="10">
        <v>1</v>
      </c>
    </row>
    <row r="84" spans="1:3">
      <c r="A84" s="9"/>
      <c r="B84" s="9" t="s">
        <v>112</v>
      </c>
      <c r="C84" s="10">
        <v>1</v>
      </c>
    </row>
    <row r="85" spans="1:3">
      <c r="A85" s="4"/>
      <c r="B85" s="4" t="s">
        <v>113</v>
      </c>
      <c r="C85" s="5">
        <v>1</v>
      </c>
    </row>
    <row r="86" spans="1:3">
      <c r="A86" s="6" t="s">
        <v>114</v>
      </c>
      <c r="B86" s="6"/>
      <c r="C86" s="7">
        <v>3</v>
      </c>
    </row>
    <row r="87" spans="1:3">
      <c r="A87" s="9" t="s">
        <v>115</v>
      </c>
      <c r="B87" s="9" t="s">
        <v>116</v>
      </c>
      <c r="C87" s="10">
        <v>1</v>
      </c>
    </row>
    <row r="88" spans="1:3">
      <c r="A88" s="9"/>
      <c r="B88" s="9" t="s">
        <v>117</v>
      </c>
      <c r="C88" s="10">
        <v>1</v>
      </c>
    </row>
    <row r="89" spans="1:3">
      <c r="A89" s="4"/>
      <c r="B89" s="4" t="s">
        <v>118</v>
      </c>
      <c r="C89" s="5">
        <v>1</v>
      </c>
    </row>
    <row r="90" spans="1:3">
      <c r="A90" s="6" t="s">
        <v>119</v>
      </c>
      <c r="B90" s="6"/>
      <c r="C90" s="7">
        <v>3</v>
      </c>
    </row>
    <row r="91" spans="1:3">
      <c r="A91" s="4" t="s">
        <v>120</v>
      </c>
      <c r="B91" s="4" t="s">
        <v>121</v>
      </c>
      <c r="C91" s="5">
        <v>1</v>
      </c>
    </row>
    <row r="92" spans="1:3">
      <c r="A92" s="6" t="s">
        <v>122</v>
      </c>
      <c r="B92" s="6"/>
      <c r="C92" s="7">
        <v>1</v>
      </c>
    </row>
    <row r="93" spans="1:3">
      <c r="A93" s="9" t="s">
        <v>123</v>
      </c>
      <c r="B93" s="9" t="s">
        <v>124</v>
      </c>
      <c r="C93" s="10">
        <v>1</v>
      </c>
    </row>
    <row r="94" spans="1:3">
      <c r="A94" s="9"/>
      <c r="B94" s="9" t="s">
        <v>125</v>
      </c>
      <c r="C94" s="10">
        <v>1</v>
      </c>
    </row>
    <row r="95" spans="1:3">
      <c r="A95" s="4"/>
      <c r="B95" s="4" t="s">
        <v>126</v>
      </c>
      <c r="C95" s="5">
        <v>1</v>
      </c>
    </row>
    <row r="96" spans="1:3">
      <c r="A96" s="6" t="s">
        <v>127</v>
      </c>
      <c r="B96" s="6"/>
      <c r="C96" s="7">
        <v>3</v>
      </c>
    </row>
    <row r="97" spans="1:3">
      <c r="A97" s="4" t="s">
        <v>128</v>
      </c>
      <c r="B97" s="4" t="s">
        <v>129</v>
      </c>
      <c r="C97" s="5">
        <v>1</v>
      </c>
    </row>
    <row r="98" spans="1:3">
      <c r="A98" s="6" t="s">
        <v>130</v>
      </c>
      <c r="B98" s="6"/>
      <c r="C98" s="7">
        <v>1</v>
      </c>
    </row>
    <row r="99" spans="1:3">
      <c r="A99" s="9" t="s">
        <v>131</v>
      </c>
      <c r="B99" s="9" t="s">
        <v>132</v>
      </c>
      <c r="C99" s="10">
        <v>1</v>
      </c>
    </row>
    <row r="100" spans="1:3">
      <c r="A100" s="9"/>
      <c r="B100" s="9" t="s">
        <v>133</v>
      </c>
      <c r="C100" s="10">
        <v>1</v>
      </c>
    </row>
    <row r="101" spans="1:3">
      <c r="A101" s="4"/>
      <c r="B101" s="4" t="s">
        <v>134</v>
      </c>
      <c r="C101" s="5">
        <v>1</v>
      </c>
    </row>
    <row r="102" spans="1:3">
      <c r="A102" s="12" t="s">
        <v>135</v>
      </c>
      <c r="B102" s="12"/>
      <c r="C102" s="13">
        <v>3</v>
      </c>
    </row>
    <row r="103" spans="1:3">
      <c r="A103" s="6" t="s">
        <v>136</v>
      </c>
      <c r="B103" s="6"/>
      <c r="C103" s="7">
        <v>4</v>
      </c>
    </row>
    <row r="104" spans="1:3">
      <c r="A104" s="4" t="s">
        <v>137</v>
      </c>
      <c r="B104" s="4" t="s">
        <v>138</v>
      </c>
      <c r="C104" s="5">
        <v>1</v>
      </c>
    </row>
    <row r="105" spans="1:3">
      <c r="A105" s="6" t="s">
        <v>139</v>
      </c>
      <c r="B105" s="6"/>
      <c r="C105" s="7">
        <v>1</v>
      </c>
    </row>
    <row r="106" spans="1:3">
      <c r="A106" s="4" t="s">
        <v>140</v>
      </c>
      <c r="B106" s="4" t="s">
        <v>141</v>
      </c>
      <c r="C106" s="5">
        <v>1</v>
      </c>
    </row>
    <row r="107" spans="1:3">
      <c r="A107" s="8" t="s">
        <v>142</v>
      </c>
      <c r="B107" s="6"/>
      <c r="C107" s="7">
        <v>1</v>
      </c>
    </row>
    <row r="108" spans="1:3">
      <c r="A108" s="9" t="s">
        <v>143</v>
      </c>
      <c r="B108" s="9" t="s">
        <v>144</v>
      </c>
      <c r="C108" s="10">
        <v>1</v>
      </c>
    </row>
    <row r="109" spans="1:3">
      <c r="A109" s="9"/>
      <c r="B109" s="9" t="s">
        <v>145</v>
      </c>
      <c r="C109" s="10">
        <v>1</v>
      </c>
    </row>
    <row r="110" spans="1:3">
      <c r="A110" s="9"/>
      <c r="B110" s="9" t="s">
        <v>146</v>
      </c>
      <c r="C110" s="10">
        <v>1</v>
      </c>
    </row>
    <row r="111" spans="1:3">
      <c r="A111" s="4"/>
      <c r="B111" s="4" t="s">
        <v>147</v>
      </c>
      <c r="C111" s="5">
        <v>1</v>
      </c>
    </row>
    <row r="112" spans="1:3">
      <c r="A112" s="6" t="s">
        <v>148</v>
      </c>
      <c r="B112" s="6"/>
      <c r="C112" s="7">
        <v>4</v>
      </c>
    </row>
    <row r="113" spans="1:3">
      <c r="A113" s="9" t="s">
        <v>149</v>
      </c>
      <c r="B113" s="9" t="s">
        <v>150</v>
      </c>
      <c r="C113" s="10">
        <v>1</v>
      </c>
    </row>
    <row r="114" spans="1:3">
      <c r="A114" s="9"/>
      <c r="B114" s="9" t="s">
        <v>151</v>
      </c>
      <c r="C114" s="10">
        <v>1</v>
      </c>
    </row>
    <row r="115" spans="1:3">
      <c r="A115" s="9"/>
      <c r="B115" s="9" t="s">
        <v>152</v>
      </c>
      <c r="C115" s="10">
        <v>1</v>
      </c>
    </row>
    <row r="116" spans="1:3">
      <c r="A116" s="4"/>
      <c r="B116" s="4" t="s">
        <v>153</v>
      </c>
      <c r="C116" s="5">
        <v>1</v>
      </c>
    </row>
    <row r="117" spans="1:3">
      <c r="A117" s="6" t="s">
        <v>154</v>
      </c>
      <c r="B117" s="6"/>
      <c r="C117" s="7">
        <v>4</v>
      </c>
    </row>
    <row r="118" spans="1:3">
      <c r="A118" s="4" t="s">
        <v>155</v>
      </c>
      <c r="B118" s="4" t="s">
        <v>156</v>
      </c>
      <c r="C118" s="5">
        <v>1</v>
      </c>
    </row>
    <row r="119" spans="1:3">
      <c r="A119" s="6" t="s">
        <v>157</v>
      </c>
      <c r="B119" s="6"/>
      <c r="C119" s="7">
        <v>1</v>
      </c>
    </row>
    <row r="120" spans="1:3">
      <c r="A120" s="9" t="s">
        <v>158</v>
      </c>
      <c r="B120" s="9" t="s">
        <v>159</v>
      </c>
      <c r="C120" s="10">
        <v>1</v>
      </c>
    </row>
    <row r="121" spans="1:3">
      <c r="A121" s="4"/>
      <c r="B121" s="4" t="s">
        <v>160</v>
      </c>
      <c r="C121" s="5">
        <v>1</v>
      </c>
    </row>
    <row r="122" spans="1:3">
      <c r="A122" s="6" t="s">
        <v>161</v>
      </c>
      <c r="B122" s="6"/>
      <c r="C122" s="7">
        <v>2</v>
      </c>
    </row>
    <row r="123" spans="1:3">
      <c r="A123" s="9" t="s">
        <v>162</v>
      </c>
      <c r="B123" s="9" t="s">
        <v>163</v>
      </c>
      <c r="C123" s="10">
        <v>1</v>
      </c>
    </row>
    <row r="124" spans="1:3">
      <c r="A124" s="9"/>
      <c r="B124" s="9" t="s">
        <v>164</v>
      </c>
      <c r="C124" s="10">
        <v>1</v>
      </c>
    </row>
    <row r="125" spans="1:3">
      <c r="A125" s="9"/>
      <c r="B125" s="9" t="s">
        <v>165</v>
      </c>
      <c r="C125" s="10">
        <v>1</v>
      </c>
    </row>
    <row r="126" spans="1:3">
      <c r="A126" s="9"/>
      <c r="B126" s="9" t="s">
        <v>166</v>
      </c>
      <c r="C126" s="10">
        <v>1</v>
      </c>
    </row>
    <row r="127" spans="1:3">
      <c r="A127" s="9"/>
      <c r="B127" s="9" t="s">
        <v>167</v>
      </c>
      <c r="C127" s="10">
        <v>1</v>
      </c>
    </row>
    <row r="128" spans="1:3">
      <c r="A128" s="9"/>
      <c r="B128" s="9" t="s">
        <v>168</v>
      </c>
      <c r="C128" s="10">
        <v>1</v>
      </c>
    </row>
    <row r="129" spans="1:3">
      <c r="A129" s="9"/>
      <c r="B129" s="9" t="s">
        <v>169</v>
      </c>
      <c r="C129" s="10">
        <v>1</v>
      </c>
    </row>
    <row r="130" spans="1:3">
      <c r="A130" s="9"/>
      <c r="B130" s="9" t="s">
        <v>170</v>
      </c>
      <c r="C130" s="10">
        <v>1</v>
      </c>
    </row>
    <row r="131" spans="1:3">
      <c r="A131" s="9"/>
      <c r="B131" s="9" t="s">
        <v>171</v>
      </c>
      <c r="C131" s="10">
        <v>1</v>
      </c>
    </row>
    <row r="132" spans="1:3">
      <c r="A132" s="9"/>
      <c r="B132" s="9" t="s">
        <v>172</v>
      </c>
      <c r="C132" s="10">
        <v>1</v>
      </c>
    </row>
    <row r="133" spans="1:3">
      <c r="A133" s="9"/>
      <c r="B133" s="9" t="s">
        <v>173</v>
      </c>
      <c r="C133" s="10">
        <v>1</v>
      </c>
    </row>
    <row r="134" spans="1:3">
      <c r="A134" s="9"/>
      <c r="B134" s="9" t="s">
        <v>174</v>
      </c>
      <c r="C134" s="10">
        <v>1</v>
      </c>
    </row>
    <row r="135" spans="1:3">
      <c r="A135" s="9"/>
      <c r="B135" s="9" t="s">
        <v>175</v>
      </c>
      <c r="C135" s="10">
        <v>1</v>
      </c>
    </row>
    <row r="136" spans="1:3">
      <c r="A136" s="9"/>
      <c r="B136" s="9" t="s">
        <v>176</v>
      </c>
      <c r="C136" s="10">
        <v>1</v>
      </c>
    </row>
    <row r="137" spans="1:3">
      <c r="A137" s="9"/>
      <c r="B137" s="9" t="s">
        <v>177</v>
      </c>
      <c r="C137" s="10">
        <v>1</v>
      </c>
    </row>
    <row r="138" spans="1:3">
      <c r="A138" s="9"/>
      <c r="B138" s="9" t="s">
        <v>178</v>
      </c>
      <c r="C138" s="10">
        <v>1</v>
      </c>
    </row>
    <row r="139" spans="1:3">
      <c r="A139" s="9"/>
      <c r="B139" s="9" t="s">
        <v>179</v>
      </c>
      <c r="C139" s="10">
        <v>2</v>
      </c>
    </row>
    <row r="140" spans="1:3">
      <c r="A140" s="9"/>
      <c r="B140" s="9" t="s">
        <v>180</v>
      </c>
      <c r="C140" s="10">
        <v>1</v>
      </c>
    </row>
    <row r="141" spans="1:3">
      <c r="A141" s="9"/>
      <c r="B141" s="9" t="s">
        <v>181</v>
      </c>
      <c r="C141" s="10">
        <v>1</v>
      </c>
    </row>
    <row r="142" spans="1:3">
      <c r="A142" s="9"/>
      <c r="B142" s="9" t="s">
        <v>182</v>
      </c>
      <c r="C142" s="10">
        <v>1</v>
      </c>
    </row>
    <row r="143" spans="1:3">
      <c r="A143" s="9"/>
      <c r="B143" s="9" t="s">
        <v>183</v>
      </c>
      <c r="C143" s="10">
        <v>1</v>
      </c>
    </row>
    <row r="144" spans="1:3">
      <c r="A144" s="9"/>
      <c r="B144" s="9" t="s">
        <v>184</v>
      </c>
      <c r="C144" s="10">
        <v>1</v>
      </c>
    </row>
    <row r="145" spans="1:3">
      <c r="A145" s="9"/>
      <c r="B145" s="9" t="s">
        <v>185</v>
      </c>
      <c r="C145" s="10">
        <v>1</v>
      </c>
    </row>
    <row r="146" spans="1:3">
      <c r="A146" s="9"/>
      <c r="B146" s="9" t="s">
        <v>186</v>
      </c>
      <c r="C146" s="10">
        <v>2</v>
      </c>
    </row>
    <row r="147" spans="1:3">
      <c r="A147" s="9"/>
      <c r="B147" s="9" t="s">
        <v>187</v>
      </c>
      <c r="C147" s="10">
        <v>1</v>
      </c>
    </row>
    <row r="148" spans="1:3">
      <c r="A148" s="9"/>
      <c r="B148" s="9" t="s">
        <v>188</v>
      </c>
      <c r="C148" s="10">
        <v>1</v>
      </c>
    </row>
    <row r="149" spans="1:3">
      <c r="A149" s="9"/>
      <c r="B149" s="9" t="s">
        <v>189</v>
      </c>
      <c r="C149" s="10">
        <v>1</v>
      </c>
    </row>
    <row r="150" spans="1:3">
      <c r="A150" s="9"/>
      <c r="B150" s="9" t="s">
        <v>190</v>
      </c>
      <c r="C150" s="10">
        <v>1</v>
      </c>
    </row>
    <row r="151" spans="1:3">
      <c r="A151" s="9"/>
      <c r="B151" s="9" t="s">
        <v>191</v>
      </c>
      <c r="C151" s="10">
        <v>1</v>
      </c>
    </row>
    <row r="152" spans="1:3">
      <c r="A152" s="9"/>
      <c r="B152" s="9" t="s">
        <v>192</v>
      </c>
      <c r="C152" s="10">
        <v>1</v>
      </c>
    </row>
    <row r="153" spans="1:3">
      <c r="A153" s="9"/>
      <c r="B153" s="9" t="s">
        <v>193</v>
      </c>
      <c r="C153" s="10">
        <v>1</v>
      </c>
    </row>
    <row r="154" spans="1:3">
      <c r="A154" s="9"/>
      <c r="B154" s="9" t="s">
        <v>194</v>
      </c>
      <c r="C154" s="10">
        <v>1</v>
      </c>
    </row>
    <row r="155" spans="1:3">
      <c r="A155" s="9"/>
      <c r="B155" s="9" t="s">
        <v>195</v>
      </c>
      <c r="C155" s="10">
        <v>1</v>
      </c>
    </row>
    <row r="156" spans="1:3">
      <c r="A156" s="9"/>
      <c r="B156" s="9" t="s">
        <v>196</v>
      </c>
      <c r="C156" s="10">
        <v>1</v>
      </c>
    </row>
    <row r="157" spans="1:3">
      <c r="A157" s="9"/>
      <c r="B157" s="9" t="s">
        <v>197</v>
      </c>
      <c r="C157" s="10">
        <v>1</v>
      </c>
    </row>
    <row r="158" spans="1:3">
      <c r="A158" s="9"/>
      <c r="B158" s="9" t="s">
        <v>198</v>
      </c>
      <c r="C158" s="10">
        <v>1</v>
      </c>
    </row>
    <row r="159" spans="1:3">
      <c r="A159" s="9"/>
      <c r="B159" s="9" t="s">
        <v>199</v>
      </c>
      <c r="C159" s="10">
        <v>1</v>
      </c>
    </row>
    <row r="160" spans="1:3">
      <c r="A160" s="9"/>
      <c r="B160" s="9" t="s">
        <v>200</v>
      </c>
      <c r="C160" s="10">
        <v>1</v>
      </c>
    </row>
    <row r="161" spans="1:3">
      <c r="A161" s="9"/>
      <c r="B161" s="9" t="s">
        <v>201</v>
      </c>
      <c r="C161" s="10">
        <v>1</v>
      </c>
    </row>
    <row r="162" spans="1:3">
      <c r="A162" s="9"/>
      <c r="B162" s="9" t="s">
        <v>202</v>
      </c>
      <c r="C162" s="10">
        <v>1</v>
      </c>
    </row>
    <row r="163" spans="1:3">
      <c r="A163" s="9"/>
      <c r="B163" s="9" t="s">
        <v>203</v>
      </c>
      <c r="C163" s="10">
        <v>1</v>
      </c>
    </row>
    <row r="164" spans="1:3">
      <c r="A164" s="9"/>
      <c r="B164" s="9" t="s">
        <v>204</v>
      </c>
      <c r="C164" s="10">
        <v>1</v>
      </c>
    </row>
    <row r="165" spans="1:3">
      <c r="A165" s="9"/>
      <c r="B165" s="9" t="s">
        <v>205</v>
      </c>
      <c r="C165" s="10">
        <v>1</v>
      </c>
    </row>
    <row r="166" spans="1:3">
      <c r="A166" s="9"/>
      <c r="B166" s="9" t="s">
        <v>206</v>
      </c>
      <c r="C166" s="10">
        <v>1</v>
      </c>
    </row>
    <row r="167" spans="1:3">
      <c r="A167" s="9"/>
      <c r="B167" s="9" t="s">
        <v>207</v>
      </c>
      <c r="C167" s="10">
        <v>1</v>
      </c>
    </row>
    <row r="168" spans="1:3">
      <c r="A168" s="9"/>
      <c r="B168" s="9" t="s">
        <v>208</v>
      </c>
      <c r="C168" s="10">
        <v>1</v>
      </c>
    </row>
    <row r="169" spans="1:3">
      <c r="A169" s="9"/>
      <c r="B169" s="9" t="s">
        <v>209</v>
      </c>
      <c r="C169" s="10">
        <v>1</v>
      </c>
    </row>
    <row r="170" spans="1:3">
      <c r="A170" s="9"/>
      <c r="B170" s="9" t="s">
        <v>210</v>
      </c>
      <c r="C170" s="10">
        <v>1</v>
      </c>
    </row>
    <row r="171" spans="1:3">
      <c r="A171" s="9"/>
      <c r="B171" s="9" t="s">
        <v>211</v>
      </c>
      <c r="C171" s="10">
        <v>1</v>
      </c>
    </row>
    <row r="172" spans="1:3">
      <c r="A172" s="9"/>
      <c r="B172" s="9" t="s">
        <v>212</v>
      </c>
      <c r="C172" s="10">
        <v>1</v>
      </c>
    </row>
    <row r="173" spans="1:3">
      <c r="A173" s="9"/>
      <c r="B173" s="9" t="s">
        <v>213</v>
      </c>
      <c r="C173" s="10">
        <v>1</v>
      </c>
    </row>
    <row r="174" spans="1:3">
      <c r="A174" s="9"/>
      <c r="B174" s="9" t="s">
        <v>214</v>
      </c>
      <c r="C174" s="10">
        <v>1</v>
      </c>
    </row>
    <row r="175" spans="1:3">
      <c r="A175" s="9"/>
      <c r="B175" s="9" t="s">
        <v>215</v>
      </c>
      <c r="C175" s="10">
        <v>1</v>
      </c>
    </row>
    <row r="176" spans="1:3">
      <c r="A176" s="9"/>
      <c r="B176" s="9" t="s">
        <v>216</v>
      </c>
      <c r="C176" s="10">
        <v>1</v>
      </c>
    </row>
    <row r="177" spans="1:3">
      <c r="A177" s="9"/>
      <c r="B177" s="9" t="s">
        <v>217</v>
      </c>
      <c r="C177" s="10">
        <v>1</v>
      </c>
    </row>
    <row r="178" spans="1:3">
      <c r="A178" s="9"/>
      <c r="B178" s="14" t="s">
        <v>218</v>
      </c>
      <c r="C178" s="10">
        <v>1</v>
      </c>
    </row>
    <row r="179" spans="1:3">
      <c r="A179" s="4"/>
      <c r="B179" s="4" t="s">
        <v>219</v>
      </c>
      <c r="C179" s="5">
        <v>1</v>
      </c>
    </row>
    <row r="180" spans="1:3">
      <c r="A180" s="6" t="s">
        <v>220</v>
      </c>
      <c r="B180" s="6"/>
      <c r="C180" s="7">
        <v>59</v>
      </c>
    </row>
    <row r="181" spans="1:3">
      <c r="A181" s="9" t="s">
        <v>221</v>
      </c>
      <c r="B181" s="9" t="s">
        <v>222</v>
      </c>
      <c r="C181" s="10">
        <v>2</v>
      </c>
    </row>
    <row r="182" spans="1:3">
      <c r="A182" s="9"/>
      <c r="B182" s="9" t="s">
        <v>223</v>
      </c>
      <c r="C182" s="10">
        <v>1</v>
      </c>
    </row>
    <row r="183" spans="1:3">
      <c r="A183" s="4"/>
      <c r="B183" s="4" t="s">
        <v>224</v>
      </c>
      <c r="C183" s="5">
        <v>1</v>
      </c>
    </row>
    <row r="184" spans="1:3">
      <c r="A184" s="6" t="s">
        <v>225</v>
      </c>
      <c r="B184" s="6"/>
      <c r="C184" s="7">
        <v>4</v>
      </c>
    </row>
    <row r="185" spans="1:3">
      <c r="A185" s="9" t="s">
        <v>226</v>
      </c>
      <c r="B185" s="9" t="s">
        <v>227</v>
      </c>
      <c r="C185" s="10">
        <v>1</v>
      </c>
    </row>
    <row r="186" spans="1:3">
      <c r="A186" s="9"/>
      <c r="B186" s="9" t="s">
        <v>228</v>
      </c>
      <c r="C186" s="10">
        <v>1</v>
      </c>
    </row>
    <row r="187" spans="1:3">
      <c r="A187" s="9"/>
      <c r="B187" s="9" t="s">
        <v>229</v>
      </c>
      <c r="C187" s="10">
        <v>1</v>
      </c>
    </row>
    <row r="188" spans="1:3">
      <c r="A188" s="9"/>
      <c r="B188" s="9" t="s">
        <v>230</v>
      </c>
      <c r="C188" s="10">
        <v>1</v>
      </c>
    </row>
    <row r="189" spans="1:3">
      <c r="A189" s="9"/>
      <c r="B189" s="9" t="s">
        <v>231</v>
      </c>
      <c r="C189" s="10">
        <v>1</v>
      </c>
    </row>
    <row r="190" spans="1:3">
      <c r="A190" s="9"/>
      <c r="B190" s="9" t="s">
        <v>232</v>
      </c>
      <c r="C190" s="10">
        <v>1</v>
      </c>
    </row>
    <row r="191" spans="1:3">
      <c r="A191" s="9"/>
      <c r="B191" s="9" t="s">
        <v>233</v>
      </c>
      <c r="C191" s="10">
        <v>1</v>
      </c>
    </row>
    <row r="192" spans="1:3">
      <c r="A192" s="9"/>
      <c r="B192" s="9" t="s">
        <v>234</v>
      </c>
      <c r="C192" s="10">
        <v>1</v>
      </c>
    </row>
    <row r="193" spans="1:3">
      <c r="A193" s="9"/>
      <c r="B193" s="9" t="s">
        <v>235</v>
      </c>
      <c r="C193" s="10">
        <v>1</v>
      </c>
    </row>
    <row r="194" spans="1:3">
      <c r="A194" s="9"/>
      <c r="B194" s="9" t="s">
        <v>236</v>
      </c>
      <c r="C194" s="10">
        <v>1</v>
      </c>
    </row>
    <row r="195" spans="1:3">
      <c r="A195" s="9"/>
      <c r="B195" s="9" t="s">
        <v>237</v>
      </c>
      <c r="C195" s="10">
        <v>1</v>
      </c>
    </row>
    <row r="196" spans="1:3">
      <c r="A196" s="9"/>
      <c r="B196" s="9" t="s">
        <v>238</v>
      </c>
      <c r="C196" s="10">
        <v>1</v>
      </c>
    </row>
    <row r="197" spans="1:3">
      <c r="A197" s="9"/>
      <c r="B197" s="9" t="s">
        <v>239</v>
      </c>
      <c r="C197" s="10">
        <v>1</v>
      </c>
    </row>
    <row r="198" spans="1:3">
      <c r="A198" s="9"/>
      <c r="B198" s="9" t="s">
        <v>240</v>
      </c>
      <c r="C198" s="10">
        <v>1</v>
      </c>
    </row>
    <row r="199" spans="1:3">
      <c r="A199" s="9"/>
      <c r="B199" s="9" t="s">
        <v>241</v>
      </c>
      <c r="C199" s="10">
        <v>1</v>
      </c>
    </row>
    <row r="200" spans="1:3">
      <c r="A200" s="9"/>
      <c r="B200" s="9" t="s">
        <v>242</v>
      </c>
      <c r="C200" s="10">
        <v>1</v>
      </c>
    </row>
    <row r="201" spans="1:3">
      <c r="A201" s="9"/>
      <c r="B201" s="9" t="s">
        <v>243</v>
      </c>
      <c r="C201" s="10">
        <v>1</v>
      </c>
    </row>
    <row r="202" spans="1:3">
      <c r="A202" s="9"/>
      <c r="B202" s="9" t="s">
        <v>244</v>
      </c>
      <c r="C202" s="10">
        <v>1</v>
      </c>
    </row>
    <row r="203" spans="1:3">
      <c r="A203" s="9"/>
      <c r="B203" s="9" t="s">
        <v>245</v>
      </c>
      <c r="C203" s="10">
        <v>1</v>
      </c>
    </row>
    <row r="204" spans="1:3">
      <c r="A204" s="9"/>
      <c r="B204" s="9" t="s">
        <v>246</v>
      </c>
      <c r="C204" s="10">
        <v>1</v>
      </c>
    </row>
    <row r="205" spans="1:3">
      <c r="A205" s="9"/>
      <c r="B205" s="9" t="s">
        <v>247</v>
      </c>
      <c r="C205" s="10">
        <v>1</v>
      </c>
    </row>
    <row r="206" spans="1:3">
      <c r="A206" s="9"/>
      <c r="B206" s="9" t="s">
        <v>248</v>
      </c>
      <c r="C206" s="10">
        <v>1</v>
      </c>
    </row>
    <row r="207" spans="1:3">
      <c r="A207" s="9"/>
      <c r="B207" s="9" t="s">
        <v>249</v>
      </c>
      <c r="C207" s="10">
        <v>1</v>
      </c>
    </row>
    <row r="208" spans="1:3">
      <c r="A208" s="9"/>
      <c r="B208" s="9" t="s">
        <v>250</v>
      </c>
      <c r="C208" s="10">
        <v>1</v>
      </c>
    </row>
    <row r="209" spans="1:3">
      <c r="A209" s="9"/>
      <c r="B209" s="9" t="s">
        <v>251</v>
      </c>
      <c r="C209" s="10">
        <v>1</v>
      </c>
    </row>
    <row r="210" spans="1:3">
      <c r="A210" s="9"/>
      <c r="B210" s="9" t="s">
        <v>252</v>
      </c>
      <c r="C210" s="10">
        <v>1</v>
      </c>
    </row>
    <row r="211" spans="1:3">
      <c r="A211" s="9"/>
      <c r="B211" s="9" t="s">
        <v>253</v>
      </c>
      <c r="C211" s="10">
        <v>1</v>
      </c>
    </row>
    <row r="212" spans="1:3">
      <c r="A212" s="9"/>
      <c r="B212" s="9" t="s">
        <v>254</v>
      </c>
      <c r="C212" s="10">
        <v>1</v>
      </c>
    </row>
    <row r="213" spans="1:3">
      <c r="A213" s="9"/>
      <c r="B213" s="9" t="s">
        <v>255</v>
      </c>
      <c r="C213" s="10">
        <v>1</v>
      </c>
    </row>
    <row r="214" spans="1:3">
      <c r="A214" s="9"/>
      <c r="B214" s="9" t="s">
        <v>256</v>
      </c>
      <c r="C214" s="10">
        <v>1</v>
      </c>
    </row>
    <row r="215" spans="1:3">
      <c r="A215" s="9"/>
      <c r="B215" s="9" t="s">
        <v>257</v>
      </c>
      <c r="C215" s="10">
        <v>1</v>
      </c>
    </row>
    <row r="216" spans="1:3">
      <c r="A216" s="9"/>
      <c r="B216" s="9" t="s">
        <v>258</v>
      </c>
      <c r="C216" s="10">
        <v>1</v>
      </c>
    </row>
    <row r="217" spans="1:3">
      <c r="A217" s="9"/>
      <c r="B217" s="9" t="s">
        <v>259</v>
      </c>
      <c r="C217" s="10">
        <v>1</v>
      </c>
    </row>
    <row r="218" spans="1:3">
      <c r="A218" s="9"/>
      <c r="B218" s="9" t="s">
        <v>260</v>
      </c>
      <c r="C218" s="10">
        <v>1</v>
      </c>
    </row>
    <row r="219" spans="1:3">
      <c r="A219" s="9"/>
      <c r="B219" s="9" t="s">
        <v>261</v>
      </c>
      <c r="C219" s="10">
        <v>1</v>
      </c>
    </row>
    <row r="220" spans="1:3">
      <c r="A220" s="9"/>
      <c r="B220" s="9" t="s">
        <v>262</v>
      </c>
      <c r="C220" s="10">
        <v>1</v>
      </c>
    </row>
    <row r="221" spans="1:3">
      <c r="A221" s="9"/>
      <c r="B221" s="9" t="s">
        <v>263</v>
      </c>
      <c r="C221" s="10">
        <v>1</v>
      </c>
    </row>
    <row r="222" spans="1:3">
      <c r="A222" s="9"/>
      <c r="B222" s="9" t="s">
        <v>264</v>
      </c>
      <c r="C222" s="10">
        <v>1</v>
      </c>
    </row>
    <row r="223" spans="1:3">
      <c r="A223" s="9"/>
      <c r="B223" s="9" t="s">
        <v>265</v>
      </c>
      <c r="C223" s="10">
        <v>1</v>
      </c>
    </row>
    <row r="224" spans="1:3">
      <c r="A224" s="9"/>
      <c r="B224" s="9" t="s">
        <v>266</v>
      </c>
      <c r="C224" s="10">
        <v>1</v>
      </c>
    </row>
    <row r="225" spans="1:3">
      <c r="A225" s="9"/>
      <c r="B225" s="9" t="s">
        <v>267</v>
      </c>
      <c r="C225" s="10">
        <v>1</v>
      </c>
    </row>
    <row r="226" spans="1:3">
      <c r="A226" s="9"/>
      <c r="B226" s="9" t="s">
        <v>268</v>
      </c>
      <c r="C226" s="10">
        <v>1</v>
      </c>
    </row>
    <row r="227" spans="1:3">
      <c r="A227" s="9"/>
      <c r="B227" s="9" t="s">
        <v>269</v>
      </c>
      <c r="C227" s="10">
        <v>1</v>
      </c>
    </row>
    <row r="228" spans="1:3">
      <c r="A228" s="9"/>
      <c r="B228" s="9" t="s">
        <v>270</v>
      </c>
      <c r="C228" s="10">
        <v>1</v>
      </c>
    </row>
    <row r="229" spans="1:3">
      <c r="A229" s="9"/>
      <c r="B229" s="9" t="s">
        <v>271</v>
      </c>
      <c r="C229" s="10">
        <v>1</v>
      </c>
    </row>
    <row r="230" spans="1:3">
      <c r="A230" s="9"/>
      <c r="B230" s="9" t="s">
        <v>272</v>
      </c>
      <c r="C230" s="10">
        <v>1</v>
      </c>
    </row>
    <row r="231" spans="1:3">
      <c r="A231" s="9"/>
      <c r="B231" s="9" t="s">
        <v>273</v>
      </c>
      <c r="C231" s="10">
        <v>1</v>
      </c>
    </row>
    <row r="232" spans="1:3">
      <c r="A232" s="9"/>
      <c r="B232" s="9" t="s">
        <v>274</v>
      </c>
      <c r="C232" s="10">
        <v>1</v>
      </c>
    </row>
    <row r="233" spans="1:3">
      <c r="A233" s="9"/>
      <c r="B233" s="9" t="s">
        <v>275</v>
      </c>
      <c r="C233" s="10">
        <v>1</v>
      </c>
    </row>
    <row r="234" spans="1:3">
      <c r="A234" s="9"/>
      <c r="B234" s="9" t="s">
        <v>276</v>
      </c>
      <c r="C234" s="10">
        <v>1</v>
      </c>
    </row>
    <row r="235" spans="1:3">
      <c r="A235" s="9"/>
      <c r="B235" s="9" t="s">
        <v>277</v>
      </c>
      <c r="C235" s="10">
        <v>1</v>
      </c>
    </row>
    <row r="236" spans="1:3">
      <c r="A236" s="9"/>
      <c r="B236" s="9" t="s">
        <v>278</v>
      </c>
      <c r="C236" s="10">
        <v>1</v>
      </c>
    </row>
    <row r="237" spans="1:3">
      <c r="A237" s="9"/>
      <c r="B237" s="9" t="s">
        <v>279</v>
      </c>
      <c r="C237" s="10">
        <v>1</v>
      </c>
    </row>
    <row r="238" spans="1:3">
      <c r="A238" s="9"/>
      <c r="B238" s="9" t="s">
        <v>280</v>
      </c>
      <c r="C238" s="10">
        <v>1</v>
      </c>
    </row>
    <row r="239" spans="1:3">
      <c r="A239" s="9"/>
      <c r="B239" s="9" t="s">
        <v>281</v>
      </c>
      <c r="C239" s="10">
        <v>1</v>
      </c>
    </row>
    <row r="240" spans="1:3">
      <c r="A240" s="9"/>
      <c r="B240" s="9" t="s">
        <v>282</v>
      </c>
      <c r="C240" s="10">
        <v>1</v>
      </c>
    </row>
    <row r="241" spans="1:3">
      <c r="A241" s="9"/>
      <c r="B241" s="9" t="s">
        <v>283</v>
      </c>
      <c r="C241" s="10">
        <v>1</v>
      </c>
    </row>
    <row r="242" spans="1:3">
      <c r="A242" s="9"/>
      <c r="B242" s="9" t="s">
        <v>284</v>
      </c>
      <c r="C242" s="10">
        <v>1</v>
      </c>
    </row>
    <row r="243" spans="1:3">
      <c r="A243" s="9"/>
      <c r="B243" s="9" t="s">
        <v>285</v>
      </c>
      <c r="C243" s="10">
        <v>1</v>
      </c>
    </row>
    <row r="244" spans="1:3">
      <c r="A244" s="9"/>
      <c r="B244" s="9" t="s">
        <v>286</v>
      </c>
      <c r="C244" s="10">
        <v>2</v>
      </c>
    </row>
    <row r="245" spans="1:3">
      <c r="A245" s="9"/>
      <c r="B245" s="9" t="s">
        <v>287</v>
      </c>
      <c r="C245" s="10">
        <v>1</v>
      </c>
    </row>
    <row r="246" spans="1:3">
      <c r="A246" s="9"/>
      <c r="B246" s="9" t="s">
        <v>288</v>
      </c>
      <c r="C246" s="10">
        <v>1</v>
      </c>
    </row>
    <row r="247" spans="1:3">
      <c r="A247" s="9"/>
      <c r="B247" s="9" t="s">
        <v>289</v>
      </c>
      <c r="C247" s="10">
        <v>1</v>
      </c>
    </row>
    <row r="248" spans="1:3">
      <c r="A248" s="9"/>
      <c r="B248" s="9" t="s">
        <v>290</v>
      </c>
      <c r="C248" s="10">
        <v>1</v>
      </c>
    </row>
    <row r="249" spans="1:3">
      <c r="A249" s="9"/>
      <c r="B249" s="9" t="s">
        <v>291</v>
      </c>
      <c r="C249" s="10">
        <v>1</v>
      </c>
    </row>
    <row r="250" spans="1:3">
      <c r="A250" s="9"/>
      <c r="B250" s="9" t="s">
        <v>292</v>
      </c>
      <c r="C250" s="10">
        <v>1</v>
      </c>
    </row>
    <row r="251" spans="1:3">
      <c r="A251" s="9"/>
      <c r="B251" s="9" t="s">
        <v>293</v>
      </c>
      <c r="C251" s="10">
        <v>1</v>
      </c>
    </row>
    <row r="252" spans="1:3">
      <c r="A252" s="9"/>
      <c r="B252" s="9" t="s">
        <v>294</v>
      </c>
      <c r="C252" s="10">
        <v>1</v>
      </c>
    </row>
    <row r="253" spans="1:3">
      <c r="A253" s="9"/>
      <c r="B253" s="9" t="s">
        <v>295</v>
      </c>
      <c r="C253" s="10">
        <v>1</v>
      </c>
    </row>
    <row r="254" spans="1:3">
      <c r="A254" s="9"/>
      <c r="B254" s="9" t="s">
        <v>296</v>
      </c>
      <c r="C254" s="10">
        <v>1</v>
      </c>
    </row>
    <row r="255" spans="1:3">
      <c r="A255" s="9"/>
      <c r="B255" s="9" t="s">
        <v>297</v>
      </c>
      <c r="C255" s="10">
        <v>1</v>
      </c>
    </row>
    <row r="256" spans="1:3">
      <c r="A256" s="9"/>
      <c r="B256" s="9" t="s">
        <v>298</v>
      </c>
      <c r="C256" s="10">
        <v>1</v>
      </c>
    </row>
    <row r="257" spans="1:3">
      <c r="A257" s="9"/>
      <c r="B257" s="9" t="s">
        <v>299</v>
      </c>
      <c r="C257" s="10">
        <v>1</v>
      </c>
    </row>
    <row r="258" spans="1:3">
      <c r="A258" s="9"/>
      <c r="B258" s="9" t="s">
        <v>300</v>
      </c>
      <c r="C258" s="10">
        <v>1</v>
      </c>
    </row>
    <row r="259" spans="1:3">
      <c r="A259" s="9"/>
      <c r="B259" s="9" t="s">
        <v>301</v>
      </c>
      <c r="C259" s="10">
        <v>1</v>
      </c>
    </row>
    <row r="260" spans="1:3">
      <c r="A260" s="9"/>
      <c r="B260" s="9" t="s">
        <v>302</v>
      </c>
      <c r="C260" s="10">
        <v>1</v>
      </c>
    </row>
    <row r="261" spans="1:3">
      <c r="A261" s="9"/>
      <c r="B261" s="9" t="s">
        <v>303</v>
      </c>
      <c r="C261" s="10">
        <v>1</v>
      </c>
    </row>
    <row r="262" spans="1:3">
      <c r="A262" s="9"/>
      <c r="B262" s="9" t="s">
        <v>304</v>
      </c>
      <c r="C262" s="10">
        <v>1</v>
      </c>
    </row>
    <row r="263" spans="1:3">
      <c r="A263" s="9"/>
      <c r="B263" s="9" t="s">
        <v>305</v>
      </c>
      <c r="C263" s="10">
        <v>1</v>
      </c>
    </row>
    <row r="264" spans="1:3">
      <c r="A264" s="9"/>
      <c r="B264" s="9" t="s">
        <v>306</v>
      </c>
      <c r="C264" s="10">
        <v>1</v>
      </c>
    </row>
    <row r="265" spans="1:3">
      <c r="A265" s="4"/>
      <c r="B265" s="4" t="s">
        <v>307</v>
      </c>
      <c r="C265" s="5">
        <v>1</v>
      </c>
    </row>
    <row r="266" spans="1:3">
      <c r="A266" s="6" t="s">
        <v>308</v>
      </c>
      <c r="B266" s="6"/>
      <c r="C266" s="7">
        <v>82</v>
      </c>
    </row>
    <row r="267" spans="1:3">
      <c r="A267" s="9" t="s">
        <v>309</v>
      </c>
      <c r="B267" s="9" t="s">
        <v>310</v>
      </c>
      <c r="C267" s="10">
        <v>1</v>
      </c>
    </row>
    <row r="268" spans="1:3">
      <c r="A268" s="9"/>
      <c r="B268" s="9" t="s">
        <v>311</v>
      </c>
      <c r="C268" s="10">
        <v>1</v>
      </c>
    </row>
    <row r="269" spans="1:3">
      <c r="A269" s="9"/>
      <c r="B269" s="9" t="s">
        <v>312</v>
      </c>
      <c r="C269" s="10">
        <v>1</v>
      </c>
    </row>
    <row r="270" spans="1:3">
      <c r="A270" s="9"/>
      <c r="B270" s="14" t="s">
        <v>313</v>
      </c>
      <c r="C270" s="10">
        <v>1</v>
      </c>
    </row>
    <row r="271" spans="1:3">
      <c r="A271" s="4"/>
      <c r="B271" s="4" t="s">
        <v>314</v>
      </c>
      <c r="C271" s="5">
        <v>1</v>
      </c>
    </row>
    <row r="272" spans="1:3">
      <c r="A272" s="6" t="s">
        <v>315</v>
      </c>
      <c r="B272" s="6"/>
      <c r="C272" s="7">
        <v>5</v>
      </c>
    </row>
    <row r="273" spans="1:3">
      <c r="A273" s="4" t="s">
        <v>316</v>
      </c>
      <c r="B273" s="4" t="s">
        <v>317</v>
      </c>
      <c r="C273" s="5">
        <v>1</v>
      </c>
    </row>
    <row r="274" spans="1:3">
      <c r="A274" s="6" t="s">
        <v>318</v>
      </c>
      <c r="B274" s="6"/>
      <c r="C274" s="7">
        <v>1</v>
      </c>
    </row>
    <row r="275" spans="1:3">
      <c r="A275" s="9" t="s">
        <v>319</v>
      </c>
      <c r="B275" s="9" t="s">
        <v>320</v>
      </c>
      <c r="C275" s="10">
        <v>2</v>
      </c>
    </row>
    <row r="276" spans="1:3">
      <c r="A276" s="9"/>
      <c r="B276" s="9" t="s">
        <v>321</v>
      </c>
      <c r="C276" s="10">
        <v>1</v>
      </c>
    </row>
    <row r="277" spans="1:3">
      <c r="A277" s="4"/>
      <c r="B277" s="4" t="s">
        <v>322</v>
      </c>
      <c r="C277" s="5">
        <v>1</v>
      </c>
    </row>
    <row r="278" spans="1:3">
      <c r="A278" s="6" t="s">
        <v>323</v>
      </c>
      <c r="B278" s="6"/>
      <c r="C278" s="7">
        <v>4</v>
      </c>
    </row>
    <row r="279" spans="1:3">
      <c r="A279" s="9" t="s">
        <v>324</v>
      </c>
      <c r="B279" s="9" t="s">
        <v>325</v>
      </c>
      <c r="C279" s="10">
        <v>1</v>
      </c>
    </row>
    <row r="280" spans="1:3">
      <c r="A280" s="4"/>
      <c r="B280" s="4" t="s">
        <v>326</v>
      </c>
      <c r="C280" s="5">
        <v>1</v>
      </c>
    </row>
    <row r="281" spans="1:3">
      <c r="A281" s="6" t="s">
        <v>327</v>
      </c>
      <c r="B281" s="6"/>
      <c r="C281" s="7">
        <v>2</v>
      </c>
    </row>
    <row r="282" spans="1:3">
      <c r="A282" s="4" t="s">
        <v>328</v>
      </c>
      <c r="B282" s="4" t="s">
        <v>329</v>
      </c>
      <c r="C282" s="5">
        <v>1</v>
      </c>
    </row>
    <row r="283" spans="1:3">
      <c r="A283" s="6" t="s">
        <v>330</v>
      </c>
      <c r="B283" s="6"/>
      <c r="C283" s="7">
        <v>1</v>
      </c>
    </row>
    <row r="284" spans="1:3">
      <c r="A284" s="9" t="s">
        <v>331</v>
      </c>
      <c r="B284" s="9" t="s">
        <v>332</v>
      </c>
      <c r="C284" s="10">
        <v>1</v>
      </c>
    </row>
    <row r="285" spans="1:3">
      <c r="A285" s="9"/>
      <c r="B285" s="9" t="s">
        <v>333</v>
      </c>
      <c r="C285" s="10">
        <v>1</v>
      </c>
    </row>
    <row r="286" spans="1:3">
      <c r="A286" s="9"/>
      <c r="B286" s="9" t="s">
        <v>334</v>
      </c>
      <c r="C286" s="10">
        <v>1</v>
      </c>
    </row>
    <row r="287" spans="1:3">
      <c r="A287" s="9"/>
      <c r="B287" s="9" t="s">
        <v>335</v>
      </c>
      <c r="C287" s="10">
        <v>1</v>
      </c>
    </row>
    <row r="288" spans="1:3">
      <c r="A288" s="9"/>
      <c r="B288" s="9" t="s">
        <v>336</v>
      </c>
      <c r="C288" s="10">
        <v>1</v>
      </c>
    </row>
    <row r="289" spans="1:3">
      <c r="A289" s="9"/>
      <c r="B289" s="9" t="s">
        <v>337</v>
      </c>
      <c r="C289" s="10">
        <v>1</v>
      </c>
    </row>
    <row r="290" spans="1:3">
      <c r="A290" s="9"/>
      <c r="B290" s="9" t="s">
        <v>338</v>
      </c>
      <c r="C290" s="10">
        <v>1</v>
      </c>
    </row>
    <row r="291" spans="1:3">
      <c r="A291" s="9"/>
      <c r="B291" s="9" t="s">
        <v>339</v>
      </c>
      <c r="C291" s="10">
        <v>1</v>
      </c>
    </row>
    <row r="292" spans="1:3">
      <c r="A292" s="9"/>
      <c r="B292" s="9" t="s">
        <v>340</v>
      </c>
      <c r="C292" s="10">
        <v>1</v>
      </c>
    </row>
    <row r="293" spans="1:3">
      <c r="A293" s="4"/>
      <c r="B293" s="4" t="s">
        <v>341</v>
      </c>
      <c r="C293" s="5">
        <v>1</v>
      </c>
    </row>
    <row r="294" spans="1:3">
      <c r="A294" s="6" t="s">
        <v>342</v>
      </c>
      <c r="B294" s="6"/>
      <c r="C294" s="7">
        <v>10</v>
      </c>
    </row>
    <row r="295" spans="1:3">
      <c r="A295" s="9" t="s">
        <v>343</v>
      </c>
      <c r="B295" s="9" t="s">
        <v>344</v>
      </c>
      <c r="C295" s="10">
        <v>1</v>
      </c>
    </row>
    <row r="296" spans="1:3">
      <c r="A296" s="4"/>
      <c r="B296" s="15" t="s">
        <v>345</v>
      </c>
      <c r="C296" s="5">
        <v>2</v>
      </c>
    </row>
    <row r="297" spans="1:3">
      <c r="A297" s="6" t="s">
        <v>346</v>
      </c>
      <c r="B297" s="6"/>
      <c r="C297" s="7">
        <v>3</v>
      </c>
    </row>
    <row r="298" spans="1:3">
      <c r="A298" s="9" t="s">
        <v>347</v>
      </c>
      <c r="B298" s="9" t="s">
        <v>348</v>
      </c>
      <c r="C298" s="10">
        <v>1</v>
      </c>
    </row>
    <row r="299" spans="1:3">
      <c r="A299" s="9"/>
      <c r="B299" s="9" t="s">
        <v>349</v>
      </c>
      <c r="C299" s="10">
        <v>1</v>
      </c>
    </row>
    <row r="300" spans="1:3">
      <c r="A300" s="9"/>
      <c r="B300" s="9" t="s">
        <v>350</v>
      </c>
      <c r="C300" s="10">
        <v>1</v>
      </c>
    </row>
    <row r="301" spans="1:3">
      <c r="A301" s="9"/>
      <c r="B301" s="9" t="s">
        <v>351</v>
      </c>
      <c r="C301" s="10">
        <v>1</v>
      </c>
    </row>
    <row r="302" spans="1:3">
      <c r="A302" s="9"/>
      <c r="B302" s="9" t="s">
        <v>352</v>
      </c>
      <c r="C302" s="10">
        <v>1</v>
      </c>
    </row>
    <row r="303" spans="1:3">
      <c r="A303" s="9"/>
      <c r="B303" s="9" t="s">
        <v>353</v>
      </c>
      <c r="C303" s="10">
        <v>1</v>
      </c>
    </row>
    <row r="304" spans="1:3">
      <c r="A304" s="9"/>
      <c r="B304" s="9" t="s">
        <v>354</v>
      </c>
      <c r="C304" s="10">
        <v>1</v>
      </c>
    </row>
    <row r="305" spans="1:3">
      <c r="A305" s="9"/>
      <c r="B305" s="9" t="s">
        <v>355</v>
      </c>
      <c r="C305" s="10">
        <v>1</v>
      </c>
    </row>
    <row r="306" spans="1:3">
      <c r="A306" s="9"/>
      <c r="B306" s="9" t="s">
        <v>356</v>
      </c>
      <c r="C306" s="10">
        <v>1</v>
      </c>
    </row>
    <row r="307" spans="1:3">
      <c r="A307" s="4"/>
      <c r="B307" s="4" t="s">
        <v>357</v>
      </c>
      <c r="C307" s="5">
        <v>1</v>
      </c>
    </row>
    <row r="308" spans="1:3">
      <c r="A308" s="6" t="s">
        <v>358</v>
      </c>
      <c r="B308" s="6"/>
      <c r="C308" s="7">
        <v>10</v>
      </c>
    </row>
    <row r="309" spans="1:3">
      <c r="A309" s="4" t="s">
        <v>359</v>
      </c>
      <c r="B309" s="4" t="s">
        <v>360</v>
      </c>
      <c r="C309" s="5">
        <v>1</v>
      </c>
    </row>
    <row r="310" spans="1:3">
      <c r="A310" s="6" t="s">
        <v>361</v>
      </c>
      <c r="B310" s="6"/>
      <c r="C310" s="7">
        <v>1</v>
      </c>
    </row>
    <row r="311" spans="1:3">
      <c r="A311" s="9" t="s">
        <v>362</v>
      </c>
      <c r="B311" s="9" t="s">
        <v>363</v>
      </c>
      <c r="C311" s="10">
        <v>1</v>
      </c>
    </row>
    <row r="312" spans="1:3">
      <c r="A312" s="4"/>
      <c r="B312" s="4" t="s">
        <v>364</v>
      </c>
      <c r="C312" s="5">
        <v>2</v>
      </c>
    </row>
    <row r="313" spans="1:3">
      <c r="A313" s="6" t="s">
        <v>365</v>
      </c>
      <c r="B313" s="6"/>
      <c r="C313" s="7">
        <v>3</v>
      </c>
    </row>
    <row r="314" spans="1:3">
      <c r="A314" s="4" t="s">
        <v>366</v>
      </c>
      <c r="B314" s="4" t="s">
        <v>367</v>
      </c>
      <c r="C314" s="5">
        <v>1</v>
      </c>
    </row>
    <row r="315" spans="1:3">
      <c r="A315" s="6" t="s">
        <v>368</v>
      </c>
      <c r="B315" s="6"/>
      <c r="C315" s="7">
        <v>1</v>
      </c>
    </row>
    <row r="316" spans="1:3">
      <c r="A316" s="9" t="s">
        <v>369</v>
      </c>
      <c r="B316" s="9" t="s">
        <v>370</v>
      </c>
      <c r="C316" s="10">
        <v>1</v>
      </c>
    </row>
    <row r="317" spans="1:3">
      <c r="A317" s="9"/>
      <c r="B317" s="9" t="s">
        <v>371</v>
      </c>
      <c r="C317" s="10">
        <v>1</v>
      </c>
    </row>
    <row r="318" spans="1:3">
      <c r="A318" s="9"/>
      <c r="B318" s="9" t="s">
        <v>372</v>
      </c>
      <c r="C318" s="10">
        <v>1</v>
      </c>
    </row>
    <row r="319" spans="1:3">
      <c r="A319" s="9"/>
      <c r="B319" s="9" t="s">
        <v>373</v>
      </c>
      <c r="C319" s="10">
        <v>1</v>
      </c>
    </row>
    <row r="320" spans="1:3">
      <c r="A320" s="9"/>
      <c r="B320" s="9" t="s">
        <v>374</v>
      </c>
      <c r="C320" s="10">
        <v>1</v>
      </c>
    </row>
    <row r="321" spans="1:3">
      <c r="A321" s="9"/>
      <c r="B321" s="9" t="s">
        <v>375</v>
      </c>
      <c r="C321" s="10">
        <v>1</v>
      </c>
    </row>
    <row r="322" spans="1:3">
      <c r="A322" s="9"/>
      <c r="B322" s="9" t="s">
        <v>376</v>
      </c>
      <c r="C322" s="10">
        <v>1</v>
      </c>
    </row>
    <row r="323" spans="1:3">
      <c r="A323" s="9"/>
      <c r="B323" s="9" t="s">
        <v>377</v>
      </c>
      <c r="C323" s="10">
        <v>1</v>
      </c>
    </row>
    <row r="324" spans="1:3">
      <c r="A324" s="9"/>
      <c r="B324" s="9" t="s">
        <v>378</v>
      </c>
      <c r="C324" s="10">
        <v>1</v>
      </c>
    </row>
    <row r="325" spans="1:3">
      <c r="A325" s="9"/>
      <c r="B325" s="9" t="s">
        <v>379</v>
      </c>
      <c r="C325" s="10">
        <v>1</v>
      </c>
    </row>
    <row r="326" spans="1:3">
      <c r="A326" s="9"/>
      <c r="B326" s="9" t="s">
        <v>380</v>
      </c>
      <c r="C326" s="10">
        <v>1</v>
      </c>
    </row>
    <row r="327" spans="1:3">
      <c r="A327" s="9"/>
      <c r="B327" s="9" t="s">
        <v>381</v>
      </c>
      <c r="C327" s="10">
        <v>1</v>
      </c>
    </row>
    <row r="328" spans="1:3">
      <c r="A328" s="9"/>
      <c r="B328" s="9" t="s">
        <v>382</v>
      </c>
      <c r="C328" s="10">
        <v>1</v>
      </c>
    </row>
    <row r="329" spans="1:3">
      <c r="A329" s="9"/>
      <c r="B329" s="9" t="s">
        <v>383</v>
      </c>
      <c r="C329" s="10">
        <v>1</v>
      </c>
    </row>
    <row r="330" spans="1:3">
      <c r="A330" s="9"/>
      <c r="B330" s="9" t="s">
        <v>384</v>
      </c>
      <c r="C330" s="10">
        <v>1</v>
      </c>
    </row>
    <row r="331" spans="1:3">
      <c r="A331" s="9"/>
      <c r="B331" s="9" t="s">
        <v>385</v>
      </c>
      <c r="C331" s="10">
        <v>1</v>
      </c>
    </row>
    <row r="332" spans="1:3">
      <c r="A332" s="9"/>
      <c r="B332" s="9" t="s">
        <v>386</v>
      </c>
      <c r="C332" s="10">
        <v>1</v>
      </c>
    </row>
    <row r="333" spans="1:3">
      <c r="A333" s="9"/>
      <c r="B333" s="9" t="s">
        <v>387</v>
      </c>
      <c r="C333" s="10">
        <v>1</v>
      </c>
    </row>
    <row r="334" spans="1:3">
      <c r="A334" s="9"/>
      <c r="B334" s="9" t="s">
        <v>388</v>
      </c>
      <c r="C334" s="10">
        <v>1</v>
      </c>
    </row>
    <row r="335" spans="1:3">
      <c r="A335" s="9"/>
      <c r="B335" s="9" t="s">
        <v>389</v>
      </c>
      <c r="C335" s="10">
        <v>1</v>
      </c>
    </row>
    <row r="336" spans="1:3">
      <c r="A336" s="9"/>
      <c r="B336" s="9" t="s">
        <v>390</v>
      </c>
      <c r="C336" s="10">
        <v>1</v>
      </c>
    </row>
    <row r="337" spans="1:3">
      <c r="A337" s="9"/>
      <c r="B337" s="9" t="s">
        <v>391</v>
      </c>
      <c r="C337" s="10">
        <v>1</v>
      </c>
    </row>
    <row r="338" spans="1:3">
      <c r="A338" s="9"/>
      <c r="B338" s="9" t="s">
        <v>392</v>
      </c>
      <c r="C338" s="10">
        <v>1</v>
      </c>
    </row>
    <row r="339" spans="1:3">
      <c r="A339" s="4"/>
      <c r="B339" s="4" t="s">
        <v>393</v>
      </c>
      <c r="C339" s="5">
        <v>1</v>
      </c>
    </row>
    <row r="340" spans="1:3">
      <c r="A340" s="6" t="s">
        <v>394</v>
      </c>
      <c r="B340" s="6"/>
      <c r="C340" s="7">
        <v>24</v>
      </c>
    </row>
    <row r="341" spans="1:3">
      <c r="A341" s="4" t="s">
        <v>395</v>
      </c>
      <c r="B341" s="4" t="s">
        <v>396</v>
      </c>
      <c r="C341" s="5">
        <v>1</v>
      </c>
    </row>
    <row r="342" spans="1:3">
      <c r="A342" s="6" t="s">
        <v>397</v>
      </c>
      <c r="B342" s="6"/>
      <c r="C342" s="7">
        <v>1</v>
      </c>
    </row>
    <row r="343" spans="1:3">
      <c r="A343" s="4" t="s">
        <v>398</v>
      </c>
      <c r="B343" s="4" t="s">
        <v>399</v>
      </c>
      <c r="C343" s="5">
        <v>1</v>
      </c>
    </row>
    <row r="344" spans="1:3">
      <c r="A344" s="6" t="s">
        <v>400</v>
      </c>
      <c r="B344" s="6"/>
      <c r="C344" s="7">
        <v>1</v>
      </c>
    </row>
    <row r="345" spans="1:3">
      <c r="A345" s="4" t="s">
        <v>401</v>
      </c>
      <c r="B345" s="4" t="s">
        <v>402</v>
      </c>
      <c r="C345" s="5">
        <v>1</v>
      </c>
    </row>
    <row r="346" spans="1:3">
      <c r="A346" s="6" t="s">
        <v>403</v>
      </c>
      <c r="B346" s="6"/>
      <c r="C346" s="7">
        <v>1</v>
      </c>
    </row>
    <row r="347" spans="1:3">
      <c r="A347" s="4" t="s">
        <v>404</v>
      </c>
      <c r="B347" s="4" t="s">
        <v>405</v>
      </c>
      <c r="C347" s="5">
        <v>1</v>
      </c>
    </row>
    <row r="348" spans="1:3">
      <c r="A348" s="6" t="s">
        <v>406</v>
      </c>
      <c r="B348" s="6"/>
      <c r="C348" s="7">
        <v>1</v>
      </c>
    </row>
    <row r="349" spans="1:3">
      <c r="A349" s="4" t="s">
        <v>407</v>
      </c>
      <c r="B349" s="4" t="s">
        <v>408</v>
      </c>
      <c r="C349" s="5">
        <v>1</v>
      </c>
    </row>
    <row r="350" spans="1:3">
      <c r="A350" s="6" t="s">
        <v>409</v>
      </c>
      <c r="B350" s="6"/>
      <c r="C350" s="7">
        <v>1</v>
      </c>
    </row>
    <row r="351" spans="1:3">
      <c r="A351" s="9" t="s">
        <v>410</v>
      </c>
      <c r="B351" s="9" t="s">
        <v>411</v>
      </c>
      <c r="C351" s="10">
        <v>1</v>
      </c>
    </row>
    <row r="352" spans="1:3">
      <c r="A352" s="9"/>
      <c r="B352" s="9" t="s">
        <v>412</v>
      </c>
      <c r="C352" s="10">
        <v>1</v>
      </c>
    </row>
    <row r="353" spans="1:3">
      <c r="A353" s="9"/>
      <c r="B353" s="14" t="s">
        <v>413</v>
      </c>
      <c r="C353" s="10">
        <v>1</v>
      </c>
    </row>
    <row r="354" spans="1:3">
      <c r="A354" s="9"/>
      <c r="B354" s="9" t="s">
        <v>414</v>
      </c>
      <c r="C354" s="10">
        <v>1</v>
      </c>
    </row>
    <row r="355" spans="1:3">
      <c r="A355" s="9"/>
      <c r="B355" s="9" t="s">
        <v>415</v>
      </c>
      <c r="C355" s="10">
        <v>1</v>
      </c>
    </row>
    <row r="356" spans="1:3">
      <c r="A356" s="4"/>
      <c r="B356" s="4" t="s">
        <v>416</v>
      </c>
      <c r="C356" s="5">
        <v>1</v>
      </c>
    </row>
    <row r="357" spans="1:3">
      <c r="A357" s="6" t="s">
        <v>417</v>
      </c>
      <c r="B357" s="6"/>
      <c r="C357" s="7">
        <v>6</v>
      </c>
    </row>
    <row r="358" spans="1:3">
      <c r="A358" s="9" t="s">
        <v>418</v>
      </c>
      <c r="B358" s="9" t="s">
        <v>419</v>
      </c>
      <c r="C358" s="10">
        <v>1</v>
      </c>
    </row>
    <row r="359" spans="1:3">
      <c r="A359" s="9"/>
      <c r="B359" s="9" t="s">
        <v>420</v>
      </c>
      <c r="C359" s="10">
        <v>1</v>
      </c>
    </row>
    <row r="360" spans="1:3">
      <c r="A360" s="4"/>
      <c r="B360" s="4" t="s">
        <v>421</v>
      </c>
      <c r="C360" s="5">
        <v>1</v>
      </c>
    </row>
    <row r="361" spans="1:3">
      <c r="A361" s="6" t="s">
        <v>422</v>
      </c>
      <c r="B361" s="6"/>
      <c r="C361" s="7">
        <v>3</v>
      </c>
    </row>
    <row r="362" spans="1:3">
      <c r="A362" s="9" t="s">
        <v>423</v>
      </c>
      <c r="B362" s="9" t="s">
        <v>424</v>
      </c>
      <c r="C362" s="10">
        <v>1</v>
      </c>
    </row>
    <row r="363" spans="1:3">
      <c r="A363" s="4"/>
      <c r="B363" s="4" t="s">
        <v>425</v>
      </c>
      <c r="C363" s="5">
        <v>1</v>
      </c>
    </row>
    <row r="364" spans="1:3">
      <c r="A364" s="6" t="s">
        <v>426</v>
      </c>
      <c r="B364" s="6"/>
      <c r="C364" s="7">
        <v>2</v>
      </c>
    </row>
    <row r="365" spans="1:3">
      <c r="A365" s="4" t="s">
        <v>427</v>
      </c>
      <c r="B365" s="4" t="s">
        <v>428</v>
      </c>
      <c r="C365" s="5">
        <v>1</v>
      </c>
    </row>
    <row r="366" spans="1:3">
      <c r="A366" s="6" t="s">
        <v>429</v>
      </c>
      <c r="B366" s="6"/>
      <c r="C366" s="7">
        <v>1</v>
      </c>
    </row>
    <row r="367" spans="1:3">
      <c r="A367" s="4" t="s">
        <v>430</v>
      </c>
      <c r="B367" s="4" t="s">
        <v>431</v>
      </c>
      <c r="C367" s="5">
        <v>1</v>
      </c>
    </row>
    <row r="368" spans="1:3">
      <c r="A368" s="6" t="s">
        <v>432</v>
      </c>
      <c r="B368" s="6"/>
      <c r="C368" s="7">
        <v>1</v>
      </c>
    </row>
    <row r="369" spans="1:3">
      <c r="A369" s="4" t="s">
        <v>433</v>
      </c>
      <c r="B369" s="4" t="s">
        <v>434</v>
      </c>
      <c r="C369" s="5">
        <v>1</v>
      </c>
    </row>
    <row r="370" spans="1:3">
      <c r="A370" s="6" t="s">
        <v>435</v>
      </c>
      <c r="B370" s="6"/>
      <c r="C370" s="7">
        <v>1</v>
      </c>
    </row>
    <row r="371" spans="1:3">
      <c r="A371" s="4" t="s">
        <v>436</v>
      </c>
      <c r="B371" s="4" t="s">
        <v>437</v>
      </c>
      <c r="C371" s="5">
        <v>1</v>
      </c>
    </row>
    <row r="372" spans="1:3">
      <c r="A372" s="6" t="s">
        <v>438</v>
      </c>
      <c r="B372" s="6"/>
      <c r="C372" s="7">
        <v>1</v>
      </c>
    </row>
    <row r="373" spans="1:3">
      <c r="A373" s="9" t="s">
        <v>439</v>
      </c>
      <c r="B373" s="9" t="s">
        <v>440</v>
      </c>
      <c r="C373" s="10">
        <v>1</v>
      </c>
    </row>
    <row r="374" spans="1:3">
      <c r="A374" s="9"/>
      <c r="B374" s="9" t="s">
        <v>441</v>
      </c>
      <c r="C374" s="10">
        <v>1</v>
      </c>
    </row>
    <row r="375" spans="1:3">
      <c r="A375" s="4"/>
      <c r="B375" s="4" t="s">
        <v>442</v>
      </c>
      <c r="C375" s="5">
        <v>1</v>
      </c>
    </row>
    <row r="376" spans="1:3">
      <c r="A376" s="6" t="s">
        <v>443</v>
      </c>
      <c r="B376" s="6"/>
      <c r="C376" s="7">
        <v>3</v>
      </c>
    </row>
    <row r="377" spans="1:3">
      <c r="A377" s="4" t="s">
        <v>444</v>
      </c>
      <c r="B377" s="4" t="s">
        <v>445</v>
      </c>
      <c r="C377" s="5">
        <v>1</v>
      </c>
    </row>
    <row r="378" spans="1:3">
      <c r="A378" s="6" t="s">
        <v>446</v>
      </c>
      <c r="B378" s="6"/>
      <c r="C378" s="7">
        <v>1</v>
      </c>
    </row>
    <row r="379" spans="1:3">
      <c r="A379" s="4" t="s">
        <v>447</v>
      </c>
      <c r="B379" s="4" t="s">
        <v>448</v>
      </c>
      <c r="C379" s="5">
        <v>1</v>
      </c>
    </row>
    <row r="380" spans="1:3">
      <c r="A380" s="6" t="s">
        <v>449</v>
      </c>
      <c r="B380" s="6"/>
      <c r="C380" s="7">
        <v>1</v>
      </c>
    </row>
    <row r="381" spans="1:3">
      <c r="A381" s="9" t="s">
        <v>450</v>
      </c>
      <c r="B381" s="9" t="s">
        <v>451</v>
      </c>
      <c r="C381" s="10">
        <v>1</v>
      </c>
    </row>
    <row r="382" spans="1:3">
      <c r="A382" s="9"/>
      <c r="B382" s="9" t="s">
        <v>452</v>
      </c>
      <c r="C382" s="10">
        <v>1</v>
      </c>
    </row>
    <row r="383" spans="1:3">
      <c r="A383" s="4"/>
      <c r="B383" s="4" t="s">
        <v>453</v>
      </c>
      <c r="C383" s="5">
        <v>1</v>
      </c>
    </row>
    <row r="384" spans="1:3">
      <c r="A384" s="6" t="s">
        <v>454</v>
      </c>
      <c r="B384" s="6"/>
      <c r="C384" s="7">
        <v>3</v>
      </c>
    </row>
    <row r="385" spans="1:3">
      <c r="A385" s="9" t="s">
        <v>455</v>
      </c>
      <c r="B385" s="9" t="s">
        <v>456</v>
      </c>
      <c r="C385" s="10">
        <v>1</v>
      </c>
    </row>
    <row r="386" spans="1:3">
      <c r="A386" s="9"/>
      <c r="B386" s="9" t="s">
        <v>457</v>
      </c>
      <c r="C386" s="10">
        <v>1</v>
      </c>
    </row>
    <row r="387" spans="1:3">
      <c r="A387" s="9"/>
      <c r="B387" s="9" t="s">
        <v>458</v>
      </c>
      <c r="C387" s="10">
        <v>1</v>
      </c>
    </row>
    <row r="388" spans="1:3">
      <c r="A388" s="9"/>
      <c r="B388" s="9" t="s">
        <v>459</v>
      </c>
      <c r="C388" s="10">
        <v>1</v>
      </c>
    </row>
    <row r="389" spans="1:3">
      <c r="A389" s="9"/>
      <c r="B389" s="9" t="s">
        <v>460</v>
      </c>
      <c r="C389" s="10">
        <v>1</v>
      </c>
    </row>
    <row r="390" spans="1:3">
      <c r="A390" s="9"/>
      <c r="B390" s="9" t="s">
        <v>461</v>
      </c>
      <c r="C390" s="10">
        <v>1</v>
      </c>
    </row>
    <row r="391" spans="1:3">
      <c r="A391" s="9"/>
      <c r="B391" s="9" t="s">
        <v>462</v>
      </c>
      <c r="C391" s="10">
        <v>1</v>
      </c>
    </row>
    <row r="392" spans="1:3">
      <c r="A392" s="9"/>
      <c r="B392" s="9" t="s">
        <v>463</v>
      </c>
      <c r="C392" s="10">
        <v>1</v>
      </c>
    </row>
    <row r="393" spans="1:3">
      <c r="A393" s="9"/>
      <c r="B393" s="9" t="s">
        <v>464</v>
      </c>
      <c r="C393" s="10">
        <v>1</v>
      </c>
    </row>
    <row r="394" spans="1:3">
      <c r="A394" s="9"/>
      <c r="B394" s="9" t="s">
        <v>465</v>
      </c>
      <c r="C394" s="10">
        <v>1</v>
      </c>
    </row>
    <row r="395" spans="1:3">
      <c r="A395" s="9"/>
      <c r="B395" s="9" t="s">
        <v>466</v>
      </c>
      <c r="C395" s="10">
        <v>1</v>
      </c>
    </row>
    <row r="396" spans="1:3">
      <c r="A396" s="9"/>
      <c r="B396" s="9" t="s">
        <v>467</v>
      </c>
      <c r="C396" s="10">
        <v>1</v>
      </c>
    </row>
    <row r="397" spans="1:3">
      <c r="A397" s="9"/>
      <c r="B397" s="9" t="s">
        <v>468</v>
      </c>
      <c r="C397" s="10">
        <v>1</v>
      </c>
    </row>
    <row r="398" spans="1:3">
      <c r="A398" s="9"/>
      <c r="B398" s="9" t="s">
        <v>469</v>
      </c>
      <c r="C398" s="10">
        <v>1</v>
      </c>
    </row>
    <row r="399" spans="1:3">
      <c r="A399" s="9"/>
      <c r="B399" s="9" t="s">
        <v>470</v>
      </c>
      <c r="C399" s="10">
        <v>1</v>
      </c>
    </row>
    <row r="400" spans="1:3">
      <c r="A400" s="9"/>
      <c r="B400" s="9" t="s">
        <v>471</v>
      </c>
      <c r="C400" s="10">
        <v>1</v>
      </c>
    </row>
    <row r="401" spans="1:3">
      <c r="A401" s="9"/>
      <c r="B401" s="9" t="s">
        <v>472</v>
      </c>
      <c r="C401" s="10">
        <v>1</v>
      </c>
    </row>
    <row r="402" spans="1:3">
      <c r="A402" s="9"/>
      <c r="B402" s="9" t="s">
        <v>473</v>
      </c>
      <c r="C402" s="10">
        <v>1</v>
      </c>
    </row>
    <row r="403" spans="1:3">
      <c r="A403" s="9"/>
      <c r="B403" s="9" t="s">
        <v>474</v>
      </c>
      <c r="C403" s="10">
        <v>1</v>
      </c>
    </row>
    <row r="404" spans="1:3">
      <c r="A404" s="9"/>
      <c r="B404" s="9" t="s">
        <v>475</v>
      </c>
      <c r="C404" s="10">
        <v>1</v>
      </c>
    </row>
    <row r="405" spans="1:3">
      <c r="A405" s="9"/>
      <c r="B405" s="9" t="s">
        <v>476</v>
      </c>
      <c r="C405" s="10">
        <v>1</v>
      </c>
    </row>
    <row r="406" spans="1:3">
      <c r="A406" s="9"/>
      <c r="B406" s="9" t="s">
        <v>477</v>
      </c>
      <c r="C406" s="10">
        <v>1</v>
      </c>
    </row>
    <row r="407" spans="1:3">
      <c r="A407" s="4"/>
      <c r="B407" s="4" t="s">
        <v>478</v>
      </c>
      <c r="C407" s="5">
        <v>1</v>
      </c>
    </row>
    <row r="408" spans="1:3">
      <c r="A408" s="6" t="s">
        <v>479</v>
      </c>
      <c r="B408" s="6"/>
      <c r="C408" s="7">
        <v>23</v>
      </c>
    </row>
    <row r="409" spans="1:3">
      <c r="A409" s="9" t="s">
        <v>480</v>
      </c>
      <c r="B409" s="9" t="s">
        <v>481</v>
      </c>
      <c r="C409" s="10">
        <v>1</v>
      </c>
    </row>
    <row r="410" spans="1:3">
      <c r="A410" s="4"/>
      <c r="B410" s="4" t="s">
        <v>482</v>
      </c>
      <c r="C410" s="5">
        <v>1</v>
      </c>
    </row>
    <row r="411" spans="1:3">
      <c r="A411" s="6" t="s">
        <v>483</v>
      </c>
      <c r="B411" s="6"/>
      <c r="C411" s="7">
        <v>2</v>
      </c>
    </row>
    <row r="412" spans="1:3">
      <c r="A412" s="9" t="s">
        <v>484</v>
      </c>
      <c r="B412" s="9" t="s">
        <v>485</v>
      </c>
      <c r="C412" s="10">
        <v>1</v>
      </c>
    </row>
    <row r="413" spans="1:3">
      <c r="A413" s="4"/>
      <c r="B413" s="4" t="s">
        <v>486</v>
      </c>
      <c r="C413" s="5">
        <v>1</v>
      </c>
    </row>
    <row r="414" spans="1:3">
      <c r="A414" s="8" t="s">
        <v>487</v>
      </c>
      <c r="B414" s="6"/>
      <c r="C414" s="7">
        <v>2</v>
      </c>
    </row>
    <row r="415" spans="1:3">
      <c r="A415" s="9" t="s">
        <v>488</v>
      </c>
      <c r="B415" s="9" t="s">
        <v>489</v>
      </c>
      <c r="C415" s="10">
        <v>1</v>
      </c>
    </row>
    <row r="416" spans="1:3">
      <c r="A416" s="9"/>
      <c r="B416" s="9" t="s">
        <v>490</v>
      </c>
      <c r="C416" s="10">
        <v>1</v>
      </c>
    </row>
    <row r="417" spans="1:3">
      <c r="A417" s="4"/>
      <c r="B417" s="4" t="s">
        <v>491</v>
      </c>
      <c r="C417" s="5">
        <v>1</v>
      </c>
    </row>
    <row r="418" spans="1:3">
      <c r="A418" s="6" t="s">
        <v>492</v>
      </c>
      <c r="B418" s="6"/>
      <c r="C418" s="7">
        <v>3</v>
      </c>
    </row>
    <row r="419" spans="1:3">
      <c r="A419" s="9" t="s">
        <v>493</v>
      </c>
      <c r="B419" s="9" t="s">
        <v>494</v>
      </c>
      <c r="C419" s="10">
        <v>1</v>
      </c>
    </row>
    <row r="420" spans="1:3">
      <c r="A420" s="4"/>
      <c r="B420" s="4" t="s">
        <v>495</v>
      </c>
      <c r="C420" s="5">
        <v>1</v>
      </c>
    </row>
    <row r="421" spans="1:3">
      <c r="A421" s="6" t="s">
        <v>496</v>
      </c>
      <c r="B421" s="6"/>
      <c r="C421" s="7">
        <v>2</v>
      </c>
    </row>
    <row r="422" spans="1:3">
      <c r="A422" s="9" t="s">
        <v>497</v>
      </c>
      <c r="B422" s="9" t="s">
        <v>498</v>
      </c>
      <c r="C422" s="10">
        <v>1</v>
      </c>
    </row>
    <row r="423" spans="1:3">
      <c r="A423" s="4"/>
      <c r="B423" s="4" t="s">
        <v>499</v>
      </c>
      <c r="C423" s="5">
        <v>1</v>
      </c>
    </row>
    <row r="424" spans="1:3">
      <c r="A424" s="6" t="s">
        <v>500</v>
      </c>
      <c r="B424" s="6"/>
      <c r="C424" s="7">
        <v>2</v>
      </c>
    </row>
    <row r="425" spans="1:3">
      <c r="A425" s="9" t="s">
        <v>501</v>
      </c>
      <c r="B425" s="9" t="s">
        <v>502</v>
      </c>
      <c r="C425" s="10">
        <v>1</v>
      </c>
    </row>
    <row r="426" spans="1:3">
      <c r="A426" s="9"/>
      <c r="B426" s="9" t="s">
        <v>503</v>
      </c>
      <c r="C426" s="10">
        <v>1</v>
      </c>
    </row>
    <row r="427" spans="1:3">
      <c r="A427" s="9"/>
      <c r="B427" s="9" t="s">
        <v>504</v>
      </c>
      <c r="C427" s="10">
        <v>1</v>
      </c>
    </row>
    <row r="428" spans="1:3">
      <c r="A428" s="9"/>
      <c r="B428" s="9" t="s">
        <v>505</v>
      </c>
      <c r="C428" s="10">
        <v>1</v>
      </c>
    </row>
    <row r="429" spans="1:3">
      <c r="A429" s="9"/>
      <c r="B429" s="9" t="s">
        <v>506</v>
      </c>
      <c r="C429" s="10">
        <v>1</v>
      </c>
    </row>
    <row r="430" spans="1:3">
      <c r="A430" s="9"/>
      <c r="B430" s="9" t="s">
        <v>507</v>
      </c>
      <c r="C430" s="10">
        <v>1</v>
      </c>
    </row>
    <row r="431" spans="1:3">
      <c r="A431" s="4"/>
      <c r="B431" s="4" t="s">
        <v>508</v>
      </c>
      <c r="C431" s="5">
        <v>1</v>
      </c>
    </row>
    <row r="432" spans="1:3">
      <c r="A432" s="6" t="s">
        <v>509</v>
      </c>
      <c r="B432" s="6"/>
      <c r="C432" s="7">
        <v>7</v>
      </c>
    </row>
    <row r="433" spans="1:3">
      <c r="A433" s="4" t="s">
        <v>510</v>
      </c>
      <c r="B433" s="4" t="s">
        <v>511</v>
      </c>
      <c r="C433" s="5">
        <v>1</v>
      </c>
    </row>
    <row r="434" spans="1:3">
      <c r="A434" s="6" t="s">
        <v>512</v>
      </c>
      <c r="B434" s="6"/>
      <c r="C434" s="7">
        <v>1</v>
      </c>
    </row>
    <row r="435" spans="1:3">
      <c r="A435" s="4" t="s">
        <v>513</v>
      </c>
      <c r="B435" s="4" t="s">
        <v>514</v>
      </c>
      <c r="C435" s="5">
        <v>1</v>
      </c>
    </row>
    <row r="436" spans="1:3">
      <c r="A436" s="6" t="s">
        <v>515</v>
      </c>
      <c r="B436" s="6"/>
      <c r="C436" s="7">
        <v>1</v>
      </c>
    </row>
    <row r="437" spans="1:3">
      <c r="A437" s="4" t="s">
        <v>516</v>
      </c>
      <c r="B437" s="4" t="s">
        <v>517</v>
      </c>
      <c r="C437" s="5">
        <v>1</v>
      </c>
    </row>
    <row r="438" spans="1:3">
      <c r="A438" s="8" t="s">
        <v>518</v>
      </c>
      <c r="B438" s="6"/>
      <c r="C438" s="7">
        <v>1</v>
      </c>
    </row>
    <row r="439" spans="1:3">
      <c r="A439" s="4" t="s">
        <v>519</v>
      </c>
      <c r="B439" s="4" t="s">
        <v>520</v>
      </c>
      <c r="C439" s="5">
        <v>1</v>
      </c>
    </row>
    <row r="440" spans="1:3">
      <c r="A440" s="6" t="s">
        <v>521</v>
      </c>
      <c r="B440" s="6"/>
      <c r="C440" s="7">
        <v>1</v>
      </c>
    </row>
    <row r="441" spans="1:3">
      <c r="A441" s="4" t="s">
        <v>522</v>
      </c>
      <c r="B441" s="4" t="s">
        <v>523</v>
      </c>
      <c r="C441" s="5">
        <v>1</v>
      </c>
    </row>
    <row r="442" spans="1:3">
      <c r="A442" s="6" t="s">
        <v>524</v>
      </c>
      <c r="B442" s="6"/>
      <c r="C442" s="7">
        <v>1</v>
      </c>
    </row>
    <row r="443" spans="1:3">
      <c r="A443" s="4" t="s">
        <v>525</v>
      </c>
      <c r="B443" s="4" t="s">
        <v>526</v>
      </c>
      <c r="C443" s="5">
        <v>1</v>
      </c>
    </row>
    <row r="444" spans="1:3">
      <c r="A444" s="6" t="s">
        <v>527</v>
      </c>
      <c r="B444" s="6"/>
      <c r="C444" s="7">
        <v>1</v>
      </c>
    </row>
    <row r="445" spans="1:3">
      <c r="A445" s="4" t="s">
        <v>528</v>
      </c>
      <c r="B445" s="4" t="s">
        <v>529</v>
      </c>
      <c r="C445" s="5">
        <v>1</v>
      </c>
    </row>
    <row r="446" spans="1:3">
      <c r="A446" s="6" t="s">
        <v>530</v>
      </c>
      <c r="B446" s="6"/>
      <c r="C446" s="7">
        <v>1</v>
      </c>
    </row>
    <row r="447" spans="1:3">
      <c r="A447" s="4" t="s">
        <v>531</v>
      </c>
      <c r="B447" s="4" t="s">
        <v>532</v>
      </c>
      <c r="C447" s="5">
        <v>1</v>
      </c>
    </row>
    <row r="448" spans="1:3">
      <c r="A448" s="6" t="s">
        <v>533</v>
      </c>
      <c r="B448" s="6"/>
      <c r="C448" s="7">
        <v>1</v>
      </c>
    </row>
    <row r="449" spans="1:3">
      <c r="A449" s="9" t="s">
        <v>534</v>
      </c>
      <c r="B449" s="9" t="s">
        <v>535</v>
      </c>
      <c r="C449" s="10">
        <v>1</v>
      </c>
    </row>
    <row r="450" spans="1:3">
      <c r="A450" s="4"/>
      <c r="B450" s="4" t="s">
        <v>536</v>
      </c>
      <c r="C450" s="5">
        <v>1</v>
      </c>
    </row>
    <row r="451" spans="1:3">
      <c r="A451" s="6" t="s">
        <v>537</v>
      </c>
      <c r="B451" s="6"/>
      <c r="C451" s="7">
        <v>2</v>
      </c>
    </row>
    <row r="452" spans="1:3">
      <c r="A452" s="9" t="s">
        <v>538</v>
      </c>
      <c r="B452" s="9" t="s">
        <v>539</v>
      </c>
      <c r="C452" s="10">
        <v>1</v>
      </c>
    </row>
    <row r="453" spans="1:3">
      <c r="A453" s="4"/>
      <c r="B453" s="4" t="s">
        <v>540</v>
      </c>
      <c r="C453" s="5">
        <v>1</v>
      </c>
    </row>
    <row r="454" spans="1:3">
      <c r="A454" s="6" t="s">
        <v>541</v>
      </c>
      <c r="B454" s="6"/>
      <c r="C454" s="7">
        <v>2</v>
      </c>
    </row>
    <row r="455" spans="1:3">
      <c r="A455" s="4" t="s">
        <v>542</v>
      </c>
      <c r="B455" s="4" t="s">
        <v>543</v>
      </c>
      <c r="C455" s="5">
        <v>1</v>
      </c>
    </row>
    <row r="456" spans="1:3">
      <c r="A456" s="8" t="s">
        <v>544</v>
      </c>
      <c r="B456" s="6"/>
      <c r="C456" s="7">
        <v>1</v>
      </c>
    </row>
    <row r="457" spans="1:3">
      <c r="A457" s="4" t="s">
        <v>545</v>
      </c>
      <c r="B457" s="4" t="s">
        <v>546</v>
      </c>
      <c r="C457" s="5">
        <v>1</v>
      </c>
    </row>
    <row r="458" spans="1:3">
      <c r="A458" s="6" t="s">
        <v>547</v>
      </c>
      <c r="B458" s="6"/>
      <c r="C458" s="7">
        <v>1</v>
      </c>
    </row>
    <row r="459" spans="1:3">
      <c r="A459" s="9" t="s">
        <v>548</v>
      </c>
      <c r="B459" s="9" t="s">
        <v>549</v>
      </c>
      <c r="C459" s="10">
        <v>1</v>
      </c>
    </row>
    <row r="460" spans="1:3">
      <c r="A460" s="9"/>
      <c r="B460" s="9" t="s">
        <v>550</v>
      </c>
      <c r="C460" s="10">
        <v>1</v>
      </c>
    </row>
    <row r="461" spans="1:3">
      <c r="A461" s="4"/>
      <c r="B461" s="4" t="s">
        <v>551</v>
      </c>
      <c r="C461" s="5">
        <v>1</v>
      </c>
    </row>
    <row r="462" spans="1:3">
      <c r="A462" s="6" t="s">
        <v>552</v>
      </c>
      <c r="B462" s="6"/>
      <c r="C462" s="7">
        <v>3</v>
      </c>
    </row>
    <row r="463" spans="1:3">
      <c r="A463" s="9" t="s">
        <v>553</v>
      </c>
      <c r="B463" s="9" t="s">
        <v>554</v>
      </c>
      <c r="C463" s="10">
        <v>1</v>
      </c>
    </row>
    <row r="464" spans="1:3">
      <c r="A464" s="9"/>
      <c r="B464" s="9" t="s">
        <v>555</v>
      </c>
      <c r="C464" s="10">
        <v>1</v>
      </c>
    </row>
    <row r="465" spans="1:3">
      <c r="A465" s="4"/>
      <c r="B465" s="4" t="s">
        <v>556</v>
      </c>
      <c r="C465" s="5">
        <v>1</v>
      </c>
    </row>
    <row r="466" spans="1:3">
      <c r="A466" s="6" t="s">
        <v>557</v>
      </c>
      <c r="B466" s="6"/>
      <c r="C466" s="7">
        <v>3</v>
      </c>
    </row>
    <row r="467" spans="1:3">
      <c r="A467" s="9" t="s">
        <v>558</v>
      </c>
      <c r="B467" s="9" t="s">
        <v>559</v>
      </c>
      <c r="C467" s="10">
        <v>1</v>
      </c>
    </row>
    <row r="468" spans="1:3">
      <c r="A468" s="9"/>
      <c r="B468" s="9" t="s">
        <v>560</v>
      </c>
      <c r="C468" s="10">
        <v>1</v>
      </c>
    </row>
    <row r="469" spans="1:3">
      <c r="A469" s="9"/>
      <c r="B469" s="9" t="s">
        <v>561</v>
      </c>
      <c r="C469" s="10">
        <v>1</v>
      </c>
    </row>
    <row r="470" spans="1:3">
      <c r="A470" s="9"/>
      <c r="B470" s="9" t="s">
        <v>562</v>
      </c>
      <c r="C470" s="10">
        <v>1</v>
      </c>
    </row>
    <row r="471" spans="1:3">
      <c r="A471" s="9"/>
      <c r="B471" s="9" t="s">
        <v>563</v>
      </c>
      <c r="C471" s="10">
        <v>1</v>
      </c>
    </row>
    <row r="472" spans="1:3">
      <c r="A472" s="4"/>
      <c r="B472" s="4" t="s">
        <v>564</v>
      </c>
      <c r="C472" s="5">
        <v>1</v>
      </c>
    </row>
    <row r="473" spans="1:3">
      <c r="A473" s="6" t="s">
        <v>565</v>
      </c>
      <c r="B473" s="6"/>
      <c r="C473" s="7">
        <v>6</v>
      </c>
    </row>
    <row r="474" spans="1:3">
      <c r="A474" s="4" t="s">
        <v>566</v>
      </c>
      <c r="B474" s="4" t="s">
        <v>567</v>
      </c>
      <c r="C474" s="5">
        <v>1</v>
      </c>
    </row>
    <row r="475" spans="1:3">
      <c r="A475" s="6" t="s">
        <v>568</v>
      </c>
      <c r="B475" s="6"/>
      <c r="C475" s="7">
        <v>1</v>
      </c>
    </row>
    <row r="476" spans="1:3">
      <c r="A476" s="4" t="s">
        <v>569</v>
      </c>
      <c r="B476" s="4" t="s">
        <v>570</v>
      </c>
      <c r="C476" s="5">
        <v>1</v>
      </c>
    </row>
    <row r="477" spans="1:3">
      <c r="A477" s="6" t="s">
        <v>571</v>
      </c>
      <c r="B477" s="6"/>
      <c r="C477" s="7">
        <v>1</v>
      </c>
    </row>
    <row r="478" spans="1:3">
      <c r="A478" s="9" t="s">
        <v>572</v>
      </c>
      <c r="B478" s="9" t="s">
        <v>573</v>
      </c>
      <c r="C478" s="10">
        <v>1</v>
      </c>
    </row>
    <row r="479" spans="1:3">
      <c r="A479" s="9"/>
      <c r="B479" s="9" t="s">
        <v>574</v>
      </c>
      <c r="C479" s="10">
        <v>1</v>
      </c>
    </row>
    <row r="480" spans="1:3">
      <c r="A480" s="9"/>
      <c r="B480" s="9" t="s">
        <v>575</v>
      </c>
      <c r="C480" s="10">
        <v>1</v>
      </c>
    </row>
    <row r="481" spans="1:3">
      <c r="A481" s="9"/>
      <c r="B481" s="9" t="s">
        <v>576</v>
      </c>
      <c r="C481" s="10">
        <v>1</v>
      </c>
    </row>
    <row r="482" spans="1:3">
      <c r="A482" s="9"/>
      <c r="B482" s="9" t="s">
        <v>577</v>
      </c>
      <c r="C482" s="10">
        <v>1</v>
      </c>
    </row>
    <row r="483" spans="1:3">
      <c r="A483" s="9"/>
      <c r="B483" s="9" t="s">
        <v>578</v>
      </c>
      <c r="C483" s="10">
        <v>1</v>
      </c>
    </row>
    <row r="484" spans="1:3">
      <c r="A484" s="9"/>
      <c r="B484" s="9" t="s">
        <v>579</v>
      </c>
      <c r="C484" s="10">
        <v>1</v>
      </c>
    </row>
    <row r="485" spans="1:3">
      <c r="A485" s="9"/>
      <c r="B485" s="9" t="s">
        <v>580</v>
      </c>
      <c r="C485" s="10">
        <v>1</v>
      </c>
    </row>
    <row r="486" spans="1:3">
      <c r="A486" s="9"/>
      <c r="B486" s="9" t="s">
        <v>581</v>
      </c>
      <c r="C486" s="10">
        <v>1</v>
      </c>
    </row>
    <row r="487" spans="1:3">
      <c r="A487" s="4"/>
      <c r="B487" s="4" t="s">
        <v>582</v>
      </c>
      <c r="C487" s="5">
        <v>1</v>
      </c>
    </row>
    <row r="488" spans="1:3">
      <c r="A488" s="6" t="s">
        <v>583</v>
      </c>
      <c r="B488" s="6"/>
      <c r="C488" s="7">
        <v>10</v>
      </c>
    </row>
    <row r="489" spans="1:3">
      <c r="A489" s="9" t="s">
        <v>584</v>
      </c>
      <c r="B489" s="9" t="s">
        <v>585</v>
      </c>
      <c r="C489" s="10">
        <v>1</v>
      </c>
    </row>
    <row r="490" spans="1:3">
      <c r="A490" s="9"/>
      <c r="B490" s="9" t="s">
        <v>586</v>
      </c>
      <c r="C490" s="10">
        <v>1</v>
      </c>
    </row>
    <row r="491" spans="1:3">
      <c r="A491" s="9"/>
      <c r="B491" s="9" t="s">
        <v>587</v>
      </c>
      <c r="C491" s="10">
        <v>1</v>
      </c>
    </row>
    <row r="492" spans="1:3">
      <c r="A492" s="4"/>
      <c r="B492" s="4" t="s">
        <v>588</v>
      </c>
      <c r="C492" s="5">
        <v>1</v>
      </c>
    </row>
    <row r="493" spans="1:3">
      <c r="A493" s="6" t="s">
        <v>589</v>
      </c>
      <c r="B493" s="6"/>
      <c r="C493" s="7">
        <v>4</v>
      </c>
    </row>
    <row r="494" spans="1:3">
      <c r="A494" s="4" t="s">
        <v>590</v>
      </c>
      <c r="B494" s="4" t="s">
        <v>591</v>
      </c>
      <c r="C494" s="5">
        <v>1</v>
      </c>
    </row>
    <row r="495" spans="1:3">
      <c r="A495" s="6" t="s">
        <v>592</v>
      </c>
      <c r="B495" s="6"/>
      <c r="C495" s="7">
        <v>1</v>
      </c>
    </row>
    <row r="496" spans="1:3">
      <c r="A496" s="4" t="s">
        <v>593</v>
      </c>
      <c r="B496" s="4" t="s">
        <v>594</v>
      </c>
      <c r="C496" s="5">
        <v>1</v>
      </c>
    </row>
    <row r="497" spans="1:3">
      <c r="A497" s="6" t="s">
        <v>595</v>
      </c>
      <c r="B497" s="6"/>
      <c r="C497" s="7">
        <v>1</v>
      </c>
    </row>
    <row r="498" spans="1:3">
      <c r="A498" s="9" t="s">
        <v>596</v>
      </c>
      <c r="B498" s="9" t="s">
        <v>597</v>
      </c>
      <c r="C498" s="10">
        <v>1</v>
      </c>
    </row>
    <row r="499" spans="1:3">
      <c r="A499" s="4"/>
      <c r="B499" s="4" t="s">
        <v>598</v>
      </c>
      <c r="C499" s="5">
        <v>1</v>
      </c>
    </row>
    <row r="500" spans="1:3">
      <c r="A500" s="6" t="s">
        <v>599</v>
      </c>
      <c r="B500" s="6"/>
      <c r="C500" s="7">
        <v>2</v>
      </c>
    </row>
    <row r="501" spans="1:3">
      <c r="A501" s="4" t="s">
        <v>600</v>
      </c>
      <c r="B501" s="4" t="s">
        <v>601</v>
      </c>
      <c r="C501" s="5">
        <v>1</v>
      </c>
    </row>
    <row r="502" spans="1:3">
      <c r="A502" s="6" t="s">
        <v>602</v>
      </c>
      <c r="B502" s="6"/>
      <c r="C502" s="7">
        <v>1</v>
      </c>
    </row>
    <row r="503" spans="1:3">
      <c r="A503" s="4" t="s">
        <v>603</v>
      </c>
      <c r="B503" s="4" t="s">
        <v>604</v>
      </c>
      <c r="C503" s="5">
        <v>1</v>
      </c>
    </row>
    <row r="504" spans="1:3">
      <c r="A504" s="6" t="s">
        <v>605</v>
      </c>
      <c r="B504" s="6"/>
      <c r="C504" s="7">
        <v>1</v>
      </c>
    </row>
    <row r="505" spans="1:3">
      <c r="A505" s="4" t="s">
        <v>606</v>
      </c>
      <c r="B505" s="4" t="s">
        <v>607</v>
      </c>
      <c r="C505" s="5">
        <v>1</v>
      </c>
    </row>
    <row r="506" spans="1:3">
      <c r="A506" s="6" t="s">
        <v>608</v>
      </c>
      <c r="B506" s="6"/>
      <c r="C506" s="7">
        <v>1</v>
      </c>
    </row>
    <row r="507" spans="1:3">
      <c r="A507" s="9" t="s">
        <v>609</v>
      </c>
      <c r="B507" s="9" t="s">
        <v>610</v>
      </c>
      <c r="C507" s="10">
        <v>1</v>
      </c>
    </row>
    <row r="508" spans="1:3">
      <c r="A508" s="9"/>
      <c r="B508" s="9" t="s">
        <v>611</v>
      </c>
      <c r="C508" s="10">
        <v>1</v>
      </c>
    </row>
    <row r="509" spans="1:3">
      <c r="A509" s="4"/>
      <c r="B509" s="4" t="s">
        <v>612</v>
      </c>
      <c r="C509" s="5">
        <v>1</v>
      </c>
    </row>
    <row r="510" spans="1:3">
      <c r="A510" s="6" t="s">
        <v>613</v>
      </c>
      <c r="B510" s="6"/>
      <c r="C510" s="7">
        <v>3</v>
      </c>
    </row>
    <row r="511" spans="1:3">
      <c r="A511" s="9" t="s">
        <v>614</v>
      </c>
      <c r="B511" s="9" t="s">
        <v>615</v>
      </c>
      <c r="C511" s="10">
        <v>1</v>
      </c>
    </row>
    <row r="512" spans="1:3">
      <c r="A512" s="4"/>
      <c r="B512" s="4" t="s">
        <v>616</v>
      </c>
      <c r="C512" s="5">
        <v>1</v>
      </c>
    </row>
    <row r="513" spans="1:3">
      <c r="A513" s="6" t="s">
        <v>617</v>
      </c>
      <c r="B513" s="6"/>
      <c r="C513" s="7">
        <v>2</v>
      </c>
    </row>
    <row r="514" spans="1:3">
      <c r="A514" s="4" t="s">
        <v>618</v>
      </c>
      <c r="B514" s="4" t="s">
        <v>619</v>
      </c>
      <c r="C514" s="5">
        <v>1</v>
      </c>
    </row>
    <row r="515" spans="1:3">
      <c r="A515" s="6" t="s">
        <v>620</v>
      </c>
      <c r="B515" s="6"/>
      <c r="C515" s="7">
        <v>1</v>
      </c>
    </row>
    <row r="516" spans="1:3">
      <c r="A516" s="9" t="s">
        <v>621</v>
      </c>
      <c r="B516" s="9" t="s">
        <v>622</v>
      </c>
      <c r="C516" s="10">
        <v>1</v>
      </c>
    </row>
    <row r="517" spans="1:3">
      <c r="A517" s="9"/>
      <c r="B517" s="9" t="s">
        <v>623</v>
      </c>
      <c r="C517" s="10">
        <v>1</v>
      </c>
    </row>
    <row r="518" spans="1:3">
      <c r="A518" s="9"/>
      <c r="B518" s="9" t="s">
        <v>624</v>
      </c>
      <c r="C518" s="10">
        <v>1</v>
      </c>
    </row>
    <row r="519" spans="1:3">
      <c r="A519" s="9"/>
      <c r="B519" s="9" t="s">
        <v>625</v>
      </c>
      <c r="C519" s="10">
        <v>1</v>
      </c>
    </row>
    <row r="520" spans="1:3">
      <c r="A520" s="9"/>
      <c r="B520" s="9" t="s">
        <v>626</v>
      </c>
      <c r="C520" s="10">
        <v>1</v>
      </c>
    </row>
    <row r="521" spans="1:3">
      <c r="A521" s="9"/>
      <c r="B521" s="9" t="s">
        <v>627</v>
      </c>
      <c r="C521" s="10">
        <v>1</v>
      </c>
    </row>
    <row r="522" spans="1:3">
      <c r="A522" s="4"/>
      <c r="B522" s="4" t="s">
        <v>628</v>
      </c>
      <c r="C522" s="5">
        <v>1</v>
      </c>
    </row>
    <row r="523" spans="1:3">
      <c r="A523" s="8" t="s">
        <v>629</v>
      </c>
      <c r="B523" s="6"/>
      <c r="C523" s="7">
        <v>7</v>
      </c>
    </row>
    <row r="524" spans="1:3">
      <c r="A524" s="9" t="s">
        <v>630</v>
      </c>
      <c r="B524" s="9" t="s">
        <v>631</v>
      </c>
      <c r="C524" s="10">
        <v>1</v>
      </c>
    </row>
    <row r="525" spans="1:3">
      <c r="A525" s="9"/>
      <c r="B525" s="9" t="s">
        <v>632</v>
      </c>
      <c r="C525" s="10">
        <v>1</v>
      </c>
    </row>
    <row r="526" spans="1:3">
      <c r="A526" s="9"/>
      <c r="B526" s="9" t="s">
        <v>633</v>
      </c>
      <c r="C526" s="10">
        <v>1</v>
      </c>
    </row>
    <row r="527" spans="1:3">
      <c r="A527" s="9"/>
      <c r="B527" s="9" t="s">
        <v>634</v>
      </c>
      <c r="C527" s="10">
        <v>1</v>
      </c>
    </row>
    <row r="528" spans="1:3">
      <c r="A528" s="9"/>
      <c r="B528" s="9" t="s">
        <v>635</v>
      </c>
      <c r="C528" s="10">
        <v>1</v>
      </c>
    </row>
    <row r="529" spans="1:3">
      <c r="A529" s="9"/>
      <c r="B529" s="9" t="s">
        <v>636</v>
      </c>
      <c r="C529" s="10">
        <v>1</v>
      </c>
    </row>
    <row r="530" spans="1:3">
      <c r="A530" s="9"/>
      <c r="B530" s="9" t="s">
        <v>637</v>
      </c>
      <c r="C530" s="10">
        <v>1</v>
      </c>
    </row>
    <row r="531" spans="1:3">
      <c r="A531" s="9"/>
      <c r="B531" s="9" t="s">
        <v>638</v>
      </c>
      <c r="C531" s="10">
        <v>1</v>
      </c>
    </row>
    <row r="532" spans="1:3">
      <c r="A532" s="9"/>
      <c r="B532" s="9" t="s">
        <v>639</v>
      </c>
      <c r="C532" s="10">
        <v>1</v>
      </c>
    </row>
    <row r="533" spans="1:3">
      <c r="A533" s="9"/>
      <c r="B533" s="9" t="s">
        <v>640</v>
      </c>
      <c r="C533" s="10">
        <v>1</v>
      </c>
    </row>
    <row r="534" spans="1:3">
      <c r="A534" s="9"/>
      <c r="B534" s="9" t="s">
        <v>641</v>
      </c>
      <c r="C534" s="10">
        <v>1</v>
      </c>
    </row>
    <row r="535" spans="1:3">
      <c r="A535" s="9"/>
      <c r="B535" s="9" t="s">
        <v>642</v>
      </c>
      <c r="C535" s="10">
        <v>1</v>
      </c>
    </row>
    <row r="536" spans="1:3">
      <c r="A536" s="9"/>
      <c r="B536" s="9" t="s">
        <v>643</v>
      </c>
      <c r="C536" s="10">
        <v>1</v>
      </c>
    </row>
    <row r="537" spans="1:3">
      <c r="A537" s="9"/>
      <c r="B537" s="9" t="s">
        <v>644</v>
      </c>
      <c r="C537" s="10">
        <v>1</v>
      </c>
    </row>
    <row r="538" spans="1:3">
      <c r="A538" s="4"/>
      <c r="B538" s="4" t="s">
        <v>645</v>
      </c>
      <c r="C538" s="5">
        <v>1</v>
      </c>
    </row>
    <row r="539" spans="1:3">
      <c r="A539" s="8" t="s">
        <v>646</v>
      </c>
      <c r="B539" s="6"/>
      <c r="C539" s="7">
        <v>15</v>
      </c>
    </row>
    <row r="540" spans="1:3">
      <c r="A540" s="4" t="s">
        <v>647</v>
      </c>
      <c r="B540" s="4" t="s">
        <v>648</v>
      </c>
      <c r="C540" s="5">
        <v>1</v>
      </c>
    </row>
    <row r="541" spans="1:3">
      <c r="A541" s="6" t="s">
        <v>649</v>
      </c>
      <c r="B541" s="6"/>
      <c r="C541" s="7">
        <v>1</v>
      </c>
    </row>
    <row r="542" spans="1:3">
      <c r="A542" s="9" t="s">
        <v>650</v>
      </c>
      <c r="B542" s="9" t="s">
        <v>651</v>
      </c>
      <c r="C542" s="10">
        <v>1</v>
      </c>
    </row>
    <row r="543" spans="1:3">
      <c r="A543" s="9"/>
      <c r="B543" s="9" t="s">
        <v>652</v>
      </c>
      <c r="C543" s="10">
        <v>1</v>
      </c>
    </row>
    <row r="544" spans="1:3">
      <c r="A544" s="9"/>
      <c r="B544" s="9" t="s">
        <v>653</v>
      </c>
      <c r="C544" s="10">
        <v>1</v>
      </c>
    </row>
    <row r="545" spans="1:3">
      <c r="A545" s="9"/>
      <c r="B545" s="9" t="s">
        <v>654</v>
      </c>
      <c r="C545" s="10">
        <v>1</v>
      </c>
    </row>
    <row r="546" spans="1:3">
      <c r="A546" s="9"/>
      <c r="B546" s="9" t="s">
        <v>655</v>
      </c>
      <c r="C546" s="10">
        <v>1</v>
      </c>
    </row>
    <row r="547" spans="1:3">
      <c r="A547" s="9"/>
      <c r="B547" s="9" t="s">
        <v>656</v>
      </c>
      <c r="C547" s="10">
        <v>1</v>
      </c>
    </row>
    <row r="548" spans="1:3">
      <c r="A548" s="9"/>
      <c r="B548" s="9" t="s">
        <v>657</v>
      </c>
      <c r="C548" s="10">
        <v>1</v>
      </c>
    </row>
    <row r="549" spans="1:3">
      <c r="A549" s="9"/>
      <c r="B549" s="9" t="s">
        <v>658</v>
      </c>
      <c r="C549" s="10">
        <v>1</v>
      </c>
    </row>
    <row r="550" spans="1:3">
      <c r="A550" s="9"/>
      <c r="B550" s="9" t="s">
        <v>659</v>
      </c>
      <c r="C550" s="10">
        <v>1</v>
      </c>
    </row>
    <row r="551" spans="1:3">
      <c r="A551" s="9"/>
      <c r="B551" s="9" t="s">
        <v>660</v>
      </c>
      <c r="C551" s="10">
        <v>1</v>
      </c>
    </row>
    <row r="552" spans="1:3">
      <c r="A552" s="9"/>
      <c r="B552" s="9" t="s">
        <v>661</v>
      </c>
      <c r="C552" s="10">
        <v>1</v>
      </c>
    </row>
    <row r="553" spans="1:3">
      <c r="A553" s="9"/>
      <c r="B553" s="9" t="s">
        <v>662</v>
      </c>
      <c r="C553" s="10">
        <v>1</v>
      </c>
    </row>
    <row r="554" spans="1:3">
      <c r="A554" s="9"/>
      <c r="B554" s="9" t="s">
        <v>663</v>
      </c>
      <c r="C554" s="10">
        <v>1</v>
      </c>
    </row>
    <row r="555" spans="1:3">
      <c r="A555" s="9"/>
      <c r="B555" s="9" t="s">
        <v>664</v>
      </c>
      <c r="C555" s="10">
        <v>1</v>
      </c>
    </row>
    <row r="556" spans="1:3">
      <c r="A556" s="9"/>
      <c r="B556" s="16" t="s">
        <v>665</v>
      </c>
      <c r="C556" s="10">
        <v>1</v>
      </c>
    </row>
    <row r="557" spans="1:3">
      <c r="A557" s="9"/>
      <c r="B557" s="9" t="s">
        <v>666</v>
      </c>
      <c r="C557" s="10">
        <v>1</v>
      </c>
    </row>
    <row r="558" spans="1:3">
      <c r="A558" s="9"/>
      <c r="B558" s="9" t="s">
        <v>667</v>
      </c>
      <c r="C558" s="10">
        <v>1</v>
      </c>
    </row>
    <row r="559" spans="1:3">
      <c r="A559" s="9"/>
      <c r="B559" s="9" t="s">
        <v>668</v>
      </c>
      <c r="C559" s="10">
        <v>1</v>
      </c>
    </row>
    <row r="560" spans="1:3">
      <c r="A560" s="9"/>
      <c r="B560" s="9" t="s">
        <v>669</v>
      </c>
      <c r="C560" s="10">
        <v>1</v>
      </c>
    </row>
    <row r="561" spans="1:3">
      <c r="A561" s="9"/>
      <c r="B561" s="9" t="s">
        <v>670</v>
      </c>
      <c r="C561" s="10">
        <v>1</v>
      </c>
    </row>
    <row r="562" spans="1:3">
      <c r="A562" s="9"/>
      <c r="B562" s="9" t="s">
        <v>671</v>
      </c>
      <c r="C562" s="10">
        <v>1</v>
      </c>
    </row>
    <row r="563" spans="1:3">
      <c r="A563" s="9"/>
      <c r="B563" s="9" t="s">
        <v>672</v>
      </c>
      <c r="C563" s="10">
        <v>1</v>
      </c>
    </row>
    <row r="564" spans="1:3">
      <c r="A564" s="9"/>
      <c r="B564" s="9" t="s">
        <v>673</v>
      </c>
      <c r="C564" s="10">
        <v>1</v>
      </c>
    </row>
    <row r="565" spans="1:3">
      <c r="A565" s="9"/>
      <c r="B565" s="9" t="s">
        <v>674</v>
      </c>
      <c r="C565" s="10">
        <v>1</v>
      </c>
    </row>
    <row r="566" spans="1:3">
      <c r="A566" s="9"/>
      <c r="B566" s="9" t="s">
        <v>675</v>
      </c>
      <c r="C566" s="10">
        <v>1</v>
      </c>
    </row>
    <row r="567" spans="1:3">
      <c r="A567" s="9"/>
      <c r="B567" s="9" t="s">
        <v>676</v>
      </c>
      <c r="C567" s="10">
        <v>1</v>
      </c>
    </row>
    <row r="568" spans="1:3">
      <c r="A568" s="9"/>
      <c r="B568" s="9" t="s">
        <v>677</v>
      </c>
      <c r="C568" s="10">
        <v>1</v>
      </c>
    </row>
    <row r="569" spans="1:3">
      <c r="A569" s="9"/>
      <c r="B569" s="9" t="s">
        <v>678</v>
      </c>
      <c r="C569" s="10">
        <v>1</v>
      </c>
    </row>
    <row r="570" spans="1:3">
      <c r="A570" s="9"/>
      <c r="B570" s="9" t="s">
        <v>679</v>
      </c>
      <c r="C570" s="10">
        <v>1</v>
      </c>
    </row>
    <row r="571" spans="1:3">
      <c r="A571" s="9"/>
      <c r="B571" s="9" t="s">
        <v>680</v>
      </c>
      <c r="C571" s="10">
        <v>1</v>
      </c>
    </row>
    <row r="572" spans="1:3">
      <c r="A572" s="9"/>
      <c r="B572" s="9" t="s">
        <v>681</v>
      </c>
      <c r="C572" s="10">
        <v>1</v>
      </c>
    </row>
    <row r="573" spans="1:3">
      <c r="A573" s="9"/>
      <c r="B573" s="9" t="s">
        <v>682</v>
      </c>
      <c r="C573" s="10">
        <v>1</v>
      </c>
    </row>
    <row r="574" spans="1:3">
      <c r="A574" s="9"/>
      <c r="B574" s="9" t="s">
        <v>683</v>
      </c>
      <c r="C574" s="10">
        <v>1</v>
      </c>
    </row>
    <row r="575" spans="1:3">
      <c r="A575" s="9"/>
      <c r="B575" s="9" t="s">
        <v>684</v>
      </c>
      <c r="C575" s="10">
        <v>1</v>
      </c>
    </row>
    <row r="576" spans="1:3">
      <c r="A576" s="9"/>
      <c r="B576" s="9" t="s">
        <v>685</v>
      </c>
      <c r="C576" s="10">
        <v>1</v>
      </c>
    </row>
    <row r="577" spans="1:3">
      <c r="A577" s="9"/>
      <c r="B577" s="9" t="s">
        <v>686</v>
      </c>
      <c r="C577" s="10">
        <v>1</v>
      </c>
    </row>
    <row r="578" spans="1:3">
      <c r="A578" s="9"/>
      <c r="B578" s="9" t="s">
        <v>687</v>
      </c>
      <c r="C578" s="10">
        <v>1</v>
      </c>
    </row>
    <row r="579" spans="1:3">
      <c r="A579" s="9"/>
      <c r="B579" s="9" t="s">
        <v>688</v>
      </c>
      <c r="C579" s="10">
        <v>1</v>
      </c>
    </row>
    <row r="580" spans="1:3">
      <c r="A580" s="9"/>
      <c r="B580" s="9" t="s">
        <v>689</v>
      </c>
      <c r="C580" s="10">
        <v>1</v>
      </c>
    </row>
    <row r="581" spans="1:3">
      <c r="A581" s="9"/>
      <c r="B581" s="9" t="s">
        <v>690</v>
      </c>
      <c r="C581" s="10">
        <v>1</v>
      </c>
    </row>
    <row r="582" spans="1:3">
      <c r="A582" s="9"/>
      <c r="B582" s="9" t="s">
        <v>691</v>
      </c>
      <c r="C582" s="10">
        <v>1</v>
      </c>
    </row>
    <row r="583" spans="1:3">
      <c r="A583" s="9"/>
      <c r="B583" s="9" t="s">
        <v>692</v>
      </c>
      <c r="C583" s="10">
        <v>1</v>
      </c>
    </row>
    <row r="584" spans="1:3">
      <c r="A584" s="9"/>
      <c r="B584" s="9" t="s">
        <v>693</v>
      </c>
      <c r="C584" s="10">
        <v>1</v>
      </c>
    </row>
    <row r="585" spans="1:3">
      <c r="A585" s="9"/>
      <c r="B585" s="9" t="s">
        <v>694</v>
      </c>
      <c r="C585" s="10">
        <v>1</v>
      </c>
    </row>
    <row r="586" spans="1:3">
      <c r="A586" s="9"/>
      <c r="B586" s="9" t="s">
        <v>695</v>
      </c>
      <c r="C586" s="10">
        <v>1</v>
      </c>
    </row>
    <row r="587" spans="1:3">
      <c r="A587" s="9"/>
      <c r="B587" s="9" t="s">
        <v>696</v>
      </c>
      <c r="C587" s="10">
        <v>1</v>
      </c>
    </row>
    <row r="588" spans="1:3">
      <c r="A588" s="9"/>
      <c r="B588" s="9" t="s">
        <v>697</v>
      </c>
      <c r="C588" s="10">
        <v>1</v>
      </c>
    </row>
    <row r="589" spans="1:3">
      <c r="A589" s="9"/>
      <c r="B589" s="9" t="s">
        <v>698</v>
      </c>
      <c r="C589" s="10">
        <v>1</v>
      </c>
    </row>
    <row r="590" spans="1:3">
      <c r="A590" s="4"/>
      <c r="B590" s="4" t="s">
        <v>699</v>
      </c>
      <c r="C590" s="5">
        <v>1</v>
      </c>
    </row>
    <row r="591" spans="1:3">
      <c r="A591" s="6" t="s">
        <v>700</v>
      </c>
      <c r="B591" s="6"/>
      <c r="C591" s="7">
        <v>49</v>
      </c>
    </row>
    <row r="592" spans="1:3">
      <c r="A592" s="9" t="s">
        <v>701</v>
      </c>
      <c r="B592" s="9" t="s">
        <v>702</v>
      </c>
      <c r="C592" s="10">
        <v>1</v>
      </c>
    </row>
    <row r="593" spans="1:3">
      <c r="A593" s="4"/>
      <c r="B593" s="4" t="s">
        <v>703</v>
      </c>
      <c r="C593" s="5">
        <v>1</v>
      </c>
    </row>
    <row r="594" spans="1:3">
      <c r="A594" s="6" t="s">
        <v>704</v>
      </c>
      <c r="B594" s="6"/>
      <c r="C594" s="7">
        <v>2</v>
      </c>
    </row>
    <row r="595" spans="1:3">
      <c r="A595" s="9" t="s">
        <v>705</v>
      </c>
      <c r="B595" s="9" t="s">
        <v>706</v>
      </c>
      <c r="C595" s="10">
        <v>1</v>
      </c>
    </row>
    <row r="596" spans="1:3">
      <c r="A596" s="9"/>
      <c r="B596" s="9" t="s">
        <v>707</v>
      </c>
      <c r="C596" s="10">
        <v>1</v>
      </c>
    </row>
    <row r="597" spans="1:3">
      <c r="A597" s="9"/>
      <c r="B597" s="9" t="s">
        <v>708</v>
      </c>
      <c r="C597" s="10">
        <v>1</v>
      </c>
    </row>
    <row r="598" spans="1:3">
      <c r="A598" s="9"/>
      <c r="B598" s="9" t="s">
        <v>709</v>
      </c>
      <c r="C598" s="10">
        <v>1</v>
      </c>
    </row>
    <row r="599" spans="1:3">
      <c r="A599" s="9"/>
      <c r="B599" s="9" t="s">
        <v>710</v>
      </c>
      <c r="C599" s="10">
        <v>1</v>
      </c>
    </row>
    <row r="600" spans="1:3">
      <c r="A600" s="9"/>
      <c r="B600" s="9" t="s">
        <v>711</v>
      </c>
      <c r="C600" s="10">
        <v>1</v>
      </c>
    </row>
    <row r="601" spans="1:3">
      <c r="A601" s="4"/>
      <c r="B601" s="4" t="s">
        <v>712</v>
      </c>
      <c r="C601" s="5">
        <v>1</v>
      </c>
    </row>
    <row r="602" spans="1:3">
      <c r="A602" s="6" t="s">
        <v>713</v>
      </c>
      <c r="B602" s="6"/>
      <c r="C602" s="7">
        <v>7</v>
      </c>
    </row>
    <row r="603" spans="1:3">
      <c r="A603" s="9" t="s">
        <v>714</v>
      </c>
      <c r="B603" s="9" t="s">
        <v>715</v>
      </c>
      <c r="C603" s="10">
        <v>1</v>
      </c>
    </row>
    <row r="604" spans="1:3">
      <c r="A604" s="9"/>
      <c r="B604" s="9" t="s">
        <v>716</v>
      </c>
      <c r="C604" s="10">
        <v>1</v>
      </c>
    </row>
    <row r="605" spans="1:3">
      <c r="A605" s="9"/>
      <c r="B605" s="9" t="s">
        <v>717</v>
      </c>
      <c r="C605" s="10">
        <v>1</v>
      </c>
    </row>
    <row r="606" spans="1:3">
      <c r="A606" s="4"/>
      <c r="B606" s="4" t="s">
        <v>718</v>
      </c>
      <c r="C606" s="5">
        <v>1</v>
      </c>
    </row>
    <row r="607" spans="1:3">
      <c r="A607" s="6" t="s">
        <v>719</v>
      </c>
      <c r="B607" s="6"/>
      <c r="C607" s="7">
        <v>4</v>
      </c>
    </row>
    <row r="608" spans="1:3">
      <c r="A608" s="9" t="s">
        <v>720</v>
      </c>
      <c r="B608" s="9" t="s">
        <v>721</v>
      </c>
      <c r="C608" s="10">
        <v>2</v>
      </c>
    </row>
    <row r="609" spans="1:3">
      <c r="A609" s="9"/>
      <c r="B609" s="9" t="s">
        <v>722</v>
      </c>
      <c r="C609" s="10">
        <v>1</v>
      </c>
    </row>
    <row r="610" spans="1:3">
      <c r="A610" s="9"/>
      <c r="B610" s="9" t="s">
        <v>723</v>
      </c>
      <c r="C610" s="10">
        <v>1</v>
      </c>
    </row>
    <row r="611" spans="1:3">
      <c r="A611" s="9"/>
      <c r="B611" s="9" t="s">
        <v>724</v>
      </c>
      <c r="C611" s="10">
        <v>1</v>
      </c>
    </row>
    <row r="612" spans="1:3">
      <c r="A612" s="9"/>
      <c r="B612" s="9" t="s">
        <v>725</v>
      </c>
      <c r="C612" s="10">
        <v>1</v>
      </c>
    </row>
    <row r="613" spans="1:3">
      <c r="A613" s="9"/>
      <c r="B613" s="9" t="s">
        <v>726</v>
      </c>
      <c r="C613" s="10">
        <v>1</v>
      </c>
    </row>
    <row r="614" spans="1:3">
      <c r="A614" s="9"/>
      <c r="B614" s="9" t="s">
        <v>727</v>
      </c>
      <c r="C614" s="10">
        <v>1</v>
      </c>
    </row>
    <row r="615" spans="1:3">
      <c r="A615" s="9"/>
      <c r="B615" s="9" t="s">
        <v>728</v>
      </c>
      <c r="C615" s="10">
        <v>1</v>
      </c>
    </row>
    <row r="616" spans="1:3">
      <c r="A616" s="4"/>
      <c r="B616" s="4" t="s">
        <v>729</v>
      </c>
      <c r="C616" s="5">
        <v>1</v>
      </c>
    </row>
  </sheetData>
  <autoFilter ref="A1:A1000" xr:uid="{00000000-0009-0000-0000-000000000000}"/>
  <hyperlinks>
    <hyperlink ref="B556" r:id="rId1" xr:uid="{00000000-0004-0000-0000-000000000000}"/>
  </hyperlinks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085"/>
  <sheetViews>
    <sheetView workbookViewId="0"/>
  </sheetViews>
  <sheetFormatPr defaultColWidth="12.5703125" defaultRowHeight="15.75" customHeight="1"/>
  <cols>
    <col min="1" max="1" width="26.42578125" customWidth="1"/>
    <col min="2" max="2" width="76.140625" customWidth="1"/>
  </cols>
  <sheetData>
    <row r="1" spans="1:6">
      <c r="A1" s="17" t="s">
        <v>1</v>
      </c>
      <c r="B1" s="18" t="s">
        <v>730</v>
      </c>
      <c r="C1" s="11" t="s">
        <v>731</v>
      </c>
    </row>
    <row r="2" spans="1:6">
      <c r="A2" s="17" t="s">
        <v>1</v>
      </c>
      <c r="B2" s="18" t="s">
        <v>732</v>
      </c>
      <c r="C2" s="19" t="s">
        <v>733</v>
      </c>
      <c r="E2" s="11" t="str">
        <f>IFERROR(__xludf.DUMMYFUNCTION("FILTER(A2:B1085, MATCH(A2:A1085, C2:C55, 0))"),"Algeria")</f>
        <v>Algeria</v>
      </c>
      <c r="F2" s="11" t="str">
        <f>IFERROR(__xludf.DUMMYFUNCTION("""COMPUTED_VALUE"""),"Abdelhak Maghchiche")</f>
        <v>Abdelhak Maghchiche</v>
      </c>
    </row>
    <row r="3" spans="1:6">
      <c r="A3" s="20" t="s">
        <v>4</v>
      </c>
      <c r="B3" s="20" t="s">
        <v>734</v>
      </c>
      <c r="C3" s="19" t="s">
        <v>735</v>
      </c>
      <c r="E3" s="11" t="str">
        <f>IFERROR(__xludf.DUMMYFUNCTION("""COMPUTED_VALUE"""),"Botswana")</f>
        <v>Botswana</v>
      </c>
      <c r="F3" s="11" t="str">
        <f>IFERROR(__xludf.DUMMYFUNCTION("""COMPUTED_VALUE"""),"Marang Junior Secondary school")</f>
        <v>Marang Junior Secondary school</v>
      </c>
    </row>
    <row r="4" spans="1:6">
      <c r="A4" s="20" t="s">
        <v>733</v>
      </c>
      <c r="B4" s="20" t="s">
        <v>736</v>
      </c>
      <c r="C4" s="19" t="s">
        <v>40</v>
      </c>
      <c r="E4" s="11" t="str">
        <f>IFERROR(__xludf.DUMMYFUNCTION("""COMPUTED_VALUE"""),"Cameroon")</f>
        <v>Cameroon</v>
      </c>
      <c r="F4" s="11" t="str">
        <f>IFERROR(__xludf.DUMMYFUNCTION("""COMPUTED_VALUE"""),"American School of Douala")</f>
        <v>American School of Douala</v>
      </c>
    </row>
    <row r="5" spans="1:6">
      <c r="A5" s="20" t="s">
        <v>10</v>
      </c>
      <c r="B5" s="20" t="s">
        <v>737</v>
      </c>
      <c r="C5" s="19" t="s">
        <v>738</v>
      </c>
      <c r="E5" s="11" t="str">
        <f>IFERROR(__xludf.DUMMYFUNCTION("""COMPUTED_VALUE"""),"Egypt")</f>
        <v>Egypt</v>
      </c>
      <c r="F5" s="11" t="str">
        <f>IFERROR(__xludf.DUMMYFUNCTION("""COMPUTED_VALUE"""),"360 High School")</f>
        <v>360 High School</v>
      </c>
    </row>
    <row r="6" spans="1:6">
      <c r="A6" s="20" t="s">
        <v>10</v>
      </c>
      <c r="B6" s="21" t="s">
        <v>739</v>
      </c>
      <c r="C6" s="19" t="s">
        <v>740</v>
      </c>
      <c r="E6" s="11" t="str">
        <f>IFERROR(__xludf.DUMMYFUNCTION("""COMPUTED_VALUE"""),"Egypt")</f>
        <v>Egypt</v>
      </c>
      <c r="F6" s="11" t="str">
        <f>IFERROR(__xludf.DUMMYFUNCTION("""COMPUTED_VALUE"""),"Academy High School")</f>
        <v>Academy High School</v>
      </c>
    </row>
    <row r="7" spans="1:6">
      <c r="A7" s="20" t="s">
        <v>10</v>
      </c>
      <c r="B7" s="21" t="s">
        <v>741</v>
      </c>
      <c r="C7" s="19" t="s">
        <v>742</v>
      </c>
      <c r="E7" s="11" t="str">
        <f>IFERROR(__xludf.DUMMYFUNCTION("""COMPUTED_VALUE"""),"Egypt")</f>
        <v>Egypt</v>
      </c>
      <c r="F7" s="11" t="str">
        <f>IFERROR(__xludf.DUMMYFUNCTION("""COMPUTED_VALUE"""),"Ahmed Fawzy Zaid HS")</f>
        <v>Ahmed Fawzy Zaid HS</v>
      </c>
    </row>
    <row r="8" spans="1:6">
      <c r="A8" s="20" t="s">
        <v>13</v>
      </c>
      <c r="B8" s="20" t="s">
        <v>743</v>
      </c>
      <c r="C8" s="19" t="s">
        <v>744</v>
      </c>
      <c r="E8" s="11" t="str">
        <f>IFERROR(__xludf.DUMMYFUNCTION("""COMPUTED_VALUE"""),"Egypt")</f>
        <v>Egypt</v>
      </c>
      <c r="F8" s="11" t="str">
        <f>IFERROR(__xludf.DUMMYFUNCTION("""COMPUTED_VALUE"""),"Aisha Hassanein")</f>
        <v>Aisha Hassanein</v>
      </c>
    </row>
    <row r="9" spans="1:6">
      <c r="A9" s="20" t="s">
        <v>13</v>
      </c>
      <c r="B9" s="21" t="s">
        <v>745</v>
      </c>
      <c r="C9" s="19" t="s">
        <v>746</v>
      </c>
      <c r="E9" s="11" t="str">
        <f>IFERROR(__xludf.DUMMYFUNCTION("""COMPUTED_VALUE"""),"Egypt")</f>
        <v>Egypt</v>
      </c>
      <c r="F9" s="11" t="str">
        <f>IFERROR(__xludf.DUMMYFUNCTION("""COMPUTED_VALUE"""),"Al Gharbia stem school")</f>
        <v>Al Gharbia stem school</v>
      </c>
    </row>
    <row r="10" spans="1:6">
      <c r="A10" s="20" t="s">
        <v>13</v>
      </c>
      <c r="B10" s="21" t="s">
        <v>747</v>
      </c>
      <c r="C10" s="19" t="s">
        <v>748</v>
      </c>
      <c r="E10" s="11" t="str">
        <f>IFERROR(__xludf.DUMMYFUNCTION("""COMPUTED_VALUE"""),"Egypt")</f>
        <v>Egypt</v>
      </c>
      <c r="F10" s="11" t="str">
        <f>IFERROR(__xludf.DUMMYFUNCTION("""COMPUTED_VALUE"""),"Al Zahraa helwan preparatory and secondary school for girls")</f>
        <v>Al Zahraa helwan preparatory and secondary school for girls</v>
      </c>
    </row>
    <row r="11" spans="1:6">
      <c r="A11" s="20" t="s">
        <v>13</v>
      </c>
      <c r="B11" s="21" t="s">
        <v>749</v>
      </c>
      <c r="C11" s="19" t="s">
        <v>750</v>
      </c>
      <c r="E11" s="11" t="str">
        <f>IFERROR(__xludf.DUMMYFUNCTION("""COMPUTED_VALUE"""),"Egypt")</f>
        <v>Egypt</v>
      </c>
      <c r="F11" s="11" t="str">
        <f>IFERROR(__xludf.DUMMYFUNCTION("""COMPUTED_VALUE"""),"Al-Qawmiya Al-Arabiya Official Preparatory School for Boys")</f>
        <v>Al-Qawmiya Al-Arabiya Official Preparatory School for Boys</v>
      </c>
    </row>
    <row r="12" spans="1:6">
      <c r="A12" s="20" t="s">
        <v>17</v>
      </c>
      <c r="B12" s="20" t="s">
        <v>751</v>
      </c>
      <c r="C12" s="19" t="s">
        <v>752</v>
      </c>
      <c r="E12" s="11" t="str">
        <f>IFERROR(__xludf.DUMMYFUNCTION("""COMPUTED_VALUE"""),"Egypt")</f>
        <v>Egypt</v>
      </c>
      <c r="F12" s="11" t="str">
        <f>IFERROR(__xludf.DUMMYFUNCTION("""COMPUTED_VALUE"""),"Alexandria STEM School")</f>
        <v>Alexandria STEM School</v>
      </c>
    </row>
    <row r="13" spans="1:6">
      <c r="A13" s="20" t="s">
        <v>17</v>
      </c>
      <c r="B13" s="21" t="s">
        <v>753</v>
      </c>
      <c r="C13" s="19" t="s">
        <v>754</v>
      </c>
      <c r="E13" s="11" t="str">
        <f>IFERROR(__xludf.DUMMYFUNCTION("""COMPUTED_VALUE"""),"Egypt")</f>
        <v>Egypt</v>
      </c>
      <c r="F13" s="11" t="str">
        <f>IFERROR(__xludf.DUMMYFUNCTION("""COMPUTED_VALUE"""),"Aliaa Mohammed Tawfiq High School")</f>
        <v>Aliaa Mohammed Tawfiq High School</v>
      </c>
    </row>
    <row r="14" spans="1:6">
      <c r="A14" s="20" t="s">
        <v>17</v>
      </c>
      <c r="B14" s="21" t="s">
        <v>755</v>
      </c>
      <c r="C14" s="19" t="s">
        <v>756</v>
      </c>
      <c r="E14" s="11" t="str">
        <f>IFERROR(__xludf.DUMMYFUNCTION("""COMPUTED_VALUE"""),"Egypt")</f>
        <v>Egypt</v>
      </c>
      <c r="F14" s="11" t="str">
        <f>IFERROR(__xludf.DUMMYFUNCTION("""COMPUTED_VALUE"""),"Asmaa bent aby bacr high school girls")</f>
        <v>Asmaa bent aby bacr high school girls</v>
      </c>
    </row>
    <row r="15" spans="1:6">
      <c r="A15" s="20" t="s">
        <v>17</v>
      </c>
      <c r="B15" s="21" t="s">
        <v>757</v>
      </c>
      <c r="C15" s="19" t="s">
        <v>100</v>
      </c>
      <c r="E15" s="11" t="str">
        <f>IFERROR(__xludf.DUMMYFUNCTION("""COMPUTED_VALUE"""),"Egypt")</f>
        <v>Egypt</v>
      </c>
      <c r="F15" s="11" t="str">
        <f>IFERROR(__xludf.DUMMYFUNCTION("""COMPUTED_VALUE"""),"Asyut STEM school")</f>
        <v>Asyut STEM school</v>
      </c>
    </row>
    <row r="16" spans="1:6">
      <c r="A16" s="20" t="s">
        <v>17</v>
      </c>
      <c r="B16" s="21" t="s">
        <v>758</v>
      </c>
      <c r="C16" s="19" t="s">
        <v>759</v>
      </c>
      <c r="E16" s="11" t="str">
        <f>IFERROR(__xludf.DUMMYFUNCTION("""COMPUTED_VALUE"""),"Egypt")</f>
        <v>Egypt</v>
      </c>
      <c r="F16" s="11" t="str">
        <f>IFERROR(__xludf.DUMMYFUNCTION("""COMPUTED_VALUE"""),"Aya Nabil")</f>
        <v>Aya Nabil</v>
      </c>
    </row>
    <row r="17" spans="1:6">
      <c r="A17" s="20" t="s">
        <v>17</v>
      </c>
      <c r="B17" s="21" t="s">
        <v>760</v>
      </c>
      <c r="C17" s="19" t="s">
        <v>115</v>
      </c>
      <c r="E17" s="11" t="str">
        <f>IFERROR(__xludf.DUMMYFUNCTION("""COMPUTED_VALUE"""),"Egypt")</f>
        <v>Egypt</v>
      </c>
      <c r="F17" s="11" t="str">
        <f>IFERROR(__xludf.DUMMYFUNCTION("""COMPUTED_VALUE"""),"Beni Suef STEM School")</f>
        <v>Beni Suef STEM School</v>
      </c>
    </row>
    <row r="18" spans="1:6">
      <c r="A18" s="20" t="s">
        <v>17</v>
      </c>
      <c r="B18" s="21" t="s">
        <v>761</v>
      </c>
      <c r="C18" s="19" t="s">
        <v>762</v>
      </c>
      <c r="E18" s="11" t="str">
        <f>IFERROR(__xludf.DUMMYFUNCTION("""COMPUTED_VALUE"""),"Egypt")</f>
        <v>Egypt</v>
      </c>
      <c r="F18" s="11" t="str">
        <f>IFERROR(__xludf.DUMMYFUNCTION("""COMPUTED_VALUE"""),"Brilliance American School")</f>
        <v>Brilliance American School</v>
      </c>
    </row>
    <row r="19" spans="1:6">
      <c r="A19" s="20" t="s">
        <v>17</v>
      </c>
      <c r="B19" s="21" t="s">
        <v>763</v>
      </c>
      <c r="C19" s="19" t="s">
        <v>764</v>
      </c>
      <c r="E19" s="11" t="str">
        <f>IFERROR(__xludf.DUMMYFUNCTION("""COMPUTED_VALUE"""),"Egypt")</f>
        <v>Egypt</v>
      </c>
      <c r="F19" s="11" t="str">
        <f>IFERROR(__xludf.DUMMYFUNCTION("""COMPUTED_VALUE"""),"Counselor Mustafa Abdel Majeed Secondary School")</f>
        <v>Counselor Mustafa Abdel Majeed Secondary School</v>
      </c>
    </row>
    <row r="20" spans="1:6">
      <c r="A20" s="20" t="s">
        <v>17</v>
      </c>
      <c r="B20" s="21" t="s">
        <v>765</v>
      </c>
      <c r="C20" s="19" t="s">
        <v>128</v>
      </c>
      <c r="E20" s="11" t="str">
        <f>IFERROR(__xludf.DUMMYFUNCTION("""COMPUTED_VALUE"""),"Egypt")</f>
        <v>Egypt</v>
      </c>
      <c r="F20" s="11" t="str">
        <f>IFERROR(__xludf.DUMMYFUNCTION("""COMPUTED_VALUE"""),"Dakahlia STEM High School")</f>
        <v>Dakahlia STEM High School</v>
      </c>
    </row>
    <row r="21" spans="1:6">
      <c r="A21" s="20" t="s">
        <v>24</v>
      </c>
      <c r="B21" s="20" t="s">
        <v>766</v>
      </c>
      <c r="C21" s="19" t="s">
        <v>131</v>
      </c>
      <c r="E21" s="11" t="str">
        <f>IFERROR(__xludf.DUMMYFUNCTION("""COMPUTED_VALUE"""),"Egypt")</f>
        <v>Egypt</v>
      </c>
      <c r="F21" s="11" t="str">
        <f>IFERROR(__xludf.DUMMYFUNCTION("""COMPUTED_VALUE"""),"Doctor Mahmoud Omar")</f>
        <v>Doctor Mahmoud Omar</v>
      </c>
    </row>
    <row r="22" spans="1:6">
      <c r="A22" s="20" t="s">
        <v>27</v>
      </c>
      <c r="B22" s="20" t="s">
        <v>767</v>
      </c>
      <c r="C22" s="19" t="s">
        <v>768</v>
      </c>
      <c r="E22" s="11" t="str">
        <f>IFERROR(__xludf.DUMMYFUNCTION("""COMPUTED_VALUE"""),"Egypt")</f>
        <v>Egypt</v>
      </c>
      <c r="F22" s="11" t="str">
        <f>IFERROR(__xludf.DUMMYFUNCTION("""COMPUTED_VALUE"""),"Dr/Mohammad Rabia flah")</f>
        <v>Dr/Mohammad Rabia flah</v>
      </c>
    </row>
    <row r="23" spans="1:6">
      <c r="A23" s="20" t="s">
        <v>27</v>
      </c>
      <c r="B23" s="21" t="s">
        <v>769</v>
      </c>
      <c r="C23" s="19" t="s">
        <v>770</v>
      </c>
      <c r="E23" s="11" t="str">
        <f>IFERROR(__xludf.DUMMYFUNCTION("""COMPUTED_VALUE"""),"Egypt")</f>
        <v>Egypt</v>
      </c>
      <c r="F23" s="11" t="str">
        <f>IFERROR(__xludf.DUMMYFUNCTION("""COMPUTED_VALUE"""),"Egypt")</f>
        <v>Egypt</v>
      </c>
    </row>
    <row r="24" spans="1:6">
      <c r="A24" s="20" t="s">
        <v>27</v>
      </c>
      <c r="B24" s="21" t="s">
        <v>771</v>
      </c>
      <c r="C24" s="19" t="s">
        <v>155</v>
      </c>
      <c r="E24" s="11" t="str">
        <f>IFERROR(__xludf.DUMMYFUNCTION("""COMPUTED_VALUE"""),"Egypt")</f>
        <v>Egypt</v>
      </c>
      <c r="F24" s="11" t="str">
        <f>IFERROR(__xludf.DUMMYFUNCTION("""COMPUTED_VALUE"""),"Egyptian Pioneer Language School, Academic")</f>
        <v>Egyptian Pioneer Language School, Academic</v>
      </c>
    </row>
    <row r="25" spans="1:6">
      <c r="A25" s="20" t="s">
        <v>772</v>
      </c>
      <c r="B25" s="20" t="s">
        <v>773</v>
      </c>
      <c r="C25" s="19" t="s">
        <v>774</v>
      </c>
      <c r="E25" s="11" t="str">
        <f>IFERROR(__xludf.DUMMYFUNCTION("""COMPUTED_VALUE"""),"Egypt")</f>
        <v>Egypt</v>
      </c>
      <c r="F25" s="11" t="str">
        <f>IFERROR(__xludf.DUMMYFUNCTION("""COMPUTED_VALUE"""),"El Menya STEM school")</f>
        <v>El Menya STEM school</v>
      </c>
    </row>
    <row r="26" spans="1:6">
      <c r="A26" s="20" t="s">
        <v>33</v>
      </c>
      <c r="B26" s="20" t="s">
        <v>34</v>
      </c>
      <c r="C26" s="19" t="s">
        <v>775</v>
      </c>
      <c r="E26" s="11" t="str">
        <f>IFERROR(__xludf.DUMMYFUNCTION("""COMPUTED_VALUE"""),"Egypt")</f>
        <v>Egypt</v>
      </c>
      <c r="F26" s="11" t="str">
        <f>IFERROR(__xludf.DUMMYFUNCTION("""COMPUTED_VALUE"""),"El Shorouk Academy
Sharkia")</f>
        <v>El Shorouk Academy
Sharkia</v>
      </c>
    </row>
    <row r="27" spans="1:6">
      <c r="A27" s="20" t="s">
        <v>33</v>
      </c>
      <c r="B27" s="21" t="s">
        <v>776</v>
      </c>
      <c r="C27" s="19" t="s">
        <v>347</v>
      </c>
      <c r="E27" s="11" t="str">
        <f>IFERROR(__xludf.DUMMYFUNCTION("""COMPUTED_VALUE"""),"Egypt")</f>
        <v>Egypt</v>
      </c>
      <c r="F27" s="11" t="str">
        <f>IFERROR(__xludf.DUMMYFUNCTION("""COMPUTED_VALUE"""),"El-Shahid Abdelmenem Ryad")</f>
        <v>El-Shahid Abdelmenem Ryad</v>
      </c>
    </row>
    <row r="28" spans="1:6">
      <c r="A28" s="20" t="s">
        <v>33</v>
      </c>
      <c r="B28" s="21" t="s">
        <v>777</v>
      </c>
      <c r="C28" s="19" t="s">
        <v>778</v>
      </c>
      <c r="E28" s="11" t="str">
        <f>IFERROR(__xludf.DUMMYFUNCTION("""COMPUTED_VALUE"""),"Egypt")</f>
        <v>Egypt</v>
      </c>
      <c r="F28" s="11" t="str">
        <f>IFERROR(__xludf.DUMMYFUNCTION("""COMPUTED_VALUE"""),"Elfayoum STEM School")</f>
        <v>Elfayoum STEM School</v>
      </c>
    </row>
    <row r="29" spans="1:6">
      <c r="A29" s="20" t="s">
        <v>37</v>
      </c>
      <c r="B29" s="20" t="s">
        <v>779</v>
      </c>
      <c r="C29" s="19" t="s">
        <v>780</v>
      </c>
      <c r="E29" s="11" t="str">
        <f>IFERROR(__xludf.DUMMYFUNCTION("""COMPUTED_VALUE"""),"Egypt")</f>
        <v>Egypt</v>
      </c>
      <c r="F29" s="11" t="str">
        <f>IFERROR(__xludf.DUMMYFUNCTION("""COMPUTED_VALUE"""),"Elmenya STEM High school")</f>
        <v>Elmenya STEM High school</v>
      </c>
    </row>
    <row r="30" spans="1:6">
      <c r="A30" s="20" t="s">
        <v>37</v>
      </c>
      <c r="B30" s="21" t="s">
        <v>38</v>
      </c>
      <c r="C30" s="19" t="s">
        <v>781</v>
      </c>
      <c r="E30" s="11" t="str">
        <f>IFERROR(__xludf.DUMMYFUNCTION("""COMPUTED_VALUE"""),"Egypt")</f>
        <v>Egypt</v>
      </c>
      <c r="F30" s="11" t="str">
        <f>IFERROR(__xludf.DUMMYFUNCTION("""COMPUTED_VALUE"""),"Esraa Mohamed Mahmoud")</f>
        <v>Esraa Mohamed Mahmoud</v>
      </c>
    </row>
    <row r="31" spans="1:6">
      <c r="A31" s="20" t="s">
        <v>43</v>
      </c>
      <c r="B31" s="20" t="s">
        <v>782</v>
      </c>
      <c r="C31" s="19" t="s">
        <v>398</v>
      </c>
      <c r="E31" s="11" t="str">
        <f>IFERROR(__xludf.DUMMYFUNCTION("""COMPUTED_VALUE"""),"Egypt")</f>
        <v>Egypt</v>
      </c>
      <c r="F31" s="11" t="str">
        <f>IFERROR(__xludf.DUMMYFUNCTION("""COMPUTED_VALUE"""),"Gamal Abdel-Nasser Highschool")</f>
        <v>Gamal Abdel-Nasser Highschool</v>
      </c>
    </row>
    <row r="32" spans="1:6">
      <c r="A32" s="20" t="s">
        <v>43</v>
      </c>
      <c r="B32" s="21" t="s">
        <v>783</v>
      </c>
      <c r="C32" s="19" t="s">
        <v>401</v>
      </c>
      <c r="E32" s="11" t="str">
        <f>IFERROR(__xludf.DUMMYFUNCTION("""COMPUTED_VALUE"""),"Egypt")</f>
        <v>Egypt</v>
      </c>
      <c r="F32" s="11" t="str">
        <f>IFERROR(__xludf.DUMMYFUNCTION("""COMPUTED_VALUE"""),"Gamal Taman High school")</f>
        <v>Gamal Taman High school</v>
      </c>
    </row>
    <row r="33" spans="1:6">
      <c r="A33" s="20" t="s">
        <v>43</v>
      </c>
      <c r="B33" s="21" t="s">
        <v>784</v>
      </c>
      <c r="C33" s="19" t="s">
        <v>785</v>
      </c>
      <c r="E33" s="11" t="str">
        <f>IFERROR(__xludf.DUMMYFUNCTION("""COMPUTED_VALUE"""),"Egypt")</f>
        <v>Egypt</v>
      </c>
      <c r="F33" s="11" t="str">
        <f>IFERROR(__xludf.DUMMYFUNCTION("""COMPUTED_VALUE"""),"Gharbiya STEM School")</f>
        <v>Gharbiya STEM School</v>
      </c>
    </row>
    <row r="34" spans="1:6">
      <c r="A34" s="20" t="s">
        <v>43</v>
      </c>
      <c r="B34" s="21" t="s">
        <v>786</v>
      </c>
      <c r="C34" s="19" t="s">
        <v>787</v>
      </c>
      <c r="E34" s="11" t="str">
        <f>IFERROR(__xludf.DUMMYFUNCTION("""COMPUTED_VALUE"""),"Egypt")</f>
        <v>Egypt</v>
      </c>
      <c r="F34" s="11" t="str">
        <f>IFERROR(__xludf.DUMMYFUNCTION("""COMPUTED_VALUE"""),"Haneen Ahmed Omar")</f>
        <v>Haneen Ahmed Omar</v>
      </c>
    </row>
    <row r="35" spans="1:6">
      <c r="A35" s="20" t="s">
        <v>43</v>
      </c>
      <c r="B35" s="21" t="s">
        <v>788</v>
      </c>
      <c r="C35" s="19" t="s">
        <v>789</v>
      </c>
      <c r="E35" s="11" t="str">
        <f>IFERROR(__xludf.DUMMYFUNCTION("""COMPUTED_VALUE"""),"Egypt")</f>
        <v>Egypt</v>
      </c>
      <c r="F35" s="11" t="str">
        <f>IFERROR(__xludf.DUMMYFUNCTION("""COMPUTED_VALUE"""),"Highschool")</f>
        <v>Highschool</v>
      </c>
    </row>
    <row r="36" spans="1:6">
      <c r="A36" s="20" t="s">
        <v>43</v>
      </c>
      <c r="B36" s="21" t="s">
        <v>790</v>
      </c>
      <c r="C36" s="19" t="s">
        <v>423</v>
      </c>
      <c r="E36" s="11" t="str">
        <f>IFERROR(__xludf.DUMMYFUNCTION("""COMPUTED_VALUE"""),"Egypt")</f>
        <v>Egypt</v>
      </c>
      <c r="F36" s="11" t="str">
        <f>IFERROR(__xludf.DUMMYFUNCTION("""COMPUTED_VALUE"""),"Kafr El Sheikh STEM School")</f>
        <v>Kafr El Sheikh STEM School</v>
      </c>
    </row>
    <row r="37" spans="1:6">
      <c r="A37" s="20" t="s">
        <v>43</v>
      </c>
      <c r="B37" s="21" t="s">
        <v>791</v>
      </c>
      <c r="C37" s="19" t="s">
        <v>792</v>
      </c>
      <c r="E37" s="11" t="str">
        <f>IFERROR(__xludf.DUMMYFUNCTION("""COMPUTED_VALUE"""),"Egypt")</f>
        <v>Egypt</v>
      </c>
      <c r="F37" s="11" t="str">
        <f>IFERROR(__xludf.DUMMYFUNCTION("""COMPUTED_VALUE"""),"Kalubya STEM High School")</f>
        <v>Kalubya STEM High School</v>
      </c>
    </row>
    <row r="38" spans="1:6">
      <c r="A38" s="20" t="s">
        <v>43</v>
      </c>
      <c r="B38" s="21" t="s">
        <v>793</v>
      </c>
      <c r="C38" s="19" t="s">
        <v>794</v>
      </c>
      <c r="E38" s="11" t="str">
        <f>IFERROR(__xludf.DUMMYFUNCTION("""COMPUTED_VALUE"""),"Egypt")</f>
        <v>Egypt</v>
      </c>
      <c r="F38" s="11" t="str">
        <f>IFERROR(__xludf.DUMMYFUNCTION("""COMPUTED_VALUE"""),"Luxor STEM School")</f>
        <v>Luxor STEM School</v>
      </c>
    </row>
    <row r="39" spans="1:6">
      <c r="A39" s="20" t="s">
        <v>43</v>
      </c>
      <c r="B39" s="21" t="s">
        <v>48</v>
      </c>
      <c r="C39" s="19" t="s">
        <v>795</v>
      </c>
      <c r="E39" s="11" t="str">
        <f>IFERROR(__xludf.DUMMYFUNCTION("""COMPUTED_VALUE"""),"Egypt")</f>
        <v>Egypt</v>
      </c>
      <c r="F39" s="11" t="str">
        <f>IFERROR(__xludf.DUMMYFUNCTION("""COMPUTED_VALUE"""),"Mahlet Quis secondary school")</f>
        <v>Mahlet Quis secondary school</v>
      </c>
    </row>
    <row r="40" spans="1:6">
      <c r="A40" s="20" t="s">
        <v>43</v>
      </c>
      <c r="B40" s="21" t="s">
        <v>796</v>
      </c>
      <c r="C40" s="19" t="s">
        <v>439</v>
      </c>
      <c r="E40" s="11" t="str">
        <f>IFERROR(__xludf.DUMMYFUNCTION("""COMPUTED_VALUE"""),"Egypt")</f>
        <v>Egypt</v>
      </c>
      <c r="F40" s="11" t="str">
        <f>IFERROR(__xludf.DUMMYFUNCTION("""COMPUTED_VALUE"""),"Mai Ahmed")</f>
        <v>Mai Ahmed</v>
      </c>
    </row>
    <row r="41" spans="1:6">
      <c r="A41" s="20" t="s">
        <v>43</v>
      </c>
      <c r="B41" s="21" t="s">
        <v>797</v>
      </c>
      <c r="C41" s="19" t="s">
        <v>513</v>
      </c>
      <c r="E41" s="11" t="str">
        <f>IFERROR(__xludf.DUMMYFUNCTION("""COMPUTED_VALUE"""),"Egypt")</f>
        <v>Egypt</v>
      </c>
      <c r="F41" s="11" t="str">
        <f>IFERROR(__xludf.DUMMYFUNCTION("""COMPUTED_VALUE"""),"Menofia STEM School")</f>
        <v>Menofia STEM School</v>
      </c>
    </row>
    <row r="42" spans="1:6">
      <c r="A42" s="20" t="s">
        <v>43</v>
      </c>
      <c r="B42" s="21" t="s">
        <v>798</v>
      </c>
      <c r="C42" s="19" t="s">
        <v>799</v>
      </c>
      <c r="E42" s="11" t="str">
        <f>IFERROR(__xludf.DUMMYFUNCTION("""COMPUTED_VALUE"""),"Egypt")</f>
        <v>Egypt</v>
      </c>
      <c r="F42" s="11" t="str">
        <f>IFERROR(__xludf.DUMMYFUNCTION("""COMPUTED_VALUE"""),"mostafa abd el-majid HS")</f>
        <v>mostafa abd el-majid HS</v>
      </c>
    </row>
    <row r="43" spans="1:6">
      <c r="A43" s="20" t="s">
        <v>51</v>
      </c>
      <c r="B43" s="20" t="s">
        <v>800</v>
      </c>
      <c r="C43" s="19" t="s">
        <v>525</v>
      </c>
      <c r="E43" s="11" t="str">
        <f>IFERROR(__xludf.DUMMYFUNCTION("""COMPUTED_VALUE"""),"Egypt")</f>
        <v>Egypt</v>
      </c>
      <c r="F43" s="11" t="str">
        <f>IFERROR(__xludf.DUMMYFUNCTION("""COMPUTED_VALUE"""),"Mostafa Kamel Official Language School")</f>
        <v>Mostafa Kamel Official Language School</v>
      </c>
    </row>
    <row r="44" spans="1:6">
      <c r="A44" s="20" t="s">
        <v>56</v>
      </c>
      <c r="B44" s="20" t="s">
        <v>801</v>
      </c>
      <c r="C44" s="19" t="s">
        <v>528</v>
      </c>
      <c r="E44" s="11" t="str">
        <f>IFERROR(__xludf.DUMMYFUNCTION("""COMPUTED_VALUE"""),"Egypt")</f>
        <v>Egypt</v>
      </c>
      <c r="F44" s="11" t="str">
        <f>IFERROR(__xludf.DUMMYFUNCTION("""COMPUTED_VALUE"""),"Mr. Swailem High School")</f>
        <v>Mr. Swailem High School</v>
      </c>
    </row>
    <row r="45" spans="1:6">
      <c r="A45" s="20" t="s">
        <v>56</v>
      </c>
      <c r="B45" s="21" t="s">
        <v>802</v>
      </c>
      <c r="C45" s="19" t="s">
        <v>531</v>
      </c>
      <c r="E45" s="11" t="str">
        <f>IFERROR(__xludf.DUMMYFUNCTION("""COMPUTED_VALUE"""),"Egypt")</f>
        <v>Egypt</v>
      </c>
      <c r="F45" s="11" t="str">
        <f>IFERROR(__xludf.DUMMYFUNCTION("""COMPUTED_VALUE"""),"Mrs. Aisha secondary school for girls")</f>
        <v>Mrs. Aisha secondary school for girls</v>
      </c>
    </row>
    <row r="46" spans="1:6">
      <c r="A46" s="20" t="s">
        <v>56</v>
      </c>
      <c r="B46" s="21" t="s">
        <v>803</v>
      </c>
      <c r="C46" s="19" t="s">
        <v>545</v>
      </c>
      <c r="E46" s="11" t="str">
        <f>IFERROR(__xludf.DUMMYFUNCTION("""COMPUTED_VALUE"""),"Egypt")</f>
        <v>Egypt</v>
      </c>
      <c r="F46" s="11" t="str">
        <f>IFERROR(__xludf.DUMMYFUNCTION("""COMPUTED_VALUE"""),"Naeem Atef-School")</f>
        <v>Naeem Atef-School</v>
      </c>
    </row>
    <row r="47" spans="1:6">
      <c r="A47" s="20" t="s">
        <v>56</v>
      </c>
      <c r="B47" s="21" t="s">
        <v>804</v>
      </c>
      <c r="C47" s="19" t="s">
        <v>548</v>
      </c>
      <c r="E47" s="11" t="str">
        <f>IFERROR(__xludf.DUMMYFUNCTION("""COMPUTED_VALUE"""),"Egypt")</f>
        <v>Egypt</v>
      </c>
      <c r="F47" s="11" t="str">
        <f>IFERROR(__xludf.DUMMYFUNCTION("""COMPUTED_VALUE"""),"Obour STEM School")</f>
        <v>Obour STEM School</v>
      </c>
    </row>
    <row r="48" spans="1:6">
      <c r="A48" s="20" t="s">
        <v>56</v>
      </c>
      <c r="B48" s="21" t="s">
        <v>805</v>
      </c>
      <c r="C48" s="19" t="s">
        <v>806</v>
      </c>
      <c r="E48" s="11" t="str">
        <f>IFERROR(__xludf.DUMMYFUNCTION("""COMPUTED_VALUE"""),"Egypt")</f>
        <v>Egypt</v>
      </c>
      <c r="F48" s="11" t="str">
        <f>IFERROR(__xludf.DUMMYFUNCTION("""COMPUTED_VALUE"""),"om elmoamnen secondary school")</f>
        <v>om elmoamnen secondary school</v>
      </c>
    </row>
    <row r="49" spans="1:6">
      <c r="A49" s="20" t="s">
        <v>56</v>
      </c>
      <c r="B49" s="21" t="s">
        <v>807</v>
      </c>
      <c r="C49" s="19" t="s">
        <v>808</v>
      </c>
      <c r="E49" s="11" t="str">
        <f>IFERROR(__xludf.DUMMYFUNCTION("""COMPUTED_VALUE"""),"Egypt")</f>
        <v>Egypt</v>
      </c>
      <c r="F49" s="11" t="str">
        <f>IFERROR(__xludf.DUMMYFUNCTION("""COMPUTED_VALUE"""),"omar ibn alkhattab secondary school")</f>
        <v>omar ibn alkhattab secondary school</v>
      </c>
    </row>
    <row r="50" spans="1:6">
      <c r="A50" s="20" t="s">
        <v>738</v>
      </c>
      <c r="B50" s="20" t="s">
        <v>809</v>
      </c>
      <c r="C50" s="19" t="s">
        <v>596</v>
      </c>
      <c r="E50" s="11" t="str">
        <f>IFERROR(__xludf.DUMMYFUNCTION("""COMPUTED_VALUE"""),"Egypt")</f>
        <v>Egypt</v>
      </c>
      <c r="F50" s="11" t="str">
        <f>IFERROR(__xludf.DUMMYFUNCTION("""COMPUTED_VALUE"""),"other")</f>
        <v>other</v>
      </c>
    </row>
    <row r="51" spans="1:6">
      <c r="A51" s="20" t="s">
        <v>60</v>
      </c>
      <c r="B51" s="20" t="s">
        <v>810</v>
      </c>
      <c r="C51" s="19" t="s">
        <v>811</v>
      </c>
      <c r="E51" s="11" t="str">
        <f>IFERROR(__xludf.DUMMYFUNCTION("""COMPUTED_VALUE"""),"Egypt")</f>
        <v>Egypt</v>
      </c>
      <c r="F51" s="11" t="str">
        <f>IFERROR(__xludf.DUMMYFUNCTION("""COMPUTED_VALUE"""),"Ras El Tin Secondary School for girls")</f>
        <v>Ras El Tin Secondary School for girls</v>
      </c>
    </row>
    <row r="52" spans="1:6">
      <c r="A52" s="20" t="s">
        <v>60</v>
      </c>
      <c r="B52" s="21" t="s">
        <v>812</v>
      </c>
      <c r="C52" s="19" t="s">
        <v>813</v>
      </c>
      <c r="E52" s="11" t="str">
        <f>IFERROR(__xludf.DUMMYFUNCTION("""COMPUTED_VALUE"""),"Egypt")</f>
        <v>Egypt</v>
      </c>
      <c r="F52" s="11" t="str">
        <f>IFERROR(__xludf.DUMMYFUNCTION("""COMPUTED_VALUE"""),"Riada American School")</f>
        <v>Riada American School</v>
      </c>
    </row>
    <row r="53" spans="1:6">
      <c r="A53" s="20" t="s">
        <v>60</v>
      </c>
      <c r="B53" s="21" t="s">
        <v>814</v>
      </c>
      <c r="C53" s="19" t="s">
        <v>614</v>
      </c>
      <c r="E53" s="11" t="str">
        <f>IFERROR(__xludf.DUMMYFUNCTION("""COMPUTED_VALUE"""),"Egypt")</f>
        <v>Egypt</v>
      </c>
      <c r="F53" s="11" t="str">
        <f>IFERROR(__xludf.DUMMYFUNCTION("""COMPUTED_VALUE"""),"Saint Mary Elias language School")</f>
        <v>Saint Mary Elias language School</v>
      </c>
    </row>
    <row r="54" spans="1:6">
      <c r="A54" s="20" t="s">
        <v>60</v>
      </c>
      <c r="B54" s="21" t="s">
        <v>815</v>
      </c>
      <c r="C54" s="19" t="s">
        <v>714</v>
      </c>
      <c r="E54" s="11" t="str">
        <f>IFERROR(__xludf.DUMMYFUNCTION("""COMPUTED_VALUE"""),"Egypt")</f>
        <v>Egypt</v>
      </c>
      <c r="F54" s="11" t="str">
        <f>IFERROR(__xludf.DUMMYFUNCTION("""COMPUTED_VALUE"""),"School in Al-Minya")</f>
        <v>School in Al-Minya</v>
      </c>
    </row>
    <row r="55" spans="1:6">
      <c r="A55" s="20" t="s">
        <v>60</v>
      </c>
      <c r="B55" s="21" t="s">
        <v>816</v>
      </c>
      <c r="C55" s="19" t="s">
        <v>720</v>
      </c>
      <c r="E55" s="11" t="str">
        <f>IFERROR(__xludf.DUMMYFUNCTION("""COMPUTED_VALUE"""),"Egypt")</f>
        <v>Egypt</v>
      </c>
      <c r="F55" s="11" t="str">
        <f>IFERROR(__xludf.DUMMYFUNCTION("""COMPUTED_VALUE"""),"School in Shebeen El-Kom")</f>
        <v>School in Shebeen El-Kom</v>
      </c>
    </row>
    <row r="56" spans="1:6">
      <c r="A56" s="20" t="s">
        <v>60</v>
      </c>
      <c r="B56" s="21" t="s">
        <v>817</v>
      </c>
      <c r="E56" s="11" t="str">
        <f>IFERROR(__xludf.DUMMYFUNCTION("""COMPUTED_VALUE"""),"Egypt")</f>
        <v>Egypt</v>
      </c>
      <c r="F56" s="11" t="str">
        <f>IFERROR(__xludf.DUMMYFUNCTION("""COMPUTED_VALUE"""),"Sharkya STEM High School")</f>
        <v>Sharkya STEM High School</v>
      </c>
    </row>
    <row r="57" spans="1:6">
      <c r="A57" s="20" t="s">
        <v>60</v>
      </c>
      <c r="B57" s="21" t="s">
        <v>818</v>
      </c>
      <c r="E57" s="11" t="str">
        <f>IFERROR(__xludf.DUMMYFUNCTION("""COMPUTED_VALUE"""),"Egypt")</f>
        <v>Egypt</v>
      </c>
      <c r="F57" s="11" t="str">
        <f>IFERROR(__xludf.DUMMYFUNCTION("""COMPUTED_VALUE"""),"Sharm official school")</f>
        <v>Sharm official school</v>
      </c>
    </row>
    <row r="58" spans="1:6">
      <c r="A58" s="20" t="s">
        <v>60</v>
      </c>
      <c r="B58" s="21" t="s">
        <v>819</v>
      </c>
      <c r="E58" s="11" t="str">
        <f>IFERROR(__xludf.DUMMYFUNCTION("""COMPUTED_VALUE"""),"Egypt")</f>
        <v>Egypt</v>
      </c>
      <c r="F58" s="11" t="str">
        <f>IFERROR(__xludf.DUMMYFUNCTION("""COMPUTED_VALUE"""),"shubra El khima secondary school")</f>
        <v>shubra El khima secondary school</v>
      </c>
    </row>
    <row r="59" spans="1:6">
      <c r="A59" s="20" t="s">
        <v>60</v>
      </c>
      <c r="B59" s="21" t="s">
        <v>820</v>
      </c>
      <c r="E59" s="11" t="str">
        <f>IFERROR(__xludf.DUMMYFUNCTION("""COMPUTED_VALUE"""),"Egypt")</f>
        <v>Egypt</v>
      </c>
      <c r="F59" s="11" t="str">
        <f>IFERROR(__xludf.DUMMYFUNCTION("""COMPUTED_VALUE"""),"STEM Elmenya")</f>
        <v>STEM Elmenya</v>
      </c>
    </row>
    <row r="60" spans="1:6">
      <c r="A60" s="20" t="s">
        <v>60</v>
      </c>
      <c r="B60" s="21" t="s">
        <v>821</v>
      </c>
      <c r="E60" s="11" t="str">
        <f>IFERROR(__xludf.DUMMYFUNCTION("""COMPUTED_VALUE"""),"Egypt")</f>
        <v>Egypt</v>
      </c>
      <c r="F60" s="11" t="str">
        <f>IFERROR(__xludf.DUMMYFUNCTION("""COMPUTED_VALUE"""),"STEM High School for Boys - 6th of October")</f>
        <v>STEM High School for Boys - 6th of October</v>
      </c>
    </row>
    <row r="61" spans="1:6">
      <c r="A61" s="20" t="s">
        <v>60</v>
      </c>
      <c r="B61" s="21" t="s">
        <v>822</v>
      </c>
      <c r="E61" s="11" t="str">
        <f>IFERROR(__xludf.DUMMYFUNCTION("""COMPUTED_VALUE"""),"Egypt")</f>
        <v>Egypt</v>
      </c>
      <c r="F61" s="11" t="str">
        <f>IFERROR(__xludf.DUMMYFUNCTION("""COMPUTED_VALUE"""),"STEM Kafr El-Sheikh High School")</f>
        <v>STEM Kafr El-Sheikh High School</v>
      </c>
    </row>
    <row r="62" spans="1:6">
      <c r="A62" s="20" t="s">
        <v>60</v>
      </c>
      <c r="B62" s="21" t="s">
        <v>823</v>
      </c>
      <c r="E62" s="11" t="str">
        <f>IFERROR(__xludf.DUMMYFUNCTION("""COMPUTED_VALUE"""),"Egypt")</f>
        <v>Egypt</v>
      </c>
      <c r="F62" s="11" t="str">
        <f>IFERROR(__xludf.DUMMYFUNCTION("""COMPUTED_VALUE"""),"Wake STEM Early College High School")</f>
        <v>Wake STEM Early College High School</v>
      </c>
    </row>
    <row r="63" spans="1:6">
      <c r="A63" s="20" t="s">
        <v>60</v>
      </c>
      <c r="B63" s="21" t="s">
        <v>824</v>
      </c>
      <c r="E63" s="11" t="str">
        <f>IFERROR(__xludf.DUMMYFUNCTION("""COMPUTED_VALUE"""),"Eswatini")</f>
        <v>Eswatini</v>
      </c>
      <c r="F63" s="11" t="str">
        <f>IFERROR(__xludf.DUMMYFUNCTION("""COMPUTED_VALUE"""),"Waterford Kamhlaba UWCSA")</f>
        <v>Waterford Kamhlaba UWCSA</v>
      </c>
    </row>
    <row r="64" spans="1:6">
      <c r="A64" s="20" t="s">
        <v>60</v>
      </c>
      <c r="B64" s="21" t="s">
        <v>825</v>
      </c>
      <c r="E64" s="11" t="str">
        <f>IFERROR(__xludf.DUMMYFUNCTION("""COMPUTED_VALUE"""),"Ethiopia")</f>
        <v>Ethiopia</v>
      </c>
      <c r="F64" s="11" t="str">
        <f>IFERROR(__xludf.DUMMYFUNCTION("""COMPUTED_VALUE"""),"Academy High School")</f>
        <v>Academy High School</v>
      </c>
    </row>
    <row r="65" spans="1:6">
      <c r="A65" s="20" t="s">
        <v>60</v>
      </c>
      <c r="B65" s="21" t="s">
        <v>826</v>
      </c>
      <c r="E65" s="11" t="str">
        <f>IFERROR(__xludf.DUMMYFUNCTION("""COMPUTED_VALUE"""),"Ethiopia")</f>
        <v>Ethiopia</v>
      </c>
      <c r="F65" s="11" t="str">
        <f>IFERROR(__xludf.DUMMYFUNCTION("""COMPUTED_VALUE"""),"dej Balcha abanefeso secondary and preparatory school")</f>
        <v>dej Balcha abanefeso secondary and preparatory school</v>
      </c>
    </row>
    <row r="66" spans="1:6">
      <c r="A66" s="20" t="s">
        <v>60</v>
      </c>
      <c r="B66" s="21" t="s">
        <v>827</v>
      </c>
      <c r="E66" s="11" t="str">
        <f>IFERROR(__xludf.DUMMYFUNCTION("""COMPUTED_VALUE"""),"Ethiopia")</f>
        <v>Ethiopia</v>
      </c>
      <c r="F66" s="11" t="str">
        <f>IFERROR(__xludf.DUMMYFUNCTION("""COMPUTED_VALUE"""),"haile manas academy")</f>
        <v>haile manas academy</v>
      </c>
    </row>
    <row r="67" spans="1:6">
      <c r="A67" s="20" t="s">
        <v>60</v>
      </c>
      <c r="B67" s="21" t="s">
        <v>828</v>
      </c>
      <c r="E67" s="11" t="str">
        <f>IFERROR(__xludf.DUMMYFUNCTION("""COMPUTED_VALUE"""),"Ethiopia")</f>
        <v>Ethiopia</v>
      </c>
      <c r="F67" s="11" t="str">
        <f>IFERROR(__xludf.DUMMYFUNCTION("""COMPUTED_VALUE"""),"Oromia Development Association special boarding school")</f>
        <v>Oromia Development Association special boarding school</v>
      </c>
    </row>
    <row r="68" spans="1:6">
      <c r="A68" s="20" t="s">
        <v>60</v>
      </c>
      <c r="B68" s="21" t="s">
        <v>829</v>
      </c>
      <c r="E68" s="11" t="str">
        <f>IFERROR(__xludf.DUMMYFUNCTION("""COMPUTED_VALUE"""),"Ethiopia")</f>
        <v>Ethiopia</v>
      </c>
      <c r="F68" s="11" t="str">
        <f>IFERROR(__xludf.DUMMYFUNCTION("""COMPUTED_VALUE"""),"SOS Hermann Gmeiner School, Bahir Dar")</f>
        <v>SOS Hermann Gmeiner School, Bahir Dar</v>
      </c>
    </row>
    <row r="69" spans="1:6">
      <c r="A69" s="20" t="s">
        <v>60</v>
      </c>
      <c r="B69" s="21" t="s">
        <v>830</v>
      </c>
      <c r="E69" s="11" t="str">
        <f>IFERROR(__xludf.DUMMYFUNCTION("""COMPUTED_VALUE"""),"Ghana")</f>
        <v>Ghana</v>
      </c>
      <c r="F69" s="11" t="str">
        <f>IFERROR(__xludf.DUMMYFUNCTION("""COMPUTED_VALUE"""),"St. Daniel Comboni Technical Institute")</f>
        <v>St. Daniel Comboni Technical Institute</v>
      </c>
    </row>
    <row r="70" spans="1:6">
      <c r="A70" s="20" t="s">
        <v>60</v>
      </c>
      <c r="B70" s="21" t="s">
        <v>831</v>
      </c>
      <c r="E70" s="11" t="str">
        <f>IFERROR(__xludf.DUMMYFUNCTION("""COMPUTED_VALUE"""),"Ghana")</f>
        <v>Ghana</v>
      </c>
      <c r="F70" s="11" t="str">
        <f>IFERROR(__xludf.DUMMYFUNCTION("""COMPUTED_VALUE"""),"Walewale Technical institute")</f>
        <v>Walewale Technical institute</v>
      </c>
    </row>
    <row r="71" spans="1:6">
      <c r="A71" s="20" t="s">
        <v>60</v>
      </c>
      <c r="B71" s="21" t="s">
        <v>832</v>
      </c>
      <c r="E71" s="11" t="str">
        <f>IFERROR(__xludf.DUMMYFUNCTION("""COMPUTED_VALUE"""),"Kenya")</f>
        <v>Kenya</v>
      </c>
      <c r="F71" s="11" t="str">
        <f>IFERROR(__xludf.DUMMYFUNCTION("""COMPUTED_VALUE"""),"Bura Girls High School, Kenya")</f>
        <v>Bura Girls High School, Kenya</v>
      </c>
    </row>
    <row r="72" spans="1:6">
      <c r="A72" s="20" t="s">
        <v>60</v>
      </c>
      <c r="B72" s="21" t="s">
        <v>833</v>
      </c>
      <c r="E72" s="11" t="str">
        <f>IFERROR(__xludf.DUMMYFUNCTION("""COMPUTED_VALUE"""),"Kenya")</f>
        <v>Kenya</v>
      </c>
      <c r="F72" s="11" t="str">
        <f>IFERROR(__xludf.DUMMYFUNCTION("""COMPUTED_VALUE"""),"BUTULA BOYS HIGH SCHOOL")</f>
        <v>BUTULA BOYS HIGH SCHOOL</v>
      </c>
    </row>
    <row r="73" spans="1:6">
      <c r="A73" s="20" t="s">
        <v>60</v>
      </c>
      <c r="B73" s="21" t="s">
        <v>834</v>
      </c>
      <c r="E73" s="11" t="str">
        <f>IFERROR(__xludf.DUMMYFUNCTION("""COMPUTED_VALUE"""),"Kenya")</f>
        <v>Kenya</v>
      </c>
      <c r="F73" s="11" t="str">
        <f>IFERROR(__xludf.DUMMYFUNCTION("""COMPUTED_VALUE"""),"Cambridge International School")</f>
        <v>Cambridge International School</v>
      </c>
    </row>
    <row r="74" spans="1:6">
      <c r="A74" s="20" t="s">
        <v>60</v>
      </c>
      <c r="B74" s="21" t="s">
        <v>835</v>
      </c>
      <c r="E74" s="11" t="str">
        <f>IFERROR(__xludf.DUMMYFUNCTION("""COMPUTED_VALUE"""),"Kenya")</f>
        <v>Kenya</v>
      </c>
      <c r="F74" s="11" t="str">
        <f>IFERROR(__xludf.DUMMYFUNCTION("""COMPUTED_VALUE"""),"Chebara Boys Secondary School")</f>
        <v>Chebara Boys Secondary School</v>
      </c>
    </row>
    <row r="75" spans="1:6">
      <c r="A75" s="20" t="s">
        <v>60</v>
      </c>
      <c r="B75" s="21" t="s">
        <v>836</v>
      </c>
      <c r="E75" s="11" t="str">
        <f>IFERROR(__xludf.DUMMYFUNCTION("""COMPUTED_VALUE"""),"Kenya")</f>
        <v>Kenya</v>
      </c>
      <c r="F75" s="11" t="str">
        <f>IFERROR(__xludf.DUMMYFUNCTION("""COMPUTED_VALUE"""),"Christerbel Wangui Nyaguthii")</f>
        <v>Christerbel Wangui Nyaguthii</v>
      </c>
    </row>
    <row r="76" spans="1:6">
      <c r="A76" s="20" t="s">
        <v>60</v>
      </c>
      <c r="B76" s="21" t="s">
        <v>837</v>
      </c>
      <c r="E76" s="11" t="str">
        <f>IFERROR(__xludf.DUMMYFUNCTION("""COMPUTED_VALUE"""),"Kenya")</f>
        <v>Kenya</v>
      </c>
      <c r="F76" s="11" t="str">
        <f>IFERROR(__xludf.DUMMYFUNCTION("""COMPUTED_VALUE"""),"HAKATI SECONDARY SCHOOL")</f>
        <v>HAKATI SECONDARY SCHOOL</v>
      </c>
    </row>
    <row r="77" spans="1:6">
      <c r="A77" s="20" t="s">
        <v>60</v>
      </c>
      <c r="B77" s="21" t="s">
        <v>838</v>
      </c>
      <c r="E77" s="11" t="str">
        <f>IFERROR(__xludf.DUMMYFUNCTION("""COMPUTED_VALUE"""),"Kenya")</f>
        <v>Kenya</v>
      </c>
      <c r="F77" s="11" t="str">
        <f>IFERROR(__xludf.DUMMYFUNCTION("""COMPUTED_VALUE"""),"Holy Cross Girls’ High School")</f>
        <v>Holy Cross Girls’ High School</v>
      </c>
    </row>
    <row r="78" spans="1:6">
      <c r="A78" s="20" t="s">
        <v>60</v>
      </c>
      <c r="B78" s="21" t="s">
        <v>839</v>
      </c>
      <c r="E78" s="11" t="str">
        <f>IFERROR(__xludf.DUMMYFUNCTION("""COMPUTED_VALUE"""),"Kenya")</f>
        <v>Kenya</v>
      </c>
      <c r="F78" s="11" t="str">
        <f>IFERROR(__xludf.DUMMYFUNCTION("""COMPUTED_VALUE"""),"Huipalas Koch Open Troop")</f>
        <v>Huipalas Koch Open Troop</v>
      </c>
    </row>
    <row r="79" spans="1:6">
      <c r="A79" s="20" t="s">
        <v>60</v>
      </c>
      <c r="B79" s="21" t="s">
        <v>840</v>
      </c>
      <c r="E79" s="11" t="str">
        <f>IFERROR(__xludf.DUMMYFUNCTION("""COMPUTED_VALUE"""),"Kenya")</f>
        <v>Kenya</v>
      </c>
      <c r="F79" s="11" t="str">
        <f>IFERROR(__xludf.DUMMYFUNCTION("""COMPUTED_VALUE"""),"Kakuma Vocational Center")</f>
        <v>Kakuma Vocational Center</v>
      </c>
    </row>
    <row r="80" spans="1:6">
      <c r="A80" s="20" t="s">
        <v>60</v>
      </c>
      <c r="B80" s="21" t="s">
        <v>841</v>
      </c>
      <c r="E80" s="11" t="str">
        <f>IFERROR(__xludf.DUMMYFUNCTION("""COMPUTED_VALUE"""),"Kenya")</f>
        <v>Kenya</v>
      </c>
      <c r="F80" s="11" t="str">
        <f>IFERROR(__xludf.DUMMYFUNCTION("""COMPUTED_VALUE"""),"Karoti Girls High School")</f>
        <v>Karoti Girls High School</v>
      </c>
    </row>
    <row r="81" spans="1:6">
      <c r="A81" s="20" t="s">
        <v>60</v>
      </c>
      <c r="B81" s="21" t="s">
        <v>842</v>
      </c>
      <c r="E81" s="11" t="str">
        <f>IFERROR(__xludf.DUMMYFUNCTION("""COMPUTED_VALUE"""),"Kenya")</f>
        <v>Kenya</v>
      </c>
      <c r="F81" s="11" t="str">
        <f>IFERROR(__xludf.DUMMYFUNCTION("""COMPUTED_VALUE"""),"Keriko Secondary School")</f>
        <v>Keriko Secondary School</v>
      </c>
    </row>
    <row r="82" spans="1:6">
      <c r="A82" s="20" t="s">
        <v>60</v>
      </c>
      <c r="B82" s="21" t="s">
        <v>843</v>
      </c>
      <c r="E82" s="11" t="str">
        <f>IFERROR(__xludf.DUMMYFUNCTION("""COMPUTED_VALUE"""),"Kenya")</f>
        <v>Kenya</v>
      </c>
      <c r="F82" s="11" t="str">
        <f>IFERROR(__xludf.DUMMYFUNCTION("""COMPUTED_VALUE"""),"Kiptenden primary school - BioClimate Restoration Initiative")</f>
        <v>Kiptenden primary school - BioClimate Restoration Initiative</v>
      </c>
    </row>
    <row r="83" spans="1:6">
      <c r="A83" s="20" t="s">
        <v>60</v>
      </c>
      <c r="B83" s="21" t="s">
        <v>844</v>
      </c>
      <c r="E83" s="11" t="str">
        <f>IFERROR(__xludf.DUMMYFUNCTION("""COMPUTED_VALUE"""),"Kenya")</f>
        <v>Kenya</v>
      </c>
      <c r="F83" s="11" t="str">
        <f>IFERROR(__xludf.DUMMYFUNCTION("""COMPUTED_VALUE"""),"Kithoka Primary School")</f>
        <v>Kithoka Primary School</v>
      </c>
    </row>
    <row r="84" spans="1:6">
      <c r="A84" s="20" t="s">
        <v>60</v>
      </c>
      <c r="B84" s="21" t="s">
        <v>845</v>
      </c>
      <c r="E84" s="11" t="str">
        <f>IFERROR(__xludf.DUMMYFUNCTION("""COMPUTED_VALUE"""),"Kenya")</f>
        <v>Kenya</v>
      </c>
      <c r="F84" s="11" t="str">
        <f>IFERROR(__xludf.DUMMYFUNCTION("""COMPUTED_VALUE"""),"Larmudiac primary Njoro")</f>
        <v>Larmudiac primary Njoro</v>
      </c>
    </row>
    <row r="85" spans="1:6">
      <c r="A85" s="20" t="s">
        <v>60</v>
      </c>
      <c r="B85" s="21" t="s">
        <v>846</v>
      </c>
      <c r="E85" s="11" t="str">
        <f>IFERROR(__xludf.DUMMYFUNCTION("""COMPUTED_VALUE"""),"Kenya")</f>
        <v>Kenya</v>
      </c>
      <c r="F85" s="11" t="str">
        <f>IFERROR(__xludf.DUMMYFUNCTION("""COMPUTED_VALUE"""),"Malaba township primary school")</f>
        <v>Malaba township primary school</v>
      </c>
    </row>
    <row r="86" spans="1:6">
      <c r="A86" s="20" t="s">
        <v>60</v>
      </c>
      <c r="B86" s="21" t="s">
        <v>847</v>
      </c>
      <c r="E86" s="11" t="str">
        <f>IFERROR(__xludf.DUMMYFUNCTION("""COMPUTED_VALUE"""),"Kenya")</f>
        <v>Kenya</v>
      </c>
      <c r="F86" s="11" t="str">
        <f>IFERROR(__xludf.DUMMYFUNCTION("""COMPUTED_VALUE"""),"Marafa Secondary School")</f>
        <v>Marafa Secondary School</v>
      </c>
    </row>
    <row r="87" spans="1:6">
      <c r="A87" s="20" t="s">
        <v>60</v>
      </c>
      <c r="B87" s="21" t="s">
        <v>848</v>
      </c>
      <c r="E87" s="11" t="str">
        <f>IFERROR(__xludf.DUMMYFUNCTION("""COMPUTED_VALUE"""),"Kenya")</f>
        <v>Kenya</v>
      </c>
      <c r="F87" s="11" t="str">
        <f>IFERROR(__xludf.DUMMYFUNCTION("""COMPUTED_VALUE"""),"Marongo Secondary School")</f>
        <v>Marongo Secondary School</v>
      </c>
    </row>
    <row r="88" spans="1:6">
      <c r="A88" s="20" t="s">
        <v>60</v>
      </c>
      <c r="B88" s="21" t="s">
        <v>849</v>
      </c>
      <c r="E88" s="11" t="str">
        <f>IFERROR(__xludf.DUMMYFUNCTION("""COMPUTED_VALUE"""),"Kenya")</f>
        <v>Kenya</v>
      </c>
      <c r="F88" s="11" t="str">
        <f>IFERROR(__xludf.DUMMYFUNCTION("""COMPUTED_VALUE"""),"Maseno School")</f>
        <v>Maseno School</v>
      </c>
    </row>
    <row r="89" spans="1:6">
      <c r="A89" s="20" t="s">
        <v>60</v>
      </c>
      <c r="B89" s="21" t="s">
        <v>850</v>
      </c>
      <c r="E89" s="11" t="str">
        <f>IFERROR(__xludf.DUMMYFUNCTION("""COMPUTED_VALUE"""),"Kenya")</f>
        <v>Kenya</v>
      </c>
      <c r="F89" s="11" t="str">
        <f>IFERROR(__xludf.DUMMYFUNCTION("""COMPUTED_VALUE"""),"MURINDUKO BAPTIST SECONDARY SCHOOL")</f>
        <v>MURINDUKO BAPTIST SECONDARY SCHOOL</v>
      </c>
    </row>
    <row r="90" spans="1:6">
      <c r="A90" s="20" t="s">
        <v>60</v>
      </c>
      <c r="B90" s="21" t="s">
        <v>851</v>
      </c>
      <c r="E90" s="11" t="str">
        <f>IFERROR(__xludf.DUMMYFUNCTION("""COMPUTED_VALUE"""),"Kenya")</f>
        <v>Kenya</v>
      </c>
      <c r="F90" s="11" t="str">
        <f>IFERROR(__xludf.DUMMYFUNCTION("""COMPUTED_VALUE"""),"Muthambi girls high school")</f>
        <v>Muthambi girls high school</v>
      </c>
    </row>
    <row r="91" spans="1:6">
      <c r="A91" s="20" t="s">
        <v>60</v>
      </c>
      <c r="B91" s="21" t="s">
        <v>852</v>
      </c>
      <c r="E91" s="11" t="str">
        <f>IFERROR(__xludf.DUMMYFUNCTION("""COMPUTED_VALUE"""),"Kenya")</f>
        <v>Kenya</v>
      </c>
      <c r="F91" s="11" t="str">
        <f>IFERROR(__xludf.DUMMYFUNCTION("""COMPUTED_VALUE"""),"Muthiga secondary school")</f>
        <v>Muthiga secondary school</v>
      </c>
    </row>
    <row r="92" spans="1:6">
      <c r="A92" s="20" t="s">
        <v>60</v>
      </c>
      <c r="B92" s="21" t="s">
        <v>853</v>
      </c>
      <c r="E92" s="11" t="str">
        <f>IFERROR(__xludf.DUMMYFUNCTION("""COMPUTED_VALUE"""),"Kenya")</f>
        <v>Kenya</v>
      </c>
      <c r="F92" s="11" t="str">
        <f>IFERROR(__xludf.DUMMYFUNCTION("""COMPUTED_VALUE"""),"Muthurwa Primary School")</f>
        <v>Muthurwa Primary School</v>
      </c>
    </row>
    <row r="93" spans="1:6">
      <c r="A93" s="20" t="s">
        <v>60</v>
      </c>
      <c r="B93" s="21" t="s">
        <v>854</v>
      </c>
      <c r="E93" s="11" t="str">
        <f>IFERROR(__xludf.DUMMYFUNCTION("""COMPUTED_VALUE"""),"Kenya")</f>
        <v>Kenya</v>
      </c>
      <c r="F93" s="11" t="str">
        <f>IFERROR(__xludf.DUMMYFUNCTION("""COMPUTED_VALUE"""),"Mwakitawa")</f>
        <v>Mwakitawa</v>
      </c>
    </row>
    <row r="94" spans="1:6">
      <c r="A94" s="20" t="s">
        <v>60</v>
      </c>
      <c r="B94" s="21" t="s">
        <v>855</v>
      </c>
      <c r="E94" s="11" t="str">
        <f>IFERROR(__xludf.DUMMYFUNCTION("""COMPUTED_VALUE"""),"Kenya")</f>
        <v>Kenya</v>
      </c>
      <c r="F94" s="11" t="str">
        <f>IFERROR(__xludf.DUMMYFUNCTION("""COMPUTED_VALUE"""),"Nairobi International School")</f>
        <v>Nairobi International School</v>
      </c>
    </row>
    <row r="95" spans="1:6">
      <c r="A95" s="20" t="s">
        <v>60</v>
      </c>
      <c r="B95" s="21" t="s">
        <v>856</v>
      </c>
      <c r="E95" s="11" t="str">
        <f>IFERROR(__xludf.DUMMYFUNCTION("""COMPUTED_VALUE"""),"Kenya")</f>
        <v>Kenya</v>
      </c>
      <c r="F95" s="11" t="str">
        <f>IFERROR(__xludf.DUMMYFUNCTION("""COMPUTED_VALUE"""),"NorthGate School")</f>
        <v>NorthGate School</v>
      </c>
    </row>
    <row r="96" spans="1:6">
      <c r="A96" s="20" t="s">
        <v>746</v>
      </c>
      <c r="B96" s="20" t="s">
        <v>857</v>
      </c>
      <c r="E96" s="11" t="str">
        <f>IFERROR(__xludf.DUMMYFUNCTION("""COMPUTED_VALUE"""),"Kenya")</f>
        <v>Kenya</v>
      </c>
      <c r="F96" s="11" t="str">
        <f>IFERROR(__xludf.DUMMYFUNCTION("""COMPUTED_VALUE"""),"Rael school")</f>
        <v>Rael school</v>
      </c>
    </row>
    <row r="97" spans="1:6">
      <c r="A97" s="20" t="s">
        <v>73</v>
      </c>
      <c r="B97" s="20" t="s">
        <v>74</v>
      </c>
      <c r="E97" s="11" t="str">
        <f>IFERROR(__xludf.DUMMYFUNCTION("""COMPUTED_VALUE"""),"Kenya")</f>
        <v>Kenya</v>
      </c>
      <c r="F97" s="11" t="str">
        <f>IFERROR(__xludf.DUMMYFUNCTION("""COMPUTED_VALUE"""),"Raila Educational Centre")</f>
        <v>Raila Educational Centre</v>
      </c>
    </row>
    <row r="98" spans="1:6">
      <c r="A98" s="20" t="s">
        <v>73</v>
      </c>
      <c r="B98" s="21" t="s">
        <v>858</v>
      </c>
      <c r="E98" s="11" t="str">
        <f>IFERROR(__xludf.DUMMYFUNCTION("""COMPUTED_VALUE"""),"Kenya")</f>
        <v>Kenya</v>
      </c>
      <c r="F98" s="11" t="str">
        <f>IFERROR(__xludf.DUMMYFUNCTION("""COMPUTED_VALUE"""),"Shamata Girls Secondary School")</f>
        <v>Shamata Girls Secondary School</v>
      </c>
    </row>
    <row r="99" spans="1:6">
      <c r="A99" s="20" t="s">
        <v>73</v>
      </c>
      <c r="B99" s="21" t="s">
        <v>859</v>
      </c>
      <c r="E99" s="11" t="str">
        <f>IFERROR(__xludf.DUMMYFUNCTION("""COMPUTED_VALUE"""),"Kenya")</f>
        <v>Kenya</v>
      </c>
      <c r="F99" s="11" t="str">
        <f>IFERROR(__xludf.DUMMYFUNCTION("""COMPUTED_VALUE"""),"SILIBWET SECONDARY SCHOOL")</f>
        <v>SILIBWET SECONDARY SCHOOL</v>
      </c>
    </row>
    <row r="100" spans="1:6">
      <c r="A100" s="20" t="s">
        <v>73</v>
      </c>
      <c r="B100" s="21" t="s">
        <v>77</v>
      </c>
      <c r="E100" s="11" t="str">
        <f>IFERROR(__xludf.DUMMYFUNCTION("""COMPUTED_VALUE"""),"Kenya")</f>
        <v>Kenya</v>
      </c>
      <c r="F100" s="11" t="str">
        <f>IFERROR(__xludf.DUMMYFUNCTION("""COMPUTED_VALUE"""),"ST ANTHONY'S BOYS HIGH SCHOOL KITALE")</f>
        <v>ST ANTHONY'S BOYS HIGH SCHOOL KITALE</v>
      </c>
    </row>
    <row r="101" spans="1:6">
      <c r="A101" s="20" t="s">
        <v>73</v>
      </c>
      <c r="B101" s="21" t="s">
        <v>78</v>
      </c>
      <c r="E101" s="11" t="str">
        <f>IFERROR(__xludf.DUMMYFUNCTION("""COMPUTED_VALUE"""),"Kenya")</f>
        <v>Kenya</v>
      </c>
      <c r="F101" s="11" t="str">
        <f>IFERROR(__xludf.DUMMYFUNCTION("""COMPUTED_VALUE"""),"ST. JOSEPH`S GIRLS -CHEPTERIT")</f>
        <v>ST. JOSEPH`S GIRLS -CHEPTERIT</v>
      </c>
    </row>
    <row r="102" spans="1:6">
      <c r="A102" s="20" t="s">
        <v>73</v>
      </c>
      <c r="B102" s="21" t="s">
        <v>860</v>
      </c>
      <c r="E102" s="11" t="str">
        <f>IFERROR(__xludf.DUMMYFUNCTION("""COMPUTED_VALUE"""),"Kenya")</f>
        <v>Kenya</v>
      </c>
      <c r="F102" s="11" t="str">
        <f>IFERROR(__xludf.DUMMYFUNCTION("""COMPUTED_VALUE"""),"ST.COLUMBANS SECONDARY KITALE")</f>
        <v>ST.COLUMBANS SECONDARY KITALE</v>
      </c>
    </row>
    <row r="103" spans="1:6">
      <c r="A103" s="20" t="s">
        <v>73</v>
      </c>
      <c r="B103" s="21" t="s">
        <v>861</v>
      </c>
      <c r="E103" s="11" t="str">
        <f>IFERROR(__xludf.DUMMYFUNCTION("""COMPUTED_VALUE"""),"Kenya")</f>
        <v>Kenya</v>
      </c>
      <c r="F103" s="11" t="str">
        <f>IFERROR(__xludf.DUMMYFUNCTION("""COMPUTED_VALUE"""),"The Nairobi Academy")</f>
        <v>The Nairobi Academy</v>
      </c>
    </row>
    <row r="104" spans="1:6">
      <c r="A104" s="20" t="s">
        <v>73</v>
      </c>
      <c r="B104" s="21" t="s">
        <v>79</v>
      </c>
      <c r="E104" s="11" t="str">
        <f>IFERROR(__xludf.DUMMYFUNCTION("""COMPUTED_VALUE"""),"Kenya")</f>
        <v>Kenya</v>
      </c>
      <c r="F104" s="11" t="str">
        <f>IFERROR(__xludf.DUMMYFUNCTION("""COMPUTED_VALUE"""),"Tipatet Emakoko Primary School")</f>
        <v>Tipatet Emakoko Primary School</v>
      </c>
    </row>
    <row r="105" spans="1:6">
      <c r="A105" s="20" t="s">
        <v>73</v>
      </c>
      <c r="B105" s="21" t="s">
        <v>862</v>
      </c>
      <c r="E105" s="11" t="str">
        <f>IFERROR(__xludf.DUMMYFUNCTION("""COMPUTED_VALUE"""),"Kenya")</f>
        <v>Kenya</v>
      </c>
      <c r="F105" s="11" t="str">
        <f>IFERROR(__xludf.DUMMYFUNCTION("""COMPUTED_VALUE"""),"Unknown ""61 Public School""")</f>
        <v>Unknown "61 Public School"</v>
      </c>
    </row>
    <row r="106" spans="1:6">
      <c r="A106" s="20" t="s">
        <v>73</v>
      </c>
      <c r="B106" s="21" t="s">
        <v>863</v>
      </c>
      <c r="E106" s="11" t="str">
        <f>IFERROR(__xludf.DUMMYFUNCTION("""COMPUTED_VALUE"""),"Kenya")</f>
        <v>Kenya</v>
      </c>
      <c r="F106" s="11" t="str">
        <f>IFERROR(__xludf.DUMMYFUNCTION("""COMPUTED_VALUE"""),"WASO Muslim primary school")</f>
        <v>WASO Muslim primary school</v>
      </c>
    </row>
    <row r="107" spans="1:6">
      <c r="A107" s="20" t="s">
        <v>73</v>
      </c>
      <c r="B107" s="21" t="s">
        <v>864</v>
      </c>
      <c r="E107" s="11" t="str">
        <f>IFERROR(__xludf.DUMMYFUNCTION("""COMPUTED_VALUE"""),"Libya")</f>
        <v>Libya</v>
      </c>
      <c r="F107" s="11" t="str">
        <f>IFERROR(__xludf.DUMMYFUNCTION("""COMPUTED_VALUE"""),"Al-Ezz Education Center")</f>
        <v>Al-Ezz Education Center</v>
      </c>
    </row>
    <row r="108" spans="1:6">
      <c r="A108" s="20" t="s">
        <v>73</v>
      </c>
      <c r="B108" s="21" t="s">
        <v>865</v>
      </c>
      <c r="E108" s="11" t="str">
        <f>IFERROR(__xludf.DUMMYFUNCTION("""COMPUTED_VALUE"""),"Madagascar")</f>
        <v>Madagascar</v>
      </c>
      <c r="F108" s="11" t="str">
        <f>IFERROR(__xludf.DUMMYFUNCTION("""COMPUTED_VALUE"""),"Lycée Andrianampoinimerina Sabotsy Namehana")</f>
        <v>Lycée Andrianampoinimerina Sabotsy Namehana</v>
      </c>
    </row>
    <row r="109" spans="1:6">
      <c r="A109" s="20" t="s">
        <v>73</v>
      </c>
      <c r="B109" s="21" t="s">
        <v>866</v>
      </c>
      <c r="E109" s="11" t="str">
        <f>IFERROR(__xludf.DUMMYFUNCTION("""COMPUTED_VALUE"""),"Madagascar")</f>
        <v>Madagascar</v>
      </c>
      <c r="F109" s="11" t="str">
        <f>IFERROR(__xludf.DUMMYFUNCTION("""COMPUTED_VALUE"""),"lycée Saint champagnat")</f>
        <v>lycée Saint champagnat</v>
      </c>
    </row>
    <row r="110" spans="1:6">
      <c r="A110" s="20" t="s">
        <v>73</v>
      </c>
      <c r="B110" s="21" t="s">
        <v>80</v>
      </c>
      <c r="E110" s="11" t="str">
        <f>IFERROR(__xludf.DUMMYFUNCTION("""COMPUTED_VALUE"""),"Madagascar")</f>
        <v>Madagascar</v>
      </c>
      <c r="F110" s="11" t="str">
        <f>IFERROR(__xludf.DUMMYFUNCTION("""COMPUTED_VALUE"""),"MESSENGER AMERICAN ENGLISH CLUB HOPE")</f>
        <v>MESSENGER AMERICAN ENGLISH CLUB HOPE</v>
      </c>
    </row>
    <row r="111" spans="1:6">
      <c r="A111" s="20" t="s">
        <v>73</v>
      </c>
      <c r="B111" s="21" t="s">
        <v>867</v>
      </c>
      <c r="E111" s="11" t="str">
        <f>IFERROR(__xludf.DUMMYFUNCTION("""COMPUTED_VALUE"""),"Morocco")</f>
        <v>Morocco</v>
      </c>
      <c r="F111" s="11" t="str">
        <f>IFERROR(__xludf.DUMMYFUNCTION("""COMPUTED_VALUE"""),"Almaghrib El-arabi")</f>
        <v>Almaghrib El-arabi</v>
      </c>
    </row>
    <row r="112" spans="1:6">
      <c r="A112" s="20" t="s">
        <v>82</v>
      </c>
      <c r="B112" s="20" t="s">
        <v>868</v>
      </c>
      <c r="E112" s="11" t="str">
        <f>IFERROR(__xludf.DUMMYFUNCTION("""COMPUTED_VALUE"""),"Morocco")</f>
        <v>Morocco</v>
      </c>
      <c r="F112" s="11" t="str">
        <f>IFERROR(__xludf.DUMMYFUNCTION("""COMPUTED_VALUE"""),"Colegio Español de Rabat")</f>
        <v>Colegio Español de Rabat</v>
      </c>
    </row>
    <row r="113" spans="1:6">
      <c r="A113" s="20" t="s">
        <v>869</v>
      </c>
      <c r="B113" s="20" t="s">
        <v>870</v>
      </c>
      <c r="E113" s="11" t="str">
        <f>IFERROR(__xludf.DUMMYFUNCTION("""COMPUTED_VALUE"""),"Nigeria")</f>
        <v>Nigeria</v>
      </c>
      <c r="F113" s="11" t="str">
        <f>IFERROR(__xludf.DUMMYFUNCTION("""COMPUTED_VALUE"""),"Adsu Staff School")</f>
        <v>Adsu Staff School</v>
      </c>
    </row>
    <row r="114" spans="1:6">
      <c r="A114" s="20" t="s">
        <v>869</v>
      </c>
      <c r="B114" s="21" t="s">
        <v>871</v>
      </c>
      <c r="E114" s="11" t="str">
        <f>IFERROR(__xludf.DUMMYFUNCTION("""COMPUTED_VALUE"""),"Nigeria")</f>
        <v>Nigeria</v>
      </c>
      <c r="F114" s="11" t="str">
        <f>IFERROR(__xludf.DUMMYFUNCTION("""COMPUTED_VALUE"""),"artechubs HQ technology")</f>
        <v>artechubs HQ technology</v>
      </c>
    </row>
    <row r="115" spans="1:6">
      <c r="A115" s="20" t="s">
        <v>85</v>
      </c>
      <c r="B115" s="20" t="s">
        <v>872</v>
      </c>
      <c r="E115" s="11" t="str">
        <f>IFERROR(__xludf.DUMMYFUNCTION("""COMPUTED_VALUE"""),"Nigeria")</f>
        <v>Nigeria</v>
      </c>
      <c r="F115" s="11" t="str">
        <f>IFERROR(__xludf.DUMMYFUNCTION("""COMPUTED_VALUE"""),"Best Intellectuals Model School")</f>
        <v>Best Intellectuals Model School</v>
      </c>
    </row>
    <row r="116" spans="1:6">
      <c r="A116" s="20" t="s">
        <v>85</v>
      </c>
      <c r="B116" s="21" t="s">
        <v>873</v>
      </c>
      <c r="E116" s="11" t="str">
        <f>IFERROR(__xludf.DUMMYFUNCTION("""COMPUTED_VALUE"""),"Nigeria")</f>
        <v>Nigeria</v>
      </c>
      <c r="F116" s="11" t="str">
        <f>IFERROR(__xludf.DUMMYFUNCTION("""COMPUTED_VALUE"""),"Center for Teaching and Learning Academy")</f>
        <v>Center for Teaching and Learning Academy</v>
      </c>
    </row>
    <row r="117" spans="1:6">
      <c r="A117" s="20" t="s">
        <v>85</v>
      </c>
      <c r="B117" s="21" t="s">
        <v>874</v>
      </c>
      <c r="E117" s="11" t="str">
        <f>IFERROR(__xludf.DUMMYFUNCTION("""COMPUTED_VALUE"""),"Nigeria")</f>
        <v>Nigeria</v>
      </c>
      <c r="F117" s="11" t="str">
        <f>IFERROR(__xludf.DUMMYFUNCTION("""COMPUTED_VALUE"""),"dennis memorial grammer school onitsha")</f>
        <v>dennis memorial grammer school onitsha</v>
      </c>
    </row>
    <row r="118" spans="1:6">
      <c r="A118" s="20" t="s">
        <v>85</v>
      </c>
      <c r="B118" s="21" t="s">
        <v>875</v>
      </c>
      <c r="E118" s="11" t="str">
        <f>IFERROR(__xludf.DUMMYFUNCTION("""COMPUTED_VALUE"""),"Nigeria")</f>
        <v>Nigeria</v>
      </c>
      <c r="F118" s="11" t="str">
        <f>IFERROR(__xludf.DUMMYFUNCTION("""COMPUTED_VALUE"""),"Federal Government College")</f>
        <v>Federal Government College</v>
      </c>
    </row>
    <row r="119" spans="1:6">
      <c r="A119" s="20" t="s">
        <v>85</v>
      </c>
      <c r="B119" s="21" t="s">
        <v>876</v>
      </c>
      <c r="E119" s="11" t="str">
        <f>IFERROR(__xludf.DUMMYFUNCTION("""COMPUTED_VALUE"""),"Nigeria")</f>
        <v>Nigeria</v>
      </c>
      <c r="F119" s="11" t="str">
        <f>IFERROR(__xludf.DUMMYFUNCTION("""COMPUTED_VALUE"""),"Federal Government College Enugu")</f>
        <v>Federal Government College Enugu</v>
      </c>
    </row>
    <row r="120" spans="1:6">
      <c r="A120" s="20" t="s">
        <v>85</v>
      </c>
      <c r="B120" s="21" t="s">
        <v>877</v>
      </c>
      <c r="E120" s="11" t="str">
        <f>IFERROR(__xludf.DUMMYFUNCTION("""COMPUTED_VALUE"""),"Nigeria")</f>
        <v>Nigeria</v>
      </c>
      <c r="F120" s="11" t="str">
        <f>IFERROR(__xludf.DUMMYFUNCTION("""COMPUTED_VALUE"""),"Gg and preview web computer technology mubi")</f>
        <v>Gg and preview web computer technology mubi</v>
      </c>
    </row>
    <row r="121" spans="1:6">
      <c r="A121" s="20" t="s">
        <v>85</v>
      </c>
      <c r="B121" s="21" t="s">
        <v>878</v>
      </c>
      <c r="E121" s="11" t="str">
        <f>IFERROR(__xludf.DUMMYFUNCTION("""COMPUTED_VALUE"""),"Nigeria")</f>
        <v>Nigeria</v>
      </c>
      <c r="F121" s="11" t="str">
        <f>IFERROR(__xludf.DUMMYFUNCTION("""COMPUTED_VALUE"""),"Marv Grace college")</f>
        <v>Marv Grace college</v>
      </c>
    </row>
    <row r="122" spans="1:6">
      <c r="A122" s="20" t="s">
        <v>85</v>
      </c>
      <c r="B122" s="21" t="s">
        <v>879</v>
      </c>
      <c r="E122" s="11" t="str">
        <f>IFERROR(__xludf.DUMMYFUNCTION("""COMPUTED_VALUE"""),"Nigeria")</f>
        <v>Nigeria</v>
      </c>
      <c r="F122" s="11" t="str">
        <f>IFERROR(__xludf.DUMMYFUNCTION("""COMPUTED_VALUE"""),"Spring Intercontinental Academy")</f>
        <v>Spring Intercontinental Academy</v>
      </c>
    </row>
    <row r="123" spans="1:6">
      <c r="A123" s="20" t="s">
        <v>85</v>
      </c>
      <c r="B123" s="21" t="s">
        <v>880</v>
      </c>
      <c r="E123" s="11" t="str">
        <f>IFERROR(__xludf.DUMMYFUNCTION("""COMPUTED_VALUE"""),"Nigeria")</f>
        <v>Nigeria</v>
      </c>
      <c r="F123" s="11" t="str">
        <f>IFERROR(__xludf.DUMMYFUNCTION("""COMPUTED_VALUE"""),"St. John The Apostle High School")</f>
        <v>St. John The Apostle High School</v>
      </c>
    </row>
    <row r="124" spans="1:6">
      <c r="A124" s="20" t="s">
        <v>85</v>
      </c>
      <c r="B124" s="21" t="s">
        <v>881</v>
      </c>
      <c r="E124" s="11" t="str">
        <f>IFERROR(__xludf.DUMMYFUNCTION("""COMPUTED_VALUE"""),"Nigeria")</f>
        <v>Nigeria</v>
      </c>
      <c r="F124" s="11" t="str">
        <f>IFERROR(__xludf.DUMMYFUNCTION("""COMPUTED_VALUE"""),"Start Young Career Academy")</f>
        <v>Start Young Career Academy</v>
      </c>
    </row>
    <row r="125" spans="1:6">
      <c r="A125" s="20" t="s">
        <v>85</v>
      </c>
      <c r="B125" s="21" t="s">
        <v>86</v>
      </c>
      <c r="E125" s="11" t="str">
        <f>IFERROR(__xludf.DUMMYFUNCTION("""COMPUTED_VALUE"""),"Rwanda")</f>
        <v>Rwanda</v>
      </c>
      <c r="F125" s="11" t="str">
        <f>IFERROR(__xludf.DUMMYFUNCTION("""COMPUTED_VALUE"""),"GS MUSAGARA")</f>
        <v>GS MUSAGARA</v>
      </c>
    </row>
    <row r="126" spans="1:6">
      <c r="A126" s="20" t="s">
        <v>85</v>
      </c>
      <c r="B126" s="21" t="s">
        <v>882</v>
      </c>
      <c r="E126" s="11" t="str">
        <f>IFERROR(__xludf.DUMMYFUNCTION("""COMPUTED_VALUE"""),"Seychelles")</f>
        <v>Seychelles</v>
      </c>
      <c r="F126" s="11" t="str">
        <f>IFERROR(__xludf.DUMMYFUNCTION("""COMPUTED_VALUE"""),"International School Seychelles")</f>
        <v>International School Seychelles</v>
      </c>
    </row>
    <row r="127" spans="1:6">
      <c r="A127" s="20" t="s">
        <v>85</v>
      </c>
      <c r="B127" s="21" t="s">
        <v>883</v>
      </c>
      <c r="E127" s="11" t="str">
        <f>IFERROR(__xludf.DUMMYFUNCTION("""COMPUTED_VALUE"""),"South Africa")</f>
        <v>South Africa</v>
      </c>
      <c r="F127" s="11" t="str">
        <f>IFERROR(__xludf.DUMMYFUNCTION("""COMPUTED_VALUE"""),"African Leadership Academy")</f>
        <v>African Leadership Academy</v>
      </c>
    </row>
    <row r="128" spans="1:6">
      <c r="A128" s="20" t="s">
        <v>85</v>
      </c>
      <c r="B128" s="21" t="s">
        <v>884</v>
      </c>
      <c r="E128" s="11" t="str">
        <f>IFERROR(__xludf.DUMMYFUNCTION("""COMPUTED_VALUE"""),"South Africa")</f>
        <v>South Africa</v>
      </c>
      <c r="F128" s="11" t="str">
        <f>IFERROR(__xludf.DUMMYFUNCTION("""COMPUTED_VALUE"""),"Holy Rosary School")</f>
        <v>Holy Rosary School</v>
      </c>
    </row>
    <row r="129" spans="1:6">
      <c r="A129" s="20" t="s">
        <v>85</v>
      </c>
      <c r="B129" s="21" t="s">
        <v>885</v>
      </c>
      <c r="E129" s="11" t="str">
        <f>IFERROR(__xludf.DUMMYFUNCTION("""COMPUTED_VALUE"""),"Tanzania")</f>
        <v>Tanzania</v>
      </c>
      <c r="F129" s="11" t="str">
        <f>IFERROR(__xludf.DUMMYFUNCTION("""COMPUTED_VALUE"""),"Agape")</f>
        <v>Agape</v>
      </c>
    </row>
    <row r="130" spans="1:6">
      <c r="A130" s="20" t="s">
        <v>88</v>
      </c>
      <c r="B130" s="20" t="s">
        <v>886</v>
      </c>
      <c r="E130" s="11" t="str">
        <f>IFERROR(__xludf.DUMMYFUNCTION("""COMPUTED_VALUE"""),"Tanzania")</f>
        <v>Tanzania</v>
      </c>
      <c r="F130" s="11" t="str">
        <f>IFERROR(__xludf.DUMMYFUNCTION("""COMPUTED_VALUE"""),"United World College East Africa")</f>
        <v>United World College East Africa</v>
      </c>
    </row>
    <row r="131" spans="1:6">
      <c r="A131" s="20" t="s">
        <v>88</v>
      </c>
      <c r="B131" s="21" t="s">
        <v>90</v>
      </c>
      <c r="E131" s="11" t="str">
        <f>IFERROR(__xludf.DUMMYFUNCTION("""COMPUTED_VALUE"""),"Tunisia")</f>
        <v>Tunisia</v>
      </c>
      <c r="F131" s="11" t="str">
        <f>IFERROR(__xludf.DUMMYFUNCTION("""COMPUTED_VALUE"""),"Bourguiba school Hammam Ghezaze")</f>
        <v>Bourguiba school Hammam Ghezaze</v>
      </c>
    </row>
    <row r="132" spans="1:6">
      <c r="A132" s="20" t="s">
        <v>88</v>
      </c>
      <c r="B132" s="21" t="s">
        <v>887</v>
      </c>
      <c r="E132" s="11" t="str">
        <f>IFERROR(__xludf.DUMMYFUNCTION("""COMPUTED_VALUE"""),"Tunisia")</f>
        <v>Tunisia</v>
      </c>
      <c r="F132" s="11" t="str">
        <f>IFERROR(__xludf.DUMMYFUNCTION("""COMPUTED_VALUE"""),"ESB : Esprit School of Business")</f>
        <v>ESB : Esprit School of Business</v>
      </c>
    </row>
    <row r="133" spans="1:6">
      <c r="A133" s="20" t="s">
        <v>88</v>
      </c>
      <c r="B133" s="21" t="s">
        <v>91</v>
      </c>
      <c r="E133" s="11" t="str">
        <f>IFERROR(__xludf.DUMMYFUNCTION("""COMPUTED_VALUE"""),"Tunisia")</f>
        <v>Tunisia</v>
      </c>
      <c r="F133" s="11" t="str">
        <f>IFERROR(__xludf.DUMMYFUNCTION("""COMPUTED_VALUE"""),"othmen chatti msaken")</f>
        <v>othmen chatti msaken</v>
      </c>
    </row>
    <row r="134" spans="1:6">
      <c r="A134" s="20" t="s">
        <v>88</v>
      </c>
      <c r="B134" s="21" t="s">
        <v>92</v>
      </c>
      <c r="E134" s="11" t="str">
        <f>IFERROR(__xludf.DUMMYFUNCTION("""COMPUTED_VALUE"""),"Tunisia")</f>
        <v>Tunisia</v>
      </c>
      <c r="F134" s="11" t="str">
        <f>IFERROR(__xludf.DUMMYFUNCTION("""COMPUTED_VALUE"""),"Unknown (""Tunisie"")")</f>
        <v>Unknown ("Tunisie")</v>
      </c>
    </row>
    <row r="135" spans="1:6">
      <c r="A135" s="20" t="s">
        <v>888</v>
      </c>
      <c r="B135" s="20" t="s">
        <v>889</v>
      </c>
      <c r="E135" s="11" t="str">
        <f>IFERROR(__xludf.DUMMYFUNCTION("""COMPUTED_VALUE"""),"Uganda")</f>
        <v>Uganda</v>
      </c>
      <c r="F135" s="11" t="str">
        <f>IFERROR(__xludf.DUMMYFUNCTION("""COMPUTED_VALUE"""),"Busera Primary school")</f>
        <v>Busera Primary school</v>
      </c>
    </row>
    <row r="136" spans="1:6">
      <c r="A136" s="20" t="s">
        <v>890</v>
      </c>
      <c r="B136" s="20" t="s">
        <v>891</v>
      </c>
      <c r="E136" s="11" t="str">
        <f>IFERROR(__xludf.DUMMYFUNCTION("""COMPUTED_VALUE"""),"Uganda")</f>
        <v>Uganda</v>
      </c>
      <c r="F136" s="11" t="str">
        <f>IFERROR(__xludf.DUMMYFUNCTION("""COMPUTED_VALUE"""),"Internation School of Uganda")</f>
        <v>Internation School of Uganda</v>
      </c>
    </row>
    <row r="137" spans="1:6">
      <c r="A137" s="20" t="s">
        <v>890</v>
      </c>
      <c r="B137" s="21" t="s">
        <v>892</v>
      </c>
      <c r="E137" s="11" t="str">
        <f>IFERROR(__xludf.DUMMYFUNCTION("""COMPUTED_VALUE"""),"Uganda")</f>
        <v>Uganda</v>
      </c>
      <c r="F137" s="11" t="str">
        <f>IFERROR(__xludf.DUMMYFUNCTION("""COMPUTED_VALUE"""),"Queen's College")</f>
        <v>Queen's College</v>
      </c>
    </row>
    <row r="138" spans="1:6">
      <c r="A138" s="20" t="s">
        <v>890</v>
      </c>
      <c r="B138" s="21" t="s">
        <v>893</v>
      </c>
      <c r="E138" s="11" t="str">
        <f>IFERROR(__xludf.DUMMYFUNCTION("""COMPUTED_VALUE"""),"Uganda")</f>
        <v>Uganda</v>
      </c>
      <c r="F138" s="11" t="str">
        <f>IFERROR(__xludf.DUMMYFUNCTION("""COMPUTED_VALUE"""),"Seeta high school")</f>
        <v>Seeta high school</v>
      </c>
    </row>
    <row r="139" spans="1:6">
      <c r="A139" s="20" t="s">
        <v>94</v>
      </c>
      <c r="B139" s="20" t="s">
        <v>894</v>
      </c>
      <c r="E139" s="11" t="str">
        <f>IFERROR(__xludf.DUMMYFUNCTION("""COMPUTED_VALUE"""),"Uganda")</f>
        <v>Uganda</v>
      </c>
      <c r="F139" s="11" t="str">
        <f>IFERROR(__xludf.DUMMYFUNCTION("""COMPUTED_VALUE"""),"St. Anthansius Primary school")</f>
        <v>St. Anthansius Primary school</v>
      </c>
    </row>
    <row r="140" spans="1:6">
      <c r="A140" s="20" t="s">
        <v>895</v>
      </c>
      <c r="B140" s="20" t="s">
        <v>896</v>
      </c>
      <c r="E140" s="11" t="str">
        <f>IFERROR(__xludf.DUMMYFUNCTION("""COMPUTED_VALUE"""),"Zambia")</f>
        <v>Zambia</v>
      </c>
      <c r="F140" s="11" t="str">
        <f>IFERROR(__xludf.DUMMYFUNCTION("""COMPUTED_VALUE"""),"David Phiri")</f>
        <v>David Phiri</v>
      </c>
    </row>
    <row r="141" spans="1:6">
      <c r="A141" s="20" t="s">
        <v>897</v>
      </c>
      <c r="B141" s="20" t="s">
        <v>898</v>
      </c>
      <c r="E141" s="11" t="str">
        <f>IFERROR(__xludf.DUMMYFUNCTION("""COMPUTED_VALUE"""),"Zimbabwe")</f>
        <v>Zimbabwe</v>
      </c>
      <c r="F141" s="11" t="str">
        <f>IFERROR(__xludf.DUMMYFUNCTION("""COMPUTED_VALUE"""),"Dominican Convent Harare")</f>
        <v>Dominican Convent Harare</v>
      </c>
    </row>
    <row r="142" spans="1:6">
      <c r="A142" s="20" t="s">
        <v>97</v>
      </c>
      <c r="B142" s="20" t="s">
        <v>98</v>
      </c>
      <c r="E142" s="11" t="str">
        <f>IFERROR(__xludf.DUMMYFUNCTION("""COMPUTED_VALUE"""),"Zimbabwe")</f>
        <v>Zimbabwe</v>
      </c>
      <c r="F142" s="11" t="str">
        <f>IFERROR(__xludf.DUMMYFUNCTION("""COMPUTED_VALUE"""),"Education Matters")</f>
        <v>Education Matters</v>
      </c>
    </row>
    <row r="143" spans="1:6">
      <c r="A143" s="20" t="s">
        <v>107</v>
      </c>
      <c r="B143" s="20" t="s">
        <v>899</v>
      </c>
      <c r="E143" s="11" t="str">
        <f>IFERROR(__xludf.DUMMYFUNCTION("""COMPUTED_VALUE"""),"Zimbabwe")</f>
        <v>Zimbabwe</v>
      </c>
      <c r="F143" s="11" t="str">
        <f>IFERROR(__xludf.DUMMYFUNCTION("""COMPUTED_VALUE"""),"Gateway High School")</f>
        <v>Gateway High School</v>
      </c>
    </row>
    <row r="144" spans="1:6">
      <c r="A144" s="20" t="s">
        <v>107</v>
      </c>
      <c r="B144" s="21" t="s">
        <v>108</v>
      </c>
      <c r="E144" s="11" t="str">
        <f>IFERROR(__xludf.DUMMYFUNCTION("""COMPUTED_VALUE"""),"Zimbabwe")</f>
        <v>Zimbabwe</v>
      </c>
      <c r="F144" s="11" t="str">
        <f>IFERROR(__xludf.DUMMYFUNCTION("""COMPUTED_VALUE"""),"Harare International School")</f>
        <v>Harare International School</v>
      </c>
    </row>
    <row r="145" spans="1:6">
      <c r="A145" s="20" t="s">
        <v>110</v>
      </c>
      <c r="B145" s="20" t="s">
        <v>900</v>
      </c>
      <c r="E145" s="11" t="str">
        <f>IFERROR(__xludf.DUMMYFUNCTION("""COMPUTED_VALUE"""),"Zimbabwe")</f>
        <v>Zimbabwe</v>
      </c>
      <c r="F145" s="11" t="str">
        <f>IFERROR(__xludf.DUMMYFUNCTION("""COMPUTED_VALUE"""),"USAP Community School")</f>
        <v>USAP Community School</v>
      </c>
    </row>
    <row r="146" spans="1:6">
      <c r="A146" s="20" t="s">
        <v>110</v>
      </c>
      <c r="B146" s="21" t="s">
        <v>901</v>
      </c>
    </row>
    <row r="147" spans="1:6">
      <c r="A147" s="20" t="s">
        <v>110</v>
      </c>
      <c r="B147" s="21" t="s">
        <v>902</v>
      </c>
    </row>
    <row r="148" spans="1:6">
      <c r="A148" s="20" t="s">
        <v>110</v>
      </c>
      <c r="B148" s="21" t="s">
        <v>113</v>
      </c>
    </row>
    <row r="149" spans="1:6">
      <c r="A149" s="20" t="s">
        <v>115</v>
      </c>
      <c r="B149" s="20" t="s">
        <v>903</v>
      </c>
    </row>
    <row r="150" spans="1:6">
      <c r="A150" s="20" t="s">
        <v>115</v>
      </c>
      <c r="B150" s="21" t="s">
        <v>904</v>
      </c>
    </row>
    <row r="151" spans="1:6">
      <c r="A151" s="20" t="s">
        <v>115</v>
      </c>
      <c r="B151" s="21" t="s">
        <v>905</v>
      </c>
    </row>
    <row r="152" spans="1:6">
      <c r="A152" s="20" t="s">
        <v>115</v>
      </c>
      <c r="B152" s="21" t="s">
        <v>906</v>
      </c>
    </row>
    <row r="153" spans="1:6">
      <c r="A153" s="20" t="s">
        <v>115</v>
      </c>
      <c r="B153" s="21" t="s">
        <v>907</v>
      </c>
    </row>
    <row r="154" spans="1:6">
      <c r="A154" s="20" t="s">
        <v>115</v>
      </c>
      <c r="B154" s="21" t="s">
        <v>908</v>
      </c>
    </row>
    <row r="155" spans="1:6">
      <c r="A155" s="20" t="s">
        <v>115</v>
      </c>
      <c r="B155" s="21" t="s">
        <v>909</v>
      </c>
    </row>
    <row r="156" spans="1:6">
      <c r="A156" s="20" t="s">
        <v>115</v>
      </c>
      <c r="B156" s="21" t="s">
        <v>910</v>
      </c>
    </row>
    <row r="157" spans="1:6">
      <c r="A157" s="20" t="s">
        <v>115</v>
      </c>
      <c r="B157" s="21" t="s">
        <v>911</v>
      </c>
    </row>
    <row r="158" spans="1:6">
      <c r="A158" s="20" t="s">
        <v>115</v>
      </c>
      <c r="B158" s="21" t="s">
        <v>912</v>
      </c>
    </row>
    <row r="159" spans="1:6">
      <c r="A159" s="20" t="s">
        <v>115</v>
      </c>
      <c r="B159" s="21" t="s">
        <v>913</v>
      </c>
    </row>
    <row r="160" spans="1:6">
      <c r="A160" s="20" t="s">
        <v>115</v>
      </c>
      <c r="B160" s="21" t="s">
        <v>914</v>
      </c>
    </row>
    <row r="161" spans="1:2">
      <c r="A161" s="20" t="s">
        <v>115</v>
      </c>
      <c r="B161" s="21" t="s">
        <v>915</v>
      </c>
    </row>
    <row r="162" spans="1:2">
      <c r="A162" s="20" t="s">
        <v>115</v>
      </c>
      <c r="B162" s="21" t="s">
        <v>916</v>
      </c>
    </row>
    <row r="163" spans="1:2">
      <c r="A163" s="20" t="s">
        <v>115</v>
      </c>
      <c r="B163" s="21" t="s">
        <v>917</v>
      </c>
    </row>
    <row r="164" spans="1:2">
      <c r="A164" s="20" t="s">
        <v>115</v>
      </c>
      <c r="B164" s="21" t="s">
        <v>918</v>
      </c>
    </row>
    <row r="165" spans="1:2">
      <c r="A165" s="20" t="s">
        <v>115</v>
      </c>
      <c r="B165" s="21" t="s">
        <v>919</v>
      </c>
    </row>
    <row r="166" spans="1:2">
      <c r="A166" s="20" t="s">
        <v>115</v>
      </c>
      <c r="B166" s="21" t="s">
        <v>920</v>
      </c>
    </row>
    <row r="167" spans="1:2">
      <c r="A167" s="20" t="s">
        <v>115</v>
      </c>
      <c r="B167" s="21" t="s">
        <v>115</v>
      </c>
    </row>
    <row r="168" spans="1:2">
      <c r="A168" s="20" t="s">
        <v>115</v>
      </c>
      <c r="B168" s="21" t="s">
        <v>921</v>
      </c>
    </row>
    <row r="169" spans="1:2">
      <c r="A169" s="20" t="s">
        <v>115</v>
      </c>
      <c r="B169" s="21" t="s">
        <v>922</v>
      </c>
    </row>
    <row r="170" spans="1:2">
      <c r="A170" s="20" t="s">
        <v>115</v>
      </c>
      <c r="B170" s="21" t="s">
        <v>923</v>
      </c>
    </row>
    <row r="171" spans="1:2">
      <c r="A171" s="20" t="s">
        <v>115</v>
      </c>
      <c r="B171" s="21" t="s">
        <v>924</v>
      </c>
    </row>
    <row r="172" spans="1:2">
      <c r="A172" s="20" t="s">
        <v>115</v>
      </c>
      <c r="B172" s="21" t="s">
        <v>925</v>
      </c>
    </row>
    <row r="173" spans="1:2">
      <c r="A173" s="20" t="s">
        <v>115</v>
      </c>
      <c r="B173" s="21" t="s">
        <v>926</v>
      </c>
    </row>
    <row r="174" spans="1:2">
      <c r="A174" s="20" t="s">
        <v>115</v>
      </c>
      <c r="B174" s="21" t="s">
        <v>927</v>
      </c>
    </row>
    <row r="175" spans="1:2">
      <c r="A175" s="20" t="s">
        <v>115</v>
      </c>
      <c r="B175" s="21" t="s">
        <v>928</v>
      </c>
    </row>
    <row r="176" spans="1:2">
      <c r="A176" s="20" t="s">
        <v>115</v>
      </c>
      <c r="B176" s="21" t="s">
        <v>929</v>
      </c>
    </row>
    <row r="177" spans="1:2">
      <c r="A177" s="20" t="s">
        <v>115</v>
      </c>
      <c r="B177" s="21" t="s">
        <v>930</v>
      </c>
    </row>
    <row r="178" spans="1:2">
      <c r="A178" s="20" t="s">
        <v>115</v>
      </c>
      <c r="B178" s="21" t="s">
        <v>931</v>
      </c>
    </row>
    <row r="179" spans="1:2">
      <c r="A179" s="20" t="s">
        <v>115</v>
      </c>
      <c r="B179" s="21" t="s">
        <v>932</v>
      </c>
    </row>
    <row r="180" spans="1:2">
      <c r="A180" s="20" t="s">
        <v>115</v>
      </c>
      <c r="B180" s="21" t="s">
        <v>933</v>
      </c>
    </row>
    <row r="181" spans="1:2">
      <c r="A181" s="20" t="s">
        <v>115</v>
      </c>
      <c r="B181" s="21" t="s">
        <v>934</v>
      </c>
    </row>
    <row r="182" spans="1:2">
      <c r="A182" s="20" t="s">
        <v>115</v>
      </c>
      <c r="B182" s="21" t="s">
        <v>935</v>
      </c>
    </row>
    <row r="183" spans="1:2">
      <c r="A183" s="20" t="s">
        <v>115</v>
      </c>
      <c r="B183" s="21" t="s">
        <v>936</v>
      </c>
    </row>
    <row r="184" spans="1:2">
      <c r="A184" s="20" t="s">
        <v>115</v>
      </c>
      <c r="B184" s="21" t="s">
        <v>937</v>
      </c>
    </row>
    <row r="185" spans="1:2">
      <c r="A185" s="20" t="s">
        <v>115</v>
      </c>
      <c r="B185" s="21" t="s">
        <v>938</v>
      </c>
    </row>
    <row r="186" spans="1:2">
      <c r="A186" s="20" t="s">
        <v>115</v>
      </c>
      <c r="B186" s="21" t="s">
        <v>939</v>
      </c>
    </row>
    <row r="187" spans="1:2">
      <c r="A187" s="20" t="s">
        <v>115</v>
      </c>
      <c r="B187" s="21" t="s">
        <v>940</v>
      </c>
    </row>
    <row r="188" spans="1:2">
      <c r="A188" s="20" t="s">
        <v>115</v>
      </c>
      <c r="B188" s="21" t="s">
        <v>941</v>
      </c>
    </row>
    <row r="189" spans="1:2">
      <c r="A189" s="20" t="s">
        <v>115</v>
      </c>
      <c r="B189" s="21" t="s">
        <v>942</v>
      </c>
    </row>
    <row r="190" spans="1:2">
      <c r="A190" s="20" t="s">
        <v>115</v>
      </c>
      <c r="B190" s="21" t="s">
        <v>943</v>
      </c>
    </row>
    <row r="191" spans="1:2">
      <c r="A191" s="20" t="s">
        <v>115</v>
      </c>
      <c r="B191" s="21" t="s">
        <v>944</v>
      </c>
    </row>
    <row r="192" spans="1:2">
      <c r="A192" s="20" t="s">
        <v>115</v>
      </c>
      <c r="B192" s="21" t="s">
        <v>945</v>
      </c>
    </row>
    <row r="193" spans="1:2">
      <c r="A193" s="20" t="s">
        <v>115</v>
      </c>
      <c r="B193" s="21" t="s">
        <v>946</v>
      </c>
    </row>
    <row r="194" spans="1:2">
      <c r="A194" s="20" t="s">
        <v>115</v>
      </c>
      <c r="B194" s="21" t="s">
        <v>947</v>
      </c>
    </row>
    <row r="195" spans="1:2">
      <c r="A195" s="20" t="s">
        <v>115</v>
      </c>
      <c r="B195" s="21" t="s">
        <v>948</v>
      </c>
    </row>
    <row r="196" spans="1:2">
      <c r="A196" s="20" t="s">
        <v>115</v>
      </c>
      <c r="B196" s="21" t="s">
        <v>117</v>
      </c>
    </row>
    <row r="197" spans="1:2">
      <c r="A197" s="20" t="s">
        <v>115</v>
      </c>
      <c r="B197" s="21" t="s">
        <v>949</v>
      </c>
    </row>
    <row r="198" spans="1:2">
      <c r="A198" s="20" t="s">
        <v>115</v>
      </c>
      <c r="B198" s="21" t="s">
        <v>950</v>
      </c>
    </row>
    <row r="199" spans="1:2">
      <c r="A199" s="20" t="s">
        <v>115</v>
      </c>
      <c r="B199" s="21" t="s">
        <v>951</v>
      </c>
    </row>
    <row r="200" spans="1:2">
      <c r="A200" s="20" t="s">
        <v>115</v>
      </c>
      <c r="B200" s="21" t="s">
        <v>952</v>
      </c>
    </row>
    <row r="201" spans="1:2">
      <c r="A201" s="20" t="s">
        <v>115</v>
      </c>
      <c r="B201" s="21" t="s">
        <v>953</v>
      </c>
    </row>
    <row r="202" spans="1:2">
      <c r="A202" s="20" t="s">
        <v>115</v>
      </c>
      <c r="B202" s="21" t="s">
        <v>954</v>
      </c>
    </row>
    <row r="203" spans="1:2">
      <c r="A203" s="20" t="s">
        <v>115</v>
      </c>
      <c r="B203" s="21" t="s">
        <v>955</v>
      </c>
    </row>
    <row r="204" spans="1:2">
      <c r="A204" s="20" t="s">
        <v>115</v>
      </c>
      <c r="B204" s="21" t="s">
        <v>956</v>
      </c>
    </row>
    <row r="205" spans="1:2">
      <c r="A205" s="20" t="s">
        <v>115</v>
      </c>
      <c r="B205" s="21" t="s">
        <v>957</v>
      </c>
    </row>
    <row r="206" spans="1:2">
      <c r="A206" s="20" t="s">
        <v>115</v>
      </c>
      <c r="B206" s="21" t="s">
        <v>958</v>
      </c>
    </row>
    <row r="207" spans="1:2">
      <c r="A207" s="20" t="s">
        <v>120</v>
      </c>
      <c r="B207" s="20" t="s">
        <v>959</v>
      </c>
    </row>
    <row r="208" spans="1:2">
      <c r="A208" s="20" t="s">
        <v>123</v>
      </c>
      <c r="B208" s="20" t="s">
        <v>960</v>
      </c>
    </row>
    <row r="209" spans="1:2">
      <c r="A209" s="20" t="s">
        <v>123</v>
      </c>
      <c r="B209" s="21" t="s">
        <v>961</v>
      </c>
    </row>
    <row r="210" spans="1:2">
      <c r="A210" s="20" t="s">
        <v>123</v>
      </c>
      <c r="B210" s="21" t="s">
        <v>126</v>
      </c>
    </row>
    <row r="211" spans="1:2">
      <c r="A211" s="20" t="s">
        <v>128</v>
      </c>
      <c r="B211" s="20" t="s">
        <v>129</v>
      </c>
    </row>
    <row r="212" spans="1:2">
      <c r="A212" s="20" t="s">
        <v>131</v>
      </c>
      <c r="B212" s="20" t="s">
        <v>904</v>
      </c>
    </row>
    <row r="213" spans="1:2">
      <c r="A213" s="20" t="s">
        <v>131</v>
      </c>
      <c r="B213" s="21" t="s">
        <v>962</v>
      </c>
    </row>
    <row r="214" spans="1:2">
      <c r="A214" s="20" t="s">
        <v>131</v>
      </c>
      <c r="B214" s="21" t="s">
        <v>963</v>
      </c>
    </row>
    <row r="215" spans="1:2">
      <c r="A215" s="20" t="s">
        <v>131</v>
      </c>
      <c r="B215" s="21" t="s">
        <v>964</v>
      </c>
    </row>
    <row r="216" spans="1:2">
      <c r="A216" s="20" t="s">
        <v>131</v>
      </c>
      <c r="B216" s="21" t="s">
        <v>965</v>
      </c>
    </row>
    <row r="217" spans="1:2">
      <c r="A217" s="20" t="s">
        <v>966</v>
      </c>
      <c r="B217" s="20" t="s">
        <v>967</v>
      </c>
    </row>
    <row r="218" spans="1:2">
      <c r="A218" s="20" t="s">
        <v>966</v>
      </c>
      <c r="B218" s="21" t="s">
        <v>968</v>
      </c>
    </row>
    <row r="219" spans="1:2">
      <c r="A219" s="20" t="s">
        <v>969</v>
      </c>
      <c r="B219" s="20" t="s">
        <v>970</v>
      </c>
    </row>
    <row r="220" spans="1:2">
      <c r="A220" s="20" t="s">
        <v>143</v>
      </c>
      <c r="B220" s="20" t="s">
        <v>971</v>
      </c>
    </row>
    <row r="221" spans="1:2">
      <c r="A221" s="20" t="s">
        <v>143</v>
      </c>
      <c r="B221" s="21" t="s">
        <v>972</v>
      </c>
    </row>
    <row r="222" spans="1:2">
      <c r="A222" s="20" t="s">
        <v>143</v>
      </c>
      <c r="B222" s="21" t="s">
        <v>973</v>
      </c>
    </row>
    <row r="223" spans="1:2">
      <c r="A223" s="20" t="s">
        <v>143</v>
      </c>
      <c r="B223" s="21" t="s">
        <v>974</v>
      </c>
    </row>
    <row r="224" spans="1:2">
      <c r="A224" s="20" t="s">
        <v>143</v>
      </c>
      <c r="B224" s="21" t="s">
        <v>975</v>
      </c>
    </row>
    <row r="225" spans="1:2">
      <c r="A225" s="20" t="s">
        <v>143</v>
      </c>
      <c r="B225" s="21" t="s">
        <v>976</v>
      </c>
    </row>
    <row r="226" spans="1:2">
      <c r="A226" s="20" t="s">
        <v>143</v>
      </c>
      <c r="B226" s="21" t="s">
        <v>977</v>
      </c>
    </row>
    <row r="227" spans="1:2">
      <c r="A227" s="20" t="s">
        <v>143</v>
      </c>
      <c r="B227" s="21" t="s">
        <v>144</v>
      </c>
    </row>
    <row r="228" spans="1:2">
      <c r="A228" s="20" t="s">
        <v>143</v>
      </c>
      <c r="B228" s="21" t="s">
        <v>978</v>
      </c>
    </row>
    <row r="229" spans="1:2">
      <c r="A229" s="20" t="s">
        <v>143</v>
      </c>
      <c r="B229" s="21" t="s">
        <v>979</v>
      </c>
    </row>
    <row r="230" spans="1:2">
      <c r="A230" s="20" t="s">
        <v>143</v>
      </c>
      <c r="B230" s="21" t="s">
        <v>980</v>
      </c>
    </row>
    <row r="231" spans="1:2">
      <c r="A231" s="20" t="s">
        <v>143</v>
      </c>
      <c r="B231" s="21" t="s">
        <v>981</v>
      </c>
    </row>
    <row r="232" spans="1:2">
      <c r="A232" s="20" t="s">
        <v>143</v>
      </c>
      <c r="B232" s="21" t="s">
        <v>982</v>
      </c>
    </row>
    <row r="233" spans="1:2">
      <c r="A233" s="20" t="s">
        <v>143</v>
      </c>
      <c r="B233" s="21" t="s">
        <v>983</v>
      </c>
    </row>
    <row r="234" spans="1:2">
      <c r="A234" s="20" t="s">
        <v>143</v>
      </c>
      <c r="B234" s="21" t="s">
        <v>984</v>
      </c>
    </row>
    <row r="235" spans="1:2">
      <c r="A235" s="20" t="s">
        <v>143</v>
      </c>
      <c r="B235" s="21" t="s">
        <v>985</v>
      </c>
    </row>
    <row r="236" spans="1:2">
      <c r="A236" s="20" t="s">
        <v>143</v>
      </c>
      <c r="B236" s="21" t="s">
        <v>986</v>
      </c>
    </row>
    <row r="237" spans="1:2">
      <c r="A237" s="20" t="s">
        <v>143</v>
      </c>
      <c r="B237" s="21" t="s">
        <v>987</v>
      </c>
    </row>
    <row r="238" spans="1:2">
      <c r="A238" s="20" t="s">
        <v>143</v>
      </c>
      <c r="B238" s="21" t="s">
        <v>988</v>
      </c>
    </row>
    <row r="239" spans="1:2">
      <c r="A239" s="20" t="s">
        <v>143</v>
      </c>
      <c r="B239" s="21" t="s">
        <v>989</v>
      </c>
    </row>
    <row r="240" spans="1:2">
      <c r="A240" s="20" t="s">
        <v>143</v>
      </c>
      <c r="B240" s="21" t="s">
        <v>990</v>
      </c>
    </row>
    <row r="241" spans="1:2">
      <c r="A241" s="20" t="s">
        <v>143</v>
      </c>
      <c r="B241" s="21" t="s">
        <v>991</v>
      </c>
    </row>
    <row r="242" spans="1:2">
      <c r="A242" s="20" t="s">
        <v>143</v>
      </c>
      <c r="B242" s="21" t="s">
        <v>992</v>
      </c>
    </row>
    <row r="243" spans="1:2">
      <c r="A243" s="20" t="s">
        <v>143</v>
      </c>
      <c r="B243" s="21" t="s">
        <v>993</v>
      </c>
    </row>
    <row r="244" spans="1:2">
      <c r="A244" s="20" t="s">
        <v>143</v>
      </c>
      <c r="B244" s="21" t="s">
        <v>994</v>
      </c>
    </row>
    <row r="245" spans="1:2">
      <c r="A245" s="20" t="s">
        <v>143</v>
      </c>
      <c r="B245" s="21" t="s">
        <v>995</v>
      </c>
    </row>
    <row r="246" spans="1:2">
      <c r="A246" s="20" t="s">
        <v>143</v>
      </c>
      <c r="B246" s="21" t="s">
        <v>996</v>
      </c>
    </row>
    <row r="247" spans="1:2">
      <c r="A247" s="20" t="s">
        <v>143</v>
      </c>
      <c r="B247" s="21" t="s">
        <v>997</v>
      </c>
    </row>
    <row r="248" spans="1:2">
      <c r="A248" s="20" t="s">
        <v>143</v>
      </c>
      <c r="B248" s="21" t="s">
        <v>998</v>
      </c>
    </row>
    <row r="249" spans="1:2">
      <c r="A249" s="20" t="s">
        <v>143</v>
      </c>
      <c r="B249" s="21" t="s">
        <v>999</v>
      </c>
    </row>
    <row r="250" spans="1:2">
      <c r="A250" s="20" t="s">
        <v>143</v>
      </c>
      <c r="B250" s="21" t="s">
        <v>1000</v>
      </c>
    </row>
    <row r="251" spans="1:2">
      <c r="A251" s="20" t="s">
        <v>143</v>
      </c>
      <c r="B251" s="21" t="s">
        <v>1001</v>
      </c>
    </row>
    <row r="252" spans="1:2">
      <c r="A252" s="20" t="s">
        <v>143</v>
      </c>
      <c r="B252" s="21" t="s">
        <v>1002</v>
      </c>
    </row>
    <row r="253" spans="1:2">
      <c r="A253" s="20" t="s">
        <v>143</v>
      </c>
      <c r="B253" s="21" t="s">
        <v>1003</v>
      </c>
    </row>
    <row r="254" spans="1:2">
      <c r="A254" s="20" t="s">
        <v>143</v>
      </c>
      <c r="B254" s="21" t="s">
        <v>1004</v>
      </c>
    </row>
    <row r="255" spans="1:2">
      <c r="A255" s="20" t="s">
        <v>143</v>
      </c>
      <c r="B255" s="21" t="s">
        <v>1005</v>
      </c>
    </row>
    <row r="256" spans="1:2">
      <c r="A256" s="20" t="s">
        <v>143</v>
      </c>
      <c r="B256" s="21" t="s">
        <v>1006</v>
      </c>
    </row>
    <row r="257" spans="1:2">
      <c r="A257" s="20" t="s">
        <v>143</v>
      </c>
      <c r="B257" s="21" t="s">
        <v>1007</v>
      </c>
    </row>
    <row r="258" spans="1:2">
      <c r="A258" s="20" t="s">
        <v>143</v>
      </c>
      <c r="B258" s="21" t="s">
        <v>1008</v>
      </c>
    </row>
    <row r="259" spans="1:2">
      <c r="A259" s="20" t="s">
        <v>143</v>
      </c>
      <c r="B259" s="21" t="s">
        <v>1009</v>
      </c>
    </row>
    <row r="260" spans="1:2">
      <c r="A260" s="20" t="s">
        <v>143</v>
      </c>
      <c r="B260" s="21" t="s">
        <v>1010</v>
      </c>
    </row>
    <row r="261" spans="1:2">
      <c r="A261" s="20" t="s">
        <v>143</v>
      </c>
      <c r="B261" s="21" t="s">
        <v>1011</v>
      </c>
    </row>
    <row r="262" spans="1:2">
      <c r="A262" s="20" t="s">
        <v>143</v>
      </c>
      <c r="B262" s="21" t="s">
        <v>1012</v>
      </c>
    </row>
    <row r="263" spans="1:2">
      <c r="A263" s="20" t="s">
        <v>143</v>
      </c>
      <c r="B263" s="21" t="s">
        <v>1013</v>
      </c>
    </row>
    <row r="264" spans="1:2">
      <c r="A264" s="20" t="s">
        <v>143</v>
      </c>
      <c r="B264" s="21" t="s">
        <v>1014</v>
      </c>
    </row>
    <row r="265" spans="1:2">
      <c r="A265" s="20" t="s">
        <v>143</v>
      </c>
      <c r="B265" s="21" t="s">
        <v>1015</v>
      </c>
    </row>
    <row r="266" spans="1:2">
      <c r="A266" s="20" t="s">
        <v>149</v>
      </c>
      <c r="B266" s="20" t="s">
        <v>1016</v>
      </c>
    </row>
    <row r="267" spans="1:2">
      <c r="A267" s="20" t="s">
        <v>155</v>
      </c>
      <c r="B267" s="20" t="s">
        <v>1017</v>
      </c>
    </row>
    <row r="268" spans="1:2">
      <c r="A268" s="20" t="s">
        <v>155</v>
      </c>
      <c r="B268" s="21" t="s">
        <v>1018</v>
      </c>
    </row>
    <row r="269" spans="1:2">
      <c r="A269" s="20" t="s">
        <v>1019</v>
      </c>
      <c r="B269" s="20" t="s">
        <v>1020</v>
      </c>
    </row>
    <row r="270" spans="1:2">
      <c r="A270" s="20" t="s">
        <v>1019</v>
      </c>
      <c r="B270" s="21" t="s">
        <v>1021</v>
      </c>
    </row>
    <row r="271" spans="1:2">
      <c r="A271" s="20" t="s">
        <v>1022</v>
      </c>
      <c r="B271" s="20" t="s">
        <v>1023</v>
      </c>
    </row>
    <row r="272" spans="1:2">
      <c r="A272" s="20" t="s">
        <v>1024</v>
      </c>
      <c r="B272" s="20" t="s">
        <v>1025</v>
      </c>
    </row>
    <row r="273" spans="1:2">
      <c r="A273" s="20" t="s">
        <v>1024</v>
      </c>
      <c r="B273" s="21" t="s">
        <v>1026</v>
      </c>
    </row>
    <row r="274" spans="1:2">
      <c r="A274" s="20" t="s">
        <v>1027</v>
      </c>
      <c r="B274" s="20" t="s">
        <v>1028</v>
      </c>
    </row>
    <row r="275" spans="1:2">
      <c r="A275" s="20" t="s">
        <v>1027</v>
      </c>
      <c r="B275" s="21" t="s">
        <v>1029</v>
      </c>
    </row>
    <row r="276" spans="1:2">
      <c r="A276" s="20" t="s">
        <v>162</v>
      </c>
      <c r="B276" s="20" t="s">
        <v>144</v>
      </c>
    </row>
    <row r="277" spans="1:2">
      <c r="A277" s="20" t="s">
        <v>162</v>
      </c>
      <c r="B277" s="21" t="s">
        <v>1030</v>
      </c>
    </row>
    <row r="278" spans="1:2">
      <c r="A278" s="20" t="s">
        <v>162</v>
      </c>
      <c r="B278" s="21" t="s">
        <v>1031</v>
      </c>
    </row>
    <row r="279" spans="1:2">
      <c r="A279" s="20" t="s">
        <v>162</v>
      </c>
      <c r="B279" s="21" t="s">
        <v>1032</v>
      </c>
    </row>
    <row r="280" spans="1:2">
      <c r="A280" s="20" t="s">
        <v>162</v>
      </c>
      <c r="B280" s="21" t="s">
        <v>1033</v>
      </c>
    </row>
    <row r="281" spans="1:2">
      <c r="A281" s="20" t="s">
        <v>162</v>
      </c>
      <c r="B281" s="21" t="s">
        <v>1034</v>
      </c>
    </row>
    <row r="282" spans="1:2">
      <c r="A282" s="20" t="s">
        <v>162</v>
      </c>
      <c r="B282" s="21" t="s">
        <v>1035</v>
      </c>
    </row>
    <row r="283" spans="1:2">
      <c r="A283" s="20" t="s">
        <v>162</v>
      </c>
      <c r="B283" s="21" t="s">
        <v>1036</v>
      </c>
    </row>
    <row r="284" spans="1:2">
      <c r="A284" s="20" t="s">
        <v>162</v>
      </c>
      <c r="B284" s="21" t="s">
        <v>1037</v>
      </c>
    </row>
    <row r="285" spans="1:2">
      <c r="A285" s="20" t="s">
        <v>162</v>
      </c>
      <c r="B285" s="21" t="s">
        <v>1038</v>
      </c>
    </row>
    <row r="286" spans="1:2">
      <c r="A286" s="20" t="s">
        <v>162</v>
      </c>
      <c r="B286" s="21" t="s">
        <v>1039</v>
      </c>
    </row>
    <row r="287" spans="1:2">
      <c r="A287" s="20" t="s">
        <v>162</v>
      </c>
      <c r="B287" s="21" t="s">
        <v>1040</v>
      </c>
    </row>
    <row r="288" spans="1:2">
      <c r="A288" s="20" t="s">
        <v>162</v>
      </c>
      <c r="B288" s="21" t="s">
        <v>1041</v>
      </c>
    </row>
    <row r="289" spans="1:2">
      <c r="A289" s="20" t="s">
        <v>162</v>
      </c>
      <c r="B289" s="21" t="s">
        <v>1042</v>
      </c>
    </row>
    <row r="290" spans="1:2">
      <c r="A290" s="20" t="s">
        <v>162</v>
      </c>
      <c r="B290" s="21" t="s">
        <v>173</v>
      </c>
    </row>
    <row r="291" spans="1:2">
      <c r="A291" s="20" t="s">
        <v>162</v>
      </c>
      <c r="B291" s="21" t="s">
        <v>1043</v>
      </c>
    </row>
    <row r="292" spans="1:2">
      <c r="A292" s="20" t="s">
        <v>162</v>
      </c>
      <c r="B292" s="21" t="s">
        <v>175</v>
      </c>
    </row>
    <row r="293" spans="1:2">
      <c r="A293" s="20" t="s">
        <v>162</v>
      </c>
      <c r="B293" s="21" t="s">
        <v>1044</v>
      </c>
    </row>
    <row r="294" spans="1:2">
      <c r="A294" s="20" t="s">
        <v>162</v>
      </c>
      <c r="B294" s="21" t="s">
        <v>1045</v>
      </c>
    </row>
    <row r="295" spans="1:2">
      <c r="A295" s="20" t="s">
        <v>162</v>
      </c>
      <c r="B295" s="21" t="s">
        <v>1046</v>
      </c>
    </row>
    <row r="296" spans="1:2">
      <c r="A296" s="20" t="s">
        <v>162</v>
      </c>
      <c r="B296" s="21" t="s">
        <v>1047</v>
      </c>
    </row>
    <row r="297" spans="1:2">
      <c r="A297" s="20" t="s">
        <v>162</v>
      </c>
      <c r="B297" s="21" t="s">
        <v>1048</v>
      </c>
    </row>
    <row r="298" spans="1:2">
      <c r="A298" s="20" t="s">
        <v>162</v>
      </c>
      <c r="B298" s="21" t="s">
        <v>179</v>
      </c>
    </row>
    <row r="299" spans="1:2">
      <c r="A299" s="20" t="s">
        <v>162</v>
      </c>
      <c r="B299" s="21" t="s">
        <v>1049</v>
      </c>
    </row>
    <row r="300" spans="1:2">
      <c r="A300" s="20" t="s">
        <v>162</v>
      </c>
      <c r="B300" s="21" t="s">
        <v>1050</v>
      </c>
    </row>
    <row r="301" spans="1:2">
      <c r="A301" s="20" t="s">
        <v>162</v>
      </c>
      <c r="B301" s="21" t="s">
        <v>1051</v>
      </c>
    </row>
    <row r="302" spans="1:2">
      <c r="A302" s="20" t="s">
        <v>162</v>
      </c>
      <c r="B302" s="21" t="s">
        <v>1052</v>
      </c>
    </row>
    <row r="303" spans="1:2">
      <c r="A303" s="20" t="s">
        <v>162</v>
      </c>
      <c r="B303" s="21" t="s">
        <v>1053</v>
      </c>
    </row>
    <row r="304" spans="1:2">
      <c r="A304" s="20" t="s">
        <v>162</v>
      </c>
      <c r="B304" s="21" t="s">
        <v>1054</v>
      </c>
    </row>
    <row r="305" spans="1:2">
      <c r="A305" s="20" t="s">
        <v>162</v>
      </c>
      <c r="B305" s="21" t="s">
        <v>1055</v>
      </c>
    </row>
    <row r="306" spans="1:2">
      <c r="A306" s="20" t="s">
        <v>162</v>
      </c>
      <c r="B306" s="21" t="s">
        <v>1056</v>
      </c>
    </row>
    <row r="307" spans="1:2">
      <c r="A307" s="20" t="s">
        <v>162</v>
      </c>
      <c r="B307" s="21" t="s">
        <v>1057</v>
      </c>
    </row>
    <row r="308" spans="1:2">
      <c r="A308" s="20" t="s">
        <v>162</v>
      </c>
      <c r="B308" s="21" t="s">
        <v>187</v>
      </c>
    </row>
    <row r="309" spans="1:2">
      <c r="A309" s="20" t="s">
        <v>162</v>
      </c>
      <c r="B309" s="21" t="s">
        <v>1058</v>
      </c>
    </row>
    <row r="310" spans="1:2">
      <c r="A310" s="20" t="s">
        <v>162</v>
      </c>
      <c r="B310" s="21" t="s">
        <v>1059</v>
      </c>
    </row>
    <row r="311" spans="1:2">
      <c r="A311" s="20" t="s">
        <v>162</v>
      </c>
      <c r="B311" s="21" t="s">
        <v>1060</v>
      </c>
    </row>
    <row r="312" spans="1:2">
      <c r="A312" s="20" t="s">
        <v>162</v>
      </c>
      <c r="B312" s="21" t="s">
        <v>1061</v>
      </c>
    </row>
    <row r="313" spans="1:2">
      <c r="A313" s="20" t="s">
        <v>162</v>
      </c>
      <c r="B313" s="21" t="s">
        <v>195</v>
      </c>
    </row>
    <row r="314" spans="1:2">
      <c r="A314" s="20" t="s">
        <v>162</v>
      </c>
      <c r="B314" s="21" t="s">
        <v>1062</v>
      </c>
    </row>
    <row r="315" spans="1:2">
      <c r="A315" s="20" t="s">
        <v>162</v>
      </c>
      <c r="B315" s="21" t="s">
        <v>1063</v>
      </c>
    </row>
    <row r="316" spans="1:2">
      <c r="A316" s="20" t="s">
        <v>162</v>
      </c>
      <c r="B316" s="21" t="s">
        <v>1064</v>
      </c>
    </row>
    <row r="317" spans="1:2">
      <c r="A317" s="20" t="s">
        <v>162</v>
      </c>
      <c r="B317" s="21" t="s">
        <v>1065</v>
      </c>
    </row>
    <row r="318" spans="1:2">
      <c r="A318" s="20" t="s">
        <v>162</v>
      </c>
      <c r="B318" s="21" t="s">
        <v>1066</v>
      </c>
    </row>
    <row r="319" spans="1:2">
      <c r="A319" s="20" t="s">
        <v>162</v>
      </c>
      <c r="B319" s="21" t="s">
        <v>1067</v>
      </c>
    </row>
    <row r="320" spans="1:2">
      <c r="A320" s="20" t="s">
        <v>162</v>
      </c>
      <c r="B320" s="21" t="s">
        <v>206</v>
      </c>
    </row>
    <row r="321" spans="1:2">
      <c r="A321" s="20" t="s">
        <v>162</v>
      </c>
      <c r="B321" s="21" t="s">
        <v>1068</v>
      </c>
    </row>
    <row r="322" spans="1:2">
      <c r="A322" s="20" t="s">
        <v>162</v>
      </c>
      <c r="B322" s="21" t="s">
        <v>1069</v>
      </c>
    </row>
    <row r="323" spans="1:2">
      <c r="A323" s="20" t="s">
        <v>162</v>
      </c>
      <c r="B323" s="21" t="s">
        <v>1070</v>
      </c>
    </row>
    <row r="324" spans="1:2">
      <c r="A324" s="20" t="s">
        <v>162</v>
      </c>
      <c r="B324" s="21" t="s">
        <v>1071</v>
      </c>
    </row>
    <row r="325" spans="1:2">
      <c r="A325" s="20" t="s">
        <v>162</v>
      </c>
      <c r="B325" s="21" t="s">
        <v>1072</v>
      </c>
    </row>
    <row r="326" spans="1:2">
      <c r="A326" s="20" t="s">
        <v>162</v>
      </c>
      <c r="B326" s="21" t="s">
        <v>210</v>
      </c>
    </row>
    <row r="327" spans="1:2">
      <c r="A327" s="20" t="s">
        <v>162</v>
      </c>
      <c r="B327" s="21" t="s">
        <v>1073</v>
      </c>
    </row>
    <row r="328" spans="1:2">
      <c r="A328" s="20" t="s">
        <v>162</v>
      </c>
      <c r="B328" s="21" t="s">
        <v>1074</v>
      </c>
    </row>
    <row r="329" spans="1:2">
      <c r="A329" s="20" t="s">
        <v>162</v>
      </c>
      <c r="B329" s="21" t="s">
        <v>1075</v>
      </c>
    </row>
    <row r="330" spans="1:2">
      <c r="A330" s="20" t="s">
        <v>162</v>
      </c>
      <c r="B330" s="21" t="s">
        <v>1076</v>
      </c>
    </row>
    <row r="331" spans="1:2">
      <c r="A331" s="20" t="s">
        <v>162</v>
      </c>
      <c r="B331" s="21" t="s">
        <v>1077</v>
      </c>
    </row>
    <row r="332" spans="1:2">
      <c r="A332" s="20" t="s">
        <v>162</v>
      </c>
      <c r="B332" s="21" t="s">
        <v>1078</v>
      </c>
    </row>
    <row r="333" spans="1:2">
      <c r="A333" s="20" t="s">
        <v>162</v>
      </c>
      <c r="B333" s="21" t="s">
        <v>1079</v>
      </c>
    </row>
    <row r="334" spans="1:2">
      <c r="A334" s="20" t="s">
        <v>221</v>
      </c>
      <c r="B334" s="20" t="s">
        <v>1080</v>
      </c>
    </row>
    <row r="335" spans="1:2">
      <c r="A335" s="20" t="s">
        <v>221</v>
      </c>
      <c r="B335" s="21" t="s">
        <v>1081</v>
      </c>
    </row>
    <row r="336" spans="1:2">
      <c r="A336" s="20" t="s">
        <v>226</v>
      </c>
      <c r="B336" s="20" t="s">
        <v>230</v>
      </c>
    </row>
    <row r="337" spans="1:2">
      <c r="A337" s="20" t="s">
        <v>226</v>
      </c>
      <c r="B337" s="21" t="s">
        <v>1082</v>
      </c>
    </row>
    <row r="338" spans="1:2">
      <c r="A338" s="20" t="s">
        <v>226</v>
      </c>
      <c r="B338" s="21" t="s">
        <v>1083</v>
      </c>
    </row>
    <row r="339" spans="1:2">
      <c r="A339" s="20" t="s">
        <v>226</v>
      </c>
      <c r="B339" s="21" t="s">
        <v>236</v>
      </c>
    </row>
    <row r="340" spans="1:2">
      <c r="A340" s="20" t="s">
        <v>226</v>
      </c>
      <c r="B340" s="21" t="s">
        <v>266</v>
      </c>
    </row>
    <row r="341" spans="1:2">
      <c r="A341" s="20" t="s">
        <v>226</v>
      </c>
      <c r="B341" s="21" t="s">
        <v>1084</v>
      </c>
    </row>
    <row r="342" spans="1:2">
      <c r="A342" s="20" t="s">
        <v>226</v>
      </c>
      <c r="B342" s="21" t="s">
        <v>1085</v>
      </c>
    </row>
    <row r="343" spans="1:2">
      <c r="A343" s="20" t="s">
        <v>226</v>
      </c>
      <c r="B343" s="21" t="s">
        <v>1086</v>
      </c>
    </row>
    <row r="344" spans="1:2">
      <c r="A344" s="20" t="s">
        <v>226</v>
      </c>
      <c r="B344" s="21" t="s">
        <v>1087</v>
      </c>
    </row>
    <row r="345" spans="1:2">
      <c r="A345" s="20" t="s">
        <v>1088</v>
      </c>
      <c r="B345" s="20" t="s">
        <v>1089</v>
      </c>
    </row>
    <row r="346" spans="1:2">
      <c r="A346" s="20" t="s">
        <v>309</v>
      </c>
      <c r="B346" s="20" t="s">
        <v>1090</v>
      </c>
    </row>
    <row r="347" spans="1:2">
      <c r="A347" s="20" t="s">
        <v>309</v>
      </c>
      <c r="B347" s="21" t="s">
        <v>1091</v>
      </c>
    </row>
    <row r="348" spans="1:2">
      <c r="A348" s="20" t="s">
        <v>309</v>
      </c>
      <c r="B348" s="21" t="s">
        <v>1092</v>
      </c>
    </row>
    <row r="349" spans="1:2">
      <c r="A349" s="20" t="s">
        <v>309</v>
      </c>
      <c r="B349" s="21" t="s">
        <v>1093</v>
      </c>
    </row>
    <row r="350" spans="1:2">
      <c r="A350" s="20" t="s">
        <v>309</v>
      </c>
      <c r="B350" s="21" t="s">
        <v>1094</v>
      </c>
    </row>
    <row r="351" spans="1:2">
      <c r="A351" s="20" t="s">
        <v>309</v>
      </c>
      <c r="B351" s="21" t="s">
        <v>1095</v>
      </c>
    </row>
    <row r="352" spans="1:2">
      <c r="A352" s="20" t="s">
        <v>309</v>
      </c>
      <c r="B352" s="21" t="s">
        <v>1096</v>
      </c>
    </row>
    <row r="353" spans="1:2">
      <c r="A353" s="20" t="s">
        <v>309</v>
      </c>
      <c r="B353" s="21" t="s">
        <v>1097</v>
      </c>
    </row>
    <row r="354" spans="1:2">
      <c r="A354" s="20" t="s">
        <v>309</v>
      </c>
      <c r="B354" s="21" t="s">
        <v>1098</v>
      </c>
    </row>
    <row r="355" spans="1:2">
      <c r="A355" s="20" t="s">
        <v>309</v>
      </c>
      <c r="B355" s="21" t="s">
        <v>313</v>
      </c>
    </row>
    <row r="356" spans="1:2">
      <c r="A356" s="20" t="s">
        <v>309</v>
      </c>
      <c r="B356" s="21" t="s">
        <v>1099</v>
      </c>
    </row>
    <row r="357" spans="1:2">
      <c r="A357" s="20" t="s">
        <v>309</v>
      </c>
      <c r="B357" s="21" t="s">
        <v>1100</v>
      </c>
    </row>
    <row r="358" spans="1:2">
      <c r="A358" s="20" t="s">
        <v>309</v>
      </c>
      <c r="B358" s="21" t="s">
        <v>1101</v>
      </c>
    </row>
    <row r="359" spans="1:2">
      <c r="A359" s="20" t="s">
        <v>309</v>
      </c>
      <c r="B359" s="21" t="s">
        <v>1102</v>
      </c>
    </row>
    <row r="360" spans="1:2">
      <c r="A360" s="20" t="s">
        <v>309</v>
      </c>
      <c r="B360" s="21" t="s">
        <v>1103</v>
      </c>
    </row>
    <row r="361" spans="1:2">
      <c r="A361" s="20" t="s">
        <v>309</v>
      </c>
      <c r="B361" s="21" t="s">
        <v>1104</v>
      </c>
    </row>
    <row r="362" spans="1:2">
      <c r="A362" s="20" t="s">
        <v>309</v>
      </c>
      <c r="B362" s="21" t="s">
        <v>1105</v>
      </c>
    </row>
    <row r="363" spans="1:2">
      <c r="A363" s="20" t="s">
        <v>309</v>
      </c>
      <c r="B363" s="21" t="s">
        <v>1106</v>
      </c>
    </row>
    <row r="364" spans="1:2">
      <c r="A364" s="20" t="s">
        <v>309</v>
      </c>
      <c r="B364" s="21" t="s">
        <v>1107</v>
      </c>
    </row>
    <row r="365" spans="1:2">
      <c r="A365" s="20" t="s">
        <v>316</v>
      </c>
      <c r="B365" s="20" t="s">
        <v>144</v>
      </c>
    </row>
    <row r="366" spans="1:2">
      <c r="A366" s="20" t="s">
        <v>316</v>
      </c>
      <c r="B366" s="21" t="s">
        <v>1108</v>
      </c>
    </row>
    <row r="367" spans="1:2">
      <c r="A367" s="20" t="s">
        <v>316</v>
      </c>
      <c r="B367" s="21" t="s">
        <v>1109</v>
      </c>
    </row>
    <row r="368" spans="1:2">
      <c r="A368" s="20" t="s">
        <v>316</v>
      </c>
      <c r="B368" s="21" t="s">
        <v>1110</v>
      </c>
    </row>
    <row r="369" spans="1:2">
      <c r="A369" s="20" t="s">
        <v>316</v>
      </c>
      <c r="B369" s="21" t="s">
        <v>1111</v>
      </c>
    </row>
    <row r="370" spans="1:2">
      <c r="A370" s="20" t="s">
        <v>319</v>
      </c>
      <c r="B370" s="20" t="s">
        <v>1112</v>
      </c>
    </row>
    <row r="371" spans="1:2">
      <c r="A371" s="20" t="s">
        <v>319</v>
      </c>
      <c r="B371" s="21" t="s">
        <v>1113</v>
      </c>
    </row>
    <row r="372" spans="1:2">
      <c r="A372" s="20" t="s">
        <v>319</v>
      </c>
      <c r="B372" s="21" t="s">
        <v>1114</v>
      </c>
    </row>
    <row r="373" spans="1:2">
      <c r="A373" s="20" t="s">
        <v>319</v>
      </c>
      <c r="B373" s="21" t="s">
        <v>1115</v>
      </c>
    </row>
    <row r="374" spans="1:2">
      <c r="A374" s="20" t="s">
        <v>319</v>
      </c>
      <c r="B374" s="21" t="s">
        <v>1116</v>
      </c>
    </row>
    <row r="375" spans="1:2">
      <c r="A375" s="20" t="s">
        <v>324</v>
      </c>
      <c r="B375" s="20" t="s">
        <v>325</v>
      </c>
    </row>
    <row r="376" spans="1:2">
      <c r="A376" s="20" t="s">
        <v>324</v>
      </c>
      <c r="B376" s="21" t="s">
        <v>326</v>
      </c>
    </row>
    <row r="377" spans="1:2">
      <c r="A377" s="20" t="s">
        <v>328</v>
      </c>
      <c r="B377" s="20" t="s">
        <v>1117</v>
      </c>
    </row>
    <row r="378" spans="1:2">
      <c r="A378" s="20" t="s">
        <v>328</v>
      </c>
      <c r="B378" s="21" t="s">
        <v>1118</v>
      </c>
    </row>
    <row r="379" spans="1:2">
      <c r="A379" s="20" t="s">
        <v>328</v>
      </c>
      <c r="B379" s="21" t="s">
        <v>1119</v>
      </c>
    </row>
    <row r="380" spans="1:2">
      <c r="A380" s="20" t="s">
        <v>328</v>
      </c>
      <c r="B380" s="21" t="s">
        <v>329</v>
      </c>
    </row>
    <row r="381" spans="1:2">
      <c r="A381" s="20" t="s">
        <v>331</v>
      </c>
      <c r="B381" s="20" t="s">
        <v>332</v>
      </c>
    </row>
    <row r="382" spans="1:2">
      <c r="A382" s="20" t="s">
        <v>331</v>
      </c>
      <c r="B382" s="21" t="s">
        <v>333</v>
      </c>
    </row>
    <row r="383" spans="1:2">
      <c r="A383" s="20" t="s">
        <v>331</v>
      </c>
      <c r="B383" s="21" t="s">
        <v>1120</v>
      </c>
    </row>
    <row r="384" spans="1:2">
      <c r="A384" s="20" t="s">
        <v>331</v>
      </c>
      <c r="B384" s="21" t="s">
        <v>1121</v>
      </c>
    </row>
    <row r="385" spans="1:2">
      <c r="A385" s="20" t="s">
        <v>331</v>
      </c>
      <c r="B385" s="21" t="s">
        <v>1122</v>
      </c>
    </row>
    <row r="386" spans="1:2">
      <c r="A386" s="20" t="s">
        <v>331</v>
      </c>
      <c r="B386" s="21" t="s">
        <v>1123</v>
      </c>
    </row>
    <row r="387" spans="1:2">
      <c r="A387" s="20" t="s">
        <v>331</v>
      </c>
      <c r="B387" s="21" t="s">
        <v>1124</v>
      </c>
    </row>
    <row r="388" spans="1:2">
      <c r="A388" s="20" t="s">
        <v>331</v>
      </c>
      <c r="B388" s="21" t="s">
        <v>1125</v>
      </c>
    </row>
    <row r="389" spans="1:2">
      <c r="A389" s="20" t="s">
        <v>331</v>
      </c>
      <c r="B389" s="21" t="s">
        <v>1126</v>
      </c>
    </row>
    <row r="390" spans="1:2">
      <c r="A390" s="20" t="s">
        <v>331</v>
      </c>
      <c r="B390" s="21" t="s">
        <v>335</v>
      </c>
    </row>
    <row r="391" spans="1:2">
      <c r="A391" s="20" t="s">
        <v>331</v>
      </c>
      <c r="B391" s="21" t="s">
        <v>336</v>
      </c>
    </row>
    <row r="392" spans="1:2">
      <c r="A392" s="20" t="s">
        <v>331</v>
      </c>
      <c r="B392" s="21" t="s">
        <v>1127</v>
      </c>
    </row>
    <row r="393" spans="1:2">
      <c r="A393" s="20" t="s">
        <v>331</v>
      </c>
      <c r="B393" s="21" t="s">
        <v>339</v>
      </c>
    </row>
    <row r="394" spans="1:2">
      <c r="A394" s="20" t="s">
        <v>331</v>
      </c>
      <c r="B394" s="21" t="s">
        <v>1128</v>
      </c>
    </row>
    <row r="395" spans="1:2">
      <c r="A395" s="20" t="s">
        <v>343</v>
      </c>
      <c r="B395" s="20" t="s">
        <v>1129</v>
      </c>
    </row>
    <row r="396" spans="1:2">
      <c r="A396" s="20" t="s">
        <v>343</v>
      </c>
      <c r="B396" s="21" t="s">
        <v>1130</v>
      </c>
    </row>
    <row r="397" spans="1:2">
      <c r="A397" s="20" t="s">
        <v>343</v>
      </c>
      <c r="B397" s="21" t="s">
        <v>1131</v>
      </c>
    </row>
    <row r="398" spans="1:2">
      <c r="A398" s="20" t="s">
        <v>343</v>
      </c>
      <c r="B398" s="21" t="s">
        <v>1132</v>
      </c>
    </row>
    <row r="399" spans="1:2">
      <c r="A399" s="20" t="s">
        <v>343</v>
      </c>
      <c r="B399" s="21" t="s">
        <v>345</v>
      </c>
    </row>
    <row r="400" spans="1:2">
      <c r="A400" s="20" t="s">
        <v>343</v>
      </c>
      <c r="B400" s="21" t="s">
        <v>1133</v>
      </c>
    </row>
    <row r="401" spans="1:2">
      <c r="A401" s="20" t="s">
        <v>343</v>
      </c>
      <c r="B401" s="21" t="s">
        <v>1134</v>
      </c>
    </row>
    <row r="402" spans="1:2">
      <c r="A402" s="20" t="s">
        <v>343</v>
      </c>
      <c r="B402" s="21" t="s">
        <v>1135</v>
      </c>
    </row>
    <row r="403" spans="1:2">
      <c r="A403" s="20" t="s">
        <v>343</v>
      </c>
      <c r="B403" s="21" t="s">
        <v>1136</v>
      </c>
    </row>
    <row r="404" spans="1:2">
      <c r="A404" s="20" t="s">
        <v>347</v>
      </c>
      <c r="B404" s="20" t="s">
        <v>1137</v>
      </c>
    </row>
    <row r="405" spans="1:2">
      <c r="A405" s="20" t="s">
        <v>347</v>
      </c>
      <c r="B405" s="21" t="s">
        <v>1138</v>
      </c>
    </row>
    <row r="406" spans="1:2">
      <c r="A406" s="20" t="s">
        <v>347</v>
      </c>
      <c r="B406" s="21" t="s">
        <v>1139</v>
      </c>
    </row>
    <row r="407" spans="1:2">
      <c r="A407" s="20" t="s">
        <v>347</v>
      </c>
      <c r="B407" s="21" t="s">
        <v>1140</v>
      </c>
    </row>
    <row r="408" spans="1:2">
      <c r="A408" s="20" t="s">
        <v>347</v>
      </c>
      <c r="B408" s="21" t="s">
        <v>1141</v>
      </c>
    </row>
    <row r="409" spans="1:2">
      <c r="A409" s="20" t="s">
        <v>347</v>
      </c>
      <c r="B409" s="21" t="s">
        <v>1142</v>
      </c>
    </row>
    <row r="410" spans="1:2">
      <c r="A410" s="20" t="s">
        <v>347</v>
      </c>
      <c r="B410" s="21" t="s">
        <v>1143</v>
      </c>
    </row>
    <row r="411" spans="1:2">
      <c r="A411" s="20" t="s">
        <v>347</v>
      </c>
      <c r="B411" s="21" t="s">
        <v>1144</v>
      </c>
    </row>
    <row r="412" spans="1:2">
      <c r="A412" s="20" t="s">
        <v>347</v>
      </c>
      <c r="B412" s="21" t="s">
        <v>1145</v>
      </c>
    </row>
    <row r="413" spans="1:2">
      <c r="A413" s="20" t="s">
        <v>347</v>
      </c>
      <c r="B413" s="21" t="s">
        <v>1146</v>
      </c>
    </row>
    <row r="414" spans="1:2">
      <c r="A414" s="20" t="s">
        <v>347</v>
      </c>
      <c r="B414" s="21" t="s">
        <v>1147</v>
      </c>
    </row>
    <row r="415" spans="1:2">
      <c r="A415" s="20" t="s">
        <v>347</v>
      </c>
      <c r="B415" s="21" t="s">
        <v>1148</v>
      </c>
    </row>
    <row r="416" spans="1:2">
      <c r="A416" s="20" t="s">
        <v>347</v>
      </c>
      <c r="B416" s="21" t="s">
        <v>1149</v>
      </c>
    </row>
    <row r="417" spans="1:2">
      <c r="A417" s="20" t="s">
        <v>347</v>
      </c>
      <c r="B417" s="21" t="s">
        <v>1150</v>
      </c>
    </row>
    <row r="418" spans="1:2">
      <c r="A418" s="20" t="s">
        <v>347</v>
      </c>
      <c r="B418" s="21" t="s">
        <v>1151</v>
      </c>
    </row>
    <row r="419" spans="1:2">
      <c r="A419" s="20" t="s">
        <v>347</v>
      </c>
      <c r="B419" s="21" t="s">
        <v>1152</v>
      </c>
    </row>
    <row r="420" spans="1:2">
      <c r="A420" s="20" t="s">
        <v>347</v>
      </c>
      <c r="B420" s="21" t="s">
        <v>1153</v>
      </c>
    </row>
    <row r="421" spans="1:2">
      <c r="A421" s="20" t="s">
        <v>347</v>
      </c>
      <c r="B421" s="21" t="s">
        <v>1154</v>
      </c>
    </row>
    <row r="422" spans="1:2">
      <c r="A422" s="20" t="s">
        <v>347</v>
      </c>
      <c r="B422" s="21" t="s">
        <v>1155</v>
      </c>
    </row>
    <row r="423" spans="1:2">
      <c r="A423" s="20" t="s">
        <v>347</v>
      </c>
      <c r="B423" s="21" t="s">
        <v>1156</v>
      </c>
    </row>
    <row r="424" spans="1:2">
      <c r="A424" s="20" t="s">
        <v>347</v>
      </c>
      <c r="B424" s="21" t="s">
        <v>1157</v>
      </c>
    </row>
    <row r="425" spans="1:2">
      <c r="A425" s="20" t="s">
        <v>347</v>
      </c>
      <c r="B425" s="21" t="s">
        <v>1158</v>
      </c>
    </row>
    <row r="426" spans="1:2">
      <c r="A426" s="20" t="s">
        <v>347</v>
      </c>
      <c r="B426" s="21" t="s">
        <v>1159</v>
      </c>
    </row>
    <row r="427" spans="1:2">
      <c r="A427" s="20" t="s">
        <v>347</v>
      </c>
      <c r="B427" s="21" t="s">
        <v>351</v>
      </c>
    </row>
    <row r="428" spans="1:2">
      <c r="A428" s="20" t="s">
        <v>347</v>
      </c>
      <c r="B428" s="21" t="s">
        <v>1160</v>
      </c>
    </row>
    <row r="429" spans="1:2">
      <c r="A429" s="20" t="s">
        <v>347</v>
      </c>
      <c r="B429" s="21" t="s">
        <v>1161</v>
      </c>
    </row>
    <row r="430" spans="1:2">
      <c r="A430" s="20" t="s">
        <v>347</v>
      </c>
      <c r="B430" s="21" t="s">
        <v>354</v>
      </c>
    </row>
    <row r="431" spans="1:2">
      <c r="A431" s="20" t="s">
        <v>347</v>
      </c>
      <c r="B431" s="21" t="s">
        <v>1162</v>
      </c>
    </row>
    <row r="432" spans="1:2">
      <c r="A432" s="20" t="s">
        <v>347</v>
      </c>
      <c r="B432" s="21" t="s">
        <v>1163</v>
      </c>
    </row>
    <row r="433" spans="1:2">
      <c r="A433" s="20" t="s">
        <v>347</v>
      </c>
      <c r="B433" s="21" t="s">
        <v>1164</v>
      </c>
    </row>
    <row r="434" spans="1:2">
      <c r="A434" s="20" t="s">
        <v>347</v>
      </c>
      <c r="B434" s="21" t="s">
        <v>1165</v>
      </c>
    </row>
    <row r="435" spans="1:2">
      <c r="A435" s="20" t="s">
        <v>347</v>
      </c>
      <c r="B435" s="21" t="s">
        <v>1166</v>
      </c>
    </row>
    <row r="436" spans="1:2">
      <c r="A436" s="20" t="s">
        <v>347</v>
      </c>
      <c r="B436" s="21" t="s">
        <v>357</v>
      </c>
    </row>
    <row r="437" spans="1:2">
      <c r="A437" s="20" t="s">
        <v>347</v>
      </c>
      <c r="B437" s="21" t="s">
        <v>1167</v>
      </c>
    </row>
    <row r="438" spans="1:2">
      <c r="A438" s="20" t="s">
        <v>347</v>
      </c>
      <c r="B438" s="21" t="s">
        <v>732</v>
      </c>
    </row>
    <row r="439" spans="1:2">
      <c r="A439" s="20" t="s">
        <v>347</v>
      </c>
      <c r="B439" s="21" t="s">
        <v>1168</v>
      </c>
    </row>
    <row r="440" spans="1:2">
      <c r="A440" s="20" t="s">
        <v>362</v>
      </c>
      <c r="B440" s="20" t="s">
        <v>1169</v>
      </c>
    </row>
    <row r="441" spans="1:2">
      <c r="A441" s="20" t="s">
        <v>1170</v>
      </c>
      <c r="B441" s="20" t="s">
        <v>1171</v>
      </c>
    </row>
    <row r="442" spans="1:2">
      <c r="A442" s="20" t="s">
        <v>366</v>
      </c>
      <c r="B442" s="20" t="s">
        <v>367</v>
      </c>
    </row>
    <row r="443" spans="1:2">
      <c r="A443" s="20" t="s">
        <v>369</v>
      </c>
      <c r="B443" s="20" t="s">
        <v>1172</v>
      </c>
    </row>
    <row r="444" spans="1:2">
      <c r="A444" s="20" t="s">
        <v>369</v>
      </c>
      <c r="B444" s="21" t="s">
        <v>1173</v>
      </c>
    </row>
    <row r="445" spans="1:2">
      <c r="A445" s="20" t="s">
        <v>369</v>
      </c>
      <c r="B445" s="21" t="s">
        <v>1174</v>
      </c>
    </row>
    <row r="446" spans="1:2">
      <c r="A446" s="20" t="s">
        <v>369</v>
      </c>
      <c r="B446" s="21" t="s">
        <v>1175</v>
      </c>
    </row>
    <row r="447" spans="1:2">
      <c r="A447" s="20" t="s">
        <v>369</v>
      </c>
      <c r="B447" s="21" t="s">
        <v>1176</v>
      </c>
    </row>
    <row r="448" spans="1:2">
      <c r="A448" s="20" t="s">
        <v>369</v>
      </c>
      <c r="B448" s="21" t="s">
        <v>1177</v>
      </c>
    </row>
    <row r="449" spans="1:2">
      <c r="A449" s="20" t="s">
        <v>369</v>
      </c>
      <c r="B449" s="21" t="s">
        <v>1178</v>
      </c>
    </row>
    <row r="450" spans="1:2">
      <c r="A450" s="20" t="s">
        <v>369</v>
      </c>
      <c r="B450" s="21" t="s">
        <v>377</v>
      </c>
    </row>
    <row r="451" spans="1:2">
      <c r="A451" s="20" t="s">
        <v>369</v>
      </c>
      <c r="B451" s="21" t="s">
        <v>1179</v>
      </c>
    </row>
    <row r="452" spans="1:2">
      <c r="A452" s="20" t="s">
        <v>369</v>
      </c>
      <c r="B452" s="21" t="s">
        <v>1180</v>
      </c>
    </row>
    <row r="453" spans="1:2">
      <c r="A453" s="20" t="s">
        <v>369</v>
      </c>
      <c r="B453" s="21" t="s">
        <v>1181</v>
      </c>
    </row>
    <row r="454" spans="1:2">
      <c r="A454" s="20" t="s">
        <v>369</v>
      </c>
      <c r="B454" s="21" t="s">
        <v>1182</v>
      </c>
    </row>
    <row r="455" spans="1:2">
      <c r="A455" s="20" t="s">
        <v>369</v>
      </c>
      <c r="B455" s="21" t="s">
        <v>1183</v>
      </c>
    </row>
    <row r="456" spans="1:2">
      <c r="A456" s="20" t="s">
        <v>369</v>
      </c>
      <c r="B456" s="21" t="s">
        <v>1184</v>
      </c>
    </row>
    <row r="457" spans="1:2">
      <c r="A457" s="20" t="s">
        <v>369</v>
      </c>
      <c r="B457" s="21" t="s">
        <v>1185</v>
      </c>
    </row>
    <row r="458" spans="1:2">
      <c r="A458" s="20" t="s">
        <v>369</v>
      </c>
      <c r="B458" s="21" t="s">
        <v>1186</v>
      </c>
    </row>
    <row r="459" spans="1:2">
      <c r="A459" s="20" t="s">
        <v>369</v>
      </c>
      <c r="B459" s="21" t="s">
        <v>1187</v>
      </c>
    </row>
    <row r="460" spans="1:2">
      <c r="A460" s="20" t="s">
        <v>369</v>
      </c>
      <c r="B460" s="21" t="s">
        <v>1188</v>
      </c>
    </row>
    <row r="461" spans="1:2">
      <c r="A461" s="20" t="s">
        <v>369</v>
      </c>
      <c r="B461" s="21" t="s">
        <v>1189</v>
      </c>
    </row>
    <row r="462" spans="1:2">
      <c r="A462" s="20" t="s">
        <v>369</v>
      </c>
      <c r="B462" s="21" t="s">
        <v>1190</v>
      </c>
    </row>
    <row r="463" spans="1:2">
      <c r="A463" s="20" t="s">
        <v>369</v>
      </c>
      <c r="B463" s="21" t="s">
        <v>1191</v>
      </c>
    </row>
    <row r="464" spans="1:2">
      <c r="A464" s="20" t="s">
        <v>369</v>
      </c>
      <c r="B464" s="21" t="s">
        <v>1192</v>
      </c>
    </row>
    <row r="465" spans="1:2">
      <c r="A465" s="20" t="s">
        <v>369</v>
      </c>
      <c r="B465" s="21" t="s">
        <v>1193</v>
      </c>
    </row>
    <row r="466" spans="1:2">
      <c r="A466" s="20" t="s">
        <v>369</v>
      </c>
      <c r="B466" s="21" t="s">
        <v>1194</v>
      </c>
    </row>
    <row r="467" spans="1:2">
      <c r="A467" s="20" t="s">
        <v>369</v>
      </c>
      <c r="B467" s="21" t="s">
        <v>1195</v>
      </c>
    </row>
    <row r="468" spans="1:2">
      <c r="A468" s="20" t="s">
        <v>781</v>
      </c>
      <c r="B468" s="20" t="s">
        <v>1196</v>
      </c>
    </row>
    <row r="469" spans="1:2">
      <c r="A469" s="20" t="s">
        <v>398</v>
      </c>
      <c r="B469" s="20" t="s">
        <v>1197</v>
      </c>
    </row>
    <row r="470" spans="1:2">
      <c r="A470" s="20" t="s">
        <v>398</v>
      </c>
      <c r="B470" s="21" t="s">
        <v>1198</v>
      </c>
    </row>
    <row r="471" spans="1:2">
      <c r="A471" s="20" t="s">
        <v>398</v>
      </c>
      <c r="B471" s="21" t="s">
        <v>1199</v>
      </c>
    </row>
    <row r="472" spans="1:2">
      <c r="A472" s="20" t="s">
        <v>404</v>
      </c>
      <c r="B472" s="20" t="s">
        <v>1200</v>
      </c>
    </row>
    <row r="473" spans="1:2">
      <c r="A473" s="20" t="s">
        <v>404</v>
      </c>
      <c r="B473" s="21" t="s">
        <v>1201</v>
      </c>
    </row>
    <row r="474" spans="1:2">
      <c r="A474" s="20" t="s">
        <v>404</v>
      </c>
      <c r="B474" s="21" t="s">
        <v>1202</v>
      </c>
    </row>
    <row r="475" spans="1:2">
      <c r="A475" s="20" t="s">
        <v>404</v>
      </c>
      <c r="B475" s="21" t="s">
        <v>1203</v>
      </c>
    </row>
    <row r="476" spans="1:2">
      <c r="A476" s="20" t="s">
        <v>404</v>
      </c>
      <c r="B476" s="21" t="s">
        <v>1204</v>
      </c>
    </row>
    <row r="477" spans="1:2">
      <c r="A477" s="20" t="s">
        <v>404</v>
      </c>
      <c r="B477" s="21" t="s">
        <v>1205</v>
      </c>
    </row>
    <row r="478" spans="1:2">
      <c r="A478" s="20" t="s">
        <v>404</v>
      </c>
      <c r="B478" s="21" t="s">
        <v>1206</v>
      </c>
    </row>
    <row r="479" spans="1:2">
      <c r="A479" s="20" t="s">
        <v>404</v>
      </c>
      <c r="B479" s="21" t="s">
        <v>1207</v>
      </c>
    </row>
    <row r="480" spans="1:2">
      <c r="A480" s="20" t="s">
        <v>404</v>
      </c>
      <c r="B480" s="21" t="s">
        <v>1208</v>
      </c>
    </row>
    <row r="481" spans="1:2">
      <c r="A481" s="20" t="s">
        <v>410</v>
      </c>
      <c r="B481" s="20" t="s">
        <v>1209</v>
      </c>
    </row>
    <row r="482" spans="1:2">
      <c r="A482" s="20" t="s">
        <v>410</v>
      </c>
      <c r="B482" s="21" t="s">
        <v>1210</v>
      </c>
    </row>
    <row r="483" spans="1:2">
      <c r="A483" s="20" t="s">
        <v>410</v>
      </c>
      <c r="B483" s="21" t="s">
        <v>1211</v>
      </c>
    </row>
    <row r="484" spans="1:2">
      <c r="A484" s="20" t="s">
        <v>410</v>
      </c>
      <c r="B484" s="21" t="s">
        <v>1212</v>
      </c>
    </row>
    <row r="485" spans="1:2">
      <c r="A485" s="20" t="s">
        <v>410</v>
      </c>
      <c r="B485" s="21" t="s">
        <v>1213</v>
      </c>
    </row>
    <row r="486" spans="1:2">
      <c r="A486" s="20" t="s">
        <v>410</v>
      </c>
      <c r="B486" s="21" t="s">
        <v>1214</v>
      </c>
    </row>
    <row r="487" spans="1:2">
      <c r="A487" s="20" t="s">
        <v>410</v>
      </c>
      <c r="B487" s="21" t="s">
        <v>1215</v>
      </c>
    </row>
    <row r="488" spans="1:2">
      <c r="A488" s="20" t="s">
        <v>410</v>
      </c>
      <c r="B488" s="21" t="s">
        <v>1216</v>
      </c>
    </row>
    <row r="489" spans="1:2">
      <c r="A489" s="20" t="s">
        <v>410</v>
      </c>
      <c r="B489" s="21" t="s">
        <v>1217</v>
      </c>
    </row>
    <row r="490" spans="1:2">
      <c r="A490" s="20" t="s">
        <v>410</v>
      </c>
      <c r="B490" s="21" t="s">
        <v>1218</v>
      </c>
    </row>
    <row r="491" spans="1:2">
      <c r="A491" s="20" t="s">
        <v>410</v>
      </c>
      <c r="B491" s="21" t="s">
        <v>1219</v>
      </c>
    </row>
    <row r="492" spans="1:2">
      <c r="A492" s="20" t="s">
        <v>410</v>
      </c>
      <c r="B492" s="21" t="s">
        <v>1220</v>
      </c>
    </row>
    <row r="493" spans="1:2">
      <c r="A493" s="20" t="s">
        <v>410</v>
      </c>
      <c r="B493" s="21" t="s">
        <v>1221</v>
      </c>
    </row>
    <row r="494" spans="1:2">
      <c r="A494" s="20" t="s">
        <v>410</v>
      </c>
      <c r="B494" s="21" t="s">
        <v>1222</v>
      </c>
    </row>
    <row r="495" spans="1:2">
      <c r="A495" s="20" t="s">
        <v>410</v>
      </c>
      <c r="B495" s="21" t="s">
        <v>1223</v>
      </c>
    </row>
    <row r="496" spans="1:2">
      <c r="A496" s="20" t="s">
        <v>410</v>
      </c>
      <c r="B496" s="21" t="s">
        <v>1224</v>
      </c>
    </row>
    <row r="497" spans="1:2">
      <c r="A497" s="20" t="s">
        <v>410</v>
      </c>
      <c r="B497" s="21" t="s">
        <v>1225</v>
      </c>
    </row>
    <row r="498" spans="1:2">
      <c r="A498" s="20" t="s">
        <v>410</v>
      </c>
      <c r="B498" s="21" t="s">
        <v>411</v>
      </c>
    </row>
    <row r="499" spans="1:2">
      <c r="A499" s="20" t="s">
        <v>410</v>
      </c>
      <c r="B499" s="21" t="s">
        <v>1226</v>
      </c>
    </row>
    <row r="500" spans="1:2">
      <c r="A500" s="20" t="s">
        <v>410</v>
      </c>
      <c r="B500" s="21" t="s">
        <v>1227</v>
      </c>
    </row>
    <row r="501" spans="1:2">
      <c r="A501" s="20" t="s">
        <v>410</v>
      </c>
      <c r="B501" s="21" t="s">
        <v>1228</v>
      </c>
    </row>
    <row r="502" spans="1:2">
      <c r="A502" s="20" t="s">
        <v>410</v>
      </c>
      <c r="B502" s="21" t="s">
        <v>1229</v>
      </c>
    </row>
    <row r="503" spans="1:2">
      <c r="A503" s="20" t="s">
        <v>410</v>
      </c>
      <c r="B503" s="21" t="s">
        <v>1230</v>
      </c>
    </row>
    <row r="504" spans="1:2">
      <c r="A504" s="20" t="s">
        <v>410</v>
      </c>
      <c r="B504" s="21" t="s">
        <v>1231</v>
      </c>
    </row>
    <row r="505" spans="1:2">
      <c r="A505" s="20" t="s">
        <v>410</v>
      </c>
      <c r="B505" s="21" t="s">
        <v>1232</v>
      </c>
    </row>
    <row r="506" spans="1:2">
      <c r="A506" s="20" t="s">
        <v>410</v>
      </c>
      <c r="B506" s="21" t="s">
        <v>1233</v>
      </c>
    </row>
    <row r="507" spans="1:2">
      <c r="A507" s="20" t="s">
        <v>410</v>
      </c>
      <c r="B507" s="21" t="s">
        <v>1234</v>
      </c>
    </row>
    <row r="508" spans="1:2">
      <c r="A508" s="20" t="s">
        <v>410</v>
      </c>
      <c r="B508" s="21" t="s">
        <v>1235</v>
      </c>
    </row>
    <row r="509" spans="1:2">
      <c r="A509" s="20" t="s">
        <v>410</v>
      </c>
      <c r="B509" s="21" t="s">
        <v>1236</v>
      </c>
    </row>
    <row r="510" spans="1:2">
      <c r="A510" s="20" t="s">
        <v>410</v>
      </c>
      <c r="B510" s="21" t="s">
        <v>1237</v>
      </c>
    </row>
    <row r="511" spans="1:2">
      <c r="A511" s="20" t="s">
        <v>410</v>
      </c>
      <c r="B511" s="21" t="s">
        <v>1238</v>
      </c>
    </row>
    <row r="512" spans="1:2">
      <c r="A512" s="20" t="s">
        <v>410</v>
      </c>
      <c r="B512" s="21" t="s">
        <v>1239</v>
      </c>
    </row>
    <row r="513" spans="1:2">
      <c r="A513" s="20" t="s">
        <v>410</v>
      </c>
      <c r="B513" s="21" t="s">
        <v>1240</v>
      </c>
    </row>
    <row r="514" spans="1:2">
      <c r="A514" s="20" t="s">
        <v>410</v>
      </c>
      <c r="B514" s="21" t="s">
        <v>1241</v>
      </c>
    </row>
    <row r="515" spans="1:2">
      <c r="A515" s="20" t="s">
        <v>410</v>
      </c>
      <c r="B515" s="21" t="s">
        <v>1242</v>
      </c>
    </row>
    <row r="516" spans="1:2">
      <c r="A516" s="20" t="s">
        <v>410</v>
      </c>
      <c r="B516" s="21" t="s">
        <v>1243</v>
      </c>
    </row>
    <row r="517" spans="1:2">
      <c r="A517" s="20" t="s">
        <v>410</v>
      </c>
      <c r="B517" s="21" t="s">
        <v>1244</v>
      </c>
    </row>
    <row r="518" spans="1:2">
      <c r="A518" s="20" t="s">
        <v>410</v>
      </c>
      <c r="B518" s="21" t="s">
        <v>1245</v>
      </c>
    </row>
    <row r="519" spans="1:2">
      <c r="A519" s="20" t="s">
        <v>410</v>
      </c>
      <c r="B519" s="21" t="s">
        <v>1246</v>
      </c>
    </row>
    <row r="520" spans="1:2">
      <c r="A520" s="20" t="s">
        <v>410</v>
      </c>
      <c r="B520" s="21" t="s">
        <v>1247</v>
      </c>
    </row>
    <row r="521" spans="1:2">
      <c r="A521" s="20" t="s">
        <v>410</v>
      </c>
      <c r="B521" s="21" t="s">
        <v>1248</v>
      </c>
    </row>
    <row r="522" spans="1:2">
      <c r="A522" s="20" t="s">
        <v>410</v>
      </c>
      <c r="B522" s="21" t="s">
        <v>1249</v>
      </c>
    </row>
    <row r="523" spans="1:2">
      <c r="A523" s="20" t="s">
        <v>410</v>
      </c>
      <c r="B523" s="21" t="s">
        <v>1250</v>
      </c>
    </row>
    <row r="524" spans="1:2">
      <c r="A524" s="20" t="s">
        <v>410</v>
      </c>
      <c r="B524" s="21" t="s">
        <v>1251</v>
      </c>
    </row>
    <row r="525" spans="1:2">
      <c r="A525" s="20" t="s">
        <v>410</v>
      </c>
      <c r="B525" s="21" t="s">
        <v>1252</v>
      </c>
    </row>
    <row r="526" spans="1:2">
      <c r="A526" s="20" t="s">
        <v>410</v>
      </c>
      <c r="B526" s="21" t="s">
        <v>1253</v>
      </c>
    </row>
    <row r="527" spans="1:2">
      <c r="A527" s="20" t="s">
        <v>410</v>
      </c>
      <c r="B527" s="21" t="s">
        <v>1254</v>
      </c>
    </row>
    <row r="528" spans="1:2">
      <c r="A528" s="20" t="s">
        <v>410</v>
      </c>
      <c r="B528" s="21" t="s">
        <v>1255</v>
      </c>
    </row>
    <row r="529" spans="1:2">
      <c r="A529" s="20" t="s">
        <v>410</v>
      </c>
      <c r="B529" s="21" t="s">
        <v>1256</v>
      </c>
    </row>
    <row r="530" spans="1:2">
      <c r="A530" s="20" t="s">
        <v>410</v>
      </c>
      <c r="B530" s="21" t="s">
        <v>1257</v>
      </c>
    </row>
    <row r="531" spans="1:2">
      <c r="A531" s="20" t="s">
        <v>410</v>
      </c>
      <c r="B531" s="21" t="s">
        <v>1258</v>
      </c>
    </row>
    <row r="532" spans="1:2">
      <c r="A532" s="20" t="s">
        <v>410</v>
      </c>
      <c r="B532" s="21" t="s">
        <v>1259</v>
      </c>
    </row>
    <row r="533" spans="1:2">
      <c r="A533" s="20" t="s">
        <v>410</v>
      </c>
      <c r="B533" s="21" t="s">
        <v>1260</v>
      </c>
    </row>
    <row r="534" spans="1:2">
      <c r="A534" s="20" t="s">
        <v>410</v>
      </c>
      <c r="B534" s="21" t="s">
        <v>1261</v>
      </c>
    </row>
    <row r="535" spans="1:2">
      <c r="A535" s="20" t="s">
        <v>410</v>
      </c>
      <c r="B535" s="21" t="s">
        <v>1262</v>
      </c>
    </row>
    <row r="536" spans="1:2">
      <c r="A536" s="20" t="s">
        <v>410</v>
      </c>
      <c r="B536" s="21" t="s">
        <v>1263</v>
      </c>
    </row>
    <row r="537" spans="1:2">
      <c r="A537" s="20" t="s">
        <v>410</v>
      </c>
      <c r="B537" s="21" t="s">
        <v>1264</v>
      </c>
    </row>
    <row r="538" spans="1:2">
      <c r="A538" s="20" t="s">
        <v>410</v>
      </c>
      <c r="B538" s="21" t="s">
        <v>1265</v>
      </c>
    </row>
    <row r="539" spans="1:2">
      <c r="A539" s="20" t="s">
        <v>410</v>
      </c>
      <c r="B539" s="21" t="s">
        <v>1266</v>
      </c>
    </row>
    <row r="540" spans="1:2">
      <c r="A540" s="20" t="s">
        <v>410</v>
      </c>
      <c r="B540" s="21" t="s">
        <v>1267</v>
      </c>
    </row>
    <row r="541" spans="1:2">
      <c r="A541" s="20" t="s">
        <v>410</v>
      </c>
      <c r="B541" s="21" t="s">
        <v>1268</v>
      </c>
    </row>
    <row r="542" spans="1:2">
      <c r="A542" s="20" t="s">
        <v>410</v>
      </c>
      <c r="B542" s="21" t="s">
        <v>1269</v>
      </c>
    </row>
    <row r="543" spans="1:2">
      <c r="A543" s="20" t="s">
        <v>410</v>
      </c>
      <c r="B543" s="21" t="s">
        <v>1270</v>
      </c>
    </row>
    <row r="544" spans="1:2">
      <c r="A544" s="20" t="s">
        <v>410</v>
      </c>
      <c r="B544" s="21" t="s">
        <v>1271</v>
      </c>
    </row>
    <row r="545" spans="1:2">
      <c r="A545" s="20" t="s">
        <v>1272</v>
      </c>
      <c r="B545" s="20" t="s">
        <v>1273</v>
      </c>
    </row>
    <row r="546" spans="1:2">
      <c r="A546" s="20" t="s">
        <v>1274</v>
      </c>
      <c r="B546" s="20" t="s">
        <v>1275</v>
      </c>
    </row>
    <row r="547" spans="1:2">
      <c r="A547" s="20" t="s">
        <v>418</v>
      </c>
      <c r="B547" s="20" t="s">
        <v>1276</v>
      </c>
    </row>
    <row r="548" spans="1:2">
      <c r="A548" s="20" t="s">
        <v>423</v>
      </c>
      <c r="B548" s="20" t="s">
        <v>1277</v>
      </c>
    </row>
    <row r="549" spans="1:2">
      <c r="A549" s="20" t="s">
        <v>423</v>
      </c>
      <c r="B549" s="21" t="s">
        <v>1278</v>
      </c>
    </row>
    <row r="550" spans="1:2">
      <c r="A550" s="20" t="s">
        <v>427</v>
      </c>
      <c r="B550" s="20" t="s">
        <v>1279</v>
      </c>
    </row>
    <row r="551" spans="1:2">
      <c r="A551" s="20" t="s">
        <v>427</v>
      </c>
      <c r="B551" s="21" t="s">
        <v>1280</v>
      </c>
    </row>
    <row r="552" spans="1:2">
      <c r="A552" s="20" t="s">
        <v>427</v>
      </c>
      <c r="B552" s="21" t="s">
        <v>1281</v>
      </c>
    </row>
    <row r="553" spans="1:2">
      <c r="A553" s="20" t="s">
        <v>427</v>
      </c>
      <c r="B553" s="21" t="s">
        <v>1282</v>
      </c>
    </row>
    <row r="554" spans="1:2">
      <c r="A554" s="20" t="s">
        <v>427</v>
      </c>
      <c r="B554" s="21" t="s">
        <v>1283</v>
      </c>
    </row>
    <row r="555" spans="1:2">
      <c r="A555" s="20" t="s">
        <v>427</v>
      </c>
      <c r="B555" s="21" t="s">
        <v>1284</v>
      </c>
    </row>
    <row r="556" spans="1:2">
      <c r="A556" s="20" t="s">
        <v>427</v>
      </c>
      <c r="B556" s="21" t="s">
        <v>1285</v>
      </c>
    </row>
    <row r="557" spans="1:2">
      <c r="A557" s="20" t="s">
        <v>427</v>
      </c>
      <c r="B557" s="21" t="s">
        <v>1286</v>
      </c>
    </row>
    <row r="558" spans="1:2">
      <c r="A558" s="20" t="s">
        <v>427</v>
      </c>
      <c r="B558" s="21" t="s">
        <v>1287</v>
      </c>
    </row>
    <row r="559" spans="1:2">
      <c r="A559" s="20" t="s">
        <v>430</v>
      </c>
      <c r="B559" s="20" t="s">
        <v>1288</v>
      </c>
    </row>
    <row r="560" spans="1:2">
      <c r="A560" s="20" t="s">
        <v>430</v>
      </c>
      <c r="B560" s="21" t="s">
        <v>1289</v>
      </c>
    </row>
    <row r="561" spans="1:2">
      <c r="A561" s="20" t="s">
        <v>430</v>
      </c>
      <c r="B561" s="21" t="s">
        <v>1290</v>
      </c>
    </row>
    <row r="562" spans="1:2">
      <c r="A562" s="20" t="s">
        <v>430</v>
      </c>
      <c r="B562" s="21" t="s">
        <v>431</v>
      </c>
    </row>
    <row r="563" spans="1:2">
      <c r="A563" s="20" t="s">
        <v>433</v>
      </c>
      <c r="B563" s="20" t="s">
        <v>1291</v>
      </c>
    </row>
    <row r="564" spans="1:2">
      <c r="A564" s="20" t="s">
        <v>433</v>
      </c>
      <c r="B564" s="21" t="s">
        <v>1292</v>
      </c>
    </row>
    <row r="565" spans="1:2">
      <c r="A565" s="20" t="s">
        <v>436</v>
      </c>
      <c r="B565" s="20" t="s">
        <v>1293</v>
      </c>
    </row>
    <row r="566" spans="1:2">
      <c r="A566" s="20" t="s">
        <v>436</v>
      </c>
      <c r="B566" s="21" t="s">
        <v>1294</v>
      </c>
    </row>
    <row r="567" spans="1:2">
      <c r="A567" s="20" t="s">
        <v>1295</v>
      </c>
      <c r="B567" s="20" t="s">
        <v>1296</v>
      </c>
    </row>
    <row r="568" spans="1:2">
      <c r="A568" s="20" t="s">
        <v>1295</v>
      </c>
      <c r="B568" s="21" t="s">
        <v>1297</v>
      </c>
    </row>
    <row r="569" spans="1:2">
      <c r="A569" s="20" t="s">
        <v>439</v>
      </c>
      <c r="B569" s="20" t="s">
        <v>1298</v>
      </c>
    </row>
    <row r="570" spans="1:2">
      <c r="A570" s="20" t="s">
        <v>439</v>
      </c>
      <c r="B570" s="21" t="s">
        <v>1299</v>
      </c>
    </row>
    <row r="571" spans="1:2">
      <c r="A571" s="20" t="s">
        <v>439</v>
      </c>
      <c r="B571" s="21" t="s">
        <v>1300</v>
      </c>
    </row>
    <row r="572" spans="1:2">
      <c r="A572" s="20" t="s">
        <v>439</v>
      </c>
      <c r="B572" s="21" t="s">
        <v>1301</v>
      </c>
    </row>
    <row r="573" spans="1:2">
      <c r="A573" s="20" t="s">
        <v>439</v>
      </c>
      <c r="B573" s="21" t="s">
        <v>1302</v>
      </c>
    </row>
    <row r="574" spans="1:2">
      <c r="A574" s="20" t="s">
        <v>439</v>
      </c>
      <c r="B574" s="21" t="s">
        <v>440</v>
      </c>
    </row>
    <row r="575" spans="1:2">
      <c r="A575" s="20" t="s">
        <v>439</v>
      </c>
      <c r="B575" s="21" t="s">
        <v>1303</v>
      </c>
    </row>
    <row r="576" spans="1:2">
      <c r="A576" s="20" t="s">
        <v>439</v>
      </c>
      <c r="B576" s="21" t="s">
        <v>1304</v>
      </c>
    </row>
    <row r="577" spans="1:2">
      <c r="A577" s="20" t="s">
        <v>439</v>
      </c>
      <c r="B577" s="21" t="s">
        <v>1305</v>
      </c>
    </row>
    <row r="578" spans="1:2">
      <c r="A578" s="20" t="s">
        <v>439</v>
      </c>
      <c r="B578" s="21" t="s">
        <v>1306</v>
      </c>
    </row>
    <row r="579" spans="1:2">
      <c r="A579" s="20" t="s">
        <v>439</v>
      </c>
      <c r="B579" s="21" t="s">
        <v>1307</v>
      </c>
    </row>
    <row r="580" spans="1:2">
      <c r="A580" s="20" t="s">
        <v>439</v>
      </c>
      <c r="B580" s="21" t="s">
        <v>1308</v>
      </c>
    </row>
    <row r="581" spans="1:2">
      <c r="A581" s="20" t="s">
        <v>1309</v>
      </c>
      <c r="B581" s="20" t="s">
        <v>1310</v>
      </c>
    </row>
    <row r="582" spans="1:2">
      <c r="A582" s="20" t="s">
        <v>444</v>
      </c>
      <c r="B582" s="20" t="s">
        <v>1311</v>
      </c>
    </row>
    <row r="583" spans="1:2">
      <c r="A583" s="20" t="s">
        <v>447</v>
      </c>
      <c r="B583" s="20" t="s">
        <v>1312</v>
      </c>
    </row>
    <row r="584" spans="1:2">
      <c r="A584" s="20" t="s">
        <v>447</v>
      </c>
      <c r="B584" s="21" t="s">
        <v>1313</v>
      </c>
    </row>
    <row r="585" spans="1:2">
      <c r="A585" s="20" t="s">
        <v>447</v>
      </c>
      <c r="B585" s="21" t="s">
        <v>1314</v>
      </c>
    </row>
    <row r="586" spans="1:2">
      <c r="A586" s="20" t="s">
        <v>447</v>
      </c>
      <c r="B586" s="21" t="s">
        <v>1315</v>
      </c>
    </row>
    <row r="587" spans="1:2">
      <c r="A587" s="20" t="s">
        <v>447</v>
      </c>
      <c r="B587" s="21" t="s">
        <v>1316</v>
      </c>
    </row>
    <row r="588" spans="1:2">
      <c r="A588" s="20" t="s">
        <v>447</v>
      </c>
      <c r="B588" s="21" t="s">
        <v>1317</v>
      </c>
    </row>
    <row r="589" spans="1:2">
      <c r="A589" s="20" t="s">
        <v>447</v>
      </c>
      <c r="B589" s="21" t="s">
        <v>448</v>
      </c>
    </row>
    <row r="590" spans="1:2">
      <c r="A590" s="20" t="s">
        <v>450</v>
      </c>
      <c r="B590" s="20" t="s">
        <v>1318</v>
      </c>
    </row>
    <row r="591" spans="1:2">
      <c r="A591" s="20" t="s">
        <v>450</v>
      </c>
      <c r="B591" s="21" t="s">
        <v>1319</v>
      </c>
    </row>
    <row r="592" spans="1:2">
      <c r="A592" s="20" t="s">
        <v>450</v>
      </c>
      <c r="B592" s="21" t="s">
        <v>1320</v>
      </c>
    </row>
    <row r="593" spans="1:2">
      <c r="A593" s="20" t="s">
        <v>450</v>
      </c>
      <c r="B593" s="21" t="s">
        <v>1321</v>
      </c>
    </row>
    <row r="594" spans="1:2">
      <c r="A594" s="20" t="s">
        <v>450</v>
      </c>
      <c r="B594" s="21" t="s">
        <v>1322</v>
      </c>
    </row>
    <row r="595" spans="1:2">
      <c r="A595" s="20" t="s">
        <v>450</v>
      </c>
      <c r="B595" s="21" t="s">
        <v>1323</v>
      </c>
    </row>
    <row r="596" spans="1:2">
      <c r="A596" s="20" t="s">
        <v>450</v>
      </c>
      <c r="B596" s="21" t="s">
        <v>1324</v>
      </c>
    </row>
    <row r="597" spans="1:2">
      <c r="A597" s="20" t="s">
        <v>450</v>
      </c>
      <c r="B597" s="21" t="s">
        <v>1325</v>
      </c>
    </row>
    <row r="598" spans="1:2">
      <c r="A598" s="20" t="s">
        <v>455</v>
      </c>
      <c r="B598" s="20" t="s">
        <v>1326</v>
      </c>
    </row>
    <row r="599" spans="1:2">
      <c r="A599" s="20" t="s">
        <v>455</v>
      </c>
      <c r="B599" s="21" t="s">
        <v>456</v>
      </c>
    </row>
    <row r="600" spans="1:2">
      <c r="A600" s="20" t="s">
        <v>455</v>
      </c>
      <c r="B600" s="21" t="s">
        <v>1327</v>
      </c>
    </row>
    <row r="601" spans="1:2">
      <c r="A601" s="20" t="s">
        <v>455</v>
      </c>
      <c r="B601" s="21" t="s">
        <v>1328</v>
      </c>
    </row>
    <row r="602" spans="1:2">
      <c r="A602" s="20" t="s">
        <v>455</v>
      </c>
      <c r="B602" s="21" t="s">
        <v>1329</v>
      </c>
    </row>
    <row r="603" spans="1:2">
      <c r="A603" s="20" t="s">
        <v>455</v>
      </c>
      <c r="B603" s="21" t="s">
        <v>1330</v>
      </c>
    </row>
    <row r="604" spans="1:2">
      <c r="A604" s="20" t="s">
        <v>455</v>
      </c>
      <c r="B604" s="21" t="s">
        <v>1331</v>
      </c>
    </row>
    <row r="605" spans="1:2">
      <c r="A605" s="20" t="s">
        <v>455</v>
      </c>
      <c r="B605" s="21" t="s">
        <v>1332</v>
      </c>
    </row>
    <row r="606" spans="1:2">
      <c r="A606" s="20" t="s">
        <v>455</v>
      </c>
      <c r="B606" s="21" t="s">
        <v>1333</v>
      </c>
    </row>
    <row r="607" spans="1:2">
      <c r="A607" s="20" t="s">
        <v>455</v>
      </c>
      <c r="B607" s="21" t="s">
        <v>1334</v>
      </c>
    </row>
    <row r="608" spans="1:2">
      <c r="A608" s="20" t="s">
        <v>455</v>
      </c>
      <c r="B608" s="21" t="s">
        <v>1335</v>
      </c>
    </row>
    <row r="609" spans="1:2">
      <c r="A609" s="20" t="s">
        <v>455</v>
      </c>
      <c r="B609" s="21" t="s">
        <v>1336</v>
      </c>
    </row>
    <row r="610" spans="1:2">
      <c r="A610" s="20" t="s">
        <v>455</v>
      </c>
      <c r="B610" s="21" t="s">
        <v>1337</v>
      </c>
    </row>
    <row r="611" spans="1:2">
      <c r="A611" s="20" t="s">
        <v>455</v>
      </c>
      <c r="B611" s="21" t="s">
        <v>1338</v>
      </c>
    </row>
    <row r="612" spans="1:2">
      <c r="A612" s="20" t="s">
        <v>455</v>
      </c>
      <c r="B612" s="21" t="s">
        <v>1339</v>
      </c>
    </row>
    <row r="613" spans="1:2">
      <c r="A613" s="20" t="s">
        <v>455</v>
      </c>
      <c r="B613" s="21" t="s">
        <v>1340</v>
      </c>
    </row>
    <row r="614" spans="1:2">
      <c r="A614" s="20" t="s">
        <v>455</v>
      </c>
      <c r="B614" s="21" t="s">
        <v>1341</v>
      </c>
    </row>
    <row r="615" spans="1:2">
      <c r="A615" s="20" t="s">
        <v>455</v>
      </c>
      <c r="B615" s="21" t="s">
        <v>1342</v>
      </c>
    </row>
    <row r="616" spans="1:2">
      <c r="A616" s="20" t="s">
        <v>455</v>
      </c>
      <c r="B616" s="21" t="s">
        <v>1343</v>
      </c>
    </row>
    <row r="617" spans="1:2">
      <c r="A617" s="20" t="s">
        <v>455</v>
      </c>
      <c r="B617" s="21" t="s">
        <v>1344</v>
      </c>
    </row>
    <row r="618" spans="1:2">
      <c r="A618" s="20" t="s">
        <v>455</v>
      </c>
      <c r="B618" s="21" t="s">
        <v>458</v>
      </c>
    </row>
    <row r="619" spans="1:2">
      <c r="A619" s="20" t="s">
        <v>455</v>
      </c>
      <c r="B619" s="21" t="s">
        <v>1345</v>
      </c>
    </row>
    <row r="620" spans="1:2">
      <c r="A620" s="20" t="s">
        <v>455</v>
      </c>
      <c r="B620" s="21" t="s">
        <v>1346</v>
      </c>
    </row>
    <row r="621" spans="1:2">
      <c r="A621" s="20" t="s">
        <v>455</v>
      </c>
      <c r="B621" s="21" t="s">
        <v>1347</v>
      </c>
    </row>
    <row r="622" spans="1:2">
      <c r="A622" s="20" t="s">
        <v>455</v>
      </c>
      <c r="B622" s="21" t="s">
        <v>1348</v>
      </c>
    </row>
    <row r="623" spans="1:2">
      <c r="A623" s="20" t="s">
        <v>455</v>
      </c>
      <c r="B623" s="21" t="s">
        <v>1349</v>
      </c>
    </row>
    <row r="624" spans="1:2">
      <c r="A624" s="20" t="s">
        <v>455</v>
      </c>
      <c r="B624" s="21" t="s">
        <v>1350</v>
      </c>
    </row>
    <row r="625" spans="1:2">
      <c r="A625" s="20" t="s">
        <v>455</v>
      </c>
      <c r="B625" s="21" t="s">
        <v>1351</v>
      </c>
    </row>
    <row r="626" spans="1:2">
      <c r="A626" s="20" t="s">
        <v>455</v>
      </c>
      <c r="B626" s="21" t="s">
        <v>1352</v>
      </c>
    </row>
    <row r="627" spans="1:2">
      <c r="A627" s="20" t="s">
        <v>455</v>
      </c>
      <c r="B627" s="21" t="s">
        <v>459</v>
      </c>
    </row>
    <row r="628" spans="1:2">
      <c r="A628" s="20" t="s">
        <v>455</v>
      </c>
      <c r="B628" s="21" t="s">
        <v>1353</v>
      </c>
    </row>
    <row r="629" spans="1:2">
      <c r="A629" s="20" t="s">
        <v>455</v>
      </c>
      <c r="B629" s="21" t="s">
        <v>1354</v>
      </c>
    </row>
    <row r="630" spans="1:2">
      <c r="A630" s="20" t="s">
        <v>455</v>
      </c>
      <c r="B630" s="21" t="s">
        <v>1355</v>
      </c>
    </row>
    <row r="631" spans="1:2">
      <c r="A631" s="20" t="s">
        <v>455</v>
      </c>
      <c r="B631" s="21" t="s">
        <v>1356</v>
      </c>
    </row>
    <row r="632" spans="1:2">
      <c r="A632" s="20" t="s">
        <v>455</v>
      </c>
      <c r="B632" s="21" t="s">
        <v>1357</v>
      </c>
    </row>
    <row r="633" spans="1:2">
      <c r="A633" s="20" t="s">
        <v>455</v>
      </c>
      <c r="B633" s="21" t="s">
        <v>1358</v>
      </c>
    </row>
    <row r="634" spans="1:2">
      <c r="A634" s="20" t="s">
        <v>455</v>
      </c>
      <c r="B634" s="21" t="s">
        <v>1359</v>
      </c>
    </row>
    <row r="635" spans="1:2">
      <c r="A635" s="20" t="s">
        <v>455</v>
      </c>
      <c r="B635" s="21" t="s">
        <v>1360</v>
      </c>
    </row>
    <row r="636" spans="1:2">
      <c r="A636" s="20" t="s">
        <v>455</v>
      </c>
      <c r="B636" s="21" t="s">
        <v>1361</v>
      </c>
    </row>
    <row r="637" spans="1:2">
      <c r="A637" s="20" t="s">
        <v>455</v>
      </c>
      <c r="B637" s="21" t="s">
        <v>1362</v>
      </c>
    </row>
    <row r="638" spans="1:2">
      <c r="A638" s="20" t="s">
        <v>455</v>
      </c>
      <c r="B638" s="21" t="s">
        <v>1363</v>
      </c>
    </row>
    <row r="639" spans="1:2">
      <c r="A639" s="20" t="s">
        <v>455</v>
      </c>
      <c r="B639" s="21" t="s">
        <v>1364</v>
      </c>
    </row>
    <row r="640" spans="1:2">
      <c r="A640" s="20" t="s">
        <v>455</v>
      </c>
      <c r="B640" s="21" t="s">
        <v>1365</v>
      </c>
    </row>
    <row r="641" spans="1:2">
      <c r="A641" s="20" t="s">
        <v>455</v>
      </c>
      <c r="B641" s="21" t="s">
        <v>1366</v>
      </c>
    </row>
    <row r="642" spans="1:2">
      <c r="A642" s="20" t="s">
        <v>455</v>
      </c>
      <c r="B642" s="21" t="s">
        <v>1367</v>
      </c>
    </row>
    <row r="643" spans="1:2">
      <c r="A643" s="20" t="s">
        <v>455</v>
      </c>
      <c r="B643" s="21" t="s">
        <v>462</v>
      </c>
    </row>
    <row r="644" spans="1:2">
      <c r="A644" s="20" t="s">
        <v>455</v>
      </c>
      <c r="B644" s="21" t="s">
        <v>1368</v>
      </c>
    </row>
    <row r="645" spans="1:2">
      <c r="A645" s="20" t="s">
        <v>455</v>
      </c>
      <c r="B645" s="21" t="s">
        <v>1369</v>
      </c>
    </row>
    <row r="646" spans="1:2">
      <c r="A646" s="20" t="s">
        <v>455</v>
      </c>
      <c r="B646" s="21" t="s">
        <v>1370</v>
      </c>
    </row>
    <row r="647" spans="1:2">
      <c r="A647" s="20" t="s">
        <v>455</v>
      </c>
      <c r="B647" s="21" t="s">
        <v>464</v>
      </c>
    </row>
    <row r="648" spans="1:2">
      <c r="A648" s="20" t="s">
        <v>455</v>
      </c>
      <c r="B648" s="21" t="s">
        <v>1371</v>
      </c>
    </row>
    <row r="649" spans="1:2">
      <c r="A649" s="20" t="s">
        <v>455</v>
      </c>
      <c r="B649" s="21" t="s">
        <v>1372</v>
      </c>
    </row>
    <row r="650" spans="1:2">
      <c r="A650" s="20" t="s">
        <v>455</v>
      </c>
      <c r="B650" s="21" t="s">
        <v>466</v>
      </c>
    </row>
    <row r="651" spans="1:2">
      <c r="A651" s="20" t="s">
        <v>455</v>
      </c>
      <c r="B651" s="21" t="s">
        <v>1373</v>
      </c>
    </row>
    <row r="652" spans="1:2">
      <c r="A652" s="20" t="s">
        <v>455</v>
      </c>
      <c r="B652" s="21" t="s">
        <v>1374</v>
      </c>
    </row>
    <row r="653" spans="1:2">
      <c r="A653" s="20" t="s">
        <v>455</v>
      </c>
      <c r="B653" s="21" t="s">
        <v>1375</v>
      </c>
    </row>
    <row r="654" spans="1:2">
      <c r="A654" s="20" t="s">
        <v>455</v>
      </c>
      <c r="B654" s="21" t="s">
        <v>1376</v>
      </c>
    </row>
    <row r="655" spans="1:2">
      <c r="A655" s="20" t="s">
        <v>455</v>
      </c>
      <c r="B655" s="21" t="s">
        <v>1377</v>
      </c>
    </row>
    <row r="656" spans="1:2">
      <c r="A656" s="20" t="s">
        <v>455</v>
      </c>
      <c r="B656" s="21" t="s">
        <v>1378</v>
      </c>
    </row>
    <row r="657" spans="1:2">
      <c r="A657" s="20" t="s">
        <v>455</v>
      </c>
      <c r="B657" s="21" t="s">
        <v>1379</v>
      </c>
    </row>
    <row r="658" spans="1:2">
      <c r="A658" s="20" t="s">
        <v>455</v>
      </c>
      <c r="B658" s="21" t="s">
        <v>1380</v>
      </c>
    </row>
    <row r="659" spans="1:2">
      <c r="A659" s="20" t="s">
        <v>455</v>
      </c>
      <c r="B659" s="21" t="s">
        <v>1381</v>
      </c>
    </row>
    <row r="660" spans="1:2">
      <c r="A660" s="20" t="s">
        <v>455</v>
      </c>
      <c r="B660" s="21" t="s">
        <v>1382</v>
      </c>
    </row>
    <row r="661" spans="1:2">
      <c r="A661" s="20" t="s">
        <v>455</v>
      </c>
      <c r="B661" s="21" t="s">
        <v>1383</v>
      </c>
    </row>
    <row r="662" spans="1:2">
      <c r="A662" s="20" t="s">
        <v>455</v>
      </c>
      <c r="B662" s="21" t="s">
        <v>1384</v>
      </c>
    </row>
    <row r="663" spans="1:2">
      <c r="A663" s="20" t="s">
        <v>455</v>
      </c>
      <c r="B663" s="21" t="s">
        <v>1385</v>
      </c>
    </row>
    <row r="664" spans="1:2">
      <c r="A664" s="20" t="s">
        <v>455</v>
      </c>
      <c r="B664" s="21" t="s">
        <v>1386</v>
      </c>
    </row>
    <row r="665" spans="1:2">
      <c r="A665" s="20" t="s">
        <v>455</v>
      </c>
      <c r="B665" s="21" t="s">
        <v>1387</v>
      </c>
    </row>
    <row r="666" spans="1:2">
      <c r="A666" s="20" t="s">
        <v>455</v>
      </c>
      <c r="B666" s="21" t="s">
        <v>1388</v>
      </c>
    </row>
    <row r="667" spans="1:2">
      <c r="A667" s="20" t="s">
        <v>455</v>
      </c>
      <c r="B667" s="21" t="s">
        <v>1389</v>
      </c>
    </row>
    <row r="668" spans="1:2">
      <c r="A668" s="20" t="s">
        <v>455</v>
      </c>
      <c r="B668" s="21" t="s">
        <v>1390</v>
      </c>
    </row>
    <row r="669" spans="1:2">
      <c r="A669" s="20" t="s">
        <v>455</v>
      </c>
      <c r="B669" s="21" t="s">
        <v>1391</v>
      </c>
    </row>
    <row r="670" spans="1:2">
      <c r="A670" s="20" t="s">
        <v>455</v>
      </c>
      <c r="B670" s="21" t="s">
        <v>1392</v>
      </c>
    </row>
    <row r="671" spans="1:2">
      <c r="A671" s="20" t="s">
        <v>455</v>
      </c>
      <c r="B671" s="21" t="s">
        <v>469</v>
      </c>
    </row>
    <row r="672" spans="1:2">
      <c r="A672" s="20" t="s">
        <v>455</v>
      </c>
      <c r="B672" s="21" t="s">
        <v>1393</v>
      </c>
    </row>
    <row r="673" spans="1:2">
      <c r="A673" s="20" t="s">
        <v>455</v>
      </c>
      <c r="B673" s="21" t="s">
        <v>1394</v>
      </c>
    </row>
    <row r="674" spans="1:2">
      <c r="A674" s="20" t="s">
        <v>455</v>
      </c>
      <c r="B674" s="21" t="s">
        <v>1395</v>
      </c>
    </row>
    <row r="675" spans="1:2">
      <c r="A675" s="20" t="s">
        <v>455</v>
      </c>
      <c r="B675" s="21" t="s">
        <v>1396</v>
      </c>
    </row>
    <row r="676" spans="1:2">
      <c r="A676" s="20" t="s">
        <v>455</v>
      </c>
      <c r="B676" s="21" t="s">
        <v>1397</v>
      </c>
    </row>
    <row r="677" spans="1:2">
      <c r="A677" s="20" t="s">
        <v>455</v>
      </c>
      <c r="B677" s="21" t="s">
        <v>1398</v>
      </c>
    </row>
    <row r="678" spans="1:2">
      <c r="A678" s="20" t="s">
        <v>455</v>
      </c>
      <c r="B678" s="21" t="s">
        <v>1399</v>
      </c>
    </row>
    <row r="679" spans="1:2">
      <c r="A679" s="20" t="s">
        <v>455</v>
      </c>
      <c r="B679" s="21" t="s">
        <v>1400</v>
      </c>
    </row>
    <row r="680" spans="1:2">
      <c r="A680" s="20" t="s">
        <v>455</v>
      </c>
      <c r="B680" s="21" t="s">
        <v>1401</v>
      </c>
    </row>
    <row r="681" spans="1:2">
      <c r="A681" s="20" t="s">
        <v>455</v>
      </c>
      <c r="B681" s="21" t="s">
        <v>1402</v>
      </c>
    </row>
    <row r="682" spans="1:2">
      <c r="A682" s="20" t="s">
        <v>455</v>
      </c>
      <c r="B682" s="21" t="s">
        <v>1403</v>
      </c>
    </row>
    <row r="683" spans="1:2">
      <c r="A683" s="20" t="s">
        <v>455</v>
      </c>
      <c r="B683" s="21" t="s">
        <v>1404</v>
      </c>
    </row>
    <row r="684" spans="1:2">
      <c r="A684" s="20" t="s">
        <v>455</v>
      </c>
      <c r="B684" s="21" t="s">
        <v>1405</v>
      </c>
    </row>
    <row r="685" spans="1:2">
      <c r="A685" s="20" t="s">
        <v>455</v>
      </c>
      <c r="B685" s="21" t="s">
        <v>1406</v>
      </c>
    </row>
    <row r="686" spans="1:2">
      <c r="A686" s="20" t="s">
        <v>455</v>
      </c>
      <c r="B686" s="21" t="s">
        <v>1407</v>
      </c>
    </row>
    <row r="687" spans="1:2">
      <c r="A687" s="20" t="s">
        <v>455</v>
      </c>
      <c r="B687" s="21" t="s">
        <v>1408</v>
      </c>
    </row>
    <row r="688" spans="1:2">
      <c r="A688" s="20" t="s">
        <v>455</v>
      </c>
      <c r="B688" s="21" t="s">
        <v>1409</v>
      </c>
    </row>
    <row r="689" spans="1:2">
      <c r="A689" s="20" t="s">
        <v>455</v>
      </c>
      <c r="B689" s="21" t="s">
        <v>1410</v>
      </c>
    </row>
    <row r="690" spans="1:2">
      <c r="A690" s="20" t="s">
        <v>455</v>
      </c>
      <c r="B690" s="21" t="s">
        <v>1411</v>
      </c>
    </row>
    <row r="691" spans="1:2">
      <c r="A691" s="20" t="s">
        <v>455</v>
      </c>
      <c r="B691" s="21" t="s">
        <v>1412</v>
      </c>
    </row>
    <row r="692" spans="1:2">
      <c r="A692" s="20" t="s">
        <v>455</v>
      </c>
      <c r="B692" s="21" t="s">
        <v>1413</v>
      </c>
    </row>
    <row r="693" spans="1:2">
      <c r="A693" s="20" t="s">
        <v>455</v>
      </c>
      <c r="B693" s="21" t="s">
        <v>1414</v>
      </c>
    </row>
    <row r="694" spans="1:2">
      <c r="A694" s="20" t="s">
        <v>455</v>
      </c>
      <c r="B694" s="21" t="s">
        <v>1415</v>
      </c>
    </row>
    <row r="695" spans="1:2">
      <c r="A695" s="20" t="s">
        <v>455</v>
      </c>
      <c r="B695" s="21" t="s">
        <v>1416</v>
      </c>
    </row>
    <row r="696" spans="1:2">
      <c r="A696" s="20" t="s">
        <v>455</v>
      </c>
      <c r="B696" s="21" t="s">
        <v>1417</v>
      </c>
    </row>
    <row r="697" spans="1:2">
      <c r="A697" s="20" t="s">
        <v>455</v>
      </c>
      <c r="B697" s="21" t="s">
        <v>1418</v>
      </c>
    </row>
    <row r="698" spans="1:2">
      <c r="A698" s="20" t="s">
        <v>455</v>
      </c>
      <c r="B698" s="21" t="s">
        <v>1419</v>
      </c>
    </row>
    <row r="699" spans="1:2">
      <c r="A699" s="20" t="s">
        <v>455</v>
      </c>
      <c r="B699" s="21" t="s">
        <v>1420</v>
      </c>
    </row>
    <row r="700" spans="1:2">
      <c r="A700" s="20" t="s">
        <v>455</v>
      </c>
      <c r="B700" s="21" t="s">
        <v>1421</v>
      </c>
    </row>
    <row r="701" spans="1:2">
      <c r="A701" s="20" t="s">
        <v>455</v>
      </c>
      <c r="B701" s="21" t="s">
        <v>1422</v>
      </c>
    </row>
    <row r="702" spans="1:2">
      <c r="A702" s="20" t="s">
        <v>455</v>
      </c>
      <c r="B702" s="21" t="s">
        <v>1423</v>
      </c>
    </row>
    <row r="703" spans="1:2">
      <c r="A703" s="20" t="s">
        <v>455</v>
      </c>
      <c r="B703" s="21" t="s">
        <v>1424</v>
      </c>
    </row>
    <row r="704" spans="1:2">
      <c r="A704" s="20" t="s">
        <v>455</v>
      </c>
      <c r="B704" s="21" t="s">
        <v>1425</v>
      </c>
    </row>
    <row r="705" spans="1:2">
      <c r="A705" s="20" t="s">
        <v>455</v>
      </c>
      <c r="B705" s="21" t="s">
        <v>1426</v>
      </c>
    </row>
    <row r="706" spans="1:2">
      <c r="A706" s="20" t="s">
        <v>455</v>
      </c>
      <c r="B706" s="21" t="s">
        <v>1427</v>
      </c>
    </row>
    <row r="707" spans="1:2">
      <c r="A707" s="20" t="s">
        <v>455</v>
      </c>
      <c r="B707" s="21" t="s">
        <v>1428</v>
      </c>
    </row>
    <row r="708" spans="1:2">
      <c r="A708" s="20" t="s">
        <v>455</v>
      </c>
      <c r="B708" s="21" t="s">
        <v>1429</v>
      </c>
    </row>
    <row r="709" spans="1:2">
      <c r="A709" s="20" t="s">
        <v>455</v>
      </c>
      <c r="B709" s="21" t="s">
        <v>1430</v>
      </c>
    </row>
    <row r="710" spans="1:2">
      <c r="A710" s="20" t="s">
        <v>455</v>
      </c>
      <c r="B710" s="21" t="s">
        <v>1431</v>
      </c>
    </row>
    <row r="711" spans="1:2">
      <c r="A711" s="20" t="s">
        <v>455</v>
      </c>
      <c r="B711" s="21" t="s">
        <v>1432</v>
      </c>
    </row>
    <row r="712" spans="1:2">
      <c r="A712" s="20" t="s">
        <v>455</v>
      </c>
      <c r="B712" s="21" t="s">
        <v>1433</v>
      </c>
    </row>
    <row r="713" spans="1:2">
      <c r="A713" s="20" t="s">
        <v>455</v>
      </c>
      <c r="B713" s="21" t="s">
        <v>1434</v>
      </c>
    </row>
    <row r="714" spans="1:2">
      <c r="A714" s="20" t="s">
        <v>455</v>
      </c>
      <c r="B714" s="21" t="s">
        <v>1435</v>
      </c>
    </row>
    <row r="715" spans="1:2">
      <c r="A715" s="20" t="s">
        <v>455</v>
      </c>
      <c r="B715" s="21" t="s">
        <v>1436</v>
      </c>
    </row>
    <row r="716" spans="1:2">
      <c r="A716" s="20" t="s">
        <v>455</v>
      </c>
      <c r="B716" s="21" t="s">
        <v>1437</v>
      </c>
    </row>
    <row r="717" spans="1:2">
      <c r="A717" s="20" t="s">
        <v>455</v>
      </c>
      <c r="B717" s="21" t="s">
        <v>1438</v>
      </c>
    </row>
    <row r="718" spans="1:2">
      <c r="A718" s="20" t="s">
        <v>455</v>
      </c>
      <c r="B718" s="21" t="s">
        <v>1439</v>
      </c>
    </row>
    <row r="719" spans="1:2">
      <c r="A719" s="20" t="s">
        <v>455</v>
      </c>
      <c r="B719" s="21" t="s">
        <v>1440</v>
      </c>
    </row>
    <row r="720" spans="1:2">
      <c r="A720" s="20" t="s">
        <v>455</v>
      </c>
      <c r="B720" s="21" t="s">
        <v>1441</v>
      </c>
    </row>
    <row r="721" spans="1:2">
      <c r="A721" s="20" t="s">
        <v>480</v>
      </c>
      <c r="B721" s="20" t="s">
        <v>1442</v>
      </c>
    </row>
    <row r="722" spans="1:2">
      <c r="A722" s="20" t="s">
        <v>488</v>
      </c>
      <c r="B722" s="20" t="s">
        <v>489</v>
      </c>
    </row>
    <row r="723" spans="1:2">
      <c r="A723" s="20" t="s">
        <v>488</v>
      </c>
      <c r="B723" s="21" t="s">
        <v>1443</v>
      </c>
    </row>
    <row r="724" spans="1:2">
      <c r="A724" s="20" t="s">
        <v>1444</v>
      </c>
      <c r="B724" s="20" t="s">
        <v>1445</v>
      </c>
    </row>
    <row r="725" spans="1:2">
      <c r="A725" s="20" t="s">
        <v>1444</v>
      </c>
      <c r="B725" s="21" t="s">
        <v>1446</v>
      </c>
    </row>
    <row r="726" spans="1:2">
      <c r="A726" s="20" t="s">
        <v>1444</v>
      </c>
      <c r="B726" s="21" t="s">
        <v>1447</v>
      </c>
    </row>
    <row r="727" spans="1:2">
      <c r="A727" s="20" t="s">
        <v>1444</v>
      </c>
      <c r="B727" s="21" t="s">
        <v>1448</v>
      </c>
    </row>
    <row r="728" spans="1:2">
      <c r="A728" s="20" t="s">
        <v>1444</v>
      </c>
      <c r="B728" s="21" t="s">
        <v>1449</v>
      </c>
    </row>
    <row r="729" spans="1:2">
      <c r="A729" s="20" t="s">
        <v>1444</v>
      </c>
      <c r="B729" s="21" t="s">
        <v>1450</v>
      </c>
    </row>
    <row r="730" spans="1:2">
      <c r="A730" s="20" t="s">
        <v>1444</v>
      </c>
      <c r="B730" s="21" t="s">
        <v>1451</v>
      </c>
    </row>
    <row r="731" spans="1:2">
      <c r="A731" s="20" t="s">
        <v>1444</v>
      </c>
      <c r="B731" s="21" t="s">
        <v>54</v>
      </c>
    </row>
    <row r="732" spans="1:2">
      <c r="A732" s="20" t="s">
        <v>1452</v>
      </c>
      <c r="B732" s="20" t="s">
        <v>1453</v>
      </c>
    </row>
    <row r="733" spans="1:2">
      <c r="A733" s="20" t="s">
        <v>1452</v>
      </c>
      <c r="B733" s="21" t="s">
        <v>1454</v>
      </c>
    </row>
    <row r="734" spans="1:2">
      <c r="A734" s="20" t="s">
        <v>1452</v>
      </c>
      <c r="B734" s="21" t="s">
        <v>1455</v>
      </c>
    </row>
    <row r="735" spans="1:2">
      <c r="A735" s="20" t="s">
        <v>1452</v>
      </c>
      <c r="B735" s="21" t="s">
        <v>1456</v>
      </c>
    </row>
    <row r="736" spans="1:2">
      <c r="A736" s="20" t="s">
        <v>493</v>
      </c>
      <c r="B736" s="20" t="s">
        <v>1457</v>
      </c>
    </row>
    <row r="737" spans="1:2">
      <c r="A737" s="20" t="s">
        <v>493</v>
      </c>
      <c r="B737" s="21" t="s">
        <v>1458</v>
      </c>
    </row>
    <row r="738" spans="1:2">
      <c r="A738" s="20" t="s">
        <v>497</v>
      </c>
      <c r="B738" s="20" t="s">
        <v>1459</v>
      </c>
    </row>
    <row r="739" spans="1:2">
      <c r="A739" s="20" t="s">
        <v>497</v>
      </c>
      <c r="B739" s="21" t="s">
        <v>1460</v>
      </c>
    </row>
    <row r="740" spans="1:2">
      <c r="A740" s="20" t="s">
        <v>497</v>
      </c>
      <c r="B740" s="21" t="s">
        <v>1461</v>
      </c>
    </row>
    <row r="741" spans="1:2">
      <c r="A741" s="20" t="s">
        <v>497</v>
      </c>
      <c r="B741" s="21" t="s">
        <v>498</v>
      </c>
    </row>
    <row r="742" spans="1:2">
      <c r="A742" s="20" t="s">
        <v>497</v>
      </c>
      <c r="B742" s="21" t="s">
        <v>1462</v>
      </c>
    </row>
    <row r="743" spans="1:2">
      <c r="A743" s="20" t="s">
        <v>497</v>
      </c>
      <c r="B743" s="21" t="s">
        <v>1463</v>
      </c>
    </row>
    <row r="744" spans="1:2">
      <c r="A744" s="20" t="s">
        <v>497</v>
      </c>
      <c r="B744" s="21" t="s">
        <v>1464</v>
      </c>
    </row>
    <row r="745" spans="1:2">
      <c r="A745" s="20" t="s">
        <v>1465</v>
      </c>
      <c r="B745" s="20" t="s">
        <v>1466</v>
      </c>
    </row>
    <row r="746" spans="1:2">
      <c r="A746" s="20" t="s">
        <v>501</v>
      </c>
      <c r="B746" s="20" t="s">
        <v>502</v>
      </c>
    </row>
    <row r="747" spans="1:2">
      <c r="A747" s="20" t="s">
        <v>501</v>
      </c>
      <c r="B747" s="21" t="s">
        <v>508</v>
      </c>
    </row>
    <row r="748" spans="1:2">
      <c r="A748" s="20" t="s">
        <v>510</v>
      </c>
      <c r="B748" s="20" t="s">
        <v>1467</v>
      </c>
    </row>
    <row r="749" spans="1:2">
      <c r="A749" s="20" t="s">
        <v>513</v>
      </c>
      <c r="B749" s="20" t="s">
        <v>1468</v>
      </c>
    </row>
    <row r="750" spans="1:2">
      <c r="A750" s="20" t="s">
        <v>522</v>
      </c>
      <c r="B750" s="20" t="s">
        <v>1469</v>
      </c>
    </row>
    <row r="751" spans="1:2">
      <c r="A751" s="20" t="s">
        <v>522</v>
      </c>
      <c r="B751" s="21" t="s">
        <v>1470</v>
      </c>
    </row>
    <row r="752" spans="1:2">
      <c r="A752" s="20" t="s">
        <v>528</v>
      </c>
      <c r="B752" s="20" t="s">
        <v>529</v>
      </c>
    </row>
    <row r="753" spans="1:2">
      <c r="A753" s="20" t="s">
        <v>534</v>
      </c>
      <c r="B753" s="20" t="s">
        <v>1471</v>
      </c>
    </row>
    <row r="754" spans="1:2">
      <c r="A754" s="20" t="s">
        <v>534</v>
      </c>
      <c r="B754" s="21" t="s">
        <v>1472</v>
      </c>
    </row>
    <row r="755" spans="1:2">
      <c r="A755" s="20" t="s">
        <v>534</v>
      </c>
      <c r="B755" s="21" t="s">
        <v>1473</v>
      </c>
    </row>
    <row r="756" spans="1:2">
      <c r="A756" s="20" t="s">
        <v>534</v>
      </c>
      <c r="B756" s="21" t="s">
        <v>536</v>
      </c>
    </row>
    <row r="757" spans="1:2">
      <c r="A757" s="20" t="s">
        <v>534</v>
      </c>
      <c r="B757" s="21" t="s">
        <v>1474</v>
      </c>
    </row>
    <row r="758" spans="1:2">
      <c r="A758" s="20" t="s">
        <v>538</v>
      </c>
      <c r="B758" s="20" t="s">
        <v>1139</v>
      </c>
    </row>
    <row r="759" spans="1:2">
      <c r="A759" s="20" t="s">
        <v>538</v>
      </c>
      <c r="B759" s="21" t="s">
        <v>1475</v>
      </c>
    </row>
    <row r="760" spans="1:2">
      <c r="A760" s="20" t="s">
        <v>538</v>
      </c>
      <c r="B760" s="21" t="s">
        <v>1476</v>
      </c>
    </row>
    <row r="761" spans="1:2">
      <c r="A761" s="20" t="s">
        <v>538</v>
      </c>
      <c r="B761" s="21" t="s">
        <v>1477</v>
      </c>
    </row>
    <row r="762" spans="1:2">
      <c r="A762" s="20" t="s">
        <v>538</v>
      </c>
      <c r="B762" s="21" t="s">
        <v>1478</v>
      </c>
    </row>
    <row r="763" spans="1:2">
      <c r="A763" s="20" t="s">
        <v>548</v>
      </c>
      <c r="B763" s="20" t="s">
        <v>549</v>
      </c>
    </row>
    <row r="764" spans="1:2">
      <c r="A764" s="20" t="s">
        <v>548</v>
      </c>
      <c r="B764" s="21" t="s">
        <v>1479</v>
      </c>
    </row>
    <row r="765" spans="1:2">
      <c r="A765" s="20" t="s">
        <v>553</v>
      </c>
      <c r="B765" s="20" t="s">
        <v>554</v>
      </c>
    </row>
    <row r="766" spans="1:2">
      <c r="A766" s="20" t="s">
        <v>553</v>
      </c>
      <c r="B766" s="21" t="s">
        <v>1480</v>
      </c>
    </row>
    <row r="767" spans="1:2">
      <c r="A767" s="20" t="s">
        <v>558</v>
      </c>
      <c r="B767" s="20" t="s">
        <v>1481</v>
      </c>
    </row>
    <row r="768" spans="1:2">
      <c r="A768" s="20" t="s">
        <v>566</v>
      </c>
      <c r="B768" s="20" t="s">
        <v>1482</v>
      </c>
    </row>
    <row r="769" spans="1:2">
      <c r="A769" s="20" t="s">
        <v>566</v>
      </c>
      <c r="B769" s="21" t="s">
        <v>1483</v>
      </c>
    </row>
    <row r="770" spans="1:2">
      <c r="A770" s="20" t="s">
        <v>566</v>
      </c>
      <c r="B770" s="21" t="s">
        <v>1484</v>
      </c>
    </row>
    <row r="771" spans="1:2">
      <c r="A771" s="20" t="s">
        <v>566</v>
      </c>
      <c r="B771" s="21" t="s">
        <v>1485</v>
      </c>
    </row>
    <row r="772" spans="1:2">
      <c r="A772" s="20" t="s">
        <v>566</v>
      </c>
      <c r="B772" s="21" t="s">
        <v>1486</v>
      </c>
    </row>
    <row r="773" spans="1:2">
      <c r="A773" s="20" t="s">
        <v>566</v>
      </c>
      <c r="B773" s="21" t="s">
        <v>1487</v>
      </c>
    </row>
    <row r="774" spans="1:2">
      <c r="A774" s="20" t="s">
        <v>566</v>
      </c>
      <c r="B774" s="21" t="s">
        <v>1488</v>
      </c>
    </row>
    <row r="775" spans="1:2">
      <c r="A775" s="20" t="s">
        <v>566</v>
      </c>
      <c r="B775" s="21" t="s">
        <v>1489</v>
      </c>
    </row>
    <row r="776" spans="1:2">
      <c r="A776" s="20" t="s">
        <v>566</v>
      </c>
      <c r="B776" s="21" t="s">
        <v>1490</v>
      </c>
    </row>
    <row r="777" spans="1:2">
      <c r="A777" s="20" t="s">
        <v>1491</v>
      </c>
      <c r="B777" s="20" t="s">
        <v>1492</v>
      </c>
    </row>
    <row r="778" spans="1:2">
      <c r="A778" s="20" t="s">
        <v>572</v>
      </c>
      <c r="B778" s="20" t="s">
        <v>1493</v>
      </c>
    </row>
    <row r="779" spans="1:2">
      <c r="A779" s="20" t="s">
        <v>572</v>
      </c>
      <c r="B779" s="21" t="s">
        <v>579</v>
      </c>
    </row>
    <row r="780" spans="1:2">
      <c r="A780" s="20" t="s">
        <v>572</v>
      </c>
      <c r="B780" s="21" t="s">
        <v>1494</v>
      </c>
    </row>
    <row r="781" spans="1:2">
      <c r="A781" s="20" t="s">
        <v>572</v>
      </c>
      <c r="B781" s="21" t="s">
        <v>1495</v>
      </c>
    </row>
    <row r="782" spans="1:2">
      <c r="A782" s="20" t="s">
        <v>572</v>
      </c>
      <c r="B782" s="21" t="s">
        <v>1496</v>
      </c>
    </row>
    <row r="783" spans="1:2">
      <c r="A783" s="20" t="s">
        <v>572</v>
      </c>
      <c r="B783" s="21" t="s">
        <v>1497</v>
      </c>
    </row>
    <row r="784" spans="1:2">
      <c r="A784" s="20" t="s">
        <v>572</v>
      </c>
      <c r="B784" s="21" t="s">
        <v>580</v>
      </c>
    </row>
    <row r="785" spans="1:2">
      <c r="A785" s="20" t="s">
        <v>572</v>
      </c>
      <c r="B785" s="21" t="s">
        <v>1498</v>
      </c>
    </row>
    <row r="786" spans="1:2">
      <c r="A786" s="20" t="s">
        <v>590</v>
      </c>
      <c r="B786" s="20" t="s">
        <v>591</v>
      </c>
    </row>
    <row r="787" spans="1:2">
      <c r="A787" s="20" t="s">
        <v>590</v>
      </c>
      <c r="B787" s="21" t="s">
        <v>1499</v>
      </c>
    </row>
    <row r="788" spans="1:2">
      <c r="A788" s="20" t="s">
        <v>596</v>
      </c>
      <c r="B788" s="20" t="s">
        <v>1500</v>
      </c>
    </row>
    <row r="789" spans="1:2">
      <c r="A789" s="20" t="s">
        <v>596</v>
      </c>
      <c r="B789" s="21" t="s">
        <v>1501</v>
      </c>
    </row>
    <row r="790" spans="1:2">
      <c r="A790" s="20" t="s">
        <v>600</v>
      </c>
      <c r="B790" s="20" t="s">
        <v>1502</v>
      </c>
    </row>
    <row r="791" spans="1:2">
      <c r="A791" s="20" t="s">
        <v>600</v>
      </c>
      <c r="B791" s="21" t="s">
        <v>1503</v>
      </c>
    </row>
    <row r="792" spans="1:2">
      <c r="A792" s="20" t="s">
        <v>600</v>
      </c>
      <c r="B792" s="21" t="s">
        <v>1504</v>
      </c>
    </row>
    <row r="793" spans="1:2">
      <c r="A793" s="20" t="s">
        <v>600</v>
      </c>
      <c r="B793" s="21" t="s">
        <v>1505</v>
      </c>
    </row>
    <row r="794" spans="1:2">
      <c r="A794" s="20" t="s">
        <v>600</v>
      </c>
      <c r="B794" s="21" t="s">
        <v>1506</v>
      </c>
    </row>
    <row r="795" spans="1:2">
      <c r="A795" s="20" t="s">
        <v>600</v>
      </c>
      <c r="B795" s="21" t="s">
        <v>601</v>
      </c>
    </row>
    <row r="796" spans="1:2">
      <c r="A796" s="20" t="s">
        <v>813</v>
      </c>
      <c r="B796" s="20" t="s">
        <v>1507</v>
      </c>
    </row>
    <row r="797" spans="1:2">
      <c r="A797" s="20" t="s">
        <v>813</v>
      </c>
      <c r="B797" s="21" t="s">
        <v>1508</v>
      </c>
    </row>
    <row r="798" spans="1:2">
      <c r="A798" s="20" t="s">
        <v>813</v>
      </c>
      <c r="B798" s="21" t="s">
        <v>1509</v>
      </c>
    </row>
    <row r="799" spans="1:2">
      <c r="A799" s="20" t="s">
        <v>813</v>
      </c>
      <c r="B799" s="21" t="s">
        <v>1510</v>
      </c>
    </row>
    <row r="800" spans="1:2">
      <c r="A800" s="20" t="s">
        <v>609</v>
      </c>
      <c r="B800" s="20" t="s">
        <v>610</v>
      </c>
    </row>
    <row r="801" spans="1:2">
      <c r="A801" s="20" t="s">
        <v>609</v>
      </c>
      <c r="B801" s="21" t="s">
        <v>1511</v>
      </c>
    </row>
    <row r="802" spans="1:2">
      <c r="A802" s="20" t="s">
        <v>609</v>
      </c>
      <c r="B802" s="21" t="s">
        <v>1512</v>
      </c>
    </row>
    <row r="803" spans="1:2">
      <c r="A803" s="20" t="s">
        <v>609</v>
      </c>
      <c r="B803" s="21" t="s">
        <v>1513</v>
      </c>
    </row>
    <row r="804" spans="1:2">
      <c r="A804" s="20" t="s">
        <v>609</v>
      </c>
      <c r="B804" s="21" t="s">
        <v>1514</v>
      </c>
    </row>
    <row r="805" spans="1:2">
      <c r="A805" s="20" t="s">
        <v>609</v>
      </c>
      <c r="B805" s="21" t="s">
        <v>1515</v>
      </c>
    </row>
    <row r="806" spans="1:2">
      <c r="A806" s="20" t="s">
        <v>609</v>
      </c>
      <c r="B806" s="21" t="s">
        <v>1516</v>
      </c>
    </row>
    <row r="807" spans="1:2">
      <c r="A807" s="20" t="s">
        <v>609</v>
      </c>
      <c r="B807" s="21" t="s">
        <v>1517</v>
      </c>
    </row>
    <row r="808" spans="1:2">
      <c r="A808" s="20" t="s">
        <v>609</v>
      </c>
      <c r="B808" s="21" t="s">
        <v>1518</v>
      </c>
    </row>
    <row r="809" spans="1:2">
      <c r="A809" s="20" t="s">
        <v>609</v>
      </c>
      <c r="B809" s="21" t="s">
        <v>1519</v>
      </c>
    </row>
    <row r="810" spans="1:2">
      <c r="A810" s="20" t="s">
        <v>609</v>
      </c>
      <c r="B810" s="21" t="s">
        <v>1520</v>
      </c>
    </row>
    <row r="811" spans="1:2">
      <c r="A811" s="20" t="s">
        <v>609</v>
      </c>
      <c r="B811" s="21" t="s">
        <v>1521</v>
      </c>
    </row>
    <row r="812" spans="1:2">
      <c r="A812" s="20" t="s">
        <v>609</v>
      </c>
      <c r="B812" s="21" t="s">
        <v>1522</v>
      </c>
    </row>
    <row r="813" spans="1:2">
      <c r="A813" s="20" t="s">
        <v>609</v>
      </c>
      <c r="B813" s="21" t="s">
        <v>612</v>
      </c>
    </row>
    <row r="814" spans="1:2">
      <c r="A814" s="20" t="s">
        <v>609</v>
      </c>
      <c r="B814" s="21" t="s">
        <v>1523</v>
      </c>
    </row>
    <row r="815" spans="1:2">
      <c r="A815" s="20" t="s">
        <v>609</v>
      </c>
      <c r="B815" s="21" t="s">
        <v>1524</v>
      </c>
    </row>
    <row r="816" spans="1:2">
      <c r="A816" s="20" t="s">
        <v>609</v>
      </c>
      <c r="B816" s="21" t="s">
        <v>1525</v>
      </c>
    </row>
    <row r="817" spans="1:2">
      <c r="A817" s="20" t="s">
        <v>609</v>
      </c>
      <c r="B817" s="21" t="s">
        <v>1526</v>
      </c>
    </row>
    <row r="818" spans="1:2">
      <c r="A818" s="20" t="s">
        <v>614</v>
      </c>
      <c r="B818" s="20" t="s">
        <v>1527</v>
      </c>
    </row>
    <row r="819" spans="1:2">
      <c r="A819" s="20" t="s">
        <v>614</v>
      </c>
      <c r="B819" s="21" t="s">
        <v>1528</v>
      </c>
    </row>
    <row r="820" spans="1:2">
      <c r="A820" s="20" t="s">
        <v>614</v>
      </c>
      <c r="B820" s="21" t="s">
        <v>1529</v>
      </c>
    </row>
    <row r="821" spans="1:2">
      <c r="A821" s="20" t="s">
        <v>614</v>
      </c>
      <c r="B821" s="21" t="s">
        <v>1530</v>
      </c>
    </row>
    <row r="822" spans="1:2">
      <c r="A822" s="20" t="s">
        <v>614</v>
      </c>
      <c r="B822" s="21" t="s">
        <v>1531</v>
      </c>
    </row>
    <row r="823" spans="1:2">
      <c r="A823" s="20" t="s">
        <v>618</v>
      </c>
      <c r="B823" s="20" t="s">
        <v>619</v>
      </c>
    </row>
    <row r="824" spans="1:2">
      <c r="A824" s="20" t="s">
        <v>618</v>
      </c>
      <c r="B824" s="21" t="s">
        <v>1532</v>
      </c>
    </row>
    <row r="825" spans="1:2">
      <c r="A825" s="20" t="s">
        <v>621</v>
      </c>
      <c r="B825" s="20" t="s">
        <v>1533</v>
      </c>
    </row>
    <row r="826" spans="1:2">
      <c r="A826" s="20" t="s">
        <v>621</v>
      </c>
      <c r="B826" s="21" t="s">
        <v>1534</v>
      </c>
    </row>
    <row r="827" spans="1:2">
      <c r="A827" s="20" t="s">
        <v>621</v>
      </c>
      <c r="B827" s="21" t="s">
        <v>1535</v>
      </c>
    </row>
    <row r="828" spans="1:2">
      <c r="A828" s="20" t="s">
        <v>621</v>
      </c>
      <c r="B828" s="21" t="s">
        <v>622</v>
      </c>
    </row>
    <row r="829" spans="1:2">
      <c r="A829" s="20" t="s">
        <v>621</v>
      </c>
      <c r="B829" s="21" t="s">
        <v>1536</v>
      </c>
    </row>
    <row r="830" spans="1:2">
      <c r="A830" s="20" t="s">
        <v>621</v>
      </c>
      <c r="B830" s="21" t="s">
        <v>1537</v>
      </c>
    </row>
    <row r="831" spans="1:2">
      <c r="A831" s="20" t="s">
        <v>621</v>
      </c>
      <c r="B831" s="21" t="s">
        <v>1538</v>
      </c>
    </row>
    <row r="832" spans="1:2">
      <c r="A832" s="20" t="s">
        <v>621</v>
      </c>
      <c r="B832" s="21" t="s">
        <v>1539</v>
      </c>
    </row>
    <row r="833" spans="1:2">
      <c r="A833" s="20" t="s">
        <v>621</v>
      </c>
      <c r="B833" s="21" t="s">
        <v>1540</v>
      </c>
    </row>
    <row r="834" spans="1:2">
      <c r="A834" s="20" t="s">
        <v>621</v>
      </c>
      <c r="B834" s="21" t="s">
        <v>1541</v>
      </c>
    </row>
    <row r="835" spans="1:2">
      <c r="A835" s="20" t="s">
        <v>621</v>
      </c>
      <c r="B835" s="21" t="s">
        <v>1542</v>
      </c>
    </row>
    <row r="836" spans="1:2">
      <c r="A836" s="20" t="s">
        <v>621</v>
      </c>
      <c r="B836" s="21" t="s">
        <v>1543</v>
      </c>
    </row>
    <row r="837" spans="1:2">
      <c r="A837" s="20" t="s">
        <v>621</v>
      </c>
      <c r="B837" s="21" t="s">
        <v>1544</v>
      </c>
    </row>
    <row r="838" spans="1:2">
      <c r="A838" s="20" t="s">
        <v>621</v>
      </c>
      <c r="B838" s="21" t="s">
        <v>1545</v>
      </c>
    </row>
    <row r="839" spans="1:2">
      <c r="A839" s="20" t="s">
        <v>621</v>
      </c>
      <c r="B839" s="21" t="s">
        <v>628</v>
      </c>
    </row>
    <row r="840" spans="1:2">
      <c r="A840" s="20" t="s">
        <v>621</v>
      </c>
      <c r="B840" s="21" t="s">
        <v>1546</v>
      </c>
    </row>
    <row r="841" spans="1:2">
      <c r="A841" s="20" t="s">
        <v>621</v>
      </c>
      <c r="B841" s="21" t="s">
        <v>1547</v>
      </c>
    </row>
    <row r="842" spans="1:2">
      <c r="A842" s="20" t="s">
        <v>630</v>
      </c>
      <c r="B842" s="20" t="s">
        <v>1548</v>
      </c>
    </row>
    <row r="843" spans="1:2">
      <c r="A843" s="20" t="s">
        <v>630</v>
      </c>
      <c r="B843" s="21" t="s">
        <v>1549</v>
      </c>
    </row>
    <row r="844" spans="1:2">
      <c r="A844" s="20" t="s">
        <v>630</v>
      </c>
      <c r="B844" s="21" t="s">
        <v>1550</v>
      </c>
    </row>
    <row r="845" spans="1:2">
      <c r="A845" s="20" t="s">
        <v>630</v>
      </c>
      <c r="B845" s="21" t="s">
        <v>632</v>
      </c>
    </row>
    <row r="846" spans="1:2">
      <c r="A846" s="20" t="s">
        <v>630</v>
      </c>
      <c r="B846" s="21" t="s">
        <v>1551</v>
      </c>
    </row>
    <row r="847" spans="1:2">
      <c r="A847" s="20" t="s">
        <v>630</v>
      </c>
      <c r="B847" s="21" t="s">
        <v>633</v>
      </c>
    </row>
    <row r="848" spans="1:2">
      <c r="A848" s="20" t="s">
        <v>630</v>
      </c>
      <c r="B848" s="21" t="s">
        <v>1552</v>
      </c>
    </row>
    <row r="849" spans="1:2">
      <c r="A849" s="20" t="s">
        <v>630</v>
      </c>
      <c r="B849" s="21" t="s">
        <v>1553</v>
      </c>
    </row>
    <row r="850" spans="1:2">
      <c r="A850" s="20" t="s">
        <v>630</v>
      </c>
      <c r="B850" s="21" t="s">
        <v>1554</v>
      </c>
    </row>
    <row r="851" spans="1:2">
      <c r="A851" s="20" t="s">
        <v>630</v>
      </c>
      <c r="B851" s="21" t="s">
        <v>1555</v>
      </c>
    </row>
    <row r="852" spans="1:2">
      <c r="A852" s="20" t="s">
        <v>630</v>
      </c>
      <c r="B852" s="21" t="s">
        <v>1556</v>
      </c>
    </row>
    <row r="853" spans="1:2">
      <c r="A853" s="20" t="s">
        <v>630</v>
      </c>
      <c r="B853" s="21" t="s">
        <v>1557</v>
      </c>
    </row>
    <row r="854" spans="1:2">
      <c r="A854" s="20" t="s">
        <v>630</v>
      </c>
      <c r="B854" s="21" t="s">
        <v>1558</v>
      </c>
    </row>
    <row r="855" spans="1:2">
      <c r="A855" s="20" t="s">
        <v>630</v>
      </c>
      <c r="B855" s="21" t="s">
        <v>1559</v>
      </c>
    </row>
    <row r="856" spans="1:2">
      <c r="A856" s="20" t="s">
        <v>630</v>
      </c>
      <c r="B856" s="21" t="s">
        <v>637</v>
      </c>
    </row>
    <row r="857" spans="1:2">
      <c r="A857" s="20" t="s">
        <v>630</v>
      </c>
      <c r="B857" s="21" t="s">
        <v>1560</v>
      </c>
    </row>
    <row r="858" spans="1:2">
      <c r="A858" s="20" t="s">
        <v>630</v>
      </c>
      <c r="B858" s="21" t="s">
        <v>1561</v>
      </c>
    </row>
    <row r="859" spans="1:2">
      <c r="A859" s="20" t="s">
        <v>630</v>
      </c>
      <c r="B859" s="21" t="s">
        <v>1562</v>
      </c>
    </row>
    <row r="860" spans="1:2">
      <c r="A860" s="20" t="s">
        <v>630</v>
      </c>
      <c r="B860" s="21" t="s">
        <v>1563</v>
      </c>
    </row>
    <row r="861" spans="1:2">
      <c r="A861" s="20" t="s">
        <v>630</v>
      </c>
      <c r="B861" s="21" t="s">
        <v>1564</v>
      </c>
    </row>
    <row r="862" spans="1:2">
      <c r="A862" s="20" t="s">
        <v>630</v>
      </c>
      <c r="B862" s="21" t="s">
        <v>1565</v>
      </c>
    </row>
    <row r="863" spans="1:2">
      <c r="A863" s="20" t="s">
        <v>630</v>
      </c>
      <c r="B863" s="21" t="s">
        <v>1566</v>
      </c>
    </row>
    <row r="864" spans="1:2">
      <c r="A864" s="20" t="s">
        <v>630</v>
      </c>
      <c r="B864" s="21" t="s">
        <v>1567</v>
      </c>
    </row>
    <row r="865" spans="1:2">
      <c r="A865" s="20" t="s">
        <v>630</v>
      </c>
      <c r="B865" s="21" t="s">
        <v>1568</v>
      </c>
    </row>
    <row r="866" spans="1:2">
      <c r="A866" s="20" t="s">
        <v>630</v>
      </c>
      <c r="B866" s="21" t="s">
        <v>1569</v>
      </c>
    </row>
    <row r="867" spans="1:2">
      <c r="A867" s="20" t="s">
        <v>630</v>
      </c>
      <c r="B867" s="21" t="s">
        <v>1294</v>
      </c>
    </row>
    <row r="868" spans="1:2">
      <c r="A868" s="20" t="s">
        <v>630</v>
      </c>
      <c r="B868" s="21" t="s">
        <v>1570</v>
      </c>
    </row>
    <row r="869" spans="1:2">
      <c r="A869" s="20" t="s">
        <v>630</v>
      </c>
      <c r="B869" s="21" t="s">
        <v>1571</v>
      </c>
    </row>
    <row r="870" spans="1:2">
      <c r="A870" s="20" t="s">
        <v>630</v>
      </c>
      <c r="B870" s="21" t="s">
        <v>1572</v>
      </c>
    </row>
    <row r="871" spans="1:2">
      <c r="A871" s="20" t="s">
        <v>630</v>
      </c>
      <c r="B871" s="21" t="s">
        <v>1573</v>
      </c>
    </row>
    <row r="872" spans="1:2">
      <c r="A872" s="20" t="s">
        <v>630</v>
      </c>
      <c r="B872" s="21" t="s">
        <v>1574</v>
      </c>
    </row>
    <row r="873" spans="1:2">
      <c r="A873" s="20" t="s">
        <v>630</v>
      </c>
      <c r="B873" s="21" t="s">
        <v>1575</v>
      </c>
    </row>
    <row r="874" spans="1:2">
      <c r="A874" s="20" t="s">
        <v>630</v>
      </c>
      <c r="B874" s="21" t="s">
        <v>1576</v>
      </c>
    </row>
    <row r="875" spans="1:2">
      <c r="A875" s="20" t="s">
        <v>630</v>
      </c>
      <c r="B875" s="21" t="s">
        <v>1577</v>
      </c>
    </row>
    <row r="876" spans="1:2">
      <c r="A876" s="20" t="s">
        <v>1578</v>
      </c>
      <c r="B876" s="20" t="s">
        <v>1579</v>
      </c>
    </row>
    <row r="877" spans="1:2">
      <c r="A877" s="20" t="s">
        <v>1578</v>
      </c>
      <c r="B877" s="21" t="s">
        <v>1580</v>
      </c>
    </row>
    <row r="878" spans="1:2">
      <c r="A878" s="20" t="s">
        <v>1578</v>
      </c>
      <c r="B878" s="21" t="s">
        <v>1581</v>
      </c>
    </row>
    <row r="879" spans="1:2">
      <c r="A879" s="20" t="s">
        <v>1578</v>
      </c>
      <c r="B879" s="21" t="s">
        <v>1582</v>
      </c>
    </row>
    <row r="880" spans="1:2">
      <c r="A880" s="20" t="s">
        <v>1578</v>
      </c>
      <c r="B880" s="21" t="s">
        <v>652</v>
      </c>
    </row>
    <row r="881" spans="1:2">
      <c r="A881" s="20" t="s">
        <v>1578</v>
      </c>
      <c r="B881" s="21" t="s">
        <v>654</v>
      </c>
    </row>
    <row r="882" spans="1:2">
      <c r="A882" s="20" t="s">
        <v>1578</v>
      </c>
      <c r="B882" s="21" t="s">
        <v>1583</v>
      </c>
    </row>
    <row r="883" spans="1:2">
      <c r="A883" s="20" t="s">
        <v>1578</v>
      </c>
      <c r="B883" s="21" t="s">
        <v>1584</v>
      </c>
    </row>
    <row r="884" spans="1:2">
      <c r="A884" s="20" t="s">
        <v>1578</v>
      </c>
      <c r="B884" s="21" t="s">
        <v>1585</v>
      </c>
    </row>
    <row r="885" spans="1:2">
      <c r="A885" s="20" t="s">
        <v>1578</v>
      </c>
      <c r="B885" s="21" t="s">
        <v>1586</v>
      </c>
    </row>
    <row r="886" spans="1:2">
      <c r="A886" s="20" t="s">
        <v>1578</v>
      </c>
      <c r="B886" s="21" t="s">
        <v>1587</v>
      </c>
    </row>
    <row r="887" spans="1:2">
      <c r="A887" s="20" t="s">
        <v>1578</v>
      </c>
      <c r="B887" s="21" t="s">
        <v>1588</v>
      </c>
    </row>
    <row r="888" spans="1:2">
      <c r="A888" s="20" t="s">
        <v>1578</v>
      </c>
      <c r="B888" s="21" t="s">
        <v>1589</v>
      </c>
    </row>
    <row r="889" spans="1:2">
      <c r="A889" s="20" t="s">
        <v>1578</v>
      </c>
      <c r="B889" s="21" t="s">
        <v>659</v>
      </c>
    </row>
    <row r="890" spans="1:2">
      <c r="A890" s="20" t="s">
        <v>1578</v>
      </c>
      <c r="B890" s="21" t="s">
        <v>1590</v>
      </c>
    </row>
    <row r="891" spans="1:2">
      <c r="A891" s="20" t="s">
        <v>1578</v>
      </c>
      <c r="B891" s="21" t="s">
        <v>1591</v>
      </c>
    </row>
    <row r="892" spans="1:2">
      <c r="A892" s="20" t="s">
        <v>1578</v>
      </c>
      <c r="B892" s="21" t="s">
        <v>1592</v>
      </c>
    </row>
    <row r="893" spans="1:2">
      <c r="A893" s="20" t="s">
        <v>1578</v>
      </c>
      <c r="B893" s="21" t="s">
        <v>1593</v>
      </c>
    </row>
    <row r="894" spans="1:2">
      <c r="A894" s="20" t="s">
        <v>1578</v>
      </c>
      <c r="B894" s="21" t="s">
        <v>1594</v>
      </c>
    </row>
    <row r="895" spans="1:2">
      <c r="A895" s="20" t="s">
        <v>1578</v>
      </c>
      <c r="B895" s="21" t="s">
        <v>1595</v>
      </c>
    </row>
    <row r="896" spans="1:2">
      <c r="A896" s="20" t="s">
        <v>1578</v>
      </c>
      <c r="B896" s="21" t="s">
        <v>1596</v>
      </c>
    </row>
    <row r="897" spans="1:2">
      <c r="A897" s="20" t="s">
        <v>1578</v>
      </c>
      <c r="B897" s="21" t="s">
        <v>1597</v>
      </c>
    </row>
    <row r="898" spans="1:2">
      <c r="A898" s="20" t="s">
        <v>1578</v>
      </c>
      <c r="B898" s="21" t="s">
        <v>1598</v>
      </c>
    </row>
    <row r="899" spans="1:2">
      <c r="A899" s="20" t="s">
        <v>1578</v>
      </c>
      <c r="B899" s="21" t="s">
        <v>1599</v>
      </c>
    </row>
    <row r="900" spans="1:2">
      <c r="A900" s="20" t="s">
        <v>1578</v>
      </c>
      <c r="B900" s="21" t="s">
        <v>1600</v>
      </c>
    </row>
    <row r="901" spans="1:2">
      <c r="A901" s="20" t="s">
        <v>1578</v>
      </c>
      <c r="B901" s="21" t="s">
        <v>1601</v>
      </c>
    </row>
    <row r="902" spans="1:2">
      <c r="A902" s="20" t="s">
        <v>1578</v>
      </c>
      <c r="B902" s="21" t="s">
        <v>1602</v>
      </c>
    </row>
    <row r="903" spans="1:2">
      <c r="A903" s="20" t="s">
        <v>1578</v>
      </c>
      <c r="B903" s="21" t="s">
        <v>1603</v>
      </c>
    </row>
    <row r="904" spans="1:2">
      <c r="A904" s="20" t="s">
        <v>1578</v>
      </c>
      <c r="B904" s="21" t="s">
        <v>1604</v>
      </c>
    </row>
    <row r="905" spans="1:2">
      <c r="A905" s="20" t="s">
        <v>1578</v>
      </c>
      <c r="B905" s="21" t="s">
        <v>1605</v>
      </c>
    </row>
    <row r="906" spans="1:2">
      <c r="A906" s="20" t="s">
        <v>1578</v>
      </c>
      <c r="B906" s="21" t="s">
        <v>1606</v>
      </c>
    </row>
    <row r="907" spans="1:2">
      <c r="A907" s="20" t="s">
        <v>1578</v>
      </c>
      <c r="B907" s="21" t="s">
        <v>1607</v>
      </c>
    </row>
    <row r="908" spans="1:2">
      <c r="A908" s="20" t="s">
        <v>1578</v>
      </c>
      <c r="B908" s="21" t="s">
        <v>1608</v>
      </c>
    </row>
    <row r="909" spans="1:2">
      <c r="A909" s="20" t="s">
        <v>1578</v>
      </c>
      <c r="B909" s="21" t="s">
        <v>1609</v>
      </c>
    </row>
    <row r="910" spans="1:2">
      <c r="A910" s="20" t="s">
        <v>1578</v>
      </c>
      <c r="B910" s="21" t="s">
        <v>1610</v>
      </c>
    </row>
    <row r="911" spans="1:2">
      <c r="A911" s="20" t="s">
        <v>1578</v>
      </c>
      <c r="B911" s="21" t="s">
        <v>1611</v>
      </c>
    </row>
    <row r="912" spans="1:2">
      <c r="A912" s="20" t="s">
        <v>1578</v>
      </c>
      <c r="B912" s="21" t="s">
        <v>1612</v>
      </c>
    </row>
    <row r="913" spans="1:2">
      <c r="A913" s="20" t="s">
        <v>1578</v>
      </c>
      <c r="B913" s="21" t="s">
        <v>1613</v>
      </c>
    </row>
    <row r="914" spans="1:2">
      <c r="A914" s="20" t="s">
        <v>1578</v>
      </c>
      <c r="B914" s="21" t="s">
        <v>1614</v>
      </c>
    </row>
    <row r="915" spans="1:2">
      <c r="A915" s="20" t="s">
        <v>1578</v>
      </c>
      <c r="B915" s="21" t="s">
        <v>670</v>
      </c>
    </row>
    <row r="916" spans="1:2">
      <c r="A916" s="20" t="s">
        <v>1578</v>
      </c>
      <c r="B916" s="21" t="s">
        <v>1615</v>
      </c>
    </row>
    <row r="917" spans="1:2">
      <c r="A917" s="20" t="s">
        <v>1578</v>
      </c>
      <c r="B917" s="21" t="s">
        <v>1616</v>
      </c>
    </row>
    <row r="918" spans="1:2">
      <c r="A918" s="20" t="s">
        <v>1578</v>
      </c>
      <c r="B918" s="21" t="s">
        <v>1617</v>
      </c>
    </row>
    <row r="919" spans="1:2">
      <c r="A919" s="20" t="s">
        <v>1578</v>
      </c>
      <c r="B919" s="21" t="s">
        <v>1618</v>
      </c>
    </row>
    <row r="920" spans="1:2">
      <c r="A920" s="20" t="s">
        <v>1578</v>
      </c>
      <c r="B920" s="21" t="s">
        <v>1619</v>
      </c>
    </row>
    <row r="921" spans="1:2">
      <c r="A921" s="20" t="s">
        <v>1578</v>
      </c>
      <c r="B921" s="21" t="s">
        <v>1620</v>
      </c>
    </row>
    <row r="922" spans="1:2">
      <c r="A922" s="20" t="s">
        <v>1578</v>
      </c>
      <c r="B922" s="21" t="s">
        <v>1621</v>
      </c>
    </row>
    <row r="923" spans="1:2">
      <c r="A923" s="20" t="s">
        <v>1578</v>
      </c>
      <c r="B923" s="21" t="s">
        <v>1622</v>
      </c>
    </row>
    <row r="924" spans="1:2">
      <c r="A924" s="20" t="s">
        <v>1578</v>
      </c>
      <c r="B924" s="21" t="s">
        <v>1623</v>
      </c>
    </row>
    <row r="925" spans="1:2">
      <c r="A925" s="20" t="s">
        <v>1578</v>
      </c>
      <c r="B925" s="21" t="s">
        <v>1624</v>
      </c>
    </row>
    <row r="926" spans="1:2">
      <c r="A926" s="20" t="s">
        <v>1578</v>
      </c>
      <c r="B926" s="21" t="s">
        <v>1625</v>
      </c>
    </row>
    <row r="927" spans="1:2">
      <c r="A927" s="20" t="s">
        <v>1578</v>
      </c>
      <c r="B927" s="21" t="s">
        <v>1626</v>
      </c>
    </row>
    <row r="928" spans="1:2">
      <c r="A928" s="20" t="s">
        <v>1578</v>
      </c>
      <c r="B928" s="21" t="s">
        <v>1627</v>
      </c>
    </row>
    <row r="929" spans="1:2">
      <c r="A929" s="20" t="s">
        <v>1578</v>
      </c>
      <c r="B929" s="21" t="s">
        <v>1628</v>
      </c>
    </row>
    <row r="930" spans="1:2">
      <c r="A930" s="20" t="s">
        <v>1578</v>
      </c>
      <c r="B930" s="21" t="s">
        <v>675</v>
      </c>
    </row>
    <row r="931" spans="1:2">
      <c r="A931" s="20" t="s">
        <v>1578</v>
      </c>
      <c r="B931" s="21" t="s">
        <v>676</v>
      </c>
    </row>
    <row r="932" spans="1:2">
      <c r="A932" s="20" t="s">
        <v>1578</v>
      </c>
      <c r="B932" s="21" t="s">
        <v>1629</v>
      </c>
    </row>
    <row r="933" spans="1:2">
      <c r="A933" s="20" t="s">
        <v>1578</v>
      </c>
      <c r="B933" s="21" t="s">
        <v>1630</v>
      </c>
    </row>
    <row r="934" spans="1:2">
      <c r="A934" s="20" t="s">
        <v>1578</v>
      </c>
      <c r="B934" s="21" t="s">
        <v>1631</v>
      </c>
    </row>
    <row r="935" spans="1:2">
      <c r="A935" s="20" t="s">
        <v>1578</v>
      </c>
      <c r="B935" s="21" t="s">
        <v>1632</v>
      </c>
    </row>
    <row r="936" spans="1:2">
      <c r="A936" s="20" t="s">
        <v>1578</v>
      </c>
      <c r="B936" s="21" t="s">
        <v>1633</v>
      </c>
    </row>
    <row r="937" spans="1:2">
      <c r="A937" s="20" t="s">
        <v>1578</v>
      </c>
      <c r="B937" s="21" t="s">
        <v>1634</v>
      </c>
    </row>
    <row r="938" spans="1:2">
      <c r="A938" s="20" t="s">
        <v>1578</v>
      </c>
      <c r="B938" s="21" t="s">
        <v>1635</v>
      </c>
    </row>
    <row r="939" spans="1:2">
      <c r="A939" s="20" t="s">
        <v>1578</v>
      </c>
      <c r="B939" s="21" t="s">
        <v>1636</v>
      </c>
    </row>
    <row r="940" spans="1:2">
      <c r="A940" s="20" t="s">
        <v>1578</v>
      </c>
      <c r="B940" s="21" t="s">
        <v>1637</v>
      </c>
    </row>
    <row r="941" spans="1:2">
      <c r="A941" s="20" t="s">
        <v>1578</v>
      </c>
      <c r="B941" s="21" t="s">
        <v>1638</v>
      </c>
    </row>
    <row r="942" spans="1:2">
      <c r="A942" s="20" t="s">
        <v>1578</v>
      </c>
      <c r="B942" s="21" t="s">
        <v>1639</v>
      </c>
    </row>
    <row r="943" spans="1:2">
      <c r="A943" s="20" t="s">
        <v>1578</v>
      </c>
      <c r="B943" s="21" t="s">
        <v>1640</v>
      </c>
    </row>
    <row r="944" spans="1:2">
      <c r="A944" s="20" t="s">
        <v>1578</v>
      </c>
      <c r="B944" s="21" t="s">
        <v>1641</v>
      </c>
    </row>
    <row r="945" spans="1:2">
      <c r="A945" s="20" t="s">
        <v>1578</v>
      </c>
      <c r="B945" s="21" t="s">
        <v>680</v>
      </c>
    </row>
    <row r="946" spans="1:2">
      <c r="A946" s="20" t="s">
        <v>1578</v>
      </c>
      <c r="B946" s="21" t="s">
        <v>1642</v>
      </c>
    </row>
    <row r="947" spans="1:2">
      <c r="A947" s="20" t="s">
        <v>1578</v>
      </c>
      <c r="B947" s="21" t="s">
        <v>1643</v>
      </c>
    </row>
    <row r="948" spans="1:2">
      <c r="A948" s="20" t="s">
        <v>1578</v>
      </c>
      <c r="B948" s="21" t="s">
        <v>1644</v>
      </c>
    </row>
    <row r="949" spans="1:2">
      <c r="A949" s="20" t="s">
        <v>1578</v>
      </c>
      <c r="B949" s="21" t="s">
        <v>1645</v>
      </c>
    </row>
    <row r="950" spans="1:2">
      <c r="A950" s="20" t="s">
        <v>1578</v>
      </c>
      <c r="B950" s="21" t="s">
        <v>1646</v>
      </c>
    </row>
    <row r="951" spans="1:2">
      <c r="A951" s="20" t="s">
        <v>1578</v>
      </c>
      <c r="B951" s="21" t="s">
        <v>1647</v>
      </c>
    </row>
    <row r="952" spans="1:2">
      <c r="A952" s="20" t="s">
        <v>1578</v>
      </c>
      <c r="B952" s="21" t="s">
        <v>684</v>
      </c>
    </row>
    <row r="953" spans="1:2">
      <c r="A953" s="20" t="s">
        <v>1578</v>
      </c>
      <c r="B953" s="21" t="s">
        <v>1648</v>
      </c>
    </row>
    <row r="954" spans="1:2">
      <c r="A954" s="20" t="s">
        <v>1578</v>
      </c>
      <c r="B954" s="21" t="s">
        <v>1649</v>
      </c>
    </row>
    <row r="955" spans="1:2">
      <c r="A955" s="20" t="s">
        <v>1578</v>
      </c>
      <c r="B955" s="21" t="s">
        <v>1650</v>
      </c>
    </row>
    <row r="956" spans="1:2">
      <c r="A956" s="20" t="s">
        <v>1578</v>
      </c>
      <c r="B956" s="21" t="s">
        <v>1651</v>
      </c>
    </row>
    <row r="957" spans="1:2">
      <c r="A957" s="20" t="s">
        <v>1578</v>
      </c>
      <c r="B957" s="21" t="s">
        <v>687</v>
      </c>
    </row>
    <row r="958" spans="1:2">
      <c r="A958" s="20" t="s">
        <v>1578</v>
      </c>
      <c r="B958" s="21" t="s">
        <v>1652</v>
      </c>
    </row>
    <row r="959" spans="1:2">
      <c r="A959" s="20" t="s">
        <v>1578</v>
      </c>
      <c r="B959" s="21" t="s">
        <v>688</v>
      </c>
    </row>
    <row r="960" spans="1:2">
      <c r="A960" s="20" t="s">
        <v>1578</v>
      </c>
      <c r="B960" s="21" t="s">
        <v>1653</v>
      </c>
    </row>
    <row r="961" spans="1:2">
      <c r="A961" s="20" t="s">
        <v>1578</v>
      </c>
      <c r="B961" s="21" t="s">
        <v>1654</v>
      </c>
    </row>
    <row r="962" spans="1:2">
      <c r="A962" s="20" t="s">
        <v>1578</v>
      </c>
      <c r="B962" s="21" t="s">
        <v>1655</v>
      </c>
    </row>
    <row r="963" spans="1:2">
      <c r="A963" s="20" t="s">
        <v>1578</v>
      </c>
      <c r="B963" s="21" t="s">
        <v>689</v>
      </c>
    </row>
    <row r="964" spans="1:2">
      <c r="A964" s="20" t="s">
        <v>1578</v>
      </c>
      <c r="B964" s="21" t="s">
        <v>1656</v>
      </c>
    </row>
    <row r="965" spans="1:2">
      <c r="A965" s="20" t="s">
        <v>1578</v>
      </c>
      <c r="B965" s="21" t="s">
        <v>1657</v>
      </c>
    </row>
    <row r="966" spans="1:2">
      <c r="A966" s="20" t="s">
        <v>1578</v>
      </c>
      <c r="B966" s="21" t="s">
        <v>1658</v>
      </c>
    </row>
    <row r="967" spans="1:2">
      <c r="A967" s="20" t="s">
        <v>1578</v>
      </c>
      <c r="B967" s="21" t="s">
        <v>1659</v>
      </c>
    </row>
    <row r="968" spans="1:2">
      <c r="A968" s="20" t="s">
        <v>1578</v>
      </c>
      <c r="B968" s="21" t="s">
        <v>1660</v>
      </c>
    </row>
    <row r="969" spans="1:2">
      <c r="A969" s="20" t="s">
        <v>1578</v>
      </c>
      <c r="B969" s="21" t="s">
        <v>1661</v>
      </c>
    </row>
    <row r="970" spans="1:2">
      <c r="A970" s="20" t="s">
        <v>1578</v>
      </c>
      <c r="B970" s="21" t="s">
        <v>1662</v>
      </c>
    </row>
    <row r="971" spans="1:2">
      <c r="A971" s="20" t="s">
        <v>1578</v>
      </c>
      <c r="B971" s="21" t="s">
        <v>1663</v>
      </c>
    </row>
    <row r="972" spans="1:2">
      <c r="A972" s="20" t="s">
        <v>1578</v>
      </c>
      <c r="B972" s="21" t="s">
        <v>1664</v>
      </c>
    </row>
    <row r="973" spans="1:2">
      <c r="A973" s="20" t="s">
        <v>1578</v>
      </c>
      <c r="B973" s="21" t="s">
        <v>695</v>
      </c>
    </row>
    <row r="974" spans="1:2">
      <c r="A974" s="20" t="s">
        <v>1578</v>
      </c>
      <c r="B974" s="21" t="s">
        <v>696</v>
      </c>
    </row>
    <row r="975" spans="1:2">
      <c r="A975" s="20" t="s">
        <v>1578</v>
      </c>
      <c r="B975" s="21" t="s">
        <v>1665</v>
      </c>
    </row>
    <row r="976" spans="1:2">
      <c r="A976" s="20" t="s">
        <v>1578</v>
      </c>
      <c r="B976" s="21" t="s">
        <v>1666</v>
      </c>
    </row>
    <row r="977" spans="1:2">
      <c r="A977" s="20" t="s">
        <v>1578</v>
      </c>
      <c r="B977" s="21" t="s">
        <v>1667</v>
      </c>
    </row>
    <row r="978" spans="1:2">
      <c r="A978" s="20" t="s">
        <v>1578</v>
      </c>
      <c r="B978" s="21" t="s">
        <v>1668</v>
      </c>
    </row>
    <row r="979" spans="1:2">
      <c r="A979" s="20" t="s">
        <v>1578</v>
      </c>
      <c r="B979" s="21" t="s">
        <v>1669</v>
      </c>
    </row>
    <row r="980" spans="1:2">
      <c r="A980" s="20" t="s">
        <v>1578</v>
      </c>
      <c r="B980" s="21" t="s">
        <v>1670</v>
      </c>
    </row>
    <row r="981" spans="1:2">
      <c r="A981" s="20" t="s">
        <v>1578</v>
      </c>
      <c r="B981" s="21" t="s">
        <v>1671</v>
      </c>
    </row>
    <row r="982" spans="1:2">
      <c r="A982" s="20" t="s">
        <v>1578</v>
      </c>
      <c r="B982" s="21" t="s">
        <v>1672</v>
      </c>
    </row>
    <row r="983" spans="1:2">
      <c r="A983" s="20" t="s">
        <v>701</v>
      </c>
      <c r="B983" s="21" t="s">
        <v>1673</v>
      </c>
    </row>
    <row r="984" spans="1:2">
      <c r="A984" s="20" t="s">
        <v>701</v>
      </c>
      <c r="B984" s="21" t="s">
        <v>1674</v>
      </c>
    </row>
    <row r="985" spans="1:2">
      <c r="A985" s="20" t="s">
        <v>701</v>
      </c>
      <c r="B985" s="21" t="s">
        <v>1675</v>
      </c>
    </row>
    <row r="986" spans="1:2">
      <c r="A986" s="20" t="s">
        <v>701</v>
      </c>
      <c r="B986" s="21" t="s">
        <v>1676</v>
      </c>
    </row>
    <row r="987" spans="1:2">
      <c r="A987" s="20" t="s">
        <v>701</v>
      </c>
      <c r="B987" s="21" t="s">
        <v>702</v>
      </c>
    </row>
    <row r="988" spans="1:2">
      <c r="A988" s="20" t="s">
        <v>701</v>
      </c>
      <c r="B988" s="21" t="s">
        <v>1677</v>
      </c>
    </row>
    <row r="989" spans="1:2">
      <c r="A989" s="20" t="s">
        <v>701</v>
      </c>
      <c r="B989" s="21" t="s">
        <v>1678</v>
      </c>
    </row>
    <row r="990" spans="1:2">
      <c r="A990" s="20" t="s">
        <v>701</v>
      </c>
      <c r="B990" s="21" t="s">
        <v>344</v>
      </c>
    </row>
    <row r="991" spans="1:2">
      <c r="A991" s="20" t="s">
        <v>701</v>
      </c>
      <c r="B991" s="21" t="s">
        <v>1679</v>
      </c>
    </row>
    <row r="992" spans="1:2">
      <c r="A992" s="20" t="s">
        <v>701</v>
      </c>
      <c r="B992" s="21" t="s">
        <v>1680</v>
      </c>
    </row>
    <row r="993" spans="1:2">
      <c r="A993" s="20" t="s">
        <v>701</v>
      </c>
      <c r="B993" s="21" t="s">
        <v>1681</v>
      </c>
    </row>
    <row r="994" spans="1:2">
      <c r="A994" s="20" t="s">
        <v>701</v>
      </c>
      <c r="B994" s="21" t="s">
        <v>1682</v>
      </c>
    </row>
    <row r="995" spans="1:2">
      <c r="A995" s="20" t="s">
        <v>701</v>
      </c>
      <c r="B995" s="21" t="s">
        <v>1683</v>
      </c>
    </row>
    <row r="996" spans="1:2">
      <c r="A996" s="20" t="s">
        <v>701</v>
      </c>
      <c r="B996" s="21" t="s">
        <v>1684</v>
      </c>
    </row>
    <row r="997" spans="1:2">
      <c r="A997" s="20" t="s">
        <v>701</v>
      </c>
      <c r="B997" s="21" t="s">
        <v>1685</v>
      </c>
    </row>
    <row r="998" spans="1:2">
      <c r="A998" s="20" t="s">
        <v>701</v>
      </c>
      <c r="B998" s="21" t="s">
        <v>1686</v>
      </c>
    </row>
    <row r="999" spans="1:2">
      <c r="A999" s="20" t="s">
        <v>701</v>
      </c>
      <c r="B999" s="21" t="s">
        <v>1687</v>
      </c>
    </row>
    <row r="1000" spans="1:2">
      <c r="A1000" s="20" t="s">
        <v>701</v>
      </c>
      <c r="B1000" s="21" t="s">
        <v>1688</v>
      </c>
    </row>
    <row r="1001" spans="1:2">
      <c r="A1001" s="20" t="s">
        <v>701</v>
      </c>
      <c r="B1001" s="21" t="s">
        <v>1689</v>
      </c>
    </row>
    <row r="1002" spans="1:2">
      <c r="A1002" s="20" t="s">
        <v>701</v>
      </c>
      <c r="B1002" s="21" t="s">
        <v>1690</v>
      </c>
    </row>
    <row r="1003" spans="1:2">
      <c r="A1003" s="20" t="s">
        <v>701</v>
      </c>
      <c r="B1003" s="21" t="s">
        <v>1691</v>
      </c>
    </row>
    <row r="1004" spans="1:2">
      <c r="A1004" s="20" t="s">
        <v>701</v>
      </c>
      <c r="B1004" s="21" t="s">
        <v>1692</v>
      </c>
    </row>
    <row r="1005" spans="1:2">
      <c r="A1005" s="20" t="s">
        <v>701</v>
      </c>
      <c r="B1005" s="21" t="s">
        <v>1693</v>
      </c>
    </row>
    <row r="1006" spans="1:2">
      <c r="A1006" s="20" t="s">
        <v>701</v>
      </c>
      <c r="B1006" s="21" t="s">
        <v>1694</v>
      </c>
    </row>
    <row r="1007" spans="1:2">
      <c r="A1007" s="20" t="s">
        <v>701</v>
      </c>
      <c r="B1007" s="21" t="s">
        <v>1139</v>
      </c>
    </row>
    <row r="1008" spans="1:2">
      <c r="A1008" s="20" t="s">
        <v>701</v>
      </c>
      <c r="B1008" s="21" t="s">
        <v>1695</v>
      </c>
    </row>
    <row r="1009" spans="1:2">
      <c r="A1009" s="20" t="s">
        <v>701</v>
      </c>
      <c r="B1009" s="21" t="s">
        <v>1696</v>
      </c>
    </row>
    <row r="1010" spans="1:2">
      <c r="A1010" s="20" t="s">
        <v>701</v>
      </c>
      <c r="B1010" s="21" t="s">
        <v>1697</v>
      </c>
    </row>
    <row r="1011" spans="1:2">
      <c r="A1011" s="20" t="s">
        <v>701</v>
      </c>
      <c r="B1011" s="21" t="s">
        <v>1698</v>
      </c>
    </row>
    <row r="1012" spans="1:2">
      <c r="A1012" s="20" t="s">
        <v>701</v>
      </c>
      <c r="B1012" s="21" t="s">
        <v>1699</v>
      </c>
    </row>
    <row r="1013" spans="1:2">
      <c r="A1013" s="20" t="s">
        <v>701</v>
      </c>
      <c r="B1013" s="21" t="s">
        <v>1700</v>
      </c>
    </row>
    <row r="1014" spans="1:2">
      <c r="A1014" s="20" t="s">
        <v>701</v>
      </c>
      <c r="B1014" s="21" t="s">
        <v>1701</v>
      </c>
    </row>
    <row r="1015" spans="1:2">
      <c r="A1015" s="20" t="s">
        <v>701</v>
      </c>
      <c r="B1015" s="21" t="s">
        <v>1702</v>
      </c>
    </row>
    <row r="1016" spans="1:2">
      <c r="A1016" s="20" t="s">
        <v>701</v>
      </c>
      <c r="B1016" s="21" t="s">
        <v>1703</v>
      </c>
    </row>
    <row r="1017" spans="1:2">
      <c r="A1017" s="20" t="s">
        <v>701</v>
      </c>
      <c r="B1017" s="21" t="s">
        <v>1704</v>
      </c>
    </row>
    <row r="1018" spans="1:2">
      <c r="A1018" s="20" t="s">
        <v>701</v>
      </c>
      <c r="B1018" s="21" t="s">
        <v>1705</v>
      </c>
    </row>
    <row r="1019" spans="1:2">
      <c r="A1019" s="20" t="s">
        <v>701</v>
      </c>
      <c r="B1019" s="21" t="s">
        <v>1706</v>
      </c>
    </row>
    <row r="1020" spans="1:2">
      <c r="A1020" s="20" t="s">
        <v>701</v>
      </c>
      <c r="B1020" s="21" t="s">
        <v>1707</v>
      </c>
    </row>
    <row r="1021" spans="1:2">
      <c r="A1021" s="20" t="s">
        <v>701</v>
      </c>
      <c r="B1021" s="21" t="s">
        <v>1708</v>
      </c>
    </row>
    <row r="1022" spans="1:2">
      <c r="A1022" s="20" t="s">
        <v>701</v>
      </c>
      <c r="B1022" s="21" t="s">
        <v>1709</v>
      </c>
    </row>
    <row r="1023" spans="1:2">
      <c r="A1023" s="20" t="s">
        <v>701</v>
      </c>
      <c r="B1023" s="21" t="s">
        <v>1710</v>
      </c>
    </row>
    <row r="1024" spans="1:2">
      <c r="A1024" s="20" t="s">
        <v>701</v>
      </c>
      <c r="B1024" s="21" t="s">
        <v>1711</v>
      </c>
    </row>
    <row r="1025" spans="1:2">
      <c r="A1025" s="20" t="s">
        <v>701</v>
      </c>
      <c r="B1025" s="21" t="s">
        <v>1712</v>
      </c>
    </row>
    <row r="1026" spans="1:2">
      <c r="A1026" s="20" t="s">
        <v>701</v>
      </c>
      <c r="B1026" s="21" t="s">
        <v>1713</v>
      </c>
    </row>
    <row r="1027" spans="1:2">
      <c r="A1027" s="20" t="s">
        <v>701</v>
      </c>
      <c r="B1027" s="21" t="s">
        <v>1714</v>
      </c>
    </row>
    <row r="1028" spans="1:2">
      <c r="A1028" s="20" t="s">
        <v>701</v>
      </c>
      <c r="B1028" s="21" t="s">
        <v>1715</v>
      </c>
    </row>
    <row r="1029" spans="1:2">
      <c r="A1029" s="20" t="s">
        <v>701</v>
      </c>
      <c r="B1029" s="21" t="s">
        <v>1716</v>
      </c>
    </row>
    <row r="1030" spans="1:2">
      <c r="A1030" s="20" t="s">
        <v>701</v>
      </c>
      <c r="B1030" s="21" t="s">
        <v>1717</v>
      </c>
    </row>
    <row r="1031" spans="1:2">
      <c r="A1031" s="20" t="s">
        <v>701</v>
      </c>
      <c r="B1031" s="21" t="s">
        <v>1718</v>
      </c>
    </row>
    <row r="1032" spans="1:2">
      <c r="A1032" s="20" t="s">
        <v>701</v>
      </c>
      <c r="B1032" s="21" t="s">
        <v>1719</v>
      </c>
    </row>
    <row r="1033" spans="1:2">
      <c r="A1033" s="20" t="s">
        <v>701</v>
      </c>
      <c r="B1033" s="21" t="s">
        <v>1720</v>
      </c>
    </row>
    <row r="1034" spans="1:2">
      <c r="A1034" s="20" t="s">
        <v>701</v>
      </c>
      <c r="B1034" s="21" t="s">
        <v>1721</v>
      </c>
    </row>
    <row r="1035" spans="1:2">
      <c r="A1035" s="20" t="s">
        <v>701</v>
      </c>
      <c r="B1035" s="21" t="s">
        <v>1722</v>
      </c>
    </row>
    <row r="1036" spans="1:2">
      <c r="A1036" s="20" t="s">
        <v>701</v>
      </c>
      <c r="B1036" s="21" t="s">
        <v>1723</v>
      </c>
    </row>
    <row r="1037" spans="1:2">
      <c r="A1037" s="20" t="s">
        <v>701</v>
      </c>
      <c r="B1037" s="21" t="s">
        <v>1724</v>
      </c>
    </row>
    <row r="1038" spans="1:2">
      <c r="A1038" s="20" t="s">
        <v>701</v>
      </c>
      <c r="B1038" s="21" t="s">
        <v>1725</v>
      </c>
    </row>
    <row r="1039" spans="1:2">
      <c r="A1039" s="20" t="s">
        <v>701</v>
      </c>
      <c r="B1039" s="21" t="s">
        <v>1726</v>
      </c>
    </row>
    <row r="1040" spans="1:2">
      <c r="A1040" s="20" t="s">
        <v>701</v>
      </c>
      <c r="B1040" s="21" t="s">
        <v>1727</v>
      </c>
    </row>
    <row r="1041" spans="1:2">
      <c r="A1041" s="20" t="s">
        <v>701</v>
      </c>
      <c r="B1041" s="21" t="s">
        <v>1728</v>
      </c>
    </row>
    <row r="1042" spans="1:2">
      <c r="A1042" s="20" t="s">
        <v>701</v>
      </c>
      <c r="B1042" s="21" t="s">
        <v>1729</v>
      </c>
    </row>
    <row r="1043" spans="1:2">
      <c r="A1043" s="20" t="s">
        <v>701</v>
      </c>
      <c r="B1043" s="21" t="s">
        <v>1730</v>
      </c>
    </row>
    <row r="1044" spans="1:2">
      <c r="A1044" s="20" t="s">
        <v>701</v>
      </c>
      <c r="B1044" s="21" t="s">
        <v>1731</v>
      </c>
    </row>
    <row r="1045" spans="1:2">
      <c r="A1045" s="20" t="s">
        <v>701</v>
      </c>
      <c r="B1045" s="21" t="s">
        <v>1732</v>
      </c>
    </row>
    <row r="1046" spans="1:2">
      <c r="A1046" s="20" t="s">
        <v>701</v>
      </c>
      <c r="B1046" s="21" t="s">
        <v>1733</v>
      </c>
    </row>
    <row r="1047" spans="1:2">
      <c r="A1047" s="20" t="s">
        <v>701</v>
      </c>
      <c r="B1047" s="21" t="s">
        <v>1734</v>
      </c>
    </row>
    <row r="1048" spans="1:2">
      <c r="A1048" s="20" t="s">
        <v>701</v>
      </c>
      <c r="B1048" s="21" t="s">
        <v>1735</v>
      </c>
    </row>
    <row r="1049" spans="1:2">
      <c r="A1049" s="20" t="s">
        <v>701</v>
      </c>
      <c r="B1049" s="21" t="s">
        <v>1736</v>
      </c>
    </row>
    <row r="1050" spans="1:2">
      <c r="A1050" s="20" t="s">
        <v>701</v>
      </c>
      <c r="B1050" s="21" t="s">
        <v>1737</v>
      </c>
    </row>
    <row r="1051" spans="1:2">
      <c r="A1051" s="20" t="s">
        <v>701</v>
      </c>
      <c r="B1051" s="21" t="s">
        <v>1738</v>
      </c>
    </row>
    <row r="1052" spans="1:2">
      <c r="A1052" s="20" t="s">
        <v>701</v>
      </c>
      <c r="B1052" s="21" t="s">
        <v>1739</v>
      </c>
    </row>
    <row r="1053" spans="1:2">
      <c r="A1053" s="20" t="s">
        <v>701</v>
      </c>
      <c r="B1053" s="21" t="s">
        <v>1740</v>
      </c>
    </row>
    <row r="1054" spans="1:2">
      <c r="A1054" s="20" t="s">
        <v>701</v>
      </c>
      <c r="B1054" s="21" t="s">
        <v>1741</v>
      </c>
    </row>
    <row r="1055" spans="1:2">
      <c r="A1055" s="20" t="s">
        <v>701</v>
      </c>
      <c r="B1055" s="21" t="s">
        <v>1742</v>
      </c>
    </row>
    <row r="1056" spans="1:2">
      <c r="A1056" s="20" t="s">
        <v>701</v>
      </c>
      <c r="B1056" s="21" t="s">
        <v>1743</v>
      </c>
    </row>
    <row r="1057" spans="1:2">
      <c r="A1057" s="20" t="s">
        <v>701</v>
      </c>
      <c r="B1057" s="21" t="s">
        <v>1744</v>
      </c>
    </row>
    <row r="1058" spans="1:2">
      <c r="A1058" s="20" t="s">
        <v>701</v>
      </c>
      <c r="B1058" s="21" t="s">
        <v>1745</v>
      </c>
    </row>
    <row r="1059" spans="1:2">
      <c r="A1059" s="20" t="s">
        <v>701</v>
      </c>
      <c r="B1059" s="21" t="s">
        <v>1746</v>
      </c>
    </row>
    <row r="1060" spans="1:2">
      <c r="A1060" s="20" t="s">
        <v>701</v>
      </c>
      <c r="B1060" s="21" t="s">
        <v>1747</v>
      </c>
    </row>
    <row r="1061" spans="1:2">
      <c r="A1061" s="20" t="s">
        <v>701</v>
      </c>
      <c r="B1061" s="21" t="s">
        <v>1748</v>
      </c>
    </row>
    <row r="1062" spans="1:2">
      <c r="A1062" s="20" t="s">
        <v>701</v>
      </c>
      <c r="B1062" s="21" t="s">
        <v>1749</v>
      </c>
    </row>
    <row r="1063" spans="1:2">
      <c r="A1063" s="20" t="s">
        <v>701</v>
      </c>
      <c r="B1063" s="21" t="s">
        <v>1750</v>
      </c>
    </row>
    <row r="1064" spans="1:2">
      <c r="A1064" s="20" t="s">
        <v>701</v>
      </c>
      <c r="B1064" s="21" t="s">
        <v>643</v>
      </c>
    </row>
    <row r="1065" spans="1:2">
      <c r="A1065" s="20" t="s">
        <v>701</v>
      </c>
      <c r="B1065" s="21" t="s">
        <v>1751</v>
      </c>
    </row>
    <row r="1066" spans="1:2">
      <c r="A1066" s="20" t="s">
        <v>701</v>
      </c>
      <c r="B1066" s="21" t="s">
        <v>856</v>
      </c>
    </row>
    <row r="1067" spans="1:2">
      <c r="A1067" s="20" t="s">
        <v>1752</v>
      </c>
      <c r="B1067" s="20" t="s">
        <v>1753</v>
      </c>
    </row>
    <row r="1068" spans="1:2">
      <c r="A1068" s="20" t="s">
        <v>1752</v>
      </c>
      <c r="B1068" s="21" t="s">
        <v>1754</v>
      </c>
    </row>
    <row r="1069" spans="1:2">
      <c r="A1069" s="20" t="s">
        <v>705</v>
      </c>
      <c r="B1069" s="20" t="s">
        <v>1755</v>
      </c>
    </row>
    <row r="1070" spans="1:2">
      <c r="A1070" s="20" t="s">
        <v>705</v>
      </c>
      <c r="B1070" s="21" t="s">
        <v>1756</v>
      </c>
    </row>
    <row r="1071" spans="1:2">
      <c r="A1071" s="20" t="s">
        <v>705</v>
      </c>
      <c r="B1071" s="21" t="s">
        <v>1757</v>
      </c>
    </row>
    <row r="1072" spans="1:2">
      <c r="A1072" s="20" t="s">
        <v>705</v>
      </c>
      <c r="B1072" s="21" t="s">
        <v>1758</v>
      </c>
    </row>
    <row r="1073" spans="1:2">
      <c r="A1073" s="20" t="s">
        <v>705</v>
      </c>
      <c r="B1073" s="21" t="s">
        <v>1759</v>
      </c>
    </row>
    <row r="1074" spans="1:2">
      <c r="A1074" s="20" t="s">
        <v>705</v>
      </c>
      <c r="B1074" s="21" t="s">
        <v>708</v>
      </c>
    </row>
    <row r="1075" spans="1:2">
      <c r="A1075" s="20" t="s">
        <v>705</v>
      </c>
      <c r="B1075" s="21" t="s">
        <v>1760</v>
      </c>
    </row>
    <row r="1076" spans="1:2">
      <c r="A1076" s="20" t="s">
        <v>705</v>
      </c>
      <c r="B1076" s="21" t="s">
        <v>1761</v>
      </c>
    </row>
    <row r="1077" spans="1:2">
      <c r="A1077" s="20" t="s">
        <v>705</v>
      </c>
      <c r="B1077" s="21" t="s">
        <v>1762</v>
      </c>
    </row>
    <row r="1078" spans="1:2">
      <c r="A1078" s="20" t="s">
        <v>705</v>
      </c>
      <c r="B1078" s="21" t="s">
        <v>711</v>
      </c>
    </row>
    <row r="1079" spans="1:2">
      <c r="A1079" s="20" t="s">
        <v>705</v>
      </c>
      <c r="B1079" s="21" t="s">
        <v>1763</v>
      </c>
    </row>
    <row r="1080" spans="1:2">
      <c r="A1080" s="20" t="s">
        <v>714</v>
      </c>
      <c r="B1080" s="20" t="s">
        <v>1764</v>
      </c>
    </row>
    <row r="1081" spans="1:2">
      <c r="A1081" s="20" t="s">
        <v>720</v>
      </c>
      <c r="B1081" s="20" t="s">
        <v>1765</v>
      </c>
    </row>
    <row r="1082" spans="1:2">
      <c r="A1082" s="20" t="s">
        <v>720</v>
      </c>
      <c r="B1082" s="21" t="s">
        <v>1766</v>
      </c>
    </row>
    <row r="1083" spans="1:2">
      <c r="A1083" s="20" t="s">
        <v>720</v>
      </c>
      <c r="B1083" s="21" t="s">
        <v>1767</v>
      </c>
    </row>
    <row r="1084" spans="1:2">
      <c r="A1084" s="20" t="s">
        <v>720</v>
      </c>
      <c r="B1084" s="21" t="s">
        <v>1768</v>
      </c>
    </row>
    <row r="1085" spans="1:2">
      <c r="A1085" s="20" t="s">
        <v>720</v>
      </c>
      <c r="B1085" s="21" t="s">
        <v>1769</v>
      </c>
    </row>
  </sheetData>
  <autoFilter ref="A1:C1085" xr:uid="{00000000-0009-0000-0000-000001000000}"/>
  <conditionalFormatting sqref="A1:A1085">
    <cfRule type="containsText" dxfId="1" priority="1" operator="containsText" text="C:C">
      <formula>NOT(ISERROR(SEARCH(("C:C"),(A1))))</formula>
    </cfRule>
  </conditionalFormatting>
  <conditionalFormatting sqref="C1:C1085">
    <cfRule type="notContainsBlanks" dxfId="0" priority="2">
      <formula>LEN(TRIM(C1))&gt;0</formula>
    </cfRule>
  </conditionalFormatting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804"/>
  <sheetViews>
    <sheetView workbookViewId="0"/>
  </sheetViews>
  <sheetFormatPr defaultColWidth="12.5703125" defaultRowHeight="15.75" customHeight="1"/>
  <cols>
    <col min="1" max="1" width="28.5703125" customWidth="1"/>
    <col min="2" max="2" width="76.85546875" customWidth="1"/>
  </cols>
  <sheetData>
    <row r="1" spans="1:2">
      <c r="A1" s="22" t="s">
        <v>1770</v>
      </c>
      <c r="B1" s="22" t="s">
        <v>1771</v>
      </c>
    </row>
    <row r="2" spans="1:2">
      <c r="A2" s="23" t="s">
        <v>1</v>
      </c>
      <c r="B2" s="23" t="s">
        <v>1772</v>
      </c>
    </row>
    <row r="3" spans="1:2">
      <c r="A3" s="23" t="s">
        <v>4</v>
      </c>
      <c r="B3" s="23" t="s">
        <v>1773</v>
      </c>
    </row>
    <row r="4" spans="1:2">
      <c r="A4" s="23" t="s">
        <v>4</v>
      </c>
      <c r="B4" s="23" t="s">
        <v>1774</v>
      </c>
    </row>
    <row r="5" spans="1:2">
      <c r="A5" s="23" t="s">
        <v>4</v>
      </c>
      <c r="B5" s="23" t="s">
        <v>1775</v>
      </c>
    </row>
    <row r="6" spans="1:2">
      <c r="A6" s="23" t="s">
        <v>4</v>
      </c>
      <c r="B6" s="23" t="s">
        <v>1776</v>
      </c>
    </row>
    <row r="7" spans="1:2">
      <c r="A7" s="23" t="s">
        <v>4</v>
      </c>
      <c r="B7" s="23" t="s">
        <v>1777</v>
      </c>
    </row>
    <row r="8" spans="1:2">
      <c r="A8" s="23" t="s">
        <v>4</v>
      </c>
      <c r="B8" s="23" t="s">
        <v>5</v>
      </c>
    </row>
    <row r="9" spans="1:2">
      <c r="A9" s="23" t="s">
        <v>4</v>
      </c>
      <c r="B9" s="23" t="s">
        <v>1778</v>
      </c>
    </row>
    <row r="10" spans="1:2">
      <c r="A10" s="23" t="s">
        <v>7</v>
      </c>
      <c r="B10" s="23" t="s">
        <v>8</v>
      </c>
    </row>
    <row r="11" spans="1:2">
      <c r="A11" s="23" t="s">
        <v>10</v>
      </c>
      <c r="B11" s="23" t="s">
        <v>1779</v>
      </c>
    </row>
    <row r="12" spans="1:2">
      <c r="A12" s="23" t="s">
        <v>10</v>
      </c>
      <c r="B12" s="23" t="s">
        <v>1780</v>
      </c>
    </row>
    <row r="13" spans="1:2">
      <c r="A13" s="23" t="s">
        <v>13</v>
      </c>
      <c r="B13" s="23" t="s">
        <v>14</v>
      </c>
    </row>
    <row r="14" spans="1:2">
      <c r="A14" s="23" t="s">
        <v>13</v>
      </c>
      <c r="B14" s="23" t="s">
        <v>1781</v>
      </c>
    </row>
    <row r="15" spans="1:2">
      <c r="A15" s="23" t="s">
        <v>17</v>
      </c>
      <c r="B15" s="23" t="s">
        <v>1782</v>
      </c>
    </row>
    <row r="16" spans="1:2">
      <c r="A16" s="23" t="s">
        <v>17</v>
      </c>
      <c r="B16" s="23" t="s">
        <v>1783</v>
      </c>
    </row>
    <row r="17" spans="1:2">
      <c r="A17" s="23" t="s">
        <v>17</v>
      </c>
      <c r="B17" s="23" t="s">
        <v>1784</v>
      </c>
    </row>
    <row r="18" spans="1:2">
      <c r="A18" s="23" t="s">
        <v>17</v>
      </c>
      <c r="B18" s="23" t="s">
        <v>22</v>
      </c>
    </row>
    <row r="19" spans="1:2">
      <c r="A19" s="23" t="s">
        <v>17</v>
      </c>
      <c r="B19" s="23" t="s">
        <v>761</v>
      </c>
    </row>
    <row r="20" spans="1:2">
      <c r="A20" s="23" t="s">
        <v>17</v>
      </c>
      <c r="B20" s="23" t="s">
        <v>1785</v>
      </c>
    </row>
    <row r="21" spans="1:2">
      <c r="A21" s="23" t="s">
        <v>17</v>
      </c>
      <c r="B21" s="23" t="s">
        <v>1786</v>
      </c>
    </row>
    <row r="22" spans="1:2">
      <c r="A22" s="23" t="s">
        <v>772</v>
      </c>
      <c r="B22" s="23" t="s">
        <v>1787</v>
      </c>
    </row>
    <row r="23" spans="1:2">
      <c r="A23" s="23" t="s">
        <v>772</v>
      </c>
      <c r="B23" s="23" t="s">
        <v>1788</v>
      </c>
    </row>
    <row r="24" spans="1:2">
      <c r="A24" s="23" t="s">
        <v>33</v>
      </c>
      <c r="B24" s="23" t="s">
        <v>1789</v>
      </c>
    </row>
    <row r="25" spans="1:2">
      <c r="A25" s="23" t="s">
        <v>33</v>
      </c>
      <c r="B25" s="23" t="s">
        <v>1790</v>
      </c>
    </row>
    <row r="26" spans="1:2">
      <c r="A26" s="23" t="s">
        <v>33</v>
      </c>
      <c r="B26" s="23" t="s">
        <v>1791</v>
      </c>
    </row>
    <row r="27" spans="1:2">
      <c r="A27" s="23" t="s">
        <v>33</v>
      </c>
      <c r="B27" s="23" t="s">
        <v>1792</v>
      </c>
    </row>
    <row r="28" spans="1:2">
      <c r="A28" s="23" t="s">
        <v>33</v>
      </c>
      <c r="B28" s="23" t="s">
        <v>1793</v>
      </c>
    </row>
    <row r="29" spans="1:2">
      <c r="A29" s="23" t="s">
        <v>33</v>
      </c>
      <c r="B29" s="23" t="s">
        <v>1794</v>
      </c>
    </row>
    <row r="30" spans="1:2">
      <c r="A30" s="23" t="s">
        <v>33</v>
      </c>
      <c r="B30" s="23" t="s">
        <v>777</v>
      </c>
    </row>
    <row r="31" spans="1:2">
      <c r="A31" s="23" t="s">
        <v>33</v>
      </c>
      <c r="B31" s="23" t="s">
        <v>1795</v>
      </c>
    </row>
    <row r="32" spans="1:2">
      <c r="A32" s="23" t="s">
        <v>1796</v>
      </c>
      <c r="B32" s="23" t="s">
        <v>1797</v>
      </c>
    </row>
    <row r="33" spans="1:2">
      <c r="A33" s="23" t="s">
        <v>37</v>
      </c>
      <c r="B33" s="23" t="s">
        <v>1798</v>
      </c>
    </row>
    <row r="34" spans="1:2">
      <c r="A34" s="23" t="s">
        <v>37</v>
      </c>
      <c r="B34" s="23" t="s">
        <v>1799</v>
      </c>
    </row>
    <row r="35" spans="1:2">
      <c r="A35" s="23" t="s">
        <v>1800</v>
      </c>
      <c r="B35" s="23" t="s">
        <v>1801</v>
      </c>
    </row>
    <row r="36" spans="1:2">
      <c r="A36" s="23" t="s">
        <v>43</v>
      </c>
      <c r="B36" s="23" t="s">
        <v>45</v>
      </c>
    </row>
    <row r="37" spans="1:2">
      <c r="A37" s="23" t="s">
        <v>43</v>
      </c>
      <c r="B37" s="23" t="s">
        <v>784</v>
      </c>
    </row>
    <row r="38" spans="1:2">
      <c r="A38" s="23" t="s">
        <v>43</v>
      </c>
      <c r="B38" s="23" t="s">
        <v>1802</v>
      </c>
    </row>
    <row r="39" spans="1:2">
      <c r="A39" s="23" t="s">
        <v>43</v>
      </c>
      <c r="B39" s="23" t="s">
        <v>1803</v>
      </c>
    </row>
    <row r="40" spans="1:2">
      <c r="A40" s="23" t="s">
        <v>43</v>
      </c>
      <c r="B40" s="23" t="s">
        <v>48</v>
      </c>
    </row>
    <row r="41" spans="1:2">
      <c r="A41" s="23" t="s">
        <v>43</v>
      </c>
      <c r="B41" s="23" t="s">
        <v>1804</v>
      </c>
    </row>
    <row r="42" spans="1:2">
      <c r="A42" s="23" t="s">
        <v>43</v>
      </c>
      <c r="B42" s="23" t="s">
        <v>1805</v>
      </c>
    </row>
    <row r="43" spans="1:2">
      <c r="A43" s="23" t="s">
        <v>51</v>
      </c>
      <c r="B43" s="23" t="s">
        <v>1806</v>
      </c>
    </row>
    <row r="44" spans="1:2">
      <c r="A44" s="23" t="s">
        <v>56</v>
      </c>
      <c r="B44" s="23" t="s">
        <v>1807</v>
      </c>
    </row>
    <row r="45" spans="1:2">
      <c r="A45" s="23" t="s">
        <v>56</v>
      </c>
      <c r="B45" s="23" t="s">
        <v>58</v>
      </c>
    </row>
    <row r="46" spans="1:2">
      <c r="A46" s="23" t="s">
        <v>60</v>
      </c>
      <c r="B46" s="23" t="s">
        <v>1808</v>
      </c>
    </row>
    <row r="47" spans="1:2">
      <c r="A47" s="23" t="s">
        <v>60</v>
      </c>
      <c r="B47" s="23" t="s">
        <v>1809</v>
      </c>
    </row>
    <row r="48" spans="1:2">
      <c r="A48" s="23" t="s">
        <v>60</v>
      </c>
      <c r="B48" s="23" t="s">
        <v>1810</v>
      </c>
    </row>
    <row r="49" spans="1:2">
      <c r="A49" s="23" t="s">
        <v>60</v>
      </c>
      <c r="B49" s="23" t="s">
        <v>1811</v>
      </c>
    </row>
    <row r="50" spans="1:2">
      <c r="A50" s="23" t="s">
        <v>60</v>
      </c>
      <c r="B50" s="23" t="s">
        <v>1812</v>
      </c>
    </row>
    <row r="51" spans="1:2">
      <c r="A51" s="23" t="s">
        <v>60</v>
      </c>
      <c r="B51" s="23" t="s">
        <v>1813</v>
      </c>
    </row>
    <row r="52" spans="1:2">
      <c r="A52" s="23" t="s">
        <v>60</v>
      </c>
      <c r="B52" s="23" t="s">
        <v>849</v>
      </c>
    </row>
    <row r="53" spans="1:2">
      <c r="A53" s="23" t="s">
        <v>60</v>
      </c>
      <c r="B53" s="23" t="s">
        <v>1814</v>
      </c>
    </row>
    <row r="54" spans="1:2">
      <c r="A54" s="23" t="s">
        <v>60</v>
      </c>
      <c r="B54" s="23" t="s">
        <v>1815</v>
      </c>
    </row>
    <row r="55" spans="1:2">
      <c r="A55" s="23" t="s">
        <v>67</v>
      </c>
      <c r="B55" s="23" t="s">
        <v>1816</v>
      </c>
    </row>
    <row r="56" spans="1:2">
      <c r="A56" s="23" t="s">
        <v>740</v>
      </c>
      <c r="B56" s="23" t="s">
        <v>1817</v>
      </c>
    </row>
    <row r="57" spans="1:2">
      <c r="A57" s="23" t="s">
        <v>70</v>
      </c>
      <c r="B57" s="23" t="s">
        <v>1818</v>
      </c>
    </row>
    <row r="58" spans="1:2">
      <c r="A58" s="23" t="s">
        <v>70</v>
      </c>
      <c r="B58" s="23" t="s">
        <v>1819</v>
      </c>
    </row>
    <row r="59" spans="1:2">
      <c r="A59" s="23" t="s">
        <v>70</v>
      </c>
      <c r="B59" s="23" t="s">
        <v>1820</v>
      </c>
    </row>
    <row r="60" spans="1:2">
      <c r="A60" s="23" t="s">
        <v>746</v>
      </c>
      <c r="B60" s="23" t="s">
        <v>857</v>
      </c>
    </row>
    <row r="61" spans="1:2">
      <c r="A61" s="23" t="s">
        <v>746</v>
      </c>
      <c r="B61" s="23" t="s">
        <v>1821</v>
      </c>
    </row>
    <row r="62" spans="1:2">
      <c r="A62" s="23" t="s">
        <v>746</v>
      </c>
      <c r="B62" s="23" t="s">
        <v>1822</v>
      </c>
    </row>
    <row r="63" spans="1:2">
      <c r="A63" s="23" t="s">
        <v>73</v>
      </c>
      <c r="B63" s="23" t="s">
        <v>1823</v>
      </c>
    </row>
    <row r="64" spans="1:2">
      <c r="A64" s="23" t="s">
        <v>73</v>
      </c>
      <c r="B64" s="23" t="s">
        <v>1824</v>
      </c>
    </row>
    <row r="65" spans="1:2">
      <c r="A65" s="23" t="s">
        <v>73</v>
      </c>
      <c r="B65" s="23" t="s">
        <v>78</v>
      </c>
    </row>
    <row r="66" spans="1:2">
      <c r="A66" s="23" t="s">
        <v>73</v>
      </c>
      <c r="B66" s="23" t="s">
        <v>1825</v>
      </c>
    </row>
    <row r="67" spans="1:2">
      <c r="A67" s="23" t="s">
        <v>73</v>
      </c>
      <c r="B67" s="23" t="s">
        <v>1826</v>
      </c>
    </row>
    <row r="68" spans="1:2">
      <c r="A68" s="23" t="s">
        <v>73</v>
      </c>
      <c r="B68" s="23" t="s">
        <v>1827</v>
      </c>
    </row>
    <row r="69" spans="1:2">
      <c r="A69" s="23" t="s">
        <v>73</v>
      </c>
      <c r="B69" s="23" t="s">
        <v>1828</v>
      </c>
    </row>
    <row r="70" spans="1:2">
      <c r="A70" s="23" t="s">
        <v>73</v>
      </c>
      <c r="B70" s="23" t="s">
        <v>79</v>
      </c>
    </row>
    <row r="71" spans="1:2">
      <c r="A71" s="23" t="s">
        <v>73</v>
      </c>
      <c r="B71" s="23" t="s">
        <v>1829</v>
      </c>
    </row>
    <row r="72" spans="1:2">
      <c r="A72" s="23" t="s">
        <v>73</v>
      </c>
      <c r="B72" s="23" t="s">
        <v>1830</v>
      </c>
    </row>
    <row r="73" spans="1:2">
      <c r="A73" s="23" t="s">
        <v>73</v>
      </c>
      <c r="B73" s="23" t="s">
        <v>1831</v>
      </c>
    </row>
    <row r="74" spans="1:2">
      <c r="A74" s="23" t="s">
        <v>73</v>
      </c>
      <c r="B74" s="23" t="s">
        <v>80</v>
      </c>
    </row>
    <row r="75" spans="1:2">
      <c r="A75" s="23" t="s">
        <v>73</v>
      </c>
      <c r="B75" s="23" t="s">
        <v>1832</v>
      </c>
    </row>
    <row r="76" spans="1:2">
      <c r="A76" s="23" t="s">
        <v>73</v>
      </c>
      <c r="B76" s="23" t="s">
        <v>1833</v>
      </c>
    </row>
    <row r="77" spans="1:2">
      <c r="A77" s="23" t="s">
        <v>73</v>
      </c>
      <c r="B77" s="23" t="s">
        <v>1834</v>
      </c>
    </row>
    <row r="78" spans="1:2">
      <c r="A78" s="23" t="s">
        <v>82</v>
      </c>
      <c r="B78" s="23" t="s">
        <v>1835</v>
      </c>
    </row>
    <row r="79" spans="1:2">
      <c r="A79" s="23" t="s">
        <v>869</v>
      </c>
      <c r="B79" s="23" t="s">
        <v>1836</v>
      </c>
    </row>
    <row r="80" spans="1:2">
      <c r="A80" s="23" t="s">
        <v>85</v>
      </c>
      <c r="B80" s="23" t="s">
        <v>1837</v>
      </c>
    </row>
    <row r="81" spans="1:2">
      <c r="A81" s="23" t="s">
        <v>85</v>
      </c>
      <c r="B81" s="23" t="s">
        <v>1838</v>
      </c>
    </row>
    <row r="82" spans="1:2">
      <c r="A82" s="23" t="s">
        <v>85</v>
      </c>
      <c r="B82" s="23" t="s">
        <v>1839</v>
      </c>
    </row>
    <row r="83" spans="1:2">
      <c r="A83" s="23" t="s">
        <v>85</v>
      </c>
      <c r="B83" s="23" t="s">
        <v>1840</v>
      </c>
    </row>
    <row r="84" spans="1:2">
      <c r="A84" s="23" t="s">
        <v>85</v>
      </c>
      <c r="B84" s="23" t="s">
        <v>1841</v>
      </c>
    </row>
    <row r="85" spans="1:2">
      <c r="A85" s="23" t="s">
        <v>88</v>
      </c>
      <c r="B85" s="23" t="s">
        <v>1842</v>
      </c>
    </row>
    <row r="86" spans="1:2">
      <c r="A86" s="23" t="s">
        <v>890</v>
      </c>
      <c r="B86" s="23" t="s">
        <v>1843</v>
      </c>
    </row>
    <row r="87" spans="1:2">
      <c r="A87" s="23" t="s">
        <v>890</v>
      </c>
      <c r="B87" s="23" t="s">
        <v>1844</v>
      </c>
    </row>
    <row r="88" spans="1:2">
      <c r="A88" s="23" t="s">
        <v>890</v>
      </c>
      <c r="B88" s="23" t="s">
        <v>1845</v>
      </c>
    </row>
    <row r="89" spans="1:2">
      <c r="A89" s="23" t="s">
        <v>94</v>
      </c>
      <c r="B89" s="23" t="s">
        <v>894</v>
      </c>
    </row>
    <row r="90" spans="1:2">
      <c r="A90" s="23" t="s">
        <v>897</v>
      </c>
      <c r="B90" s="23" t="s">
        <v>898</v>
      </c>
    </row>
    <row r="91" spans="1:2">
      <c r="A91" s="23" t="s">
        <v>97</v>
      </c>
      <c r="B91" s="23" t="s">
        <v>1846</v>
      </c>
    </row>
    <row r="92" spans="1:2">
      <c r="A92" s="23" t="s">
        <v>100</v>
      </c>
      <c r="B92" s="23" t="s">
        <v>1847</v>
      </c>
    </row>
    <row r="93" spans="1:2">
      <c r="A93" s="23" t="s">
        <v>107</v>
      </c>
      <c r="B93" s="23" t="s">
        <v>1848</v>
      </c>
    </row>
    <row r="94" spans="1:2">
      <c r="A94" s="23" t="s">
        <v>107</v>
      </c>
      <c r="B94" s="23" t="s">
        <v>108</v>
      </c>
    </row>
    <row r="95" spans="1:2">
      <c r="A95" s="23" t="s">
        <v>110</v>
      </c>
      <c r="B95" s="23" t="s">
        <v>113</v>
      </c>
    </row>
    <row r="96" spans="1:2">
      <c r="A96" s="23" t="s">
        <v>115</v>
      </c>
      <c r="B96" s="23" t="s">
        <v>1849</v>
      </c>
    </row>
    <row r="97" spans="1:2">
      <c r="A97" s="23" t="s">
        <v>115</v>
      </c>
      <c r="B97" s="23" t="s">
        <v>1850</v>
      </c>
    </row>
    <row r="98" spans="1:2">
      <c r="A98" s="23" t="s">
        <v>115</v>
      </c>
      <c r="B98" s="23" t="s">
        <v>1851</v>
      </c>
    </row>
    <row r="99" spans="1:2">
      <c r="A99" s="23" t="s">
        <v>115</v>
      </c>
      <c r="B99" s="23" t="s">
        <v>915</v>
      </c>
    </row>
    <row r="100" spans="1:2">
      <c r="A100" s="23" t="s">
        <v>115</v>
      </c>
      <c r="B100" s="23" t="s">
        <v>1852</v>
      </c>
    </row>
    <row r="101" spans="1:2">
      <c r="A101" s="23" t="s">
        <v>115</v>
      </c>
      <c r="B101" s="23" t="s">
        <v>918</v>
      </c>
    </row>
    <row r="102" spans="1:2">
      <c r="A102" s="23" t="s">
        <v>115</v>
      </c>
      <c r="B102" s="23" t="s">
        <v>1853</v>
      </c>
    </row>
    <row r="103" spans="1:2">
      <c r="A103" s="23" t="s">
        <v>115</v>
      </c>
      <c r="B103" s="23" t="s">
        <v>1854</v>
      </c>
    </row>
    <row r="104" spans="1:2">
      <c r="A104" s="23" t="s">
        <v>115</v>
      </c>
      <c r="B104" s="23" t="s">
        <v>1855</v>
      </c>
    </row>
    <row r="105" spans="1:2">
      <c r="A105" s="23" t="s">
        <v>115</v>
      </c>
      <c r="B105" s="23" t="s">
        <v>1856</v>
      </c>
    </row>
    <row r="106" spans="1:2">
      <c r="A106" s="23" t="s">
        <v>115</v>
      </c>
      <c r="B106" s="23" t="s">
        <v>1857</v>
      </c>
    </row>
    <row r="107" spans="1:2">
      <c r="A107" s="23" t="s">
        <v>115</v>
      </c>
      <c r="B107" s="23" t="s">
        <v>1858</v>
      </c>
    </row>
    <row r="108" spans="1:2">
      <c r="A108" s="23" t="s">
        <v>115</v>
      </c>
      <c r="B108" s="23" t="s">
        <v>1859</v>
      </c>
    </row>
    <row r="109" spans="1:2">
      <c r="A109" s="23" t="s">
        <v>115</v>
      </c>
      <c r="B109" s="23" t="s">
        <v>1860</v>
      </c>
    </row>
    <row r="110" spans="1:2">
      <c r="A110" s="23" t="s">
        <v>115</v>
      </c>
      <c r="B110" s="23" t="s">
        <v>1861</v>
      </c>
    </row>
    <row r="111" spans="1:2">
      <c r="A111" s="23" t="s">
        <v>115</v>
      </c>
      <c r="B111" s="23" t="s">
        <v>944</v>
      </c>
    </row>
    <row r="112" spans="1:2">
      <c r="A112" s="23" t="s">
        <v>115</v>
      </c>
      <c r="B112" s="23" t="s">
        <v>1862</v>
      </c>
    </row>
    <row r="113" spans="1:2">
      <c r="A113" s="23" t="s">
        <v>115</v>
      </c>
      <c r="B113" s="23" t="s">
        <v>1863</v>
      </c>
    </row>
    <row r="114" spans="1:2">
      <c r="A114" s="23" t="s">
        <v>115</v>
      </c>
      <c r="B114" s="23" t="s">
        <v>1864</v>
      </c>
    </row>
    <row r="115" spans="1:2">
      <c r="A115" s="23" t="s">
        <v>115</v>
      </c>
      <c r="B115" s="23" t="s">
        <v>1865</v>
      </c>
    </row>
    <row r="116" spans="1:2">
      <c r="A116" s="23" t="s">
        <v>115</v>
      </c>
      <c r="B116" s="23" t="s">
        <v>1866</v>
      </c>
    </row>
    <row r="117" spans="1:2">
      <c r="A117" s="23" t="s">
        <v>115</v>
      </c>
      <c r="B117" s="23" t="s">
        <v>689</v>
      </c>
    </row>
    <row r="118" spans="1:2">
      <c r="A118" s="23" t="s">
        <v>120</v>
      </c>
      <c r="B118" s="23" t="s">
        <v>959</v>
      </c>
    </row>
    <row r="119" spans="1:2">
      <c r="A119" s="23" t="s">
        <v>123</v>
      </c>
      <c r="B119" s="23" t="s">
        <v>1867</v>
      </c>
    </row>
    <row r="120" spans="1:2">
      <c r="A120" s="23" t="s">
        <v>123</v>
      </c>
      <c r="B120" s="23" t="s">
        <v>1868</v>
      </c>
    </row>
    <row r="121" spans="1:2">
      <c r="A121" s="23" t="s">
        <v>123</v>
      </c>
      <c r="B121" s="23" t="s">
        <v>1869</v>
      </c>
    </row>
    <row r="122" spans="1:2">
      <c r="A122" s="23" t="s">
        <v>128</v>
      </c>
      <c r="B122" s="23" t="s">
        <v>1870</v>
      </c>
    </row>
    <row r="123" spans="1:2">
      <c r="A123" s="23" t="s">
        <v>128</v>
      </c>
      <c r="B123" s="23" t="s">
        <v>129</v>
      </c>
    </row>
    <row r="124" spans="1:2">
      <c r="A124" s="23" t="s">
        <v>131</v>
      </c>
      <c r="B124" s="23" t="s">
        <v>1871</v>
      </c>
    </row>
    <row r="125" spans="1:2">
      <c r="A125" s="23" t="s">
        <v>131</v>
      </c>
      <c r="B125" s="23" t="s">
        <v>1872</v>
      </c>
    </row>
    <row r="126" spans="1:2">
      <c r="A126" s="23" t="s">
        <v>966</v>
      </c>
      <c r="B126" s="23" t="s">
        <v>1873</v>
      </c>
    </row>
    <row r="127" spans="1:2">
      <c r="A127" s="23" t="s">
        <v>137</v>
      </c>
      <c r="B127" s="23" t="s">
        <v>1874</v>
      </c>
    </row>
    <row r="128" spans="1:2">
      <c r="A128" s="23" t="s">
        <v>969</v>
      </c>
      <c r="B128" s="23" t="s">
        <v>970</v>
      </c>
    </row>
    <row r="129" spans="1:2">
      <c r="A129" s="23" t="s">
        <v>969</v>
      </c>
      <c r="B129" s="23" t="s">
        <v>1875</v>
      </c>
    </row>
    <row r="130" spans="1:2">
      <c r="A130" s="23" t="s">
        <v>143</v>
      </c>
      <c r="B130" s="23" t="s">
        <v>1876</v>
      </c>
    </row>
    <row r="131" spans="1:2">
      <c r="A131" s="23" t="s">
        <v>143</v>
      </c>
      <c r="B131" s="23" t="s">
        <v>144</v>
      </c>
    </row>
    <row r="132" spans="1:2">
      <c r="A132" s="24" t="s">
        <v>143</v>
      </c>
      <c r="B132" s="24" t="s">
        <v>1877</v>
      </c>
    </row>
    <row r="133" spans="1:2">
      <c r="A133" s="23" t="s">
        <v>143</v>
      </c>
      <c r="B133" s="23" t="s">
        <v>1878</v>
      </c>
    </row>
    <row r="134" spans="1:2">
      <c r="A134" s="23" t="s">
        <v>143</v>
      </c>
      <c r="B134" s="23" t="s">
        <v>1879</v>
      </c>
    </row>
    <row r="135" spans="1:2">
      <c r="A135" s="23" t="s">
        <v>143</v>
      </c>
      <c r="B135" s="23" t="s">
        <v>1880</v>
      </c>
    </row>
    <row r="136" spans="1:2">
      <c r="A136" s="23" t="s">
        <v>143</v>
      </c>
      <c r="B136" s="23" t="s">
        <v>1881</v>
      </c>
    </row>
    <row r="137" spans="1:2">
      <c r="A137" s="23" t="s">
        <v>143</v>
      </c>
      <c r="B137" s="23" t="s">
        <v>1882</v>
      </c>
    </row>
    <row r="138" spans="1:2">
      <c r="A138" s="23" t="s">
        <v>143</v>
      </c>
      <c r="B138" s="23" t="s">
        <v>1883</v>
      </c>
    </row>
    <row r="139" spans="1:2">
      <c r="A139" s="23" t="s">
        <v>143</v>
      </c>
      <c r="B139" s="23" t="s">
        <v>1884</v>
      </c>
    </row>
    <row r="140" spans="1:2">
      <c r="A140" s="23" t="s">
        <v>143</v>
      </c>
      <c r="B140" s="23" t="s">
        <v>1885</v>
      </c>
    </row>
    <row r="141" spans="1:2">
      <c r="A141" s="23" t="s">
        <v>143</v>
      </c>
      <c r="B141" s="23" t="s">
        <v>989</v>
      </c>
    </row>
    <row r="142" spans="1:2">
      <c r="A142" s="23" t="s">
        <v>143</v>
      </c>
      <c r="B142" s="23" t="s">
        <v>1886</v>
      </c>
    </row>
    <row r="143" spans="1:2">
      <c r="A143" s="23" t="s">
        <v>143</v>
      </c>
      <c r="B143" s="23" t="s">
        <v>992</v>
      </c>
    </row>
    <row r="144" spans="1:2">
      <c r="A144" s="23" t="s">
        <v>143</v>
      </c>
      <c r="B144" s="23" t="s">
        <v>1887</v>
      </c>
    </row>
    <row r="145" spans="1:2">
      <c r="A145" s="23" t="s">
        <v>143</v>
      </c>
      <c r="B145" s="23" t="s">
        <v>1888</v>
      </c>
    </row>
    <row r="146" spans="1:2">
      <c r="A146" s="23" t="s">
        <v>143</v>
      </c>
      <c r="B146" s="23" t="s">
        <v>1889</v>
      </c>
    </row>
    <row r="147" spans="1:2">
      <c r="A147" s="23" t="s">
        <v>143</v>
      </c>
      <c r="B147" s="23" t="s">
        <v>1890</v>
      </c>
    </row>
    <row r="148" spans="1:2">
      <c r="A148" s="23" t="s">
        <v>143</v>
      </c>
      <c r="B148" s="23" t="s">
        <v>1891</v>
      </c>
    </row>
    <row r="149" spans="1:2">
      <c r="A149" s="23" t="s">
        <v>143</v>
      </c>
      <c r="B149" s="23" t="s">
        <v>1892</v>
      </c>
    </row>
    <row r="150" spans="1:2">
      <c r="A150" s="23" t="s">
        <v>143</v>
      </c>
      <c r="B150" s="23" t="s">
        <v>1893</v>
      </c>
    </row>
    <row r="151" spans="1:2">
      <c r="A151" s="23" t="s">
        <v>143</v>
      </c>
      <c r="B151" s="23" t="s">
        <v>1894</v>
      </c>
    </row>
    <row r="152" spans="1:2">
      <c r="A152" s="23" t="s">
        <v>143</v>
      </c>
      <c r="B152" s="23" t="s">
        <v>1895</v>
      </c>
    </row>
    <row r="153" spans="1:2">
      <c r="A153" s="23" t="s">
        <v>143</v>
      </c>
      <c r="B153" s="23" t="s">
        <v>1896</v>
      </c>
    </row>
    <row r="154" spans="1:2">
      <c r="A154" s="23" t="s">
        <v>149</v>
      </c>
      <c r="B154" s="23" t="s">
        <v>1897</v>
      </c>
    </row>
    <row r="155" spans="1:2">
      <c r="A155" s="23" t="s">
        <v>149</v>
      </c>
      <c r="B155" s="23" t="s">
        <v>1898</v>
      </c>
    </row>
    <row r="156" spans="1:2">
      <c r="A156" s="23" t="s">
        <v>155</v>
      </c>
      <c r="B156" s="23" t="s">
        <v>1899</v>
      </c>
    </row>
    <row r="157" spans="1:2">
      <c r="A157" s="23" t="s">
        <v>155</v>
      </c>
      <c r="B157" s="23" t="s">
        <v>1900</v>
      </c>
    </row>
    <row r="158" spans="1:2">
      <c r="A158" s="23" t="s">
        <v>1019</v>
      </c>
      <c r="B158" s="23" t="s">
        <v>1901</v>
      </c>
    </row>
    <row r="159" spans="1:2">
      <c r="A159" s="23" t="s">
        <v>1019</v>
      </c>
      <c r="B159" s="23" t="s">
        <v>1020</v>
      </c>
    </row>
    <row r="160" spans="1:2">
      <c r="A160" s="23" t="s">
        <v>1019</v>
      </c>
      <c r="B160" s="23" t="s">
        <v>1902</v>
      </c>
    </row>
    <row r="161" spans="1:2">
      <c r="A161" s="23" t="s">
        <v>1019</v>
      </c>
      <c r="B161" s="23" t="s">
        <v>1903</v>
      </c>
    </row>
    <row r="162" spans="1:2">
      <c r="A162" s="23" t="s">
        <v>1019</v>
      </c>
      <c r="B162" s="23" t="s">
        <v>1904</v>
      </c>
    </row>
    <row r="163" spans="1:2">
      <c r="A163" s="23" t="s">
        <v>1019</v>
      </c>
      <c r="B163" s="23" t="s">
        <v>1905</v>
      </c>
    </row>
    <row r="164" spans="1:2">
      <c r="A164" s="23" t="s">
        <v>1019</v>
      </c>
      <c r="B164" s="23" t="s">
        <v>1021</v>
      </c>
    </row>
    <row r="165" spans="1:2">
      <c r="A165" s="23" t="s">
        <v>1019</v>
      </c>
      <c r="B165" s="23" t="s">
        <v>1906</v>
      </c>
    </row>
    <row r="166" spans="1:2">
      <c r="A166" s="23" t="s">
        <v>1907</v>
      </c>
      <c r="B166" s="23" t="s">
        <v>1908</v>
      </c>
    </row>
    <row r="167" spans="1:2">
      <c r="A167" s="23" t="s">
        <v>1024</v>
      </c>
      <c r="B167" s="23" t="s">
        <v>1909</v>
      </c>
    </row>
    <row r="168" spans="1:2">
      <c r="A168" s="23" t="s">
        <v>1024</v>
      </c>
      <c r="B168" s="23" t="s">
        <v>1910</v>
      </c>
    </row>
    <row r="169" spans="1:2">
      <c r="A169" s="23" t="s">
        <v>1024</v>
      </c>
      <c r="B169" s="23" t="s">
        <v>1911</v>
      </c>
    </row>
    <row r="170" spans="1:2">
      <c r="A170" s="23" t="s">
        <v>1024</v>
      </c>
      <c r="B170" s="23" t="s">
        <v>1025</v>
      </c>
    </row>
    <row r="171" spans="1:2">
      <c r="A171" s="23" t="s">
        <v>1024</v>
      </c>
      <c r="B171" s="23" t="s">
        <v>1912</v>
      </c>
    </row>
    <row r="172" spans="1:2">
      <c r="A172" s="23" t="s">
        <v>1024</v>
      </c>
      <c r="B172" s="23" t="s">
        <v>1913</v>
      </c>
    </row>
    <row r="173" spans="1:2">
      <c r="A173" s="23" t="s">
        <v>1024</v>
      </c>
      <c r="B173" s="23" t="s">
        <v>1914</v>
      </c>
    </row>
    <row r="174" spans="1:2">
      <c r="A174" s="23" t="s">
        <v>1024</v>
      </c>
      <c r="B174" s="23" t="s">
        <v>1915</v>
      </c>
    </row>
    <row r="175" spans="1:2">
      <c r="A175" s="23" t="s">
        <v>1024</v>
      </c>
      <c r="B175" s="23" t="s">
        <v>1916</v>
      </c>
    </row>
    <row r="176" spans="1:2">
      <c r="A176" s="23" t="s">
        <v>162</v>
      </c>
      <c r="B176" s="23" t="s">
        <v>1917</v>
      </c>
    </row>
    <row r="177" spans="1:2">
      <c r="A177" s="23" t="s">
        <v>162</v>
      </c>
      <c r="B177" s="23" t="s">
        <v>1918</v>
      </c>
    </row>
    <row r="178" spans="1:2">
      <c r="A178" s="23" t="s">
        <v>162</v>
      </c>
      <c r="B178" s="23" t="s">
        <v>1919</v>
      </c>
    </row>
    <row r="179" spans="1:2">
      <c r="A179" s="23" t="s">
        <v>162</v>
      </c>
      <c r="B179" s="23" t="s">
        <v>1920</v>
      </c>
    </row>
    <row r="180" spans="1:2">
      <c r="A180" s="23" t="s">
        <v>162</v>
      </c>
      <c r="B180" s="23" t="s">
        <v>1921</v>
      </c>
    </row>
    <row r="181" spans="1:2">
      <c r="A181" s="23" t="s">
        <v>162</v>
      </c>
      <c r="B181" s="23" t="s">
        <v>167</v>
      </c>
    </row>
    <row r="182" spans="1:2">
      <c r="A182" s="23" t="s">
        <v>162</v>
      </c>
      <c r="B182" s="23" t="s">
        <v>1922</v>
      </c>
    </row>
    <row r="183" spans="1:2">
      <c r="A183" s="23" t="s">
        <v>162</v>
      </c>
      <c r="B183" s="23" t="s">
        <v>1923</v>
      </c>
    </row>
    <row r="184" spans="1:2">
      <c r="A184" s="23" t="s">
        <v>162</v>
      </c>
      <c r="B184" s="23" t="s">
        <v>1924</v>
      </c>
    </row>
    <row r="185" spans="1:2">
      <c r="A185" s="23" t="s">
        <v>162</v>
      </c>
      <c r="B185" s="23" t="s">
        <v>1925</v>
      </c>
    </row>
    <row r="186" spans="1:2">
      <c r="A186" s="23" t="s">
        <v>162</v>
      </c>
      <c r="B186" s="23" t="s">
        <v>1926</v>
      </c>
    </row>
    <row r="187" spans="1:2">
      <c r="A187" s="23" t="s">
        <v>162</v>
      </c>
      <c r="B187" s="23" t="s">
        <v>1927</v>
      </c>
    </row>
    <row r="188" spans="1:2">
      <c r="A188" s="23" t="s">
        <v>162</v>
      </c>
      <c r="B188" s="23" t="s">
        <v>1928</v>
      </c>
    </row>
    <row r="189" spans="1:2">
      <c r="A189" s="23" t="s">
        <v>162</v>
      </c>
      <c r="B189" s="23" t="s">
        <v>1929</v>
      </c>
    </row>
    <row r="190" spans="1:2">
      <c r="A190" s="23" t="s">
        <v>162</v>
      </c>
      <c r="B190" s="23" t="s">
        <v>1930</v>
      </c>
    </row>
    <row r="191" spans="1:2">
      <c r="A191" s="23" t="s">
        <v>162</v>
      </c>
      <c r="B191" s="23" t="s">
        <v>1931</v>
      </c>
    </row>
    <row r="192" spans="1:2">
      <c r="A192" s="23" t="s">
        <v>162</v>
      </c>
      <c r="B192" s="23" t="s">
        <v>1932</v>
      </c>
    </row>
    <row r="193" spans="1:2">
      <c r="A193" s="23" t="s">
        <v>162</v>
      </c>
      <c r="B193" s="23" t="s">
        <v>1933</v>
      </c>
    </row>
    <row r="194" spans="1:2">
      <c r="A194" s="23" t="s">
        <v>162</v>
      </c>
      <c r="B194" s="23" t="s">
        <v>1934</v>
      </c>
    </row>
    <row r="195" spans="1:2">
      <c r="A195" s="23" t="s">
        <v>162</v>
      </c>
      <c r="B195" s="23" t="s">
        <v>1935</v>
      </c>
    </row>
    <row r="196" spans="1:2">
      <c r="A196" s="23" t="s">
        <v>162</v>
      </c>
      <c r="B196" s="23" t="s">
        <v>1936</v>
      </c>
    </row>
    <row r="197" spans="1:2">
      <c r="A197" s="23" t="s">
        <v>162</v>
      </c>
      <c r="B197" s="23" t="s">
        <v>1937</v>
      </c>
    </row>
    <row r="198" spans="1:2">
      <c r="A198" s="23" t="s">
        <v>162</v>
      </c>
      <c r="B198" s="23" t="s">
        <v>1938</v>
      </c>
    </row>
    <row r="199" spans="1:2">
      <c r="A199" s="23" t="s">
        <v>162</v>
      </c>
      <c r="B199" s="23" t="s">
        <v>1939</v>
      </c>
    </row>
    <row r="200" spans="1:2">
      <c r="A200" s="23" t="s">
        <v>162</v>
      </c>
      <c r="B200" s="23" t="s">
        <v>1940</v>
      </c>
    </row>
    <row r="201" spans="1:2">
      <c r="A201" s="23" t="s">
        <v>162</v>
      </c>
      <c r="B201" s="23" t="s">
        <v>1941</v>
      </c>
    </row>
    <row r="202" spans="1:2">
      <c r="A202" s="23" t="s">
        <v>162</v>
      </c>
      <c r="B202" s="23" t="s">
        <v>1942</v>
      </c>
    </row>
    <row r="203" spans="1:2">
      <c r="A203" s="23" t="s">
        <v>162</v>
      </c>
      <c r="B203" s="23" t="s">
        <v>1943</v>
      </c>
    </row>
    <row r="204" spans="1:2">
      <c r="A204" s="23" t="s">
        <v>162</v>
      </c>
      <c r="B204" s="23" t="s">
        <v>1944</v>
      </c>
    </row>
    <row r="205" spans="1:2">
      <c r="A205" s="23" t="s">
        <v>162</v>
      </c>
      <c r="B205" s="23" t="s">
        <v>1945</v>
      </c>
    </row>
    <row r="206" spans="1:2">
      <c r="A206" s="23" t="s">
        <v>162</v>
      </c>
      <c r="B206" s="23" t="s">
        <v>1946</v>
      </c>
    </row>
    <row r="207" spans="1:2">
      <c r="A207" s="23" t="s">
        <v>162</v>
      </c>
      <c r="B207" s="23" t="s">
        <v>1947</v>
      </c>
    </row>
    <row r="208" spans="1:2">
      <c r="A208" s="23" t="s">
        <v>162</v>
      </c>
      <c r="B208" s="23" t="s">
        <v>1948</v>
      </c>
    </row>
    <row r="209" spans="1:2">
      <c r="A209" s="23" t="s">
        <v>162</v>
      </c>
      <c r="B209" s="23" t="s">
        <v>1949</v>
      </c>
    </row>
    <row r="210" spans="1:2">
      <c r="A210" s="23" t="s">
        <v>162</v>
      </c>
      <c r="B210" s="23" t="s">
        <v>1950</v>
      </c>
    </row>
    <row r="211" spans="1:2">
      <c r="A211" s="23" t="s">
        <v>162</v>
      </c>
      <c r="B211" s="23" t="s">
        <v>186</v>
      </c>
    </row>
    <row r="212" spans="1:2">
      <c r="A212" s="23" t="s">
        <v>162</v>
      </c>
      <c r="B212" s="23" t="s">
        <v>1951</v>
      </c>
    </row>
    <row r="213" spans="1:2">
      <c r="A213" s="23" t="s">
        <v>162</v>
      </c>
      <c r="B213" s="23" t="s">
        <v>1952</v>
      </c>
    </row>
    <row r="214" spans="1:2">
      <c r="A214" s="23" t="s">
        <v>162</v>
      </c>
      <c r="B214" s="23" t="s">
        <v>1953</v>
      </c>
    </row>
    <row r="215" spans="1:2">
      <c r="A215" s="23" t="s">
        <v>162</v>
      </c>
      <c r="B215" s="23" t="s">
        <v>1954</v>
      </c>
    </row>
    <row r="216" spans="1:2">
      <c r="A216" s="23" t="s">
        <v>162</v>
      </c>
      <c r="B216" s="23" t="s">
        <v>1955</v>
      </c>
    </row>
    <row r="217" spans="1:2">
      <c r="A217" s="23" t="s">
        <v>162</v>
      </c>
      <c r="B217" s="23" t="s">
        <v>1956</v>
      </c>
    </row>
    <row r="218" spans="1:2">
      <c r="A218" s="23" t="s">
        <v>162</v>
      </c>
      <c r="B218" s="23" t="s">
        <v>1957</v>
      </c>
    </row>
    <row r="219" spans="1:2">
      <c r="A219" s="23" t="s">
        <v>162</v>
      </c>
      <c r="B219" s="23" t="s">
        <v>1958</v>
      </c>
    </row>
    <row r="220" spans="1:2">
      <c r="A220" s="23" t="s">
        <v>162</v>
      </c>
      <c r="B220" s="23" t="s">
        <v>1959</v>
      </c>
    </row>
    <row r="221" spans="1:2">
      <c r="A221" s="23" t="s">
        <v>162</v>
      </c>
      <c r="B221" s="23" t="s">
        <v>1960</v>
      </c>
    </row>
    <row r="222" spans="1:2">
      <c r="A222" s="23" t="s">
        <v>162</v>
      </c>
      <c r="B222" s="23" t="s">
        <v>1961</v>
      </c>
    </row>
    <row r="223" spans="1:2">
      <c r="A223" s="23" t="s">
        <v>162</v>
      </c>
      <c r="B223" s="23" t="s">
        <v>1962</v>
      </c>
    </row>
    <row r="224" spans="1:2">
      <c r="A224" s="23" t="s">
        <v>162</v>
      </c>
      <c r="B224" s="23" t="s">
        <v>1963</v>
      </c>
    </row>
    <row r="225" spans="1:2">
      <c r="A225" s="23" t="s">
        <v>162</v>
      </c>
      <c r="B225" s="23" t="s">
        <v>1964</v>
      </c>
    </row>
    <row r="226" spans="1:2">
      <c r="A226" s="23" t="s">
        <v>162</v>
      </c>
      <c r="B226" s="23" t="s">
        <v>1965</v>
      </c>
    </row>
    <row r="227" spans="1:2">
      <c r="A227" s="23" t="s">
        <v>162</v>
      </c>
      <c r="B227" s="23" t="s">
        <v>1966</v>
      </c>
    </row>
    <row r="228" spans="1:2">
      <c r="A228" s="23" t="s">
        <v>162</v>
      </c>
      <c r="B228" s="23" t="s">
        <v>1967</v>
      </c>
    </row>
    <row r="229" spans="1:2">
      <c r="A229" s="23" t="s">
        <v>162</v>
      </c>
      <c r="B229" s="23" t="s">
        <v>1968</v>
      </c>
    </row>
    <row r="230" spans="1:2">
      <c r="A230" s="23" t="s">
        <v>162</v>
      </c>
      <c r="B230" s="23" t="s">
        <v>1969</v>
      </c>
    </row>
    <row r="231" spans="1:2">
      <c r="A231" s="23" t="s">
        <v>162</v>
      </c>
      <c r="B231" s="23" t="s">
        <v>1970</v>
      </c>
    </row>
    <row r="232" spans="1:2">
      <c r="A232" s="23" t="s">
        <v>162</v>
      </c>
      <c r="B232" s="23" t="s">
        <v>1971</v>
      </c>
    </row>
    <row r="233" spans="1:2">
      <c r="A233" s="23" t="s">
        <v>162</v>
      </c>
      <c r="B233" s="23" t="s">
        <v>1972</v>
      </c>
    </row>
    <row r="234" spans="1:2">
      <c r="A234" s="23" t="s">
        <v>162</v>
      </c>
      <c r="B234" s="23" t="s">
        <v>1973</v>
      </c>
    </row>
    <row r="235" spans="1:2">
      <c r="A235" s="23" t="s">
        <v>162</v>
      </c>
      <c r="B235" s="23" t="s">
        <v>1974</v>
      </c>
    </row>
    <row r="236" spans="1:2">
      <c r="A236" s="23" t="s">
        <v>162</v>
      </c>
      <c r="B236" s="23" t="s">
        <v>206</v>
      </c>
    </row>
    <row r="237" spans="1:2">
      <c r="A237" s="23" t="s">
        <v>162</v>
      </c>
      <c r="B237" s="23" t="s">
        <v>1975</v>
      </c>
    </row>
    <row r="238" spans="1:2">
      <c r="A238" s="23" t="s">
        <v>162</v>
      </c>
      <c r="B238" s="23" t="s">
        <v>1976</v>
      </c>
    </row>
    <row r="239" spans="1:2">
      <c r="A239" s="23" t="s">
        <v>162</v>
      </c>
      <c r="B239" s="23" t="s">
        <v>1977</v>
      </c>
    </row>
    <row r="240" spans="1:2">
      <c r="A240" s="23" t="s">
        <v>162</v>
      </c>
      <c r="B240" s="23" t="s">
        <v>1978</v>
      </c>
    </row>
    <row r="241" spans="1:2">
      <c r="A241" s="23" t="s">
        <v>162</v>
      </c>
      <c r="B241" s="23" t="s">
        <v>1979</v>
      </c>
    </row>
    <row r="242" spans="1:2">
      <c r="A242" s="23" t="s">
        <v>162</v>
      </c>
      <c r="B242" s="23" t="s">
        <v>1980</v>
      </c>
    </row>
    <row r="243" spans="1:2">
      <c r="A243" s="23" t="s">
        <v>162</v>
      </c>
      <c r="B243" s="23" t="s">
        <v>1981</v>
      </c>
    </row>
    <row r="244" spans="1:2">
      <c r="A244" s="23" t="s">
        <v>162</v>
      </c>
      <c r="B244" s="23" t="s">
        <v>1982</v>
      </c>
    </row>
    <row r="245" spans="1:2">
      <c r="A245" s="23" t="s">
        <v>162</v>
      </c>
      <c r="B245" s="23" t="s">
        <v>1983</v>
      </c>
    </row>
    <row r="246" spans="1:2">
      <c r="A246" s="23" t="s">
        <v>162</v>
      </c>
      <c r="B246" s="23" t="s">
        <v>1984</v>
      </c>
    </row>
    <row r="247" spans="1:2">
      <c r="A247" s="23" t="s">
        <v>162</v>
      </c>
      <c r="B247" s="23" t="s">
        <v>1076</v>
      </c>
    </row>
    <row r="248" spans="1:2">
      <c r="A248" s="23" t="s">
        <v>162</v>
      </c>
      <c r="B248" s="23" t="s">
        <v>1985</v>
      </c>
    </row>
    <row r="249" spans="1:2">
      <c r="A249" s="23" t="s">
        <v>162</v>
      </c>
      <c r="B249" s="23" t="s">
        <v>1986</v>
      </c>
    </row>
    <row r="250" spans="1:2">
      <c r="A250" s="23" t="s">
        <v>162</v>
      </c>
      <c r="B250" s="23" t="s">
        <v>1987</v>
      </c>
    </row>
    <row r="251" spans="1:2">
      <c r="A251" s="23" t="s">
        <v>162</v>
      </c>
      <c r="B251" s="23" t="s">
        <v>1988</v>
      </c>
    </row>
    <row r="252" spans="1:2">
      <c r="A252" s="23" t="s">
        <v>162</v>
      </c>
      <c r="B252" s="23" t="s">
        <v>1989</v>
      </c>
    </row>
    <row r="253" spans="1:2">
      <c r="A253" s="23" t="s">
        <v>162</v>
      </c>
      <c r="B253" s="23" t="s">
        <v>1990</v>
      </c>
    </row>
    <row r="254" spans="1:2">
      <c r="A254" s="23" t="s">
        <v>162</v>
      </c>
      <c r="B254" s="23" t="s">
        <v>1991</v>
      </c>
    </row>
    <row r="255" spans="1:2">
      <c r="A255" s="23" t="s">
        <v>162</v>
      </c>
      <c r="B255" s="23" t="s">
        <v>1992</v>
      </c>
    </row>
    <row r="256" spans="1:2">
      <c r="A256" s="23" t="s">
        <v>221</v>
      </c>
      <c r="B256" s="23" t="s">
        <v>1993</v>
      </c>
    </row>
    <row r="257" spans="1:2">
      <c r="A257" s="23" t="s">
        <v>221</v>
      </c>
      <c r="B257" s="23" t="s">
        <v>1080</v>
      </c>
    </row>
    <row r="258" spans="1:2">
      <c r="A258" s="23" t="s">
        <v>221</v>
      </c>
      <c r="B258" s="23" t="s">
        <v>1994</v>
      </c>
    </row>
    <row r="259" spans="1:2">
      <c r="A259" s="23" t="s">
        <v>221</v>
      </c>
      <c r="B259" s="23" t="s">
        <v>1995</v>
      </c>
    </row>
    <row r="260" spans="1:2">
      <c r="A260" s="23" t="s">
        <v>221</v>
      </c>
      <c r="B260" s="23" t="s">
        <v>1996</v>
      </c>
    </row>
    <row r="261" spans="1:2">
      <c r="A261" s="23" t="s">
        <v>226</v>
      </c>
      <c r="B261" s="23" t="s">
        <v>230</v>
      </c>
    </row>
    <row r="262" spans="1:2">
      <c r="A262" s="23" t="s">
        <v>226</v>
      </c>
      <c r="B262" s="23" t="s">
        <v>1997</v>
      </c>
    </row>
    <row r="263" spans="1:2">
      <c r="A263" s="23" t="s">
        <v>226</v>
      </c>
      <c r="B263" s="23" t="s">
        <v>1998</v>
      </c>
    </row>
    <row r="264" spans="1:2">
      <c r="A264" s="23" t="s">
        <v>1088</v>
      </c>
      <c r="B264" s="23" t="s">
        <v>1999</v>
      </c>
    </row>
    <row r="265" spans="1:2">
      <c r="A265" s="23" t="s">
        <v>309</v>
      </c>
      <c r="B265" s="23" t="s">
        <v>1090</v>
      </c>
    </row>
    <row r="266" spans="1:2">
      <c r="A266" s="23" t="s">
        <v>309</v>
      </c>
      <c r="B266" s="23" t="s">
        <v>2000</v>
      </c>
    </row>
    <row r="267" spans="1:2">
      <c r="A267" s="23" t="s">
        <v>309</v>
      </c>
      <c r="B267" s="23" t="s">
        <v>2001</v>
      </c>
    </row>
    <row r="268" spans="1:2">
      <c r="A268" s="23" t="s">
        <v>309</v>
      </c>
      <c r="B268" s="23" t="s">
        <v>313</v>
      </c>
    </row>
    <row r="269" spans="1:2">
      <c r="A269" s="23" t="s">
        <v>309</v>
      </c>
      <c r="B269" s="23" t="s">
        <v>2002</v>
      </c>
    </row>
    <row r="270" spans="1:2">
      <c r="A270" s="23" t="s">
        <v>316</v>
      </c>
      <c r="B270" s="23" t="s">
        <v>1110</v>
      </c>
    </row>
    <row r="271" spans="1:2">
      <c r="A271" s="23" t="s">
        <v>319</v>
      </c>
      <c r="B271" s="23" t="s">
        <v>2003</v>
      </c>
    </row>
    <row r="272" spans="1:2">
      <c r="A272" s="23" t="s">
        <v>319</v>
      </c>
      <c r="B272" s="23" t="s">
        <v>2004</v>
      </c>
    </row>
    <row r="273" spans="1:2">
      <c r="A273" s="23" t="s">
        <v>319</v>
      </c>
      <c r="B273" s="23" t="s">
        <v>2005</v>
      </c>
    </row>
    <row r="274" spans="1:2">
      <c r="A274" s="23" t="s">
        <v>319</v>
      </c>
      <c r="B274" s="23" t="s">
        <v>1116</v>
      </c>
    </row>
    <row r="275" spans="1:2">
      <c r="A275" s="23" t="s">
        <v>324</v>
      </c>
      <c r="B275" s="23" t="s">
        <v>325</v>
      </c>
    </row>
    <row r="276" spans="1:2">
      <c r="A276" s="23" t="s">
        <v>324</v>
      </c>
      <c r="B276" s="23" t="s">
        <v>2006</v>
      </c>
    </row>
    <row r="277" spans="1:2">
      <c r="A277" s="23" t="s">
        <v>324</v>
      </c>
      <c r="B277" s="23" t="s">
        <v>326</v>
      </c>
    </row>
    <row r="278" spans="1:2">
      <c r="A278" s="23" t="s">
        <v>328</v>
      </c>
      <c r="B278" s="23" t="s">
        <v>2007</v>
      </c>
    </row>
    <row r="279" spans="1:2">
      <c r="A279" s="23" t="s">
        <v>328</v>
      </c>
      <c r="B279" s="23" t="s">
        <v>2008</v>
      </c>
    </row>
    <row r="280" spans="1:2">
      <c r="A280" s="23" t="s">
        <v>328</v>
      </c>
      <c r="B280" s="23" t="s">
        <v>329</v>
      </c>
    </row>
    <row r="281" spans="1:2">
      <c r="A281" s="23" t="s">
        <v>331</v>
      </c>
      <c r="B281" s="23" t="s">
        <v>2009</v>
      </c>
    </row>
    <row r="282" spans="1:2">
      <c r="A282" s="23" t="s">
        <v>343</v>
      </c>
      <c r="B282" s="23" t="s">
        <v>2010</v>
      </c>
    </row>
    <row r="283" spans="1:2">
      <c r="A283" s="23" t="s">
        <v>343</v>
      </c>
      <c r="B283" s="23" t="s">
        <v>344</v>
      </c>
    </row>
    <row r="284" spans="1:2">
      <c r="A284" s="23" t="s">
        <v>343</v>
      </c>
      <c r="B284" s="23" t="s">
        <v>2011</v>
      </c>
    </row>
    <row r="285" spans="1:2">
      <c r="A285" s="23" t="s">
        <v>343</v>
      </c>
      <c r="B285" s="23" t="s">
        <v>2012</v>
      </c>
    </row>
    <row r="286" spans="1:2">
      <c r="A286" s="23" t="s">
        <v>343</v>
      </c>
      <c r="B286" s="23" t="s">
        <v>2013</v>
      </c>
    </row>
    <row r="287" spans="1:2">
      <c r="A287" s="23" t="s">
        <v>343</v>
      </c>
      <c r="B287" s="23" t="s">
        <v>2014</v>
      </c>
    </row>
    <row r="288" spans="1:2">
      <c r="A288" s="23" t="s">
        <v>343</v>
      </c>
      <c r="B288" s="23" t="s">
        <v>2015</v>
      </c>
    </row>
    <row r="289" spans="1:2">
      <c r="A289" s="23" t="s">
        <v>343</v>
      </c>
      <c r="B289" s="23" t="s">
        <v>2016</v>
      </c>
    </row>
    <row r="290" spans="1:2">
      <c r="A290" s="23" t="s">
        <v>343</v>
      </c>
      <c r="B290" s="23" t="s">
        <v>2017</v>
      </c>
    </row>
    <row r="291" spans="1:2">
      <c r="A291" s="23" t="s">
        <v>343</v>
      </c>
      <c r="B291" s="23" t="s">
        <v>2018</v>
      </c>
    </row>
    <row r="292" spans="1:2">
      <c r="A292" s="23" t="s">
        <v>343</v>
      </c>
      <c r="B292" s="23" t="s">
        <v>1135</v>
      </c>
    </row>
    <row r="293" spans="1:2">
      <c r="A293" s="23" t="s">
        <v>343</v>
      </c>
      <c r="B293" s="23" t="s">
        <v>2019</v>
      </c>
    </row>
    <row r="294" spans="1:2">
      <c r="A294" s="23" t="s">
        <v>343</v>
      </c>
      <c r="B294" s="23" t="s">
        <v>2020</v>
      </c>
    </row>
    <row r="295" spans="1:2">
      <c r="A295" s="23" t="s">
        <v>343</v>
      </c>
      <c r="B295" s="23" t="s">
        <v>2021</v>
      </c>
    </row>
    <row r="296" spans="1:2">
      <c r="A296" s="23" t="s">
        <v>343</v>
      </c>
      <c r="B296" s="23" t="s">
        <v>2022</v>
      </c>
    </row>
    <row r="297" spans="1:2">
      <c r="A297" s="23" t="s">
        <v>343</v>
      </c>
      <c r="B297" s="23" t="s">
        <v>2023</v>
      </c>
    </row>
    <row r="298" spans="1:2">
      <c r="A298" s="23" t="s">
        <v>343</v>
      </c>
      <c r="B298" s="23" t="s">
        <v>2024</v>
      </c>
    </row>
    <row r="299" spans="1:2">
      <c r="A299" s="23" t="s">
        <v>343</v>
      </c>
      <c r="B299" s="23" t="s">
        <v>2025</v>
      </c>
    </row>
    <row r="300" spans="1:2">
      <c r="A300" s="23" t="s">
        <v>343</v>
      </c>
      <c r="B300" s="23" t="s">
        <v>2026</v>
      </c>
    </row>
    <row r="301" spans="1:2">
      <c r="A301" s="23" t="s">
        <v>343</v>
      </c>
      <c r="B301" s="23" t="s">
        <v>2027</v>
      </c>
    </row>
    <row r="302" spans="1:2">
      <c r="A302" s="23" t="s">
        <v>343</v>
      </c>
      <c r="B302" s="23" t="s">
        <v>2028</v>
      </c>
    </row>
    <row r="303" spans="1:2">
      <c r="A303" s="23" t="s">
        <v>343</v>
      </c>
      <c r="B303" s="23" t="s">
        <v>2029</v>
      </c>
    </row>
    <row r="304" spans="1:2">
      <c r="A304" s="23" t="s">
        <v>343</v>
      </c>
      <c r="B304" s="23" t="s">
        <v>2030</v>
      </c>
    </row>
    <row r="305" spans="1:2">
      <c r="A305" s="23" t="s">
        <v>347</v>
      </c>
      <c r="B305" s="23" t="s">
        <v>2031</v>
      </c>
    </row>
    <row r="306" spans="1:2">
      <c r="A306" s="23" t="s">
        <v>347</v>
      </c>
      <c r="B306" s="23" t="s">
        <v>2032</v>
      </c>
    </row>
    <row r="307" spans="1:2">
      <c r="A307" s="23" t="s">
        <v>347</v>
      </c>
      <c r="B307" s="23" t="s">
        <v>2033</v>
      </c>
    </row>
    <row r="308" spans="1:2">
      <c r="A308" s="23" t="s">
        <v>347</v>
      </c>
      <c r="B308" s="23" t="s">
        <v>2034</v>
      </c>
    </row>
    <row r="309" spans="1:2">
      <c r="A309" s="23" t="s">
        <v>347</v>
      </c>
      <c r="B309" s="23" t="s">
        <v>2035</v>
      </c>
    </row>
    <row r="310" spans="1:2">
      <c r="A310" s="23" t="s">
        <v>347</v>
      </c>
      <c r="B310" s="23" t="s">
        <v>2036</v>
      </c>
    </row>
    <row r="311" spans="1:2">
      <c r="A311" s="23" t="s">
        <v>347</v>
      </c>
      <c r="B311" s="23" t="s">
        <v>348</v>
      </c>
    </row>
    <row r="312" spans="1:2">
      <c r="A312" s="23" t="s">
        <v>347</v>
      </c>
      <c r="B312" s="23" t="s">
        <v>2037</v>
      </c>
    </row>
    <row r="313" spans="1:2">
      <c r="A313" s="23" t="s">
        <v>347</v>
      </c>
      <c r="B313" s="23" t="s">
        <v>2038</v>
      </c>
    </row>
    <row r="314" spans="1:2">
      <c r="A314" s="23" t="s">
        <v>347</v>
      </c>
      <c r="B314" s="23" t="s">
        <v>2039</v>
      </c>
    </row>
    <row r="315" spans="1:2">
      <c r="A315" s="23" t="s">
        <v>347</v>
      </c>
      <c r="B315" s="23" t="s">
        <v>1154</v>
      </c>
    </row>
    <row r="316" spans="1:2">
      <c r="A316" s="23" t="s">
        <v>347</v>
      </c>
      <c r="B316" s="23" t="s">
        <v>2040</v>
      </c>
    </row>
    <row r="317" spans="1:2">
      <c r="A317" s="23" t="s">
        <v>347</v>
      </c>
      <c r="B317" s="23" t="s">
        <v>2041</v>
      </c>
    </row>
    <row r="318" spans="1:2">
      <c r="A318" s="23" t="s">
        <v>347</v>
      </c>
      <c r="B318" s="23" t="s">
        <v>2042</v>
      </c>
    </row>
    <row r="319" spans="1:2">
      <c r="A319" s="23" t="s">
        <v>347</v>
      </c>
      <c r="B319" s="23" t="s">
        <v>2043</v>
      </c>
    </row>
    <row r="320" spans="1:2">
      <c r="A320" s="23" t="s">
        <v>347</v>
      </c>
      <c r="B320" s="23" t="s">
        <v>2044</v>
      </c>
    </row>
    <row r="321" spans="1:2">
      <c r="A321" s="23" t="s">
        <v>347</v>
      </c>
      <c r="B321" s="25" t="s">
        <v>354</v>
      </c>
    </row>
    <row r="322" spans="1:2">
      <c r="A322" s="23" t="s">
        <v>347</v>
      </c>
      <c r="B322" s="23" t="s">
        <v>2045</v>
      </c>
    </row>
    <row r="323" spans="1:2">
      <c r="A323" s="23" t="s">
        <v>347</v>
      </c>
      <c r="B323" s="23" t="s">
        <v>2046</v>
      </c>
    </row>
    <row r="324" spans="1:2">
      <c r="A324" s="23" t="s">
        <v>347</v>
      </c>
      <c r="B324" s="23" t="s">
        <v>2047</v>
      </c>
    </row>
    <row r="325" spans="1:2">
      <c r="A325" s="23" t="s">
        <v>347</v>
      </c>
      <c r="B325" s="23" t="s">
        <v>357</v>
      </c>
    </row>
    <row r="326" spans="1:2">
      <c r="A326" s="23" t="s">
        <v>347</v>
      </c>
      <c r="B326" s="23" t="s">
        <v>2048</v>
      </c>
    </row>
    <row r="327" spans="1:2">
      <c r="A327" s="23" t="s">
        <v>1170</v>
      </c>
      <c r="B327" s="23" t="s">
        <v>2049</v>
      </c>
    </row>
    <row r="328" spans="1:2">
      <c r="A328" s="23" t="s">
        <v>369</v>
      </c>
      <c r="B328" s="23" t="s">
        <v>2050</v>
      </c>
    </row>
    <row r="329" spans="1:2">
      <c r="A329" s="23" t="s">
        <v>369</v>
      </c>
      <c r="B329" s="23" t="s">
        <v>2051</v>
      </c>
    </row>
    <row r="330" spans="1:2">
      <c r="A330" s="23" t="s">
        <v>369</v>
      </c>
      <c r="B330" s="23" t="s">
        <v>2052</v>
      </c>
    </row>
    <row r="331" spans="1:2">
      <c r="A331" s="23" t="s">
        <v>369</v>
      </c>
      <c r="B331" s="23" t="s">
        <v>2053</v>
      </c>
    </row>
    <row r="332" spans="1:2">
      <c r="A332" s="23" t="s">
        <v>369</v>
      </c>
      <c r="B332" s="23" t="s">
        <v>377</v>
      </c>
    </row>
    <row r="333" spans="1:2">
      <c r="A333" s="23" t="s">
        <v>369</v>
      </c>
      <c r="B333" s="23" t="s">
        <v>2054</v>
      </c>
    </row>
    <row r="334" spans="1:2">
      <c r="A334" s="23" t="s">
        <v>369</v>
      </c>
      <c r="B334" s="23" t="s">
        <v>2055</v>
      </c>
    </row>
    <row r="335" spans="1:2">
      <c r="A335" s="23" t="s">
        <v>369</v>
      </c>
      <c r="B335" s="23" t="s">
        <v>1193</v>
      </c>
    </row>
    <row r="336" spans="1:2">
      <c r="A336" s="23" t="s">
        <v>395</v>
      </c>
      <c r="B336" s="23" t="s">
        <v>2056</v>
      </c>
    </row>
    <row r="337" spans="1:2">
      <c r="A337" s="23" t="s">
        <v>395</v>
      </c>
      <c r="B337" s="23" t="s">
        <v>2057</v>
      </c>
    </row>
    <row r="338" spans="1:2">
      <c r="A338" s="23" t="s">
        <v>395</v>
      </c>
      <c r="B338" s="23" t="s">
        <v>2058</v>
      </c>
    </row>
    <row r="339" spans="1:2">
      <c r="A339" s="23" t="s">
        <v>398</v>
      </c>
      <c r="B339" s="23" t="s">
        <v>2059</v>
      </c>
    </row>
    <row r="340" spans="1:2">
      <c r="A340" s="23" t="s">
        <v>401</v>
      </c>
      <c r="B340" s="23" t="s">
        <v>2060</v>
      </c>
    </row>
    <row r="341" spans="1:2">
      <c r="A341" s="23" t="s">
        <v>404</v>
      </c>
      <c r="B341" s="23" t="s">
        <v>2061</v>
      </c>
    </row>
    <row r="342" spans="1:2">
      <c r="A342" s="23" t="s">
        <v>404</v>
      </c>
      <c r="B342" s="23" t="s">
        <v>2062</v>
      </c>
    </row>
    <row r="343" spans="1:2">
      <c r="A343" s="23" t="s">
        <v>2063</v>
      </c>
      <c r="B343" s="23" t="s">
        <v>2064</v>
      </c>
    </row>
    <row r="344" spans="1:2">
      <c r="A344" s="23" t="s">
        <v>410</v>
      </c>
      <c r="B344" s="23" t="s">
        <v>2065</v>
      </c>
    </row>
    <row r="345" spans="1:2">
      <c r="A345" s="23" t="s">
        <v>410</v>
      </c>
      <c r="B345" s="23" t="s">
        <v>2066</v>
      </c>
    </row>
    <row r="346" spans="1:2">
      <c r="A346" s="23" t="s">
        <v>410</v>
      </c>
      <c r="B346" s="23" t="s">
        <v>2067</v>
      </c>
    </row>
    <row r="347" spans="1:2">
      <c r="A347" s="23" t="s">
        <v>410</v>
      </c>
      <c r="B347" s="26" t="s">
        <v>2068</v>
      </c>
    </row>
    <row r="348" spans="1:2">
      <c r="A348" s="23" t="s">
        <v>410</v>
      </c>
      <c r="B348" s="23" t="s">
        <v>1254</v>
      </c>
    </row>
    <row r="349" spans="1:2">
      <c r="A349" s="23" t="s">
        <v>410</v>
      </c>
      <c r="B349" s="23" t="s">
        <v>2069</v>
      </c>
    </row>
    <row r="350" spans="1:2">
      <c r="A350" s="23" t="s">
        <v>410</v>
      </c>
      <c r="B350" s="23" t="s">
        <v>2070</v>
      </c>
    </row>
    <row r="351" spans="1:2">
      <c r="A351" s="23" t="s">
        <v>410</v>
      </c>
      <c r="B351" s="23" t="s">
        <v>2071</v>
      </c>
    </row>
    <row r="352" spans="1:2">
      <c r="A352" s="23" t="s">
        <v>410</v>
      </c>
      <c r="B352" s="23" t="s">
        <v>2072</v>
      </c>
    </row>
    <row r="353" spans="1:2">
      <c r="A353" s="23" t="s">
        <v>410</v>
      </c>
      <c r="B353" s="23" t="s">
        <v>2073</v>
      </c>
    </row>
    <row r="354" spans="1:2">
      <c r="A354" s="23" t="s">
        <v>1272</v>
      </c>
      <c r="B354" s="23" t="s">
        <v>2074</v>
      </c>
    </row>
    <row r="355" spans="1:2">
      <c r="A355" s="23" t="s">
        <v>1274</v>
      </c>
      <c r="B355" s="23" t="s">
        <v>2075</v>
      </c>
    </row>
    <row r="356" spans="1:2">
      <c r="A356" s="23" t="s">
        <v>1274</v>
      </c>
      <c r="B356" s="23" t="s">
        <v>2076</v>
      </c>
    </row>
    <row r="357" spans="1:2">
      <c r="A357" s="23" t="s">
        <v>1274</v>
      </c>
      <c r="B357" s="23" t="s">
        <v>2077</v>
      </c>
    </row>
    <row r="358" spans="1:2">
      <c r="A358" s="23" t="s">
        <v>1274</v>
      </c>
      <c r="B358" s="23" t="s">
        <v>2078</v>
      </c>
    </row>
    <row r="359" spans="1:2">
      <c r="A359" s="23" t="s">
        <v>1274</v>
      </c>
      <c r="B359" s="23" t="s">
        <v>2079</v>
      </c>
    </row>
    <row r="360" spans="1:2">
      <c r="A360" s="23" t="s">
        <v>1274</v>
      </c>
      <c r="B360" s="23" t="s">
        <v>2080</v>
      </c>
    </row>
    <row r="361" spans="1:2">
      <c r="A361" s="23" t="s">
        <v>1274</v>
      </c>
      <c r="B361" s="23" t="s">
        <v>2081</v>
      </c>
    </row>
    <row r="362" spans="1:2">
      <c r="A362" s="23" t="s">
        <v>1274</v>
      </c>
      <c r="B362" s="23" t="s">
        <v>2082</v>
      </c>
    </row>
    <row r="363" spans="1:2">
      <c r="A363" s="23" t="s">
        <v>1274</v>
      </c>
      <c r="B363" s="23" t="s">
        <v>2083</v>
      </c>
    </row>
    <row r="364" spans="1:2">
      <c r="A364" s="23" t="s">
        <v>1274</v>
      </c>
      <c r="B364" s="23" t="s">
        <v>2084</v>
      </c>
    </row>
    <row r="365" spans="1:2">
      <c r="A365" s="23" t="s">
        <v>1274</v>
      </c>
      <c r="B365" s="23" t="s">
        <v>2085</v>
      </c>
    </row>
    <row r="366" spans="1:2">
      <c r="A366" s="23" t="s">
        <v>1274</v>
      </c>
      <c r="B366" s="23" t="s">
        <v>2086</v>
      </c>
    </row>
    <row r="367" spans="1:2">
      <c r="A367" s="23" t="s">
        <v>423</v>
      </c>
      <c r="B367" s="23" t="s">
        <v>2087</v>
      </c>
    </row>
    <row r="368" spans="1:2">
      <c r="A368" s="23" t="s">
        <v>423</v>
      </c>
      <c r="B368" s="23" t="s">
        <v>2088</v>
      </c>
    </row>
    <row r="369" spans="1:2">
      <c r="A369" s="23" t="s">
        <v>792</v>
      </c>
      <c r="B369" s="23" t="s">
        <v>2089</v>
      </c>
    </row>
    <row r="370" spans="1:2">
      <c r="A370" s="23" t="s">
        <v>427</v>
      </c>
      <c r="B370" s="23" t="s">
        <v>2090</v>
      </c>
    </row>
    <row r="371" spans="1:2">
      <c r="A371" s="23" t="s">
        <v>430</v>
      </c>
      <c r="B371" s="23" t="s">
        <v>2091</v>
      </c>
    </row>
    <row r="372" spans="1:2">
      <c r="A372" s="23" t="s">
        <v>430</v>
      </c>
      <c r="B372" s="23" t="s">
        <v>2092</v>
      </c>
    </row>
    <row r="373" spans="1:2">
      <c r="A373" s="23" t="s">
        <v>430</v>
      </c>
      <c r="B373" s="23" t="s">
        <v>2093</v>
      </c>
    </row>
    <row r="374" spans="1:2">
      <c r="A374" s="23" t="s">
        <v>430</v>
      </c>
      <c r="B374" s="23" t="s">
        <v>2094</v>
      </c>
    </row>
    <row r="375" spans="1:2">
      <c r="A375" s="23" t="s">
        <v>430</v>
      </c>
      <c r="B375" s="23" t="s">
        <v>1289</v>
      </c>
    </row>
    <row r="376" spans="1:2">
      <c r="A376" s="23" t="s">
        <v>430</v>
      </c>
      <c r="B376" s="23" t="s">
        <v>2095</v>
      </c>
    </row>
    <row r="377" spans="1:2">
      <c r="A377" s="23" t="s">
        <v>430</v>
      </c>
      <c r="B377" s="27" t="s">
        <v>2096</v>
      </c>
    </row>
    <row r="378" spans="1:2">
      <c r="A378" s="23" t="s">
        <v>433</v>
      </c>
      <c r="B378" s="23" t="s">
        <v>1292</v>
      </c>
    </row>
    <row r="379" spans="1:2">
      <c r="A379" s="23" t="s">
        <v>436</v>
      </c>
      <c r="B379" s="23" t="s">
        <v>2097</v>
      </c>
    </row>
    <row r="380" spans="1:2">
      <c r="A380" s="23" t="s">
        <v>1295</v>
      </c>
      <c r="B380" s="23" t="s">
        <v>1296</v>
      </c>
    </row>
    <row r="381" spans="1:2">
      <c r="A381" s="23" t="s">
        <v>439</v>
      </c>
      <c r="B381" s="23" t="s">
        <v>1300</v>
      </c>
    </row>
    <row r="382" spans="1:2">
      <c r="A382" s="23" t="s">
        <v>439</v>
      </c>
      <c r="B382" s="23" t="s">
        <v>440</v>
      </c>
    </row>
    <row r="383" spans="1:2">
      <c r="A383" s="23" t="s">
        <v>439</v>
      </c>
      <c r="B383" s="23" t="s">
        <v>2098</v>
      </c>
    </row>
    <row r="384" spans="1:2">
      <c r="A384" s="23" t="s">
        <v>439</v>
      </c>
      <c r="B384" s="23" t="s">
        <v>2099</v>
      </c>
    </row>
    <row r="385" spans="1:2">
      <c r="A385" s="23" t="s">
        <v>439</v>
      </c>
      <c r="B385" s="23" t="s">
        <v>2100</v>
      </c>
    </row>
    <row r="386" spans="1:2">
      <c r="A386" s="23" t="s">
        <v>439</v>
      </c>
      <c r="B386" s="23" t="s">
        <v>2101</v>
      </c>
    </row>
    <row r="387" spans="1:2">
      <c r="A387" s="23" t="s">
        <v>444</v>
      </c>
      <c r="B387" s="23" t="s">
        <v>445</v>
      </c>
    </row>
    <row r="388" spans="1:2">
      <c r="A388" s="23" t="s">
        <v>447</v>
      </c>
      <c r="B388" s="23" t="s">
        <v>2102</v>
      </c>
    </row>
    <row r="389" spans="1:2">
      <c r="A389" s="23" t="s">
        <v>447</v>
      </c>
      <c r="B389" s="23" t="s">
        <v>2103</v>
      </c>
    </row>
    <row r="390" spans="1:2">
      <c r="A390" s="23" t="s">
        <v>450</v>
      </c>
      <c r="B390" s="23" t="s">
        <v>2104</v>
      </c>
    </row>
    <row r="391" spans="1:2">
      <c r="A391" s="23" t="s">
        <v>450</v>
      </c>
      <c r="B391" s="23" t="s">
        <v>2105</v>
      </c>
    </row>
    <row r="392" spans="1:2">
      <c r="A392" s="23" t="s">
        <v>450</v>
      </c>
      <c r="B392" s="23" t="s">
        <v>2106</v>
      </c>
    </row>
    <row r="393" spans="1:2">
      <c r="A393" s="23" t="s">
        <v>455</v>
      </c>
      <c r="B393" s="23" t="s">
        <v>2107</v>
      </c>
    </row>
    <row r="394" spans="1:2">
      <c r="A394" s="23" t="s">
        <v>455</v>
      </c>
      <c r="B394" s="23" t="s">
        <v>462</v>
      </c>
    </row>
    <row r="395" spans="1:2">
      <c r="A395" s="23" t="s">
        <v>455</v>
      </c>
      <c r="B395" s="23" t="s">
        <v>467</v>
      </c>
    </row>
    <row r="396" spans="1:2">
      <c r="A396" s="23" t="s">
        <v>455</v>
      </c>
      <c r="B396" s="23" t="s">
        <v>2108</v>
      </c>
    </row>
    <row r="397" spans="1:2">
      <c r="A397" s="23" t="s">
        <v>455</v>
      </c>
      <c r="B397" s="23" t="s">
        <v>473</v>
      </c>
    </row>
    <row r="398" spans="1:2">
      <c r="A398" s="23" t="s">
        <v>455</v>
      </c>
      <c r="B398" s="23" t="s">
        <v>476</v>
      </c>
    </row>
    <row r="399" spans="1:2">
      <c r="A399" s="23" t="s">
        <v>455</v>
      </c>
      <c r="B399" s="23" t="s">
        <v>1436</v>
      </c>
    </row>
    <row r="400" spans="1:2">
      <c r="A400" s="23" t="s">
        <v>488</v>
      </c>
      <c r="B400" s="23" t="s">
        <v>2109</v>
      </c>
    </row>
    <row r="401" spans="1:2">
      <c r="A401" s="23" t="s">
        <v>1452</v>
      </c>
      <c r="B401" s="23" t="s">
        <v>1453</v>
      </c>
    </row>
    <row r="402" spans="1:2">
      <c r="A402" s="23" t="s">
        <v>1452</v>
      </c>
      <c r="B402" s="23" t="s">
        <v>2110</v>
      </c>
    </row>
    <row r="403" spans="1:2">
      <c r="A403" s="23" t="s">
        <v>1452</v>
      </c>
      <c r="B403" s="23" t="s">
        <v>2111</v>
      </c>
    </row>
    <row r="404" spans="1:2">
      <c r="A404" s="23" t="s">
        <v>1452</v>
      </c>
      <c r="B404" s="23" t="s">
        <v>2112</v>
      </c>
    </row>
    <row r="405" spans="1:2">
      <c r="A405" s="24" t="s">
        <v>1452</v>
      </c>
      <c r="B405" s="24" t="s">
        <v>2113</v>
      </c>
    </row>
    <row r="406" spans="1:2">
      <c r="A406" s="23" t="s">
        <v>1452</v>
      </c>
      <c r="B406" s="23" t="s">
        <v>2114</v>
      </c>
    </row>
    <row r="407" spans="1:2">
      <c r="A407" s="23" t="s">
        <v>1452</v>
      </c>
      <c r="B407" s="23" t="s">
        <v>2115</v>
      </c>
    </row>
    <row r="408" spans="1:2">
      <c r="A408" s="23" t="s">
        <v>493</v>
      </c>
      <c r="B408" s="23" t="s">
        <v>2116</v>
      </c>
    </row>
    <row r="409" spans="1:2">
      <c r="A409" s="23" t="s">
        <v>493</v>
      </c>
      <c r="B409" s="23" t="s">
        <v>2117</v>
      </c>
    </row>
    <row r="410" spans="1:2">
      <c r="A410" s="23" t="s">
        <v>493</v>
      </c>
      <c r="B410" s="23" t="s">
        <v>2118</v>
      </c>
    </row>
    <row r="411" spans="1:2">
      <c r="A411" s="23" t="s">
        <v>497</v>
      </c>
      <c r="B411" s="23" t="s">
        <v>1460</v>
      </c>
    </row>
    <row r="412" spans="1:2">
      <c r="A412" s="23" t="s">
        <v>497</v>
      </c>
      <c r="B412" s="23" t="s">
        <v>498</v>
      </c>
    </row>
    <row r="413" spans="1:2">
      <c r="A413" s="23" t="s">
        <v>497</v>
      </c>
      <c r="B413" s="23" t="s">
        <v>2119</v>
      </c>
    </row>
    <row r="414" spans="1:2">
      <c r="A414" s="23" t="s">
        <v>497</v>
      </c>
      <c r="B414" s="23" t="s">
        <v>2120</v>
      </c>
    </row>
    <row r="415" spans="1:2">
      <c r="A415" s="23" t="s">
        <v>497</v>
      </c>
      <c r="B415" s="23" t="s">
        <v>2121</v>
      </c>
    </row>
    <row r="416" spans="1:2">
      <c r="A416" s="23" t="s">
        <v>497</v>
      </c>
      <c r="B416" s="23" t="s">
        <v>2122</v>
      </c>
    </row>
    <row r="417" spans="1:2">
      <c r="A417" s="23" t="s">
        <v>501</v>
      </c>
      <c r="B417" s="23" t="s">
        <v>2123</v>
      </c>
    </row>
    <row r="418" spans="1:2">
      <c r="A418" s="23" t="s">
        <v>510</v>
      </c>
      <c r="B418" s="23" t="s">
        <v>2124</v>
      </c>
    </row>
    <row r="419" spans="1:2">
      <c r="A419" s="23" t="s">
        <v>2125</v>
      </c>
      <c r="B419" s="23" t="s">
        <v>2126</v>
      </c>
    </row>
    <row r="420" spans="1:2">
      <c r="A420" s="23" t="s">
        <v>2125</v>
      </c>
      <c r="B420" s="23" t="s">
        <v>2127</v>
      </c>
    </row>
    <row r="421" spans="1:2">
      <c r="A421" s="23" t="s">
        <v>2125</v>
      </c>
      <c r="B421" s="23" t="s">
        <v>2128</v>
      </c>
    </row>
    <row r="422" spans="1:2">
      <c r="A422" s="23" t="s">
        <v>799</v>
      </c>
      <c r="B422" s="23" t="s">
        <v>2129</v>
      </c>
    </row>
    <row r="423" spans="1:2">
      <c r="A423" s="23" t="s">
        <v>522</v>
      </c>
      <c r="B423" s="23" t="s">
        <v>2130</v>
      </c>
    </row>
    <row r="424" spans="1:2">
      <c r="A424" s="23" t="s">
        <v>522</v>
      </c>
      <c r="B424" s="23" t="s">
        <v>2131</v>
      </c>
    </row>
    <row r="425" spans="1:2">
      <c r="A425" s="23" t="s">
        <v>2132</v>
      </c>
      <c r="B425" s="23" t="s">
        <v>2133</v>
      </c>
    </row>
    <row r="426" spans="1:2">
      <c r="A426" s="23" t="s">
        <v>2132</v>
      </c>
      <c r="B426" s="23" t="s">
        <v>2134</v>
      </c>
    </row>
    <row r="427" spans="1:2">
      <c r="A427" s="23" t="s">
        <v>2132</v>
      </c>
      <c r="B427" s="23" t="s">
        <v>2135</v>
      </c>
    </row>
    <row r="428" spans="1:2">
      <c r="A428" s="23" t="s">
        <v>2132</v>
      </c>
      <c r="B428" s="23" t="s">
        <v>2136</v>
      </c>
    </row>
    <row r="429" spans="1:2">
      <c r="A429" s="23" t="s">
        <v>2132</v>
      </c>
      <c r="B429" s="23" t="s">
        <v>2137</v>
      </c>
    </row>
    <row r="430" spans="1:2">
      <c r="A430" s="23" t="s">
        <v>2132</v>
      </c>
      <c r="B430" s="23" t="s">
        <v>2138</v>
      </c>
    </row>
    <row r="431" spans="1:2">
      <c r="A431" s="23" t="s">
        <v>2132</v>
      </c>
      <c r="B431" s="23" t="s">
        <v>2139</v>
      </c>
    </row>
    <row r="432" spans="1:2">
      <c r="A432" s="23" t="s">
        <v>2132</v>
      </c>
      <c r="B432" s="23" t="s">
        <v>2140</v>
      </c>
    </row>
    <row r="433" spans="1:2">
      <c r="A433" s="23" t="s">
        <v>2132</v>
      </c>
      <c r="B433" s="23" t="s">
        <v>2141</v>
      </c>
    </row>
    <row r="434" spans="1:2">
      <c r="A434" s="23" t="s">
        <v>2132</v>
      </c>
      <c r="B434" s="23" t="s">
        <v>2142</v>
      </c>
    </row>
    <row r="435" spans="1:2">
      <c r="A435" s="23" t="s">
        <v>2132</v>
      </c>
      <c r="B435" s="23" t="s">
        <v>2143</v>
      </c>
    </row>
    <row r="436" spans="1:2">
      <c r="A436" s="23" t="s">
        <v>2132</v>
      </c>
      <c r="B436" s="23" t="s">
        <v>2144</v>
      </c>
    </row>
    <row r="437" spans="1:2">
      <c r="A437" s="23" t="s">
        <v>528</v>
      </c>
      <c r="B437" s="23" t="s">
        <v>529</v>
      </c>
    </row>
    <row r="438" spans="1:2">
      <c r="A438" s="23" t="s">
        <v>531</v>
      </c>
      <c r="B438" s="23" t="s">
        <v>2145</v>
      </c>
    </row>
    <row r="439" spans="1:2">
      <c r="A439" s="23" t="s">
        <v>534</v>
      </c>
      <c r="B439" s="23" t="s">
        <v>2146</v>
      </c>
    </row>
    <row r="440" spans="1:2">
      <c r="A440" s="23" t="s">
        <v>534</v>
      </c>
      <c r="B440" s="23" t="s">
        <v>2147</v>
      </c>
    </row>
    <row r="441" spans="1:2">
      <c r="A441" s="23" t="s">
        <v>534</v>
      </c>
      <c r="B441" s="23" t="s">
        <v>2148</v>
      </c>
    </row>
    <row r="442" spans="1:2">
      <c r="A442" s="23" t="s">
        <v>534</v>
      </c>
      <c r="B442" s="23" t="s">
        <v>2149</v>
      </c>
    </row>
    <row r="443" spans="1:2">
      <c r="A443" s="23" t="s">
        <v>534</v>
      </c>
      <c r="B443" s="23" t="s">
        <v>2150</v>
      </c>
    </row>
    <row r="444" spans="1:2">
      <c r="A444" s="23" t="s">
        <v>534</v>
      </c>
      <c r="B444" s="23" t="s">
        <v>2151</v>
      </c>
    </row>
    <row r="445" spans="1:2">
      <c r="A445" s="23" t="s">
        <v>538</v>
      </c>
      <c r="B445" s="23" t="s">
        <v>2152</v>
      </c>
    </row>
    <row r="446" spans="1:2">
      <c r="A446" s="23" t="s">
        <v>2153</v>
      </c>
      <c r="B446" s="23" t="s">
        <v>2154</v>
      </c>
    </row>
    <row r="447" spans="1:2">
      <c r="A447" s="23" t="s">
        <v>545</v>
      </c>
      <c r="B447" s="23" t="s">
        <v>546</v>
      </c>
    </row>
    <row r="448" spans="1:2">
      <c r="A448" s="23" t="s">
        <v>548</v>
      </c>
      <c r="B448" s="23" t="s">
        <v>2155</v>
      </c>
    </row>
    <row r="449" spans="1:2">
      <c r="A449" s="23" t="s">
        <v>548</v>
      </c>
      <c r="B449" s="23" t="s">
        <v>2156</v>
      </c>
    </row>
    <row r="450" spans="1:2">
      <c r="A450" s="23" t="s">
        <v>548</v>
      </c>
      <c r="B450" s="23" t="s">
        <v>551</v>
      </c>
    </row>
    <row r="451" spans="1:2">
      <c r="A451" s="23" t="s">
        <v>548</v>
      </c>
      <c r="B451" s="23" t="s">
        <v>2157</v>
      </c>
    </row>
    <row r="452" spans="1:2">
      <c r="A452" s="23" t="s">
        <v>548</v>
      </c>
      <c r="B452" s="23" t="s">
        <v>2158</v>
      </c>
    </row>
    <row r="453" spans="1:2">
      <c r="A453" s="23" t="s">
        <v>548</v>
      </c>
      <c r="B453" s="23" t="s">
        <v>2159</v>
      </c>
    </row>
    <row r="454" spans="1:2">
      <c r="A454" s="23" t="s">
        <v>553</v>
      </c>
      <c r="B454" s="23" t="s">
        <v>2160</v>
      </c>
    </row>
    <row r="455" spans="1:2">
      <c r="A455" s="23" t="s">
        <v>553</v>
      </c>
      <c r="B455" s="23" t="s">
        <v>1480</v>
      </c>
    </row>
    <row r="456" spans="1:2">
      <c r="A456" s="23" t="s">
        <v>553</v>
      </c>
      <c r="B456" s="23" t="s">
        <v>2161</v>
      </c>
    </row>
    <row r="457" spans="1:2">
      <c r="A457" s="23" t="s">
        <v>553</v>
      </c>
      <c r="B457" s="23" t="s">
        <v>2162</v>
      </c>
    </row>
    <row r="458" spans="1:2">
      <c r="A458" s="23" t="s">
        <v>558</v>
      </c>
      <c r="B458" s="23" t="s">
        <v>2163</v>
      </c>
    </row>
    <row r="459" spans="1:2">
      <c r="A459" s="23" t="s">
        <v>558</v>
      </c>
      <c r="B459" s="23" t="s">
        <v>2164</v>
      </c>
    </row>
    <row r="460" spans="1:2">
      <c r="A460" s="23" t="s">
        <v>566</v>
      </c>
      <c r="B460" s="23" t="s">
        <v>567</v>
      </c>
    </row>
    <row r="461" spans="1:2">
      <c r="A461" s="23" t="s">
        <v>1491</v>
      </c>
      <c r="B461" s="23" t="s">
        <v>2165</v>
      </c>
    </row>
    <row r="462" spans="1:2">
      <c r="A462" s="23" t="s">
        <v>1491</v>
      </c>
      <c r="B462" s="23" t="s">
        <v>2166</v>
      </c>
    </row>
    <row r="463" spans="1:2">
      <c r="A463" s="23" t="s">
        <v>572</v>
      </c>
      <c r="B463" s="23" t="s">
        <v>2167</v>
      </c>
    </row>
    <row r="464" spans="1:2">
      <c r="A464" s="23" t="s">
        <v>572</v>
      </c>
      <c r="B464" s="23" t="s">
        <v>2168</v>
      </c>
    </row>
    <row r="465" spans="1:2">
      <c r="A465" s="23" t="s">
        <v>572</v>
      </c>
      <c r="B465" s="23" t="s">
        <v>575</v>
      </c>
    </row>
    <row r="466" spans="1:2">
      <c r="A466" s="23" t="s">
        <v>572</v>
      </c>
      <c r="B466" s="23" t="s">
        <v>577</v>
      </c>
    </row>
    <row r="467" spans="1:2">
      <c r="A467" s="23" t="s">
        <v>572</v>
      </c>
      <c r="B467" s="23" t="s">
        <v>2169</v>
      </c>
    </row>
    <row r="468" spans="1:2">
      <c r="A468" s="23" t="s">
        <v>572</v>
      </c>
      <c r="B468" s="23" t="s">
        <v>579</v>
      </c>
    </row>
    <row r="469" spans="1:2">
      <c r="A469" s="23" t="s">
        <v>572</v>
      </c>
      <c r="B469" s="23" t="s">
        <v>1496</v>
      </c>
    </row>
    <row r="470" spans="1:2">
      <c r="A470" s="23" t="s">
        <v>572</v>
      </c>
      <c r="B470" s="23" t="s">
        <v>580</v>
      </c>
    </row>
    <row r="471" spans="1:2">
      <c r="A471" s="23" t="s">
        <v>572</v>
      </c>
      <c r="B471" s="23" t="s">
        <v>581</v>
      </c>
    </row>
    <row r="472" spans="1:2">
      <c r="A472" s="23" t="s">
        <v>572</v>
      </c>
      <c r="B472" s="23" t="s">
        <v>2170</v>
      </c>
    </row>
    <row r="473" spans="1:2">
      <c r="A473" s="23" t="s">
        <v>590</v>
      </c>
      <c r="B473" s="23" t="s">
        <v>591</v>
      </c>
    </row>
    <row r="474" spans="1:2">
      <c r="A474" s="23" t="s">
        <v>590</v>
      </c>
      <c r="B474" s="23" t="s">
        <v>2171</v>
      </c>
    </row>
    <row r="475" spans="1:2">
      <c r="A475" s="23" t="s">
        <v>590</v>
      </c>
      <c r="B475" s="23" t="s">
        <v>2172</v>
      </c>
    </row>
    <row r="476" spans="1:2">
      <c r="A476" s="23" t="s">
        <v>590</v>
      </c>
      <c r="B476" s="23" t="s">
        <v>2173</v>
      </c>
    </row>
    <row r="477" spans="1:2">
      <c r="A477" s="23" t="s">
        <v>590</v>
      </c>
      <c r="B477" s="23" t="s">
        <v>1499</v>
      </c>
    </row>
    <row r="478" spans="1:2">
      <c r="A478" s="23" t="s">
        <v>593</v>
      </c>
      <c r="B478" s="23" t="s">
        <v>2174</v>
      </c>
    </row>
    <row r="479" spans="1:2">
      <c r="A479" s="23" t="s">
        <v>596</v>
      </c>
      <c r="B479" s="28" t="s">
        <v>2175</v>
      </c>
    </row>
    <row r="480" spans="1:2">
      <c r="A480" s="23" t="s">
        <v>596</v>
      </c>
      <c r="B480" s="23" t="s">
        <v>2176</v>
      </c>
    </row>
    <row r="481" spans="1:2">
      <c r="A481" s="23" t="s">
        <v>596</v>
      </c>
      <c r="B481" s="23" t="s">
        <v>2177</v>
      </c>
    </row>
    <row r="482" spans="1:2">
      <c r="A482" s="23" t="s">
        <v>600</v>
      </c>
      <c r="B482" s="23" t="s">
        <v>2178</v>
      </c>
    </row>
    <row r="483" spans="1:2">
      <c r="A483" s="23" t="s">
        <v>600</v>
      </c>
      <c r="B483" s="23" t="s">
        <v>2179</v>
      </c>
    </row>
    <row r="484" spans="1:2">
      <c r="A484" s="23" t="s">
        <v>600</v>
      </c>
      <c r="B484" s="23" t="s">
        <v>2180</v>
      </c>
    </row>
    <row r="485" spans="1:2">
      <c r="A485" s="23" t="s">
        <v>600</v>
      </c>
      <c r="B485" s="23" t="s">
        <v>2181</v>
      </c>
    </row>
    <row r="486" spans="1:2">
      <c r="A486" s="23" t="s">
        <v>600</v>
      </c>
      <c r="B486" s="23" t="s">
        <v>2182</v>
      </c>
    </row>
    <row r="487" spans="1:2">
      <c r="A487" s="23" t="s">
        <v>600</v>
      </c>
      <c r="B487" s="23" t="s">
        <v>2183</v>
      </c>
    </row>
    <row r="488" spans="1:2">
      <c r="A488" s="23" t="s">
        <v>600</v>
      </c>
      <c r="B488" s="23" t="s">
        <v>2184</v>
      </c>
    </row>
    <row r="489" spans="1:2">
      <c r="A489" s="23" t="s">
        <v>600</v>
      </c>
      <c r="B489" s="23" t="s">
        <v>601</v>
      </c>
    </row>
    <row r="490" spans="1:2">
      <c r="A490" s="23" t="s">
        <v>813</v>
      </c>
      <c r="B490" s="23" t="s">
        <v>2185</v>
      </c>
    </row>
    <row r="491" spans="1:2">
      <c r="A491" s="23" t="s">
        <v>609</v>
      </c>
      <c r="B491" s="23" t="s">
        <v>2186</v>
      </c>
    </row>
    <row r="492" spans="1:2">
      <c r="A492" s="23" t="s">
        <v>609</v>
      </c>
      <c r="B492" s="23" t="s">
        <v>2187</v>
      </c>
    </row>
    <row r="493" spans="1:2">
      <c r="A493" s="23" t="s">
        <v>609</v>
      </c>
      <c r="B493" s="23" t="s">
        <v>2188</v>
      </c>
    </row>
    <row r="494" spans="1:2">
      <c r="A494" s="23" t="s">
        <v>609</v>
      </c>
      <c r="B494" s="23" t="s">
        <v>610</v>
      </c>
    </row>
    <row r="495" spans="1:2">
      <c r="A495" s="23" t="s">
        <v>609</v>
      </c>
      <c r="B495" s="23" t="s">
        <v>2189</v>
      </c>
    </row>
    <row r="496" spans="1:2">
      <c r="A496" s="23" t="s">
        <v>609</v>
      </c>
      <c r="B496" s="23" t="s">
        <v>2190</v>
      </c>
    </row>
    <row r="497" spans="1:2">
      <c r="A497" s="23" t="s">
        <v>609</v>
      </c>
      <c r="B497" s="23" t="s">
        <v>2191</v>
      </c>
    </row>
    <row r="498" spans="1:2">
      <c r="A498" s="23" t="s">
        <v>609</v>
      </c>
      <c r="B498" s="23" t="s">
        <v>2192</v>
      </c>
    </row>
    <row r="499" spans="1:2">
      <c r="A499" s="23" t="s">
        <v>609</v>
      </c>
      <c r="B499" s="23" t="s">
        <v>2193</v>
      </c>
    </row>
    <row r="500" spans="1:2">
      <c r="A500" s="23" t="s">
        <v>609</v>
      </c>
      <c r="B500" s="23" t="s">
        <v>2194</v>
      </c>
    </row>
    <row r="501" spans="1:2">
      <c r="A501" s="23" t="s">
        <v>609</v>
      </c>
      <c r="B501" s="23" t="s">
        <v>2195</v>
      </c>
    </row>
    <row r="502" spans="1:2">
      <c r="A502" s="23" t="s">
        <v>609</v>
      </c>
      <c r="B502" s="23" t="s">
        <v>2196</v>
      </c>
    </row>
    <row r="503" spans="1:2">
      <c r="A503" s="23" t="s">
        <v>609</v>
      </c>
      <c r="B503" s="23" t="s">
        <v>2197</v>
      </c>
    </row>
    <row r="504" spans="1:2">
      <c r="A504" s="23" t="s">
        <v>609</v>
      </c>
      <c r="B504" s="23" t="s">
        <v>2198</v>
      </c>
    </row>
    <row r="505" spans="1:2">
      <c r="A505" s="23" t="s">
        <v>609</v>
      </c>
      <c r="B505" s="23" t="s">
        <v>2199</v>
      </c>
    </row>
    <row r="506" spans="1:2">
      <c r="A506" s="23" t="s">
        <v>609</v>
      </c>
      <c r="B506" s="23" t="s">
        <v>2200</v>
      </c>
    </row>
    <row r="507" spans="1:2">
      <c r="A507" s="23" t="s">
        <v>609</v>
      </c>
      <c r="B507" s="23" t="s">
        <v>2201</v>
      </c>
    </row>
    <row r="508" spans="1:2">
      <c r="A508" s="23" t="s">
        <v>609</v>
      </c>
      <c r="B508" s="23" t="s">
        <v>2202</v>
      </c>
    </row>
    <row r="509" spans="1:2">
      <c r="A509" s="23" t="s">
        <v>609</v>
      </c>
      <c r="B509" s="23" t="s">
        <v>2203</v>
      </c>
    </row>
    <row r="510" spans="1:2">
      <c r="A510" s="23" t="s">
        <v>609</v>
      </c>
      <c r="B510" s="23" t="s">
        <v>2204</v>
      </c>
    </row>
    <row r="511" spans="1:2">
      <c r="A511" s="23" t="s">
        <v>609</v>
      </c>
      <c r="B511" s="23" t="s">
        <v>2205</v>
      </c>
    </row>
    <row r="512" spans="1:2">
      <c r="A512" s="23" t="s">
        <v>609</v>
      </c>
      <c r="B512" s="23" t="s">
        <v>29</v>
      </c>
    </row>
    <row r="513" spans="1:2">
      <c r="A513" s="23" t="s">
        <v>609</v>
      </c>
      <c r="B513" s="23" t="s">
        <v>611</v>
      </c>
    </row>
    <row r="514" spans="1:2">
      <c r="A514" s="23" t="s">
        <v>609</v>
      </c>
      <c r="B514" s="23" t="s">
        <v>2206</v>
      </c>
    </row>
    <row r="515" spans="1:2">
      <c r="A515" s="23" t="s">
        <v>609</v>
      </c>
      <c r="B515" s="23" t="s">
        <v>2207</v>
      </c>
    </row>
    <row r="516" spans="1:2">
      <c r="A516" s="23" t="s">
        <v>609</v>
      </c>
      <c r="B516" s="23" t="s">
        <v>2208</v>
      </c>
    </row>
    <row r="517" spans="1:2">
      <c r="A517" s="23" t="s">
        <v>609</v>
      </c>
      <c r="B517" s="23" t="s">
        <v>2209</v>
      </c>
    </row>
    <row r="518" spans="1:2">
      <c r="A518" s="23" t="s">
        <v>609</v>
      </c>
      <c r="B518" s="23" t="s">
        <v>2210</v>
      </c>
    </row>
    <row r="519" spans="1:2">
      <c r="A519" s="23" t="s">
        <v>609</v>
      </c>
      <c r="B519" s="23" t="s">
        <v>2211</v>
      </c>
    </row>
    <row r="520" spans="1:2">
      <c r="A520" s="23" t="s">
        <v>609</v>
      </c>
      <c r="B520" s="23" t="s">
        <v>2212</v>
      </c>
    </row>
    <row r="521" spans="1:2">
      <c r="A521" s="23" t="s">
        <v>609</v>
      </c>
      <c r="B521" s="23" t="s">
        <v>2213</v>
      </c>
    </row>
    <row r="522" spans="1:2">
      <c r="A522" s="23" t="s">
        <v>609</v>
      </c>
      <c r="B522" s="23" t="s">
        <v>2214</v>
      </c>
    </row>
    <row r="523" spans="1:2">
      <c r="A523" s="23" t="s">
        <v>609</v>
      </c>
      <c r="B523" s="23" t="s">
        <v>2215</v>
      </c>
    </row>
    <row r="524" spans="1:2">
      <c r="A524" s="23" t="s">
        <v>609</v>
      </c>
      <c r="B524" s="23" t="s">
        <v>2216</v>
      </c>
    </row>
    <row r="525" spans="1:2">
      <c r="A525" s="23" t="s">
        <v>609</v>
      </c>
      <c r="B525" s="23" t="s">
        <v>2217</v>
      </c>
    </row>
    <row r="526" spans="1:2">
      <c r="A526" s="23" t="s">
        <v>609</v>
      </c>
      <c r="B526" s="23" t="s">
        <v>2218</v>
      </c>
    </row>
    <row r="527" spans="1:2">
      <c r="A527" s="23" t="s">
        <v>609</v>
      </c>
      <c r="B527" s="23" t="s">
        <v>2219</v>
      </c>
    </row>
    <row r="528" spans="1:2">
      <c r="A528" s="23" t="s">
        <v>609</v>
      </c>
      <c r="B528" s="23" t="s">
        <v>2220</v>
      </c>
    </row>
    <row r="529" spans="1:2">
      <c r="A529" s="23" t="s">
        <v>609</v>
      </c>
      <c r="B529" s="23" t="s">
        <v>2221</v>
      </c>
    </row>
    <row r="530" spans="1:2">
      <c r="A530" s="23" t="s">
        <v>609</v>
      </c>
      <c r="B530" s="23" t="s">
        <v>2222</v>
      </c>
    </row>
    <row r="531" spans="1:2">
      <c r="A531" s="23" t="s">
        <v>609</v>
      </c>
      <c r="B531" s="23" t="s">
        <v>2223</v>
      </c>
    </row>
    <row r="532" spans="1:2">
      <c r="A532" s="23" t="s">
        <v>609</v>
      </c>
      <c r="B532" s="23" t="s">
        <v>2224</v>
      </c>
    </row>
    <row r="533" spans="1:2">
      <c r="A533" s="23" t="s">
        <v>609</v>
      </c>
      <c r="B533" s="23" t="s">
        <v>2225</v>
      </c>
    </row>
    <row r="534" spans="1:2">
      <c r="A534" s="23" t="s">
        <v>609</v>
      </c>
      <c r="B534" s="23" t="s">
        <v>2226</v>
      </c>
    </row>
    <row r="535" spans="1:2">
      <c r="A535" s="23" t="s">
        <v>609</v>
      </c>
      <c r="B535" s="23" t="s">
        <v>2227</v>
      </c>
    </row>
    <row r="536" spans="1:2">
      <c r="A536" s="23" t="s">
        <v>609</v>
      </c>
      <c r="B536" s="23" t="s">
        <v>2228</v>
      </c>
    </row>
    <row r="537" spans="1:2">
      <c r="A537" s="23" t="s">
        <v>609</v>
      </c>
      <c r="B537" s="23" t="s">
        <v>2229</v>
      </c>
    </row>
    <row r="538" spans="1:2">
      <c r="A538" s="23" t="s">
        <v>609</v>
      </c>
      <c r="B538" s="23" t="s">
        <v>2230</v>
      </c>
    </row>
    <row r="539" spans="1:2">
      <c r="A539" s="23" t="s">
        <v>609</v>
      </c>
      <c r="B539" s="23" t="s">
        <v>2231</v>
      </c>
    </row>
    <row r="540" spans="1:2">
      <c r="A540" s="23" t="s">
        <v>609</v>
      </c>
      <c r="B540" s="23" t="s">
        <v>2232</v>
      </c>
    </row>
    <row r="541" spans="1:2">
      <c r="A541" s="23" t="s">
        <v>609</v>
      </c>
      <c r="B541" s="23" t="s">
        <v>2233</v>
      </c>
    </row>
    <row r="542" spans="1:2">
      <c r="A542" s="23" t="s">
        <v>609</v>
      </c>
      <c r="B542" s="23" t="s">
        <v>1522</v>
      </c>
    </row>
    <row r="543" spans="1:2">
      <c r="A543" s="23" t="s">
        <v>609</v>
      </c>
      <c r="B543" s="23" t="s">
        <v>2234</v>
      </c>
    </row>
    <row r="544" spans="1:2">
      <c r="A544" s="23" t="s">
        <v>609</v>
      </c>
      <c r="B544" s="23" t="s">
        <v>2235</v>
      </c>
    </row>
    <row r="545" spans="1:2">
      <c r="A545" s="23" t="s">
        <v>609</v>
      </c>
      <c r="B545" s="23" t="s">
        <v>2236</v>
      </c>
    </row>
    <row r="546" spans="1:2">
      <c r="A546" s="23" t="s">
        <v>609</v>
      </c>
      <c r="B546" s="23" t="s">
        <v>2237</v>
      </c>
    </row>
    <row r="547" spans="1:2">
      <c r="A547" s="23" t="s">
        <v>609</v>
      </c>
      <c r="B547" s="23" t="s">
        <v>2238</v>
      </c>
    </row>
    <row r="548" spans="1:2">
      <c r="A548" s="23" t="s">
        <v>609</v>
      </c>
      <c r="B548" s="23" t="s">
        <v>2239</v>
      </c>
    </row>
    <row r="549" spans="1:2">
      <c r="A549" s="23" t="s">
        <v>609</v>
      </c>
      <c r="B549" s="23" t="s">
        <v>2240</v>
      </c>
    </row>
    <row r="550" spans="1:2">
      <c r="A550" s="23" t="s">
        <v>609</v>
      </c>
      <c r="B550" s="23" t="s">
        <v>2241</v>
      </c>
    </row>
    <row r="551" spans="1:2">
      <c r="A551" s="23" t="s">
        <v>609</v>
      </c>
      <c r="B551" s="23" t="s">
        <v>2242</v>
      </c>
    </row>
    <row r="552" spans="1:2">
      <c r="A552" s="23" t="s">
        <v>609</v>
      </c>
      <c r="B552" s="23" t="s">
        <v>2243</v>
      </c>
    </row>
    <row r="553" spans="1:2">
      <c r="A553" s="23" t="s">
        <v>609</v>
      </c>
      <c r="B553" s="23" t="s">
        <v>2244</v>
      </c>
    </row>
    <row r="554" spans="1:2">
      <c r="A554" s="23" t="s">
        <v>614</v>
      </c>
      <c r="B554" s="23" t="s">
        <v>2245</v>
      </c>
    </row>
    <row r="555" spans="1:2">
      <c r="A555" s="23" t="s">
        <v>614</v>
      </c>
      <c r="B555" s="23" t="s">
        <v>2246</v>
      </c>
    </row>
    <row r="556" spans="1:2">
      <c r="A556" s="23" t="s">
        <v>614</v>
      </c>
      <c r="B556" s="23" t="s">
        <v>2247</v>
      </c>
    </row>
    <row r="557" spans="1:2">
      <c r="A557" s="23" t="s">
        <v>614</v>
      </c>
      <c r="B557" s="23" t="s">
        <v>2248</v>
      </c>
    </row>
    <row r="558" spans="1:2">
      <c r="A558" s="23" t="s">
        <v>614</v>
      </c>
      <c r="B558" s="23" t="s">
        <v>2249</v>
      </c>
    </row>
    <row r="559" spans="1:2">
      <c r="A559" s="23" t="s">
        <v>614</v>
      </c>
      <c r="B559" s="23" t="s">
        <v>2250</v>
      </c>
    </row>
    <row r="560" spans="1:2">
      <c r="A560" s="23" t="s">
        <v>614</v>
      </c>
      <c r="B560" s="23" t="s">
        <v>2251</v>
      </c>
    </row>
    <row r="561" spans="1:2">
      <c r="A561" s="23" t="s">
        <v>614</v>
      </c>
      <c r="B561" s="23" t="s">
        <v>2252</v>
      </c>
    </row>
    <row r="562" spans="1:2">
      <c r="A562" s="23" t="s">
        <v>614</v>
      </c>
      <c r="B562" s="23" t="s">
        <v>2253</v>
      </c>
    </row>
    <row r="563" spans="1:2">
      <c r="A563" s="23" t="s">
        <v>614</v>
      </c>
      <c r="B563" s="23" t="s">
        <v>2254</v>
      </c>
    </row>
    <row r="564" spans="1:2">
      <c r="A564" s="23" t="s">
        <v>618</v>
      </c>
      <c r="B564" s="23" t="s">
        <v>619</v>
      </c>
    </row>
    <row r="565" spans="1:2">
      <c r="A565" s="23" t="s">
        <v>618</v>
      </c>
      <c r="B565" s="23" t="s">
        <v>2255</v>
      </c>
    </row>
    <row r="566" spans="1:2">
      <c r="A566" s="23" t="s">
        <v>621</v>
      </c>
      <c r="B566" s="23" t="s">
        <v>2256</v>
      </c>
    </row>
    <row r="567" spans="1:2">
      <c r="A567" s="23" t="s">
        <v>621</v>
      </c>
      <c r="B567" s="23" t="s">
        <v>2257</v>
      </c>
    </row>
    <row r="568" spans="1:2">
      <c r="A568" s="23" t="s">
        <v>621</v>
      </c>
      <c r="B568" s="23" t="s">
        <v>622</v>
      </c>
    </row>
    <row r="569" spans="1:2">
      <c r="A569" s="23" t="s">
        <v>621</v>
      </c>
      <c r="B569" s="23" t="s">
        <v>2258</v>
      </c>
    </row>
    <row r="570" spans="1:2">
      <c r="A570" s="23" t="s">
        <v>621</v>
      </c>
      <c r="B570" s="23" t="s">
        <v>2259</v>
      </c>
    </row>
    <row r="571" spans="1:2">
      <c r="A571" s="23" t="s">
        <v>621</v>
      </c>
      <c r="B571" s="23" t="s">
        <v>1537</v>
      </c>
    </row>
    <row r="572" spans="1:2">
      <c r="A572" s="23" t="s">
        <v>621</v>
      </c>
      <c r="B572" s="23" t="s">
        <v>2260</v>
      </c>
    </row>
    <row r="573" spans="1:2">
      <c r="A573" s="23" t="s">
        <v>621</v>
      </c>
      <c r="B573" s="23" t="s">
        <v>2261</v>
      </c>
    </row>
    <row r="574" spans="1:2">
      <c r="A574" s="23" t="s">
        <v>621</v>
      </c>
      <c r="B574" s="23" t="s">
        <v>2262</v>
      </c>
    </row>
    <row r="575" spans="1:2">
      <c r="A575" s="23" t="s">
        <v>621</v>
      </c>
      <c r="B575" s="23" t="s">
        <v>2263</v>
      </c>
    </row>
    <row r="576" spans="1:2">
      <c r="A576" s="23" t="s">
        <v>621</v>
      </c>
      <c r="B576" s="23" t="s">
        <v>1910</v>
      </c>
    </row>
    <row r="577" spans="1:2">
      <c r="A577" s="23" t="s">
        <v>621</v>
      </c>
      <c r="B577" s="23" t="s">
        <v>2264</v>
      </c>
    </row>
    <row r="578" spans="1:2">
      <c r="A578" s="23" t="s">
        <v>621</v>
      </c>
      <c r="B578" s="23" t="s">
        <v>2265</v>
      </c>
    </row>
    <row r="579" spans="1:2">
      <c r="A579" s="23" t="s">
        <v>621</v>
      </c>
      <c r="B579" s="23" t="s">
        <v>625</v>
      </c>
    </row>
    <row r="580" spans="1:2">
      <c r="A580" s="23" t="s">
        <v>621</v>
      </c>
      <c r="B580" s="23" t="s">
        <v>179</v>
      </c>
    </row>
    <row r="581" spans="1:2">
      <c r="A581" s="23" t="s">
        <v>621</v>
      </c>
      <c r="B581" s="23" t="s">
        <v>2266</v>
      </c>
    </row>
    <row r="582" spans="1:2">
      <c r="A582" s="23" t="s">
        <v>621</v>
      </c>
      <c r="B582" s="23" t="s">
        <v>2267</v>
      </c>
    </row>
    <row r="583" spans="1:2">
      <c r="A583" s="23" t="s">
        <v>621</v>
      </c>
      <c r="B583" s="23" t="s">
        <v>2268</v>
      </c>
    </row>
    <row r="584" spans="1:2">
      <c r="A584" s="23" t="s">
        <v>621</v>
      </c>
      <c r="B584" s="23" t="s">
        <v>2269</v>
      </c>
    </row>
    <row r="585" spans="1:2">
      <c r="A585" s="23" t="s">
        <v>621</v>
      </c>
      <c r="B585" s="23" t="s">
        <v>2270</v>
      </c>
    </row>
    <row r="586" spans="1:2">
      <c r="A586" s="23" t="s">
        <v>621</v>
      </c>
      <c r="B586" s="23" t="s">
        <v>2271</v>
      </c>
    </row>
    <row r="587" spans="1:2">
      <c r="A587" s="23" t="s">
        <v>621</v>
      </c>
      <c r="B587" s="23" t="s">
        <v>2272</v>
      </c>
    </row>
    <row r="588" spans="1:2">
      <c r="A588" s="23" t="s">
        <v>621</v>
      </c>
      <c r="B588" s="23" t="s">
        <v>2273</v>
      </c>
    </row>
    <row r="589" spans="1:2">
      <c r="A589" s="23" t="s">
        <v>621</v>
      </c>
      <c r="B589" s="23" t="s">
        <v>2274</v>
      </c>
    </row>
    <row r="590" spans="1:2">
      <c r="A590" s="23" t="s">
        <v>621</v>
      </c>
      <c r="B590" s="23" t="s">
        <v>628</v>
      </c>
    </row>
    <row r="591" spans="1:2">
      <c r="A591" s="23" t="s">
        <v>621</v>
      </c>
      <c r="B591" s="23" t="s">
        <v>2275</v>
      </c>
    </row>
    <row r="592" spans="1:2">
      <c r="A592" s="23" t="s">
        <v>621</v>
      </c>
      <c r="B592" s="23" t="s">
        <v>2276</v>
      </c>
    </row>
    <row r="593" spans="1:2">
      <c r="A593" s="23" t="s">
        <v>621</v>
      </c>
      <c r="B593" s="23" t="s">
        <v>1547</v>
      </c>
    </row>
    <row r="594" spans="1:2">
      <c r="A594" s="23" t="s">
        <v>630</v>
      </c>
      <c r="B594" s="23" t="s">
        <v>2277</v>
      </c>
    </row>
    <row r="595" spans="1:2">
      <c r="A595" s="23" t="s">
        <v>630</v>
      </c>
      <c r="B595" s="23" t="s">
        <v>1551</v>
      </c>
    </row>
    <row r="596" spans="1:2">
      <c r="A596" s="23" t="s">
        <v>630</v>
      </c>
      <c r="B596" s="23" t="s">
        <v>2278</v>
      </c>
    </row>
    <row r="597" spans="1:2">
      <c r="A597" s="23" t="s">
        <v>630</v>
      </c>
      <c r="B597" s="23" t="s">
        <v>2279</v>
      </c>
    </row>
    <row r="598" spans="1:2">
      <c r="A598" s="23" t="s">
        <v>630</v>
      </c>
      <c r="B598" s="23" t="s">
        <v>2280</v>
      </c>
    </row>
    <row r="599" spans="1:2">
      <c r="A599" s="23" t="s">
        <v>630</v>
      </c>
      <c r="B599" s="23" t="s">
        <v>2281</v>
      </c>
    </row>
    <row r="600" spans="1:2">
      <c r="A600" s="23" t="s">
        <v>630</v>
      </c>
      <c r="B600" s="23" t="s">
        <v>2282</v>
      </c>
    </row>
    <row r="601" spans="1:2">
      <c r="A601" s="23" t="s">
        <v>630</v>
      </c>
      <c r="B601" s="23" t="s">
        <v>633</v>
      </c>
    </row>
    <row r="602" spans="1:2">
      <c r="A602" s="23" t="s">
        <v>630</v>
      </c>
      <c r="B602" s="23" t="s">
        <v>2283</v>
      </c>
    </row>
    <row r="603" spans="1:2">
      <c r="A603" s="23" t="s">
        <v>630</v>
      </c>
      <c r="B603" s="23" t="s">
        <v>2284</v>
      </c>
    </row>
    <row r="604" spans="1:2">
      <c r="A604" s="23" t="s">
        <v>630</v>
      </c>
      <c r="B604" s="23" t="s">
        <v>2285</v>
      </c>
    </row>
    <row r="605" spans="1:2">
      <c r="A605" s="23" t="s">
        <v>630</v>
      </c>
      <c r="B605" s="23" t="s">
        <v>2286</v>
      </c>
    </row>
    <row r="606" spans="1:2">
      <c r="A606" s="23" t="s">
        <v>630</v>
      </c>
      <c r="B606" s="23" t="s">
        <v>1562</v>
      </c>
    </row>
    <row r="607" spans="1:2">
      <c r="A607" s="23" t="s">
        <v>630</v>
      </c>
      <c r="B607" s="23" t="s">
        <v>2287</v>
      </c>
    </row>
    <row r="608" spans="1:2">
      <c r="A608" s="23" t="s">
        <v>630</v>
      </c>
      <c r="B608" s="23" t="s">
        <v>2288</v>
      </c>
    </row>
    <row r="609" spans="1:2">
      <c r="A609" s="23" t="s">
        <v>630</v>
      </c>
      <c r="B609" s="23" t="s">
        <v>1567</v>
      </c>
    </row>
    <row r="610" spans="1:2">
      <c r="A610" s="23" t="s">
        <v>630</v>
      </c>
      <c r="B610" s="23" t="s">
        <v>2289</v>
      </c>
    </row>
    <row r="611" spans="1:2">
      <c r="A611" s="23" t="s">
        <v>630</v>
      </c>
      <c r="B611" s="23" t="s">
        <v>2290</v>
      </c>
    </row>
    <row r="612" spans="1:2">
      <c r="A612" s="23" t="s">
        <v>630</v>
      </c>
      <c r="B612" s="23" t="s">
        <v>2291</v>
      </c>
    </row>
    <row r="613" spans="1:2">
      <c r="A613" s="23" t="s">
        <v>630</v>
      </c>
      <c r="B613" s="23" t="s">
        <v>2292</v>
      </c>
    </row>
    <row r="614" spans="1:2">
      <c r="A614" s="23" t="s">
        <v>630</v>
      </c>
      <c r="B614" s="23" t="s">
        <v>2293</v>
      </c>
    </row>
    <row r="615" spans="1:2">
      <c r="A615" s="23" t="s">
        <v>630</v>
      </c>
      <c r="B615" s="23" t="s">
        <v>642</v>
      </c>
    </row>
    <row r="616" spans="1:2">
      <c r="A616" s="23" t="s">
        <v>630</v>
      </c>
      <c r="B616" s="23" t="s">
        <v>2294</v>
      </c>
    </row>
    <row r="617" spans="1:2">
      <c r="A617" s="23" t="s">
        <v>630</v>
      </c>
      <c r="B617" s="23" t="s">
        <v>1574</v>
      </c>
    </row>
    <row r="618" spans="1:2">
      <c r="A618" s="23" t="s">
        <v>1578</v>
      </c>
      <c r="B618" s="23" t="s">
        <v>2295</v>
      </c>
    </row>
    <row r="619" spans="1:2">
      <c r="A619" s="23" t="s">
        <v>1578</v>
      </c>
      <c r="B619" s="23" t="s">
        <v>2296</v>
      </c>
    </row>
    <row r="620" spans="1:2">
      <c r="A620" s="23" t="s">
        <v>1578</v>
      </c>
      <c r="B620" s="23" t="s">
        <v>2297</v>
      </c>
    </row>
    <row r="621" spans="1:2">
      <c r="A621" s="23" t="s">
        <v>1578</v>
      </c>
      <c r="B621" s="23" t="s">
        <v>2298</v>
      </c>
    </row>
    <row r="622" spans="1:2">
      <c r="A622" s="23" t="s">
        <v>1578</v>
      </c>
      <c r="B622" s="23" t="s">
        <v>2299</v>
      </c>
    </row>
    <row r="623" spans="1:2">
      <c r="A623" s="23" t="s">
        <v>1578</v>
      </c>
      <c r="B623" s="23" t="s">
        <v>2300</v>
      </c>
    </row>
    <row r="624" spans="1:2">
      <c r="A624" s="23" t="s">
        <v>1578</v>
      </c>
      <c r="B624" s="23" t="s">
        <v>2301</v>
      </c>
    </row>
    <row r="625" spans="1:2">
      <c r="A625" s="23" t="s">
        <v>1578</v>
      </c>
      <c r="B625" s="23" t="s">
        <v>2302</v>
      </c>
    </row>
    <row r="626" spans="1:2">
      <c r="A626" s="23" t="s">
        <v>1578</v>
      </c>
      <c r="B626" s="23" t="s">
        <v>2303</v>
      </c>
    </row>
    <row r="627" spans="1:2">
      <c r="A627" s="23" t="s">
        <v>1578</v>
      </c>
      <c r="B627" s="23" t="s">
        <v>2304</v>
      </c>
    </row>
    <row r="628" spans="1:2">
      <c r="A628" s="23" t="s">
        <v>1578</v>
      </c>
      <c r="B628" s="23" t="s">
        <v>654</v>
      </c>
    </row>
    <row r="629" spans="1:2">
      <c r="A629" s="23" t="s">
        <v>1578</v>
      </c>
      <c r="B629" s="23" t="s">
        <v>2305</v>
      </c>
    </row>
    <row r="630" spans="1:2">
      <c r="A630" s="23" t="s">
        <v>1578</v>
      </c>
      <c r="B630" s="23" t="s">
        <v>2306</v>
      </c>
    </row>
    <row r="631" spans="1:2">
      <c r="A631" s="23" t="s">
        <v>1578</v>
      </c>
      <c r="B631" s="23" t="s">
        <v>2307</v>
      </c>
    </row>
    <row r="632" spans="1:2">
      <c r="A632" s="23" t="s">
        <v>1578</v>
      </c>
      <c r="B632" s="23" t="s">
        <v>2308</v>
      </c>
    </row>
    <row r="633" spans="1:2">
      <c r="A633" s="23" t="s">
        <v>1578</v>
      </c>
      <c r="B633" s="23" t="s">
        <v>2309</v>
      </c>
    </row>
    <row r="634" spans="1:2">
      <c r="A634" s="23" t="s">
        <v>1578</v>
      </c>
      <c r="B634" s="23" t="s">
        <v>2310</v>
      </c>
    </row>
    <row r="635" spans="1:2">
      <c r="A635" s="23" t="s">
        <v>1578</v>
      </c>
      <c r="B635" s="23" t="s">
        <v>2311</v>
      </c>
    </row>
    <row r="636" spans="1:2">
      <c r="A636" s="23" t="s">
        <v>1578</v>
      </c>
      <c r="B636" s="23" t="s">
        <v>1590</v>
      </c>
    </row>
    <row r="637" spans="1:2">
      <c r="A637" s="23" t="s">
        <v>1578</v>
      </c>
      <c r="B637" s="23" t="s">
        <v>2312</v>
      </c>
    </row>
    <row r="638" spans="1:2">
      <c r="A638" s="23" t="s">
        <v>1578</v>
      </c>
      <c r="B638" s="23" t="s">
        <v>2313</v>
      </c>
    </row>
    <row r="639" spans="1:2">
      <c r="A639" s="23" t="s">
        <v>1578</v>
      </c>
      <c r="B639" s="23" t="s">
        <v>2314</v>
      </c>
    </row>
    <row r="640" spans="1:2">
      <c r="A640" s="23" t="s">
        <v>1578</v>
      </c>
      <c r="B640" s="23" t="s">
        <v>2315</v>
      </c>
    </row>
    <row r="641" spans="1:2">
      <c r="A641" s="23" t="s">
        <v>1578</v>
      </c>
      <c r="B641" s="23" t="s">
        <v>2316</v>
      </c>
    </row>
    <row r="642" spans="1:2">
      <c r="A642" s="23" t="s">
        <v>1578</v>
      </c>
      <c r="B642" s="23" t="s">
        <v>2317</v>
      </c>
    </row>
    <row r="643" spans="1:2">
      <c r="A643" s="23" t="s">
        <v>1578</v>
      </c>
      <c r="B643" s="23" t="s">
        <v>2318</v>
      </c>
    </row>
    <row r="644" spans="1:2">
      <c r="A644" s="23" t="s">
        <v>1578</v>
      </c>
      <c r="B644" s="23" t="s">
        <v>2319</v>
      </c>
    </row>
    <row r="645" spans="1:2">
      <c r="A645" s="23" t="s">
        <v>1578</v>
      </c>
      <c r="B645" s="23" t="s">
        <v>1598</v>
      </c>
    </row>
    <row r="646" spans="1:2">
      <c r="A646" s="23" t="s">
        <v>1578</v>
      </c>
      <c r="B646" s="23" t="s">
        <v>1599</v>
      </c>
    </row>
    <row r="647" spans="1:2">
      <c r="A647" s="23" t="s">
        <v>1578</v>
      </c>
      <c r="B647" s="23" t="s">
        <v>2320</v>
      </c>
    </row>
    <row r="648" spans="1:2">
      <c r="A648" s="23" t="s">
        <v>1578</v>
      </c>
      <c r="B648" s="23" t="s">
        <v>2321</v>
      </c>
    </row>
    <row r="649" spans="1:2">
      <c r="A649" s="23" t="s">
        <v>1578</v>
      </c>
      <c r="B649" s="23" t="s">
        <v>2322</v>
      </c>
    </row>
    <row r="650" spans="1:2">
      <c r="A650" s="23" t="s">
        <v>1578</v>
      </c>
      <c r="B650" s="23" t="s">
        <v>2323</v>
      </c>
    </row>
    <row r="651" spans="1:2">
      <c r="A651" s="23" t="s">
        <v>1578</v>
      </c>
      <c r="B651" s="23" t="s">
        <v>2324</v>
      </c>
    </row>
    <row r="652" spans="1:2">
      <c r="A652" s="23" t="s">
        <v>1578</v>
      </c>
      <c r="B652" s="23" t="s">
        <v>2325</v>
      </c>
    </row>
    <row r="653" spans="1:2">
      <c r="A653" s="23" t="s">
        <v>1578</v>
      </c>
      <c r="B653" s="23" t="s">
        <v>2326</v>
      </c>
    </row>
    <row r="654" spans="1:2">
      <c r="A654" s="23" t="s">
        <v>1578</v>
      </c>
      <c r="B654" s="23" t="s">
        <v>2327</v>
      </c>
    </row>
    <row r="655" spans="1:2">
      <c r="A655" s="23" t="s">
        <v>1578</v>
      </c>
      <c r="B655" s="23" t="s">
        <v>1610</v>
      </c>
    </row>
    <row r="656" spans="1:2">
      <c r="A656" s="23" t="s">
        <v>1578</v>
      </c>
      <c r="B656" s="23" t="s">
        <v>2328</v>
      </c>
    </row>
    <row r="657" spans="1:2">
      <c r="A657" s="23" t="s">
        <v>1578</v>
      </c>
      <c r="B657" s="23" t="s">
        <v>2329</v>
      </c>
    </row>
    <row r="658" spans="1:2">
      <c r="A658" s="23" t="s">
        <v>1578</v>
      </c>
      <c r="B658" s="23" t="s">
        <v>2330</v>
      </c>
    </row>
    <row r="659" spans="1:2">
      <c r="A659" s="23" t="s">
        <v>1578</v>
      </c>
      <c r="B659" s="23" t="s">
        <v>2331</v>
      </c>
    </row>
    <row r="660" spans="1:2">
      <c r="A660" s="23" t="s">
        <v>1578</v>
      </c>
      <c r="B660" s="23" t="s">
        <v>1616</v>
      </c>
    </row>
    <row r="661" spans="1:2">
      <c r="A661" s="23" t="s">
        <v>1578</v>
      </c>
      <c r="B661" s="23" t="s">
        <v>1617</v>
      </c>
    </row>
    <row r="662" spans="1:2">
      <c r="A662" s="23" t="s">
        <v>1578</v>
      </c>
      <c r="B662" s="23" t="s">
        <v>2332</v>
      </c>
    </row>
    <row r="663" spans="1:2">
      <c r="A663" s="23" t="s">
        <v>1578</v>
      </c>
      <c r="B663" s="23" t="s">
        <v>2333</v>
      </c>
    </row>
    <row r="664" spans="1:2">
      <c r="A664" s="23" t="s">
        <v>1578</v>
      </c>
      <c r="B664" s="23" t="s">
        <v>2334</v>
      </c>
    </row>
    <row r="665" spans="1:2">
      <c r="A665" s="23" t="s">
        <v>1578</v>
      </c>
      <c r="B665" s="23" t="s">
        <v>2335</v>
      </c>
    </row>
    <row r="666" spans="1:2">
      <c r="A666" s="23" t="s">
        <v>1578</v>
      </c>
      <c r="B666" s="23" t="s">
        <v>2336</v>
      </c>
    </row>
    <row r="667" spans="1:2">
      <c r="A667" s="23" t="s">
        <v>1578</v>
      </c>
      <c r="B667" s="23" t="s">
        <v>2337</v>
      </c>
    </row>
    <row r="668" spans="1:2">
      <c r="A668" s="23" t="s">
        <v>1578</v>
      </c>
      <c r="B668" s="23" t="s">
        <v>2338</v>
      </c>
    </row>
    <row r="669" spans="1:2">
      <c r="A669" s="23" t="s">
        <v>1578</v>
      </c>
      <c r="B669" s="23" t="s">
        <v>2339</v>
      </c>
    </row>
    <row r="670" spans="1:2">
      <c r="A670" s="23" t="s">
        <v>1578</v>
      </c>
      <c r="B670" s="23" t="s">
        <v>2340</v>
      </c>
    </row>
    <row r="671" spans="1:2">
      <c r="A671" s="23" t="s">
        <v>1578</v>
      </c>
      <c r="B671" s="23" t="s">
        <v>2341</v>
      </c>
    </row>
    <row r="672" spans="1:2">
      <c r="A672" s="23" t="s">
        <v>1578</v>
      </c>
      <c r="B672" s="23" t="s">
        <v>2342</v>
      </c>
    </row>
    <row r="673" spans="1:2">
      <c r="A673" s="23" t="s">
        <v>1578</v>
      </c>
      <c r="B673" s="23" t="s">
        <v>2343</v>
      </c>
    </row>
    <row r="674" spans="1:2">
      <c r="A674" s="23" t="s">
        <v>1578</v>
      </c>
      <c r="B674" s="23" t="s">
        <v>2344</v>
      </c>
    </row>
    <row r="675" spans="1:2">
      <c r="A675" s="23" t="s">
        <v>1578</v>
      </c>
      <c r="B675" s="23" t="s">
        <v>2345</v>
      </c>
    </row>
    <row r="676" spans="1:2">
      <c r="A676" s="23" t="s">
        <v>1578</v>
      </c>
      <c r="B676" s="23" t="s">
        <v>2346</v>
      </c>
    </row>
    <row r="677" spans="1:2">
      <c r="A677" s="23" t="s">
        <v>1578</v>
      </c>
      <c r="B677" s="23" t="s">
        <v>1627</v>
      </c>
    </row>
    <row r="678" spans="1:2">
      <c r="A678" s="23" t="s">
        <v>1578</v>
      </c>
      <c r="B678" s="23" t="s">
        <v>2347</v>
      </c>
    </row>
    <row r="679" spans="1:2">
      <c r="A679" s="23" t="s">
        <v>1578</v>
      </c>
      <c r="B679" s="23" t="s">
        <v>2348</v>
      </c>
    </row>
    <row r="680" spans="1:2">
      <c r="A680" s="23" t="s">
        <v>1578</v>
      </c>
      <c r="B680" s="23" t="s">
        <v>2349</v>
      </c>
    </row>
    <row r="681" spans="1:2">
      <c r="A681" s="23" t="s">
        <v>1578</v>
      </c>
      <c r="B681" s="23" t="s">
        <v>2350</v>
      </c>
    </row>
    <row r="682" spans="1:2">
      <c r="A682" s="23" t="s">
        <v>1578</v>
      </c>
      <c r="B682" s="23" t="s">
        <v>2351</v>
      </c>
    </row>
    <row r="683" spans="1:2">
      <c r="A683" s="23" t="s">
        <v>1578</v>
      </c>
      <c r="B683" s="23" t="s">
        <v>2352</v>
      </c>
    </row>
    <row r="684" spans="1:2">
      <c r="A684" s="23" t="s">
        <v>1578</v>
      </c>
      <c r="B684" s="23" t="s">
        <v>675</v>
      </c>
    </row>
    <row r="685" spans="1:2">
      <c r="A685" s="23" t="s">
        <v>1578</v>
      </c>
      <c r="B685" s="23" t="s">
        <v>2353</v>
      </c>
    </row>
    <row r="686" spans="1:2">
      <c r="A686" s="23" t="s">
        <v>1578</v>
      </c>
      <c r="B686" s="23" t="s">
        <v>676</v>
      </c>
    </row>
    <row r="687" spans="1:2">
      <c r="A687" s="23" t="s">
        <v>1578</v>
      </c>
      <c r="B687" s="23" t="s">
        <v>2354</v>
      </c>
    </row>
    <row r="688" spans="1:2">
      <c r="A688" s="23" t="s">
        <v>1578</v>
      </c>
      <c r="B688" s="23" t="s">
        <v>2355</v>
      </c>
    </row>
    <row r="689" spans="1:2">
      <c r="A689" s="23" t="s">
        <v>1578</v>
      </c>
      <c r="B689" s="23" t="s">
        <v>2356</v>
      </c>
    </row>
    <row r="690" spans="1:2">
      <c r="A690" s="23" t="s">
        <v>1578</v>
      </c>
      <c r="B690" s="23" t="s">
        <v>2357</v>
      </c>
    </row>
    <row r="691" spans="1:2">
      <c r="A691" s="23" t="s">
        <v>1578</v>
      </c>
      <c r="B691" s="23" t="s">
        <v>2358</v>
      </c>
    </row>
    <row r="692" spans="1:2">
      <c r="A692" s="23" t="s">
        <v>1578</v>
      </c>
      <c r="B692" s="23" t="s">
        <v>2359</v>
      </c>
    </row>
    <row r="693" spans="1:2">
      <c r="A693" s="23" t="s">
        <v>1578</v>
      </c>
      <c r="B693" s="23" t="s">
        <v>2360</v>
      </c>
    </row>
    <row r="694" spans="1:2">
      <c r="A694" s="23" t="s">
        <v>1578</v>
      </c>
      <c r="B694" s="23" t="s">
        <v>2361</v>
      </c>
    </row>
    <row r="695" spans="1:2">
      <c r="A695" s="23" t="s">
        <v>1578</v>
      </c>
      <c r="B695" s="23" t="s">
        <v>2362</v>
      </c>
    </row>
    <row r="696" spans="1:2">
      <c r="A696" s="23" t="s">
        <v>1578</v>
      </c>
      <c r="B696" s="23" t="s">
        <v>2363</v>
      </c>
    </row>
    <row r="697" spans="1:2">
      <c r="A697" s="23" t="s">
        <v>1578</v>
      </c>
      <c r="B697" s="23" t="s">
        <v>2364</v>
      </c>
    </row>
    <row r="698" spans="1:2">
      <c r="A698" s="23" t="s">
        <v>1578</v>
      </c>
      <c r="B698" s="23" t="s">
        <v>2365</v>
      </c>
    </row>
    <row r="699" spans="1:2">
      <c r="A699" s="23" t="s">
        <v>1578</v>
      </c>
      <c r="B699" s="23" t="s">
        <v>1640</v>
      </c>
    </row>
    <row r="700" spans="1:2">
      <c r="A700" s="23" t="s">
        <v>1578</v>
      </c>
      <c r="B700" s="23" t="s">
        <v>1641</v>
      </c>
    </row>
    <row r="701" spans="1:2">
      <c r="A701" s="23" t="s">
        <v>1578</v>
      </c>
      <c r="B701" s="23" t="s">
        <v>2366</v>
      </c>
    </row>
    <row r="702" spans="1:2">
      <c r="A702" s="23" t="s">
        <v>1578</v>
      </c>
      <c r="B702" s="23" t="s">
        <v>2367</v>
      </c>
    </row>
    <row r="703" spans="1:2">
      <c r="A703" s="23" t="s">
        <v>1578</v>
      </c>
      <c r="B703" s="23" t="s">
        <v>680</v>
      </c>
    </row>
    <row r="704" spans="1:2">
      <c r="A704" s="23" t="s">
        <v>1578</v>
      </c>
      <c r="B704" s="23" t="s">
        <v>2368</v>
      </c>
    </row>
    <row r="705" spans="1:2">
      <c r="A705" s="23" t="s">
        <v>1578</v>
      </c>
      <c r="B705" s="23" t="s">
        <v>2369</v>
      </c>
    </row>
    <row r="706" spans="1:2">
      <c r="A706" s="23" t="s">
        <v>1578</v>
      </c>
      <c r="B706" s="23" t="s">
        <v>1644</v>
      </c>
    </row>
    <row r="707" spans="1:2">
      <c r="A707" s="23" t="s">
        <v>1578</v>
      </c>
      <c r="B707" s="23" t="s">
        <v>2370</v>
      </c>
    </row>
    <row r="708" spans="1:2">
      <c r="A708" s="23" t="s">
        <v>1578</v>
      </c>
      <c r="B708" s="23" t="s">
        <v>2371</v>
      </c>
    </row>
    <row r="709" spans="1:2">
      <c r="A709" s="23" t="s">
        <v>1578</v>
      </c>
      <c r="B709" s="23" t="s">
        <v>2372</v>
      </c>
    </row>
    <row r="710" spans="1:2">
      <c r="A710" s="23" t="s">
        <v>1578</v>
      </c>
      <c r="B710" s="23" t="s">
        <v>2373</v>
      </c>
    </row>
    <row r="711" spans="1:2">
      <c r="A711" s="23" t="s">
        <v>1578</v>
      </c>
      <c r="B711" s="23" t="s">
        <v>2374</v>
      </c>
    </row>
    <row r="712" spans="1:2">
      <c r="A712" s="23" t="s">
        <v>1578</v>
      </c>
      <c r="B712" s="23" t="s">
        <v>2375</v>
      </c>
    </row>
    <row r="713" spans="1:2">
      <c r="A713" s="23" t="s">
        <v>1578</v>
      </c>
      <c r="B713" s="23" t="s">
        <v>2376</v>
      </c>
    </row>
    <row r="714" spans="1:2">
      <c r="A714" s="23" t="s">
        <v>1578</v>
      </c>
      <c r="B714" s="23" t="s">
        <v>1645</v>
      </c>
    </row>
    <row r="715" spans="1:2">
      <c r="A715" s="23" t="s">
        <v>1578</v>
      </c>
      <c r="B715" s="23" t="s">
        <v>2377</v>
      </c>
    </row>
    <row r="716" spans="1:2">
      <c r="A716" s="23" t="s">
        <v>1578</v>
      </c>
      <c r="B716" s="23" t="s">
        <v>2378</v>
      </c>
    </row>
    <row r="717" spans="1:2">
      <c r="A717" s="23" t="s">
        <v>1578</v>
      </c>
      <c r="B717" s="23" t="s">
        <v>2379</v>
      </c>
    </row>
    <row r="718" spans="1:2">
      <c r="A718" s="23" t="s">
        <v>1578</v>
      </c>
      <c r="B718" s="23" t="s">
        <v>2380</v>
      </c>
    </row>
    <row r="719" spans="1:2">
      <c r="A719" s="23" t="s">
        <v>1578</v>
      </c>
      <c r="B719" s="23" t="s">
        <v>2381</v>
      </c>
    </row>
    <row r="720" spans="1:2">
      <c r="A720" s="23" t="s">
        <v>1578</v>
      </c>
      <c r="B720" s="23" t="s">
        <v>1657</v>
      </c>
    </row>
    <row r="721" spans="1:2">
      <c r="A721" s="23" t="s">
        <v>1578</v>
      </c>
      <c r="B721" s="23" t="s">
        <v>2382</v>
      </c>
    </row>
    <row r="722" spans="1:2">
      <c r="A722" s="23" t="s">
        <v>1578</v>
      </c>
      <c r="B722" s="23" t="s">
        <v>2383</v>
      </c>
    </row>
    <row r="723" spans="1:2">
      <c r="A723" s="23" t="s">
        <v>1578</v>
      </c>
      <c r="B723" s="23" t="s">
        <v>2384</v>
      </c>
    </row>
    <row r="724" spans="1:2">
      <c r="A724" s="23" t="s">
        <v>1578</v>
      </c>
      <c r="B724" s="23" t="s">
        <v>2385</v>
      </c>
    </row>
    <row r="725" spans="1:2">
      <c r="A725" s="23" t="s">
        <v>1578</v>
      </c>
      <c r="B725" s="23" t="s">
        <v>2386</v>
      </c>
    </row>
    <row r="726" spans="1:2">
      <c r="A726" s="23" t="s">
        <v>1578</v>
      </c>
      <c r="B726" s="23" t="s">
        <v>2387</v>
      </c>
    </row>
    <row r="727" spans="1:2">
      <c r="A727" s="23" t="s">
        <v>1578</v>
      </c>
      <c r="B727" s="23" t="s">
        <v>2388</v>
      </c>
    </row>
    <row r="728" spans="1:2">
      <c r="A728" s="23" t="s">
        <v>1578</v>
      </c>
      <c r="B728" s="23" t="s">
        <v>2389</v>
      </c>
    </row>
    <row r="729" spans="1:2">
      <c r="A729" s="23" t="s">
        <v>1578</v>
      </c>
      <c r="B729" s="23" t="s">
        <v>2390</v>
      </c>
    </row>
    <row r="730" spans="1:2">
      <c r="A730" s="23" t="s">
        <v>1578</v>
      </c>
      <c r="B730" s="23" t="s">
        <v>2391</v>
      </c>
    </row>
    <row r="731" spans="1:2">
      <c r="A731" s="23" t="s">
        <v>1578</v>
      </c>
      <c r="B731" s="23" t="s">
        <v>2392</v>
      </c>
    </row>
    <row r="732" spans="1:2">
      <c r="A732" s="23" t="s">
        <v>1578</v>
      </c>
      <c r="B732" s="23" t="s">
        <v>2393</v>
      </c>
    </row>
    <row r="733" spans="1:2">
      <c r="A733" s="23" t="s">
        <v>1578</v>
      </c>
      <c r="B733" s="23" t="s">
        <v>2394</v>
      </c>
    </row>
    <row r="734" spans="1:2">
      <c r="A734" s="23" t="s">
        <v>1578</v>
      </c>
      <c r="B734" s="23" t="s">
        <v>2395</v>
      </c>
    </row>
    <row r="735" spans="1:2">
      <c r="A735" s="23" t="s">
        <v>701</v>
      </c>
      <c r="B735" s="23" t="s">
        <v>2396</v>
      </c>
    </row>
    <row r="736" spans="1:2">
      <c r="A736" s="23" t="s">
        <v>701</v>
      </c>
      <c r="B736" s="23" t="s">
        <v>2397</v>
      </c>
    </row>
    <row r="737" spans="1:2">
      <c r="A737" s="23" t="s">
        <v>701</v>
      </c>
      <c r="B737" s="23" t="s">
        <v>2398</v>
      </c>
    </row>
    <row r="738" spans="1:2">
      <c r="A738" s="23" t="s">
        <v>701</v>
      </c>
      <c r="B738" s="23" t="s">
        <v>2399</v>
      </c>
    </row>
    <row r="739" spans="1:2">
      <c r="A739" s="23" t="s">
        <v>701</v>
      </c>
      <c r="B739" s="23" t="s">
        <v>2400</v>
      </c>
    </row>
    <row r="740" spans="1:2">
      <c r="A740" s="23" t="s">
        <v>701</v>
      </c>
      <c r="B740" s="23" t="s">
        <v>2401</v>
      </c>
    </row>
    <row r="741" spans="1:2">
      <c r="A741" s="23" t="s">
        <v>701</v>
      </c>
      <c r="B741" s="23" t="s">
        <v>227</v>
      </c>
    </row>
    <row r="742" spans="1:2">
      <c r="A742" s="23" t="s">
        <v>701</v>
      </c>
      <c r="B742" s="23" t="s">
        <v>2402</v>
      </c>
    </row>
    <row r="743" spans="1:2">
      <c r="A743" s="23" t="s">
        <v>701</v>
      </c>
      <c r="B743" s="23" t="s">
        <v>904</v>
      </c>
    </row>
    <row r="744" spans="1:2">
      <c r="A744" s="23" t="s">
        <v>701</v>
      </c>
      <c r="B744" s="23" t="s">
        <v>2403</v>
      </c>
    </row>
    <row r="745" spans="1:2">
      <c r="A745" s="23" t="s">
        <v>701</v>
      </c>
      <c r="B745" s="23" t="s">
        <v>2404</v>
      </c>
    </row>
    <row r="746" spans="1:2">
      <c r="A746" s="23" t="s">
        <v>701</v>
      </c>
      <c r="B746" s="23" t="s">
        <v>1139</v>
      </c>
    </row>
    <row r="747" spans="1:2">
      <c r="A747" s="23" t="s">
        <v>701</v>
      </c>
      <c r="B747" s="23" t="s">
        <v>2405</v>
      </c>
    </row>
    <row r="748" spans="1:2">
      <c r="A748" s="23" t="s">
        <v>701</v>
      </c>
      <c r="B748" s="23" t="s">
        <v>2406</v>
      </c>
    </row>
    <row r="749" spans="1:2">
      <c r="A749" s="23" t="s">
        <v>701</v>
      </c>
      <c r="B749" s="23" t="s">
        <v>2407</v>
      </c>
    </row>
    <row r="750" spans="1:2">
      <c r="A750" s="23" t="s">
        <v>701</v>
      </c>
      <c r="B750" s="19" t="s">
        <v>2408</v>
      </c>
    </row>
    <row r="751" spans="1:2">
      <c r="A751" s="23" t="s">
        <v>701</v>
      </c>
      <c r="B751" s="23" t="s">
        <v>2409</v>
      </c>
    </row>
    <row r="752" spans="1:2">
      <c r="A752" s="23" t="s">
        <v>701</v>
      </c>
      <c r="B752" s="23" t="s">
        <v>2410</v>
      </c>
    </row>
    <row r="753" spans="1:2">
      <c r="A753" s="23" t="s">
        <v>701</v>
      </c>
      <c r="B753" s="23" t="s">
        <v>2411</v>
      </c>
    </row>
    <row r="754" spans="1:2">
      <c r="A754" s="23" t="s">
        <v>701</v>
      </c>
      <c r="B754" s="23" t="s">
        <v>2412</v>
      </c>
    </row>
    <row r="755" spans="1:2">
      <c r="A755" s="23" t="s">
        <v>701</v>
      </c>
      <c r="B755" s="23" t="s">
        <v>2413</v>
      </c>
    </row>
    <row r="756" spans="1:2">
      <c r="A756" s="23" t="s">
        <v>701</v>
      </c>
      <c r="B756" s="23" t="s">
        <v>2414</v>
      </c>
    </row>
    <row r="757" spans="1:2">
      <c r="A757" s="23" t="s">
        <v>701</v>
      </c>
      <c r="B757" s="23" t="s">
        <v>2415</v>
      </c>
    </row>
    <row r="758" spans="1:2">
      <c r="A758" s="23" t="s">
        <v>701</v>
      </c>
      <c r="B758" s="23" t="s">
        <v>2416</v>
      </c>
    </row>
    <row r="759" spans="1:2">
      <c r="A759" s="23" t="s">
        <v>701</v>
      </c>
      <c r="B759" s="23" t="s">
        <v>2417</v>
      </c>
    </row>
    <row r="760" spans="1:2">
      <c r="A760" s="23" t="s">
        <v>701</v>
      </c>
      <c r="B760" s="23" t="s">
        <v>2418</v>
      </c>
    </row>
    <row r="761" spans="1:2">
      <c r="A761" s="23" t="s">
        <v>701</v>
      </c>
      <c r="B761" s="23" t="s">
        <v>2419</v>
      </c>
    </row>
    <row r="762" spans="1:2">
      <c r="A762" s="23" t="s">
        <v>701</v>
      </c>
      <c r="B762" s="23" t="s">
        <v>2420</v>
      </c>
    </row>
    <row r="763" spans="1:2">
      <c r="A763" s="23" t="s">
        <v>701</v>
      </c>
      <c r="B763" s="23" t="s">
        <v>1719</v>
      </c>
    </row>
    <row r="764" spans="1:2">
      <c r="A764" s="23" t="s">
        <v>701</v>
      </c>
      <c r="B764" s="23" t="s">
        <v>2421</v>
      </c>
    </row>
    <row r="765" spans="1:2">
      <c r="A765" s="23" t="s">
        <v>701</v>
      </c>
      <c r="B765" s="23" t="s">
        <v>2422</v>
      </c>
    </row>
    <row r="766" spans="1:2">
      <c r="A766" s="23" t="s">
        <v>701</v>
      </c>
      <c r="B766" s="23" t="s">
        <v>2423</v>
      </c>
    </row>
    <row r="767" spans="1:2">
      <c r="A767" s="23" t="s">
        <v>701</v>
      </c>
      <c r="B767" s="23" t="s">
        <v>2424</v>
      </c>
    </row>
    <row r="768" spans="1:2">
      <c r="A768" s="23" t="s">
        <v>701</v>
      </c>
      <c r="B768" s="23" t="s">
        <v>2425</v>
      </c>
    </row>
    <row r="769" spans="1:2">
      <c r="A769" s="23" t="s">
        <v>701</v>
      </c>
      <c r="B769" s="23" t="s">
        <v>2426</v>
      </c>
    </row>
    <row r="770" spans="1:2">
      <c r="A770" s="23" t="s">
        <v>701</v>
      </c>
      <c r="B770" s="23" t="s">
        <v>2427</v>
      </c>
    </row>
    <row r="771" spans="1:2">
      <c r="A771" s="23" t="s">
        <v>701</v>
      </c>
      <c r="B771" s="23" t="s">
        <v>2428</v>
      </c>
    </row>
    <row r="772" spans="1:2">
      <c r="A772" s="23" t="s">
        <v>701</v>
      </c>
      <c r="B772" s="23" t="s">
        <v>2429</v>
      </c>
    </row>
    <row r="773" spans="1:2">
      <c r="A773" s="23" t="s">
        <v>701</v>
      </c>
      <c r="B773" s="23" t="s">
        <v>2430</v>
      </c>
    </row>
    <row r="774" spans="1:2">
      <c r="A774" s="24" t="s">
        <v>701</v>
      </c>
      <c r="B774" s="23" t="s">
        <v>2431</v>
      </c>
    </row>
    <row r="775" spans="1:2">
      <c r="A775" s="23" t="s">
        <v>701</v>
      </c>
      <c r="B775" s="23" t="s">
        <v>2432</v>
      </c>
    </row>
    <row r="776" spans="1:2">
      <c r="A776" s="23" t="s">
        <v>701</v>
      </c>
      <c r="B776" s="23" t="s">
        <v>2433</v>
      </c>
    </row>
    <row r="777" spans="1:2">
      <c r="A777" s="23" t="s">
        <v>701</v>
      </c>
      <c r="B777" s="23" t="s">
        <v>2434</v>
      </c>
    </row>
    <row r="778" spans="1:2">
      <c r="A778" s="23" t="s">
        <v>701</v>
      </c>
      <c r="B778" s="23" t="s">
        <v>2435</v>
      </c>
    </row>
    <row r="779" spans="1:2">
      <c r="A779" s="23" t="s">
        <v>701</v>
      </c>
      <c r="B779" s="23" t="s">
        <v>1738</v>
      </c>
    </row>
    <row r="780" spans="1:2">
      <c r="A780" s="23" t="s">
        <v>701</v>
      </c>
      <c r="B780" s="23" t="s">
        <v>2436</v>
      </c>
    </row>
    <row r="781" spans="1:2">
      <c r="A781" s="23" t="s">
        <v>701</v>
      </c>
      <c r="B781" s="23" t="s">
        <v>2437</v>
      </c>
    </row>
    <row r="782" spans="1:2">
      <c r="A782" s="23" t="s">
        <v>701</v>
      </c>
      <c r="B782" s="23" t="s">
        <v>2438</v>
      </c>
    </row>
    <row r="783" spans="1:2">
      <c r="A783" s="23" t="s">
        <v>701</v>
      </c>
      <c r="B783" s="23" t="s">
        <v>1743</v>
      </c>
    </row>
    <row r="784" spans="1:2">
      <c r="A784" s="23" t="s">
        <v>701</v>
      </c>
      <c r="B784" s="23" t="s">
        <v>2439</v>
      </c>
    </row>
    <row r="785" spans="1:2">
      <c r="A785" s="23" t="s">
        <v>705</v>
      </c>
      <c r="B785" s="23" t="s">
        <v>2440</v>
      </c>
    </row>
    <row r="786" spans="1:2">
      <c r="A786" s="23" t="s">
        <v>705</v>
      </c>
      <c r="B786" s="23" t="s">
        <v>2441</v>
      </c>
    </row>
    <row r="787" spans="1:2">
      <c r="A787" s="23" t="s">
        <v>705</v>
      </c>
      <c r="B787" s="23" t="s">
        <v>2442</v>
      </c>
    </row>
    <row r="788" spans="1:2">
      <c r="A788" s="23" t="s">
        <v>705</v>
      </c>
      <c r="B788" s="23" t="s">
        <v>2443</v>
      </c>
    </row>
    <row r="789" spans="1:2">
      <c r="A789" s="23" t="s">
        <v>705</v>
      </c>
      <c r="B789" s="23" t="s">
        <v>2444</v>
      </c>
    </row>
    <row r="790" spans="1:2">
      <c r="A790" s="23" t="s">
        <v>705</v>
      </c>
      <c r="B790" s="23" t="s">
        <v>2445</v>
      </c>
    </row>
    <row r="791" spans="1:2">
      <c r="A791" s="23" t="s">
        <v>705</v>
      </c>
      <c r="B791" s="19" t="s">
        <v>2445</v>
      </c>
    </row>
    <row r="792" spans="1:2">
      <c r="A792" s="23" t="s">
        <v>705</v>
      </c>
      <c r="B792" s="23" t="s">
        <v>708</v>
      </c>
    </row>
    <row r="793" spans="1:2">
      <c r="A793" s="23" t="s">
        <v>705</v>
      </c>
      <c r="B793" s="23" t="s">
        <v>2446</v>
      </c>
    </row>
    <row r="794" spans="1:2">
      <c r="A794" s="23" t="s">
        <v>705</v>
      </c>
      <c r="B794" s="23" t="s">
        <v>2447</v>
      </c>
    </row>
    <row r="795" spans="1:2">
      <c r="A795" s="23" t="s">
        <v>705</v>
      </c>
      <c r="B795" s="23" t="s">
        <v>2448</v>
      </c>
    </row>
    <row r="796" spans="1:2">
      <c r="A796" s="23" t="s">
        <v>705</v>
      </c>
      <c r="B796" s="23" t="s">
        <v>711</v>
      </c>
    </row>
    <row r="797" spans="1:2">
      <c r="A797" s="23" t="s">
        <v>705</v>
      </c>
      <c r="B797" s="23" t="s">
        <v>2449</v>
      </c>
    </row>
    <row r="798" spans="1:2">
      <c r="A798" s="23" t="s">
        <v>705</v>
      </c>
      <c r="B798" s="23" t="s">
        <v>2450</v>
      </c>
    </row>
    <row r="799" spans="1:2">
      <c r="A799" s="23" t="s">
        <v>714</v>
      </c>
      <c r="B799" s="23" t="s">
        <v>2451</v>
      </c>
    </row>
    <row r="800" spans="1:2">
      <c r="A800" s="23" t="s">
        <v>714</v>
      </c>
      <c r="B800" s="23" t="s">
        <v>2452</v>
      </c>
    </row>
    <row r="801" spans="1:2">
      <c r="A801" s="23" t="s">
        <v>720</v>
      </c>
      <c r="B801" s="23" t="s">
        <v>2453</v>
      </c>
    </row>
    <row r="802" spans="1:2">
      <c r="A802" s="23" t="s">
        <v>720</v>
      </c>
      <c r="B802" s="23" t="s">
        <v>2454</v>
      </c>
    </row>
    <row r="803" spans="1:2">
      <c r="A803" s="23" t="s">
        <v>720</v>
      </c>
      <c r="B803" s="23" t="s">
        <v>2455</v>
      </c>
    </row>
    <row r="804" spans="1:2">
      <c r="A804" s="23" t="s">
        <v>720</v>
      </c>
      <c r="B804" s="23" t="s">
        <v>2456</v>
      </c>
    </row>
  </sheetData>
  <autoFilter ref="B1:B1000" xr:uid="{00000000-0009-0000-0000-000002000000}"/>
  <hyperlinks>
    <hyperlink ref="B347" r:id="rId1" xr:uid="{00000000-0004-0000-0200-000000000000}"/>
  </hyperlinks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2248"/>
  <sheetViews>
    <sheetView workbookViewId="0"/>
  </sheetViews>
  <sheetFormatPr defaultColWidth="12.5703125" defaultRowHeight="15.75" customHeight="1"/>
  <cols>
    <col min="1" max="1" width="31.42578125" customWidth="1"/>
    <col min="2" max="2" width="59.42578125" customWidth="1"/>
  </cols>
  <sheetData>
    <row r="1" spans="1:2">
      <c r="A1" s="29" t="s">
        <v>1770</v>
      </c>
      <c r="B1" s="30" t="s">
        <v>1771</v>
      </c>
    </row>
    <row r="2" spans="1:2">
      <c r="A2" s="31" t="s">
        <v>701</v>
      </c>
      <c r="B2" s="32">
        <v>1</v>
      </c>
    </row>
    <row r="3" spans="1:2">
      <c r="A3" s="31" t="s">
        <v>701</v>
      </c>
      <c r="B3" s="31">
        <v>49</v>
      </c>
    </row>
    <row r="4" spans="1:2">
      <c r="A4" s="31" t="s">
        <v>1170</v>
      </c>
      <c r="B4" s="31">
        <v>111</v>
      </c>
    </row>
    <row r="5" spans="1:2">
      <c r="A5" s="31" t="s">
        <v>701</v>
      </c>
      <c r="B5" s="31">
        <v>160</v>
      </c>
    </row>
    <row r="6" spans="1:2">
      <c r="A6" s="33" t="s">
        <v>701</v>
      </c>
      <c r="B6" s="33">
        <v>235</v>
      </c>
    </row>
    <row r="7" spans="1:2">
      <c r="A7" s="33" t="s">
        <v>143</v>
      </c>
      <c r="B7" s="33" t="s">
        <v>2457</v>
      </c>
    </row>
    <row r="8" spans="1:2">
      <c r="A8" s="33" t="s">
        <v>701</v>
      </c>
      <c r="B8" s="33" t="s">
        <v>1674</v>
      </c>
    </row>
    <row r="9" spans="1:2">
      <c r="A9" s="33" t="s">
        <v>701</v>
      </c>
      <c r="B9" s="33" t="s">
        <v>2458</v>
      </c>
    </row>
    <row r="10" spans="1:2">
      <c r="A10" s="33" t="s">
        <v>701</v>
      </c>
      <c r="B10" s="33" t="s">
        <v>2459</v>
      </c>
    </row>
    <row r="11" spans="1:2">
      <c r="A11" s="33" t="s">
        <v>162</v>
      </c>
      <c r="B11" s="33" t="s">
        <v>2460</v>
      </c>
    </row>
    <row r="12" spans="1:2">
      <c r="A12" s="33" t="s">
        <v>701</v>
      </c>
      <c r="B12" s="33" t="s">
        <v>2461</v>
      </c>
    </row>
    <row r="13" spans="1:2">
      <c r="A13" s="33" t="s">
        <v>701</v>
      </c>
      <c r="B13" s="33" t="s">
        <v>2462</v>
      </c>
    </row>
    <row r="14" spans="1:2">
      <c r="A14" s="33" t="s">
        <v>609</v>
      </c>
      <c r="B14" s="33" t="s">
        <v>2463</v>
      </c>
    </row>
    <row r="15" spans="1:2">
      <c r="A15" s="33" t="s">
        <v>701</v>
      </c>
      <c r="B15" s="33" t="s">
        <v>2464</v>
      </c>
    </row>
    <row r="16" spans="1:2">
      <c r="A16" s="33" t="s">
        <v>701</v>
      </c>
      <c r="B16" s="33" t="s">
        <v>2465</v>
      </c>
    </row>
    <row r="17" spans="1:2">
      <c r="A17" s="33" t="s">
        <v>343</v>
      </c>
      <c r="B17" s="33" t="s">
        <v>2466</v>
      </c>
    </row>
    <row r="18" spans="1:2">
      <c r="A18" s="33" t="s">
        <v>343</v>
      </c>
      <c r="B18" s="33" t="s">
        <v>2467</v>
      </c>
    </row>
    <row r="19" spans="1:2">
      <c r="A19" s="33" t="s">
        <v>343</v>
      </c>
      <c r="B19" s="33" t="s">
        <v>344</v>
      </c>
    </row>
    <row r="20" spans="1:2">
      <c r="A20" s="34" t="s">
        <v>701</v>
      </c>
      <c r="B20" s="34" t="s">
        <v>2468</v>
      </c>
    </row>
    <row r="21" spans="1:2">
      <c r="A21" s="33" t="s">
        <v>162</v>
      </c>
      <c r="B21" s="33" t="s">
        <v>2469</v>
      </c>
    </row>
    <row r="22" spans="1:2">
      <c r="A22" s="33" t="s">
        <v>701</v>
      </c>
      <c r="B22" s="33" t="s">
        <v>2470</v>
      </c>
    </row>
    <row r="23" spans="1:2">
      <c r="A23" s="33" t="s">
        <v>701</v>
      </c>
      <c r="B23" s="33" t="s">
        <v>2471</v>
      </c>
    </row>
    <row r="24" spans="1:2">
      <c r="A24" s="35" t="s">
        <v>701</v>
      </c>
      <c r="B24" s="36" t="s">
        <v>2472</v>
      </c>
    </row>
    <row r="25" spans="1:2">
      <c r="A25" s="33" t="s">
        <v>701</v>
      </c>
      <c r="B25" s="33" t="s">
        <v>2473</v>
      </c>
    </row>
    <row r="26" spans="1:2">
      <c r="A26" s="34" t="s">
        <v>701</v>
      </c>
      <c r="B26" s="34" t="s">
        <v>903</v>
      </c>
    </row>
    <row r="27" spans="1:2">
      <c r="A27" s="34" t="s">
        <v>226</v>
      </c>
      <c r="B27" s="34" t="s">
        <v>903</v>
      </c>
    </row>
    <row r="28" spans="1:2">
      <c r="A28" s="34" t="s">
        <v>362</v>
      </c>
      <c r="B28" s="34" t="s">
        <v>903</v>
      </c>
    </row>
    <row r="29" spans="1:2">
      <c r="A29" s="34" t="s">
        <v>115</v>
      </c>
      <c r="B29" s="34" t="s">
        <v>903</v>
      </c>
    </row>
    <row r="30" spans="1:2">
      <c r="A30" s="37" t="s">
        <v>1578</v>
      </c>
      <c r="B30" s="37" t="s">
        <v>903</v>
      </c>
    </row>
    <row r="31" spans="1:2">
      <c r="A31" s="34" t="s">
        <v>115</v>
      </c>
      <c r="B31" s="34" t="s">
        <v>903</v>
      </c>
    </row>
    <row r="32" spans="1:2">
      <c r="A32" s="33" t="s">
        <v>701</v>
      </c>
      <c r="B32" s="33" t="s">
        <v>2474</v>
      </c>
    </row>
    <row r="33" spans="1:2">
      <c r="A33" s="33" t="s">
        <v>701</v>
      </c>
      <c r="B33" s="33" t="s">
        <v>2475</v>
      </c>
    </row>
    <row r="34" spans="1:2">
      <c r="A34" s="33" t="s">
        <v>701</v>
      </c>
      <c r="B34" s="33" t="s">
        <v>2476</v>
      </c>
    </row>
    <row r="35" spans="1:2">
      <c r="A35" s="33" t="s">
        <v>701</v>
      </c>
      <c r="B35" s="33" t="s">
        <v>2477</v>
      </c>
    </row>
    <row r="36" spans="1:2">
      <c r="A36" s="33" t="s">
        <v>701</v>
      </c>
      <c r="B36" s="33" t="s">
        <v>2478</v>
      </c>
    </row>
    <row r="37" spans="1:2">
      <c r="A37" s="33" t="s">
        <v>701</v>
      </c>
      <c r="B37" s="33" t="s">
        <v>2479</v>
      </c>
    </row>
    <row r="38" spans="1:2">
      <c r="A38" s="33" t="s">
        <v>493</v>
      </c>
      <c r="B38" s="33" t="s">
        <v>2480</v>
      </c>
    </row>
    <row r="39" spans="1:2">
      <c r="A39" s="33" t="s">
        <v>701</v>
      </c>
      <c r="B39" s="33" t="s">
        <v>2481</v>
      </c>
    </row>
    <row r="40" spans="1:2">
      <c r="A40" s="33" t="s">
        <v>701</v>
      </c>
      <c r="B40" s="33" t="s">
        <v>2482</v>
      </c>
    </row>
    <row r="41" spans="1:2">
      <c r="A41" s="33" t="s">
        <v>343</v>
      </c>
      <c r="B41" s="33" t="s">
        <v>2483</v>
      </c>
    </row>
    <row r="42" spans="1:2">
      <c r="A42" s="33" t="s">
        <v>343</v>
      </c>
      <c r="B42" s="33" t="s">
        <v>2484</v>
      </c>
    </row>
    <row r="43" spans="1:2">
      <c r="A43" s="33" t="s">
        <v>701</v>
      </c>
      <c r="B43" s="33" t="s">
        <v>2485</v>
      </c>
    </row>
    <row r="44" spans="1:2">
      <c r="A44" s="33" t="s">
        <v>73</v>
      </c>
      <c r="B44" s="33" t="s">
        <v>2486</v>
      </c>
    </row>
    <row r="45" spans="1:2">
      <c r="A45" s="33" t="s">
        <v>115</v>
      </c>
      <c r="B45" s="33" t="s">
        <v>2487</v>
      </c>
    </row>
    <row r="46" spans="1:2">
      <c r="A46" s="33" t="s">
        <v>1</v>
      </c>
      <c r="B46" s="33" t="s">
        <v>2</v>
      </c>
    </row>
    <row r="47" spans="1:2">
      <c r="A47" s="33" t="s">
        <v>162</v>
      </c>
      <c r="B47" s="33" t="s">
        <v>2488</v>
      </c>
    </row>
    <row r="48" spans="1:2">
      <c r="A48" s="33" t="s">
        <v>162</v>
      </c>
      <c r="B48" s="33" t="s">
        <v>2489</v>
      </c>
    </row>
    <row r="49" spans="1:2">
      <c r="A49" s="33" t="s">
        <v>1578</v>
      </c>
      <c r="B49" s="33" t="s">
        <v>2490</v>
      </c>
    </row>
    <row r="50" spans="1:2">
      <c r="A50" s="33" t="s">
        <v>701</v>
      </c>
      <c r="B50" s="33" t="s">
        <v>2491</v>
      </c>
    </row>
    <row r="51" spans="1:2">
      <c r="A51" s="33" t="s">
        <v>701</v>
      </c>
      <c r="B51" s="33" t="s">
        <v>2492</v>
      </c>
    </row>
    <row r="52" spans="1:2">
      <c r="A52" s="33" t="s">
        <v>1578</v>
      </c>
      <c r="B52" s="33" t="s">
        <v>2493</v>
      </c>
    </row>
    <row r="53" spans="1:2">
      <c r="A53" s="33" t="s">
        <v>1578</v>
      </c>
      <c r="B53" s="33" t="s">
        <v>2494</v>
      </c>
    </row>
    <row r="54" spans="1:2">
      <c r="A54" s="33" t="s">
        <v>2125</v>
      </c>
      <c r="B54" s="33" t="s">
        <v>904</v>
      </c>
    </row>
    <row r="55" spans="1:2">
      <c r="A55" s="34" t="s">
        <v>1578</v>
      </c>
      <c r="B55" s="34" t="s">
        <v>904</v>
      </c>
    </row>
    <row r="56" spans="1:2">
      <c r="A56" s="33" t="s">
        <v>1578</v>
      </c>
      <c r="B56" s="33" t="s">
        <v>2495</v>
      </c>
    </row>
    <row r="57" spans="1:2">
      <c r="A57" s="33" t="s">
        <v>618</v>
      </c>
      <c r="B57" s="33" t="s">
        <v>2496</v>
      </c>
    </row>
    <row r="58" spans="1:2">
      <c r="A58" s="34" t="s">
        <v>705</v>
      </c>
      <c r="B58" s="34" t="s">
        <v>978</v>
      </c>
    </row>
    <row r="59" spans="1:2">
      <c r="A59" s="33" t="s">
        <v>1444</v>
      </c>
      <c r="B59" s="33" t="s">
        <v>978</v>
      </c>
    </row>
    <row r="60" spans="1:2">
      <c r="A60" s="33" t="s">
        <v>1578</v>
      </c>
      <c r="B60" s="33" t="s">
        <v>2497</v>
      </c>
    </row>
    <row r="61" spans="1:2">
      <c r="A61" s="33" t="s">
        <v>162</v>
      </c>
      <c r="B61" s="33" t="s">
        <v>2498</v>
      </c>
    </row>
    <row r="62" spans="1:2">
      <c r="A62" s="33" t="s">
        <v>746</v>
      </c>
      <c r="B62" s="33" t="s">
        <v>2499</v>
      </c>
    </row>
    <row r="63" spans="1:2">
      <c r="A63" s="34" t="s">
        <v>1019</v>
      </c>
      <c r="B63" s="34" t="s">
        <v>1901</v>
      </c>
    </row>
    <row r="64" spans="1:2">
      <c r="A64" s="33" t="s">
        <v>746</v>
      </c>
      <c r="B64" s="33" t="s">
        <v>2500</v>
      </c>
    </row>
    <row r="65" spans="1:2">
      <c r="A65" s="33" t="s">
        <v>609</v>
      </c>
      <c r="B65" s="33" t="s">
        <v>2501</v>
      </c>
    </row>
    <row r="66" spans="1:2">
      <c r="A66" s="33" t="s">
        <v>33</v>
      </c>
      <c r="B66" s="33" t="s">
        <v>2502</v>
      </c>
    </row>
    <row r="67" spans="1:2">
      <c r="A67" s="33" t="s">
        <v>609</v>
      </c>
      <c r="B67" s="33" t="s">
        <v>2503</v>
      </c>
    </row>
    <row r="68" spans="1:2">
      <c r="A68" s="33" t="s">
        <v>162</v>
      </c>
      <c r="B68" s="33" t="s">
        <v>2504</v>
      </c>
    </row>
    <row r="69" spans="1:2">
      <c r="A69" s="33" t="s">
        <v>162</v>
      </c>
      <c r="B69" s="33" t="s">
        <v>1918</v>
      </c>
    </row>
    <row r="70" spans="1:2">
      <c r="A70" s="33" t="s">
        <v>404</v>
      </c>
      <c r="B70" s="33" t="s">
        <v>2505</v>
      </c>
    </row>
    <row r="71" spans="1:2">
      <c r="A71" s="33" t="s">
        <v>1295</v>
      </c>
      <c r="B71" s="33" t="s">
        <v>2506</v>
      </c>
    </row>
    <row r="72" spans="1:2">
      <c r="A72" s="33" t="s">
        <v>609</v>
      </c>
      <c r="B72" s="33" t="s">
        <v>2506</v>
      </c>
    </row>
    <row r="73" spans="1:2">
      <c r="A73" s="33" t="s">
        <v>162</v>
      </c>
      <c r="B73" s="33" t="s">
        <v>2507</v>
      </c>
    </row>
    <row r="74" spans="1:2">
      <c r="A74" s="33" t="s">
        <v>162</v>
      </c>
      <c r="B74" s="33" t="s">
        <v>2508</v>
      </c>
    </row>
    <row r="75" spans="1:2">
      <c r="A75" s="33" t="s">
        <v>1578</v>
      </c>
      <c r="B75" s="33" t="s">
        <v>2509</v>
      </c>
    </row>
    <row r="76" spans="1:2">
      <c r="A76" s="33" t="s">
        <v>115</v>
      </c>
      <c r="B76" s="33" t="s">
        <v>2510</v>
      </c>
    </row>
    <row r="77" spans="1:2">
      <c r="A77" s="33" t="s">
        <v>439</v>
      </c>
      <c r="B77" s="33" t="s">
        <v>2511</v>
      </c>
    </row>
    <row r="78" spans="1:2">
      <c r="A78" s="33" t="s">
        <v>548</v>
      </c>
      <c r="B78" s="33" t="s">
        <v>549</v>
      </c>
    </row>
    <row r="79" spans="1:2">
      <c r="A79" s="33" t="s">
        <v>347</v>
      </c>
      <c r="B79" s="33" t="s">
        <v>2031</v>
      </c>
    </row>
    <row r="80" spans="1:2">
      <c r="A80" s="33" t="s">
        <v>347</v>
      </c>
      <c r="B80" s="33" t="s">
        <v>2512</v>
      </c>
    </row>
    <row r="81" spans="1:2">
      <c r="A81" s="33" t="s">
        <v>596</v>
      </c>
      <c r="B81" s="33" t="s">
        <v>2513</v>
      </c>
    </row>
    <row r="82" spans="1:2">
      <c r="A82" s="33" t="s">
        <v>439</v>
      </c>
      <c r="B82" s="33" t="s">
        <v>2514</v>
      </c>
    </row>
    <row r="83" spans="1:2">
      <c r="A83" s="33" t="s">
        <v>347</v>
      </c>
      <c r="B83" s="33" t="s">
        <v>2515</v>
      </c>
    </row>
    <row r="84" spans="1:2">
      <c r="A84" s="33" t="s">
        <v>497</v>
      </c>
      <c r="B84" s="33" t="s">
        <v>2516</v>
      </c>
    </row>
    <row r="85" spans="1:2">
      <c r="A85" s="33" t="s">
        <v>162</v>
      </c>
      <c r="B85" s="33" t="s">
        <v>2517</v>
      </c>
    </row>
    <row r="86" spans="1:2">
      <c r="A86" s="33" t="s">
        <v>115</v>
      </c>
      <c r="B86" s="33" t="s">
        <v>2518</v>
      </c>
    </row>
    <row r="87" spans="1:2">
      <c r="A87" s="33" t="s">
        <v>115</v>
      </c>
      <c r="B87" s="33" t="s">
        <v>2519</v>
      </c>
    </row>
    <row r="88" spans="1:2">
      <c r="A88" s="33" t="s">
        <v>548</v>
      </c>
      <c r="B88" s="33" t="s">
        <v>2520</v>
      </c>
    </row>
    <row r="89" spans="1:2">
      <c r="A89" s="33" t="s">
        <v>115</v>
      </c>
      <c r="B89" s="33" t="s">
        <v>2521</v>
      </c>
    </row>
    <row r="90" spans="1:2">
      <c r="A90" s="33" t="s">
        <v>450</v>
      </c>
      <c r="B90" s="33" t="s">
        <v>2522</v>
      </c>
    </row>
    <row r="91" spans="1:2">
      <c r="A91" s="33" t="s">
        <v>701</v>
      </c>
      <c r="B91" s="33" t="s">
        <v>2523</v>
      </c>
    </row>
    <row r="92" spans="1:2">
      <c r="A92" s="33" t="s">
        <v>143</v>
      </c>
      <c r="B92" s="33" t="s">
        <v>2524</v>
      </c>
    </row>
    <row r="93" spans="1:2">
      <c r="A93" s="33" t="s">
        <v>621</v>
      </c>
      <c r="B93" s="33" t="s">
        <v>2256</v>
      </c>
    </row>
    <row r="94" spans="1:2">
      <c r="A94" s="33" t="s">
        <v>33</v>
      </c>
      <c r="B94" s="33" t="s">
        <v>2525</v>
      </c>
    </row>
    <row r="95" spans="1:2">
      <c r="A95" s="33" t="s">
        <v>522</v>
      </c>
      <c r="B95" s="33" t="s">
        <v>2526</v>
      </c>
    </row>
    <row r="96" spans="1:2">
      <c r="A96" s="33" t="s">
        <v>621</v>
      </c>
      <c r="B96" s="33" t="s">
        <v>2527</v>
      </c>
    </row>
    <row r="97" spans="1:2">
      <c r="A97" s="33" t="s">
        <v>621</v>
      </c>
      <c r="B97" s="33" t="s">
        <v>2528</v>
      </c>
    </row>
    <row r="98" spans="1:2">
      <c r="A98" s="33" t="s">
        <v>621</v>
      </c>
      <c r="B98" s="33" t="s">
        <v>2529</v>
      </c>
    </row>
    <row r="99" spans="1:2">
      <c r="A99" s="33" t="s">
        <v>522</v>
      </c>
      <c r="B99" s="33" t="s">
        <v>2530</v>
      </c>
    </row>
    <row r="100" spans="1:2">
      <c r="A100" s="33" t="s">
        <v>621</v>
      </c>
      <c r="B100" s="33" t="s">
        <v>2531</v>
      </c>
    </row>
    <row r="101" spans="1:2">
      <c r="A101" s="33" t="s">
        <v>621</v>
      </c>
      <c r="B101" s="33" t="s">
        <v>2532</v>
      </c>
    </row>
    <row r="102" spans="1:2">
      <c r="A102" s="33" t="s">
        <v>621</v>
      </c>
      <c r="B102" s="33" t="s">
        <v>2533</v>
      </c>
    </row>
    <row r="103" spans="1:2">
      <c r="A103" s="33" t="s">
        <v>423</v>
      </c>
      <c r="B103" s="33" t="s">
        <v>2534</v>
      </c>
    </row>
    <row r="104" spans="1:2">
      <c r="A104" s="33" t="s">
        <v>621</v>
      </c>
      <c r="B104" s="33" t="s">
        <v>2535</v>
      </c>
    </row>
    <row r="105" spans="1:2">
      <c r="A105" s="33" t="s">
        <v>621</v>
      </c>
      <c r="B105" s="33" t="s">
        <v>2536</v>
      </c>
    </row>
    <row r="106" spans="1:2">
      <c r="A106" s="33" t="s">
        <v>621</v>
      </c>
      <c r="B106" s="33" t="s">
        <v>2537</v>
      </c>
    </row>
    <row r="107" spans="1:2">
      <c r="A107" s="33" t="s">
        <v>621</v>
      </c>
      <c r="B107" s="33" t="s">
        <v>2538</v>
      </c>
    </row>
    <row r="108" spans="1:2">
      <c r="A108" s="33" t="s">
        <v>115</v>
      </c>
      <c r="B108" s="33" t="s">
        <v>2539</v>
      </c>
    </row>
    <row r="109" spans="1:2">
      <c r="A109" s="33" t="s">
        <v>621</v>
      </c>
      <c r="B109" s="33" t="s">
        <v>2540</v>
      </c>
    </row>
    <row r="110" spans="1:2">
      <c r="A110" s="33" t="s">
        <v>221</v>
      </c>
      <c r="B110" s="33" t="s">
        <v>2541</v>
      </c>
    </row>
    <row r="111" spans="1:2">
      <c r="A111" s="33" t="s">
        <v>331</v>
      </c>
      <c r="B111" s="33" t="s">
        <v>2542</v>
      </c>
    </row>
    <row r="112" spans="1:2">
      <c r="A112" s="33" t="s">
        <v>701</v>
      </c>
      <c r="B112" s="33" t="s">
        <v>2543</v>
      </c>
    </row>
    <row r="113" spans="1:2">
      <c r="A113" s="33" t="s">
        <v>455</v>
      </c>
      <c r="B113" s="33" t="s">
        <v>2544</v>
      </c>
    </row>
    <row r="114" spans="1:2">
      <c r="A114" s="33" t="s">
        <v>115</v>
      </c>
      <c r="B114" s="33" t="s">
        <v>2545</v>
      </c>
    </row>
    <row r="115" spans="1:2">
      <c r="A115" s="33" t="s">
        <v>621</v>
      </c>
      <c r="B115" s="33" t="s">
        <v>2546</v>
      </c>
    </row>
    <row r="116" spans="1:2">
      <c r="A116" s="33" t="s">
        <v>331</v>
      </c>
      <c r="B116" s="33" t="s">
        <v>2547</v>
      </c>
    </row>
    <row r="117" spans="1:2">
      <c r="A117" s="33" t="s">
        <v>115</v>
      </c>
      <c r="B117" s="33" t="s">
        <v>2548</v>
      </c>
    </row>
    <row r="118" spans="1:2">
      <c r="A118" s="33" t="s">
        <v>621</v>
      </c>
      <c r="B118" s="33" t="s">
        <v>2549</v>
      </c>
    </row>
    <row r="119" spans="1:2">
      <c r="A119" s="33" t="s">
        <v>73</v>
      </c>
      <c r="B119" s="33" t="s">
        <v>2550</v>
      </c>
    </row>
    <row r="120" spans="1:2">
      <c r="A120" s="33" t="s">
        <v>115</v>
      </c>
      <c r="B120" s="33" t="s">
        <v>2551</v>
      </c>
    </row>
    <row r="121" spans="1:2">
      <c r="A121" s="33" t="s">
        <v>115</v>
      </c>
      <c r="B121" s="33" t="s">
        <v>910</v>
      </c>
    </row>
    <row r="122" spans="1:2">
      <c r="A122" s="33" t="s">
        <v>1452</v>
      </c>
      <c r="B122" s="33" t="s">
        <v>2552</v>
      </c>
    </row>
    <row r="123" spans="1:2">
      <c r="A123" s="33" t="s">
        <v>621</v>
      </c>
      <c r="B123" s="33" t="s">
        <v>2553</v>
      </c>
    </row>
    <row r="124" spans="1:2">
      <c r="A124" s="33" t="s">
        <v>621</v>
      </c>
      <c r="B124" s="38" t="s">
        <v>2554</v>
      </c>
    </row>
    <row r="125" spans="1:2">
      <c r="A125" s="33" t="s">
        <v>455</v>
      </c>
      <c r="B125" s="33" t="s">
        <v>2555</v>
      </c>
    </row>
    <row r="126" spans="1:2">
      <c r="A126" s="33" t="s">
        <v>548</v>
      </c>
      <c r="B126" s="33" t="s">
        <v>2556</v>
      </c>
    </row>
    <row r="127" spans="1:2">
      <c r="A127" s="33" t="s">
        <v>162</v>
      </c>
      <c r="B127" s="33" t="s">
        <v>2557</v>
      </c>
    </row>
    <row r="128" spans="1:2">
      <c r="A128" s="33" t="s">
        <v>621</v>
      </c>
      <c r="B128" s="33" t="s">
        <v>2558</v>
      </c>
    </row>
    <row r="129" spans="1:2">
      <c r="A129" s="33" t="s">
        <v>1295</v>
      </c>
      <c r="B129" s="33" t="s">
        <v>2559</v>
      </c>
    </row>
    <row r="130" spans="1:2">
      <c r="A130" s="33" t="s">
        <v>621</v>
      </c>
      <c r="B130" s="33" t="s">
        <v>2560</v>
      </c>
    </row>
    <row r="131" spans="1:2">
      <c r="A131" s="33" t="s">
        <v>621</v>
      </c>
      <c r="B131" s="33" t="s">
        <v>2561</v>
      </c>
    </row>
    <row r="132" spans="1:2">
      <c r="A132" s="33" t="s">
        <v>596</v>
      </c>
      <c r="B132" s="33" t="s">
        <v>2562</v>
      </c>
    </row>
    <row r="133" spans="1:2">
      <c r="A133" s="33" t="s">
        <v>621</v>
      </c>
      <c r="B133" s="33" t="s">
        <v>2563</v>
      </c>
    </row>
    <row r="134" spans="1:2">
      <c r="A134" s="33" t="s">
        <v>331</v>
      </c>
      <c r="B134" s="33" t="s">
        <v>2564</v>
      </c>
    </row>
    <row r="135" spans="1:2">
      <c r="A135" s="33" t="s">
        <v>115</v>
      </c>
      <c r="B135" s="33" t="s">
        <v>2565</v>
      </c>
    </row>
    <row r="136" spans="1:2">
      <c r="A136" s="33" t="s">
        <v>455</v>
      </c>
      <c r="B136" s="33" t="s">
        <v>2566</v>
      </c>
    </row>
    <row r="137" spans="1:2">
      <c r="A137" s="33" t="s">
        <v>701</v>
      </c>
      <c r="B137" s="33" t="s">
        <v>2567</v>
      </c>
    </row>
    <row r="138" spans="1:2">
      <c r="A138" s="33" t="s">
        <v>630</v>
      </c>
      <c r="B138" s="33" t="s">
        <v>2568</v>
      </c>
    </row>
    <row r="139" spans="1:2">
      <c r="A139" s="33" t="s">
        <v>701</v>
      </c>
      <c r="B139" s="33" t="s">
        <v>2569</v>
      </c>
    </row>
    <row r="140" spans="1:2">
      <c r="A140" s="33" t="s">
        <v>1578</v>
      </c>
      <c r="B140" s="33" t="s">
        <v>651</v>
      </c>
    </row>
    <row r="141" spans="1:2">
      <c r="A141" s="33" t="s">
        <v>347</v>
      </c>
      <c r="B141" s="33" t="s">
        <v>2570</v>
      </c>
    </row>
    <row r="142" spans="1:2">
      <c r="A142" s="33" t="s">
        <v>609</v>
      </c>
      <c r="B142" s="33" t="s">
        <v>610</v>
      </c>
    </row>
    <row r="143" spans="1:2">
      <c r="A143" s="33" t="s">
        <v>609</v>
      </c>
      <c r="B143" s="33" t="s">
        <v>610</v>
      </c>
    </row>
    <row r="144" spans="1:2">
      <c r="A144" s="33" t="s">
        <v>162</v>
      </c>
      <c r="B144" s="33" t="s">
        <v>2571</v>
      </c>
    </row>
    <row r="145" spans="1:2">
      <c r="A145" s="33" t="s">
        <v>1024</v>
      </c>
      <c r="B145" s="33" t="s">
        <v>2572</v>
      </c>
    </row>
    <row r="146" spans="1:2">
      <c r="A146" s="33" t="s">
        <v>398</v>
      </c>
      <c r="B146" s="33" t="s">
        <v>2573</v>
      </c>
    </row>
    <row r="147" spans="1:2">
      <c r="A147" s="33" t="s">
        <v>621</v>
      </c>
      <c r="B147" s="33" t="s">
        <v>622</v>
      </c>
    </row>
    <row r="148" spans="1:2">
      <c r="A148" s="33" t="s">
        <v>433</v>
      </c>
      <c r="B148" s="33" t="s">
        <v>434</v>
      </c>
    </row>
    <row r="149" spans="1:2">
      <c r="A149" s="33" t="s">
        <v>162</v>
      </c>
      <c r="B149" s="33" t="s">
        <v>2574</v>
      </c>
    </row>
    <row r="150" spans="1:2">
      <c r="A150" s="33" t="s">
        <v>162</v>
      </c>
      <c r="B150" s="33" t="s">
        <v>1919</v>
      </c>
    </row>
    <row r="151" spans="1:2">
      <c r="A151" s="33" t="s">
        <v>701</v>
      </c>
      <c r="B151" s="33" t="s">
        <v>2575</v>
      </c>
    </row>
    <row r="152" spans="1:2">
      <c r="A152" s="33" t="s">
        <v>701</v>
      </c>
      <c r="B152" s="33" t="s">
        <v>2576</v>
      </c>
    </row>
    <row r="153" spans="1:2">
      <c r="A153" s="33" t="s">
        <v>439</v>
      </c>
      <c r="B153" s="33" t="s">
        <v>2577</v>
      </c>
    </row>
    <row r="154" spans="1:2">
      <c r="A154" s="33" t="s">
        <v>221</v>
      </c>
      <c r="B154" s="33" t="s">
        <v>2578</v>
      </c>
    </row>
    <row r="155" spans="1:2">
      <c r="A155" s="33" t="s">
        <v>1019</v>
      </c>
      <c r="B155" s="33" t="s">
        <v>1020</v>
      </c>
    </row>
    <row r="156" spans="1:2">
      <c r="A156" s="33" t="s">
        <v>701</v>
      </c>
      <c r="B156" s="33" t="s">
        <v>2403</v>
      </c>
    </row>
    <row r="157" spans="1:2">
      <c r="A157" s="33" t="s">
        <v>534</v>
      </c>
      <c r="B157" s="33" t="s">
        <v>2579</v>
      </c>
    </row>
    <row r="158" spans="1:2">
      <c r="A158" s="33" t="s">
        <v>155</v>
      </c>
      <c r="B158" s="33" t="s">
        <v>2580</v>
      </c>
    </row>
    <row r="159" spans="1:2">
      <c r="A159" s="33" t="s">
        <v>609</v>
      </c>
      <c r="B159" s="33" t="s">
        <v>2581</v>
      </c>
    </row>
    <row r="160" spans="1:2">
      <c r="A160" s="34" t="s">
        <v>70</v>
      </c>
      <c r="B160" s="34" t="s">
        <v>1296</v>
      </c>
    </row>
    <row r="161" spans="1:2">
      <c r="A161" s="33" t="s">
        <v>609</v>
      </c>
      <c r="B161" s="33" t="s">
        <v>2582</v>
      </c>
    </row>
    <row r="162" spans="1:2">
      <c r="A162" s="33" t="s">
        <v>162</v>
      </c>
      <c r="B162" s="33" t="s">
        <v>2583</v>
      </c>
    </row>
    <row r="163" spans="1:2">
      <c r="A163" s="33" t="s">
        <v>73</v>
      </c>
      <c r="B163" s="33" t="s">
        <v>2584</v>
      </c>
    </row>
    <row r="164" spans="1:2">
      <c r="A164" s="33" t="s">
        <v>439</v>
      </c>
      <c r="B164" s="33" t="s">
        <v>2585</v>
      </c>
    </row>
    <row r="165" spans="1:2">
      <c r="A165" s="33" t="s">
        <v>621</v>
      </c>
      <c r="B165" s="33" t="s">
        <v>2586</v>
      </c>
    </row>
    <row r="166" spans="1:2">
      <c r="A166" s="33" t="s">
        <v>439</v>
      </c>
      <c r="B166" s="33" t="s">
        <v>2587</v>
      </c>
    </row>
    <row r="167" spans="1:2">
      <c r="A167" s="33" t="s">
        <v>714</v>
      </c>
      <c r="B167" s="33" t="s">
        <v>715</v>
      </c>
    </row>
    <row r="168" spans="1:2">
      <c r="A168" s="33" t="s">
        <v>522</v>
      </c>
      <c r="B168" s="33" t="s">
        <v>2588</v>
      </c>
    </row>
    <row r="169" spans="1:2">
      <c r="A169" s="33" t="s">
        <v>1578</v>
      </c>
      <c r="B169" s="33" t="s">
        <v>2589</v>
      </c>
    </row>
    <row r="170" spans="1:2">
      <c r="A170" s="33" t="s">
        <v>1578</v>
      </c>
      <c r="B170" s="33" t="s">
        <v>2590</v>
      </c>
    </row>
    <row r="171" spans="1:2">
      <c r="A171" s="33" t="s">
        <v>609</v>
      </c>
      <c r="B171" s="33" t="s">
        <v>2591</v>
      </c>
    </row>
    <row r="172" spans="1:2">
      <c r="A172" s="33" t="s">
        <v>609</v>
      </c>
      <c r="B172" s="33" t="s">
        <v>2592</v>
      </c>
    </row>
    <row r="173" spans="1:2">
      <c r="A173" s="33" t="s">
        <v>1578</v>
      </c>
      <c r="B173" s="33" t="s">
        <v>2593</v>
      </c>
    </row>
    <row r="174" spans="1:2">
      <c r="A174" s="33" t="s">
        <v>701</v>
      </c>
      <c r="B174" s="33" t="s">
        <v>2594</v>
      </c>
    </row>
    <row r="175" spans="1:2">
      <c r="A175" s="33" t="s">
        <v>720</v>
      </c>
      <c r="B175" s="33" t="s">
        <v>2595</v>
      </c>
    </row>
    <row r="176" spans="1:2">
      <c r="A176" s="33" t="s">
        <v>534</v>
      </c>
      <c r="B176" s="33" t="s">
        <v>2596</v>
      </c>
    </row>
    <row r="177" spans="1:2">
      <c r="A177" s="33" t="s">
        <v>73</v>
      </c>
      <c r="B177" s="33" t="s">
        <v>2597</v>
      </c>
    </row>
    <row r="178" spans="1:2">
      <c r="A178" s="33" t="s">
        <v>621</v>
      </c>
      <c r="B178" s="33" t="s">
        <v>2598</v>
      </c>
    </row>
    <row r="179" spans="1:2">
      <c r="A179" s="33" t="s">
        <v>621</v>
      </c>
      <c r="B179" s="33" t="s">
        <v>2599</v>
      </c>
    </row>
    <row r="180" spans="1:2">
      <c r="A180" s="33" t="s">
        <v>1578</v>
      </c>
      <c r="B180" s="33" t="s">
        <v>2600</v>
      </c>
    </row>
    <row r="181" spans="1:2">
      <c r="A181" s="33" t="s">
        <v>455</v>
      </c>
      <c r="B181" s="33" t="s">
        <v>458</v>
      </c>
    </row>
    <row r="182" spans="1:2">
      <c r="A182" s="33" t="s">
        <v>450</v>
      </c>
      <c r="B182" s="33" t="s">
        <v>2601</v>
      </c>
    </row>
    <row r="183" spans="1:2">
      <c r="A183" s="33" t="s">
        <v>362</v>
      </c>
      <c r="B183" s="33" t="s">
        <v>2602</v>
      </c>
    </row>
    <row r="184" spans="1:2">
      <c r="A184" s="33" t="s">
        <v>115</v>
      </c>
      <c r="B184" s="33" t="s">
        <v>2603</v>
      </c>
    </row>
    <row r="185" spans="1:2">
      <c r="A185" s="33" t="s">
        <v>1578</v>
      </c>
      <c r="B185" s="33" t="s">
        <v>2604</v>
      </c>
    </row>
    <row r="186" spans="1:2">
      <c r="A186" s="33" t="s">
        <v>115</v>
      </c>
      <c r="B186" s="33" t="s">
        <v>2605</v>
      </c>
    </row>
    <row r="187" spans="1:2">
      <c r="A187" s="33" t="s">
        <v>115</v>
      </c>
      <c r="B187" s="33" t="s">
        <v>2606</v>
      </c>
    </row>
    <row r="188" spans="1:2">
      <c r="A188" s="31" t="s">
        <v>1452</v>
      </c>
      <c r="B188" s="31" t="s">
        <v>2607</v>
      </c>
    </row>
    <row r="189" spans="1:2">
      <c r="A189" s="31" t="s">
        <v>343</v>
      </c>
      <c r="B189" s="31" t="s">
        <v>2608</v>
      </c>
    </row>
    <row r="190" spans="1:2">
      <c r="A190" s="31" t="s">
        <v>1578</v>
      </c>
      <c r="B190" s="31" t="s">
        <v>2609</v>
      </c>
    </row>
    <row r="191" spans="1:2">
      <c r="A191" s="31" t="s">
        <v>162</v>
      </c>
      <c r="B191" s="31" t="s">
        <v>1921</v>
      </c>
    </row>
    <row r="192" spans="1:2">
      <c r="A192" s="31" t="s">
        <v>1578</v>
      </c>
      <c r="B192" s="31" t="s">
        <v>653</v>
      </c>
    </row>
    <row r="193" spans="1:2">
      <c r="A193" s="31" t="s">
        <v>501</v>
      </c>
      <c r="B193" s="31" t="s">
        <v>2610</v>
      </c>
    </row>
    <row r="194" spans="1:2">
      <c r="A194" s="31" t="s">
        <v>226</v>
      </c>
      <c r="B194" s="31" t="s">
        <v>230</v>
      </c>
    </row>
    <row r="195" spans="1:2">
      <c r="A195" s="31" t="s">
        <v>13</v>
      </c>
      <c r="B195" s="31" t="s">
        <v>14</v>
      </c>
    </row>
    <row r="196" spans="1:2">
      <c r="A196" s="31" t="s">
        <v>609</v>
      </c>
      <c r="B196" s="31" t="s">
        <v>2611</v>
      </c>
    </row>
    <row r="197" spans="1:2">
      <c r="A197" s="31" t="s">
        <v>609</v>
      </c>
      <c r="B197" s="31" t="s">
        <v>2612</v>
      </c>
    </row>
    <row r="198" spans="1:2">
      <c r="A198" s="31" t="s">
        <v>609</v>
      </c>
      <c r="B198" s="31" t="s">
        <v>2613</v>
      </c>
    </row>
    <row r="199" spans="1:2">
      <c r="A199" s="31" t="s">
        <v>27</v>
      </c>
      <c r="B199" s="31" t="s">
        <v>2614</v>
      </c>
    </row>
    <row r="200" spans="1:2">
      <c r="A200" s="31" t="s">
        <v>115</v>
      </c>
      <c r="B200" s="31" t="s">
        <v>2615</v>
      </c>
    </row>
    <row r="201" spans="1:2">
      <c r="A201" s="31" t="s">
        <v>33</v>
      </c>
      <c r="B201" s="31" t="s">
        <v>2616</v>
      </c>
    </row>
    <row r="202" spans="1:2">
      <c r="A202" s="31" t="s">
        <v>609</v>
      </c>
      <c r="B202" s="31" t="s">
        <v>2617</v>
      </c>
    </row>
    <row r="203" spans="1:2">
      <c r="A203" s="31" t="s">
        <v>609</v>
      </c>
      <c r="B203" s="31" t="s">
        <v>2618</v>
      </c>
    </row>
    <row r="204" spans="1:2">
      <c r="A204" s="31" t="s">
        <v>609</v>
      </c>
      <c r="B204" s="31" t="s">
        <v>2619</v>
      </c>
    </row>
    <row r="205" spans="1:2">
      <c r="A205" s="31" t="s">
        <v>450</v>
      </c>
      <c r="B205" s="31" t="s">
        <v>2620</v>
      </c>
    </row>
    <row r="206" spans="1:2">
      <c r="A206" s="31" t="s">
        <v>480</v>
      </c>
      <c r="B206" s="31" t="s">
        <v>1442</v>
      </c>
    </row>
    <row r="207" spans="1:2">
      <c r="A207" s="31" t="s">
        <v>1578</v>
      </c>
      <c r="B207" s="31" t="s">
        <v>2304</v>
      </c>
    </row>
    <row r="208" spans="1:2">
      <c r="A208" s="31" t="s">
        <v>162</v>
      </c>
      <c r="B208" s="31" t="s">
        <v>2621</v>
      </c>
    </row>
    <row r="209" spans="1:2">
      <c r="A209" s="31" t="s">
        <v>33</v>
      </c>
      <c r="B209" s="31" t="s">
        <v>2622</v>
      </c>
    </row>
    <row r="210" spans="1:2">
      <c r="A210" s="31" t="s">
        <v>162</v>
      </c>
      <c r="B210" s="31" t="s">
        <v>2623</v>
      </c>
    </row>
    <row r="211" spans="1:2">
      <c r="A211" s="31" t="s">
        <v>33</v>
      </c>
      <c r="B211" s="31" t="s">
        <v>2624</v>
      </c>
    </row>
    <row r="212" spans="1:2">
      <c r="A212" s="31" t="s">
        <v>33</v>
      </c>
      <c r="B212" s="31" t="s">
        <v>2625</v>
      </c>
    </row>
    <row r="213" spans="1:2">
      <c r="A213" s="31" t="s">
        <v>1452</v>
      </c>
      <c r="B213" s="31" t="s">
        <v>2626</v>
      </c>
    </row>
    <row r="214" spans="1:2">
      <c r="A214" s="31" t="s">
        <v>1578</v>
      </c>
      <c r="B214" s="31" t="s">
        <v>2627</v>
      </c>
    </row>
    <row r="215" spans="1:2">
      <c r="A215" s="31" t="s">
        <v>1578</v>
      </c>
      <c r="B215" s="31" t="s">
        <v>654</v>
      </c>
    </row>
    <row r="216" spans="1:2">
      <c r="A216" s="31" t="s">
        <v>88</v>
      </c>
      <c r="B216" s="31" t="s">
        <v>2628</v>
      </c>
    </row>
    <row r="217" spans="1:2">
      <c r="A217" s="31" t="s">
        <v>1578</v>
      </c>
      <c r="B217" s="31" t="s">
        <v>2629</v>
      </c>
    </row>
    <row r="218" spans="1:2">
      <c r="A218" s="31" t="s">
        <v>33</v>
      </c>
      <c r="B218" s="31" t="s">
        <v>2630</v>
      </c>
    </row>
    <row r="219" spans="1:2">
      <c r="A219" s="31" t="s">
        <v>1578</v>
      </c>
      <c r="B219" s="31" t="s">
        <v>2631</v>
      </c>
    </row>
    <row r="220" spans="1:2">
      <c r="A220" s="31" t="s">
        <v>630</v>
      </c>
      <c r="B220" s="31" t="s">
        <v>2632</v>
      </c>
    </row>
    <row r="221" spans="1:2">
      <c r="A221" s="31" t="s">
        <v>162</v>
      </c>
      <c r="B221" s="31" t="s">
        <v>2633</v>
      </c>
    </row>
    <row r="222" spans="1:2">
      <c r="A222" s="31" t="s">
        <v>1578</v>
      </c>
      <c r="B222" s="31" t="s">
        <v>2634</v>
      </c>
    </row>
    <row r="223" spans="1:2">
      <c r="A223" s="31" t="s">
        <v>1578</v>
      </c>
      <c r="B223" s="31" t="s">
        <v>2635</v>
      </c>
    </row>
    <row r="224" spans="1:2">
      <c r="A224" s="31" t="s">
        <v>1578</v>
      </c>
      <c r="B224" s="31" t="s">
        <v>2636</v>
      </c>
    </row>
    <row r="225" spans="1:2">
      <c r="A225" s="31" t="s">
        <v>1578</v>
      </c>
      <c r="B225" s="31" t="s">
        <v>2637</v>
      </c>
    </row>
    <row r="226" spans="1:2">
      <c r="A226" s="31" t="s">
        <v>73</v>
      </c>
      <c r="B226" s="31" t="s">
        <v>2638</v>
      </c>
    </row>
    <row r="227" spans="1:2">
      <c r="A227" s="31" t="s">
        <v>553</v>
      </c>
      <c r="B227" s="31" t="s">
        <v>2639</v>
      </c>
    </row>
    <row r="228" spans="1:2">
      <c r="A228" s="31" t="s">
        <v>1578</v>
      </c>
      <c r="B228" s="31" t="s">
        <v>2640</v>
      </c>
    </row>
    <row r="229" spans="1:2">
      <c r="A229" s="31" t="s">
        <v>450</v>
      </c>
      <c r="B229" s="31" t="s">
        <v>2641</v>
      </c>
    </row>
    <row r="230" spans="1:2">
      <c r="A230" s="31" t="s">
        <v>630</v>
      </c>
      <c r="B230" s="31" t="s">
        <v>2642</v>
      </c>
    </row>
    <row r="231" spans="1:2">
      <c r="A231" s="31" t="s">
        <v>701</v>
      </c>
      <c r="B231" s="31" t="s">
        <v>2643</v>
      </c>
    </row>
    <row r="232" spans="1:2">
      <c r="A232" s="31" t="s">
        <v>1800</v>
      </c>
      <c r="B232" s="31" t="s">
        <v>1801</v>
      </c>
    </row>
    <row r="233" spans="1:2">
      <c r="A233" s="31" t="s">
        <v>1578</v>
      </c>
      <c r="B233" s="31" t="s">
        <v>2644</v>
      </c>
    </row>
    <row r="234" spans="1:2">
      <c r="A234" s="31" t="s">
        <v>1578</v>
      </c>
      <c r="B234" s="31" t="s">
        <v>2645</v>
      </c>
    </row>
    <row r="235" spans="1:2">
      <c r="A235" s="31" t="s">
        <v>450</v>
      </c>
      <c r="B235" s="31" t="s">
        <v>2646</v>
      </c>
    </row>
    <row r="236" spans="1:2">
      <c r="A236" s="31" t="s">
        <v>115</v>
      </c>
      <c r="B236" s="31" t="s">
        <v>915</v>
      </c>
    </row>
    <row r="237" spans="1:2">
      <c r="A237" s="31" t="s">
        <v>115</v>
      </c>
      <c r="B237" s="31" t="s">
        <v>915</v>
      </c>
    </row>
    <row r="238" spans="1:2">
      <c r="A238" s="31" t="s">
        <v>1578</v>
      </c>
      <c r="B238" s="31" t="s">
        <v>2647</v>
      </c>
    </row>
    <row r="239" spans="1:2">
      <c r="A239" s="31" t="s">
        <v>1578</v>
      </c>
      <c r="B239" s="31" t="s">
        <v>2308</v>
      </c>
    </row>
    <row r="240" spans="1:2">
      <c r="A240" s="31" t="s">
        <v>614</v>
      </c>
      <c r="B240" s="31" t="s">
        <v>2648</v>
      </c>
    </row>
    <row r="241" spans="1:2">
      <c r="A241" s="31" t="s">
        <v>439</v>
      </c>
      <c r="B241" s="31" t="s">
        <v>1300</v>
      </c>
    </row>
    <row r="242" spans="1:2">
      <c r="A242" s="31" t="s">
        <v>609</v>
      </c>
      <c r="B242" s="31" t="s">
        <v>2649</v>
      </c>
    </row>
    <row r="243" spans="1:2">
      <c r="A243" s="31" t="s">
        <v>343</v>
      </c>
      <c r="B243" s="31" t="s">
        <v>2650</v>
      </c>
    </row>
    <row r="244" spans="1:2">
      <c r="A244" s="31" t="s">
        <v>1578</v>
      </c>
      <c r="B244" s="31" t="s">
        <v>2651</v>
      </c>
    </row>
    <row r="245" spans="1:2">
      <c r="A245" s="31" t="s">
        <v>162</v>
      </c>
      <c r="B245" s="31" t="s">
        <v>2652</v>
      </c>
    </row>
    <row r="246" spans="1:2">
      <c r="A246" s="31" t="s">
        <v>162</v>
      </c>
      <c r="B246" s="31" t="s">
        <v>2653</v>
      </c>
    </row>
    <row r="247" spans="1:2">
      <c r="A247" s="31" t="s">
        <v>1452</v>
      </c>
      <c r="B247" s="31" t="s">
        <v>2654</v>
      </c>
    </row>
    <row r="248" spans="1:2">
      <c r="A248" s="31" t="s">
        <v>343</v>
      </c>
      <c r="B248" s="31" t="s">
        <v>2655</v>
      </c>
    </row>
    <row r="249" spans="1:2">
      <c r="A249" s="31" t="s">
        <v>162</v>
      </c>
      <c r="B249" s="31" t="s">
        <v>2656</v>
      </c>
    </row>
    <row r="250" spans="1:2">
      <c r="A250" s="31" t="s">
        <v>221</v>
      </c>
      <c r="B250" s="31" t="s">
        <v>2657</v>
      </c>
    </row>
    <row r="251" spans="1:2">
      <c r="A251" s="31" t="s">
        <v>343</v>
      </c>
      <c r="B251" s="31" t="s">
        <v>2658</v>
      </c>
    </row>
    <row r="252" spans="1:2">
      <c r="A252" s="31" t="s">
        <v>609</v>
      </c>
      <c r="B252" s="31" t="s">
        <v>2659</v>
      </c>
    </row>
    <row r="253" spans="1:2">
      <c r="A253" s="31" t="s">
        <v>33</v>
      </c>
      <c r="B253" s="31" t="s">
        <v>2660</v>
      </c>
    </row>
    <row r="254" spans="1:2">
      <c r="A254" s="31" t="s">
        <v>33</v>
      </c>
      <c r="B254" s="31" t="s">
        <v>2661</v>
      </c>
    </row>
    <row r="255" spans="1:2">
      <c r="A255" s="31" t="s">
        <v>324</v>
      </c>
      <c r="B255" s="31" t="s">
        <v>2662</v>
      </c>
    </row>
    <row r="256" spans="1:2">
      <c r="A256" s="31" t="s">
        <v>1578</v>
      </c>
      <c r="B256" s="31" t="s">
        <v>2663</v>
      </c>
    </row>
    <row r="257" spans="1:2">
      <c r="A257" s="31" t="s">
        <v>439</v>
      </c>
      <c r="B257" s="31" t="s">
        <v>2664</v>
      </c>
    </row>
    <row r="258" spans="1:2">
      <c r="A258" s="31" t="s">
        <v>33</v>
      </c>
      <c r="B258" s="31" t="s">
        <v>2665</v>
      </c>
    </row>
    <row r="259" spans="1:2">
      <c r="A259" s="31" t="s">
        <v>738</v>
      </c>
      <c r="B259" s="31" t="s">
        <v>2666</v>
      </c>
    </row>
    <row r="260" spans="1:2">
      <c r="A260" s="31" t="s">
        <v>439</v>
      </c>
      <c r="B260" s="31" t="s">
        <v>2667</v>
      </c>
    </row>
    <row r="261" spans="1:2">
      <c r="A261" s="31" t="s">
        <v>1578</v>
      </c>
      <c r="B261" s="31" t="s">
        <v>2668</v>
      </c>
    </row>
    <row r="262" spans="1:2">
      <c r="A262" s="31" t="s">
        <v>17</v>
      </c>
      <c r="B262" s="31" t="s">
        <v>2669</v>
      </c>
    </row>
    <row r="263" spans="1:2">
      <c r="A263" s="31" t="s">
        <v>609</v>
      </c>
      <c r="B263" s="31" t="s">
        <v>2670</v>
      </c>
    </row>
    <row r="264" spans="1:2">
      <c r="A264" s="31" t="s">
        <v>439</v>
      </c>
      <c r="B264" s="31" t="s">
        <v>2671</v>
      </c>
    </row>
    <row r="265" spans="1:2">
      <c r="A265" s="31" t="s">
        <v>1578</v>
      </c>
      <c r="B265" s="31" t="s">
        <v>2672</v>
      </c>
    </row>
    <row r="266" spans="1:2">
      <c r="A266" s="31" t="s">
        <v>609</v>
      </c>
      <c r="B266" s="31" t="s">
        <v>2673</v>
      </c>
    </row>
    <row r="267" spans="1:2">
      <c r="A267" s="31" t="s">
        <v>1578</v>
      </c>
      <c r="B267" s="31" t="s">
        <v>2309</v>
      </c>
    </row>
    <row r="268" spans="1:2">
      <c r="A268" s="31" t="s">
        <v>436</v>
      </c>
      <c r="B268" s="31" t="s">
        <v>2674</v>
      </c>
    </row>
    <row r="269" spans="1:2">
      <c r="A269" s="31" t="s">
        <v>73</v>
      </c>
      <c r="B269" s="31" t="s">
        <v>2675</v>
      </c>
    </row>
    <row r="270" spans="1:2">
      <c r="A270" s="31" t="s">
        <v>162</v>
      </c>
      <c r="B270" s="31" t="s">
        <v>2676</v>
      </c>
    </row>
    <row r="271" spans="1:2">
      <c r="A271" s="31" t="s">
        <v>705</v>
      </c>
      <c r="B271" s="31" t="s">
        <v>2677</v>
      </c>
    </row>
    <row r="272" spans="1:2">
      <c r="A272" s="39" t="s">
        <v>621</v>
      </c>
      <c r="B272" s="31" t="s">
        <v>707</v>
      </c>
    </row>
    <row r="273" spans="1:2">
      <c r="A273" s="31" t="s">
        <v>705</v>
      </c>
      <c r="B273" s="31" t="s">
        <v>2678</v>
      </c>
    </row>
    <row r="274" spans="1:2">
      <c r="A274" s="31" t="s">
        <v>733</v>
      </c>
      <c r="B274" s="31" t="s">
        <v>2679</v>
      </c>
    </row>
    <row r="275" spans="1:2">
      <c r="A275" s="31" t="s">
        <v>221</v>
      </c>
      <c r="B275" s="31" t="s">
        <v>1993</v>
      </c>
    </row>
    <row r="276" spans="1:2">
      <c r="A276" s="31" t="s">
        <v>1578</v>
      </c>
      <c r="B276" s="31" t="s">
        <v>2680</v>
      </c>
    </row>
    <row r="277" spans="1:2">
      <c r="A277" s="31" t="s">
        <v>1578</v>
      </c>
      <c r="B277" s="31" t="s">
        <v>2681</v>
      </c>
    </row>
    <row r="278" spans="1:2">
      <c r="A278" s="31" t="s">
        <v>1578</v>
      </c>
      <c r="B278" s="31" t="s">
        <v>2682</v>
      </c>
    </row>
    <row r="279" spans="1:2">
      <c r="A279" s="31" t="s">
        <v>1578</v>
      </c>
      <c r="B279" s="31" t="s">
        <v>2683</v>
      </c>
    </row>
    <row r="280" spans="1:2">
      <c r="A280" s="31" t="s">
        <v>621</v>
      </c>
      <c r="B280" s="31" t="s">
        <v>2684</v>
      </c>
    </row>
    <row r="281" spans="1:2">
      <c r="A281" s="31" t="s">
        <v>701</v>
      </c>
      <c r="B281" s="31" t="s">
        <v>2685</v>
      </c>
    </row>
    <row r="282" spans="1:2">
      <c r="A282" s="31" t="s">
        <v>534</v>
      </c>
      <c r="B282" s="31" t="s">
        <v>2686</v>
      </c>
    </row>
    <row r="283" spans="1:2">
      <c r="A283" s="31" t="s">
        <v>115</v>
      </c>
      <c r="B283" s="31" t="s">
        <v>2687</v>
      </c>
    </row>
    <row r="284" spans="1:2">
      <c r="A284" s="31" t="s">
        <v>1578</v>
      </c>
      <c r="B284" s="31" t="s">
        <v>2688</v>
      </c>
    </row>
    <row r="285" spans="1:2">
      <c r="A285" s="31" t="s">
        <v>73</v>
      </c>
      <c r="B285" s="31" t="s">
        <v>2689</v>
      </c>
    </row>
    <row r="286" spans="1:2">
      <c r="A286" s="31" t="s">
        <v>1578</v>
      </c>
      <c r="B286" s="31" t="s">
        <v>2690</v>
      </c>
    </row>
    <row r="287" spans="1:2">
      <c r="A287" s="31" t="s">
        <v>1578</v>
      </c>
      <c r="B287" s="31" t="s">
        <v>2691</v>
      </c>
    </row>
    <row r="288" spans="1:2">
      <c r="A288" s="31" t="s">
        <v>701</v>
      </c>
      <c r="B288" s="31" t="s">
        <v>2692</v>
      </c>
    </row>
    <row r="289" spans="1:2">
      <c r="A289" s="31" t="s">
        <v>439</v>
      </c>
      <c r="B289" s="31" t="s">
        <v>2693</v>
      </c>
    </row>
    <row r="290" spans="1:2">
      <c r="A290" s="31" t="s">
        <v>450</v>
      </c>
      <c r="B290" s="31" t="s">
        <v>2104</v>
      </c>
    </row>
    <row r="291" spans="1:2">
      <c r="A291" s="31" t="s">
        <v>609</v>
      </c>
      <c r="B291" s="31" t="s">
        <v>2694</v>
      </c>
    </row>
    <row r="292" spans="1:2">
      <c r="A292" s="31" t="s">
        <v>115</v>
      </c>
      <c r="B292" s="31" t="s">
        <v>1852</v>
      </c>
    </row>
    <row r="293" spans="1:2">
      <c r="A293" s="31" t="s">
        <v>439</v>
      </c>
      <c r="B293" s="31" t="s">
        <v>2695</v>
      </c>
    </row>
    <row r="294" spans="1:2">
      <c r="A294" s="31" t="s">
        <v>720</v>
      </c>
      <c r="B294" s="31" t="s">
        <v>2696</v>
      </c>
    </row>
    <row r="295" spans="1:2">
      <c r="A295" s="31" t="s">
        <v>701</v>
      </c>
      <c r="B295" s="31" t="s">
        <v>2697</v>
      </c>
    </row>
    <row r="296" spans="1:2">
      <c r="A296" s="31" t="s">
        <v>1578</v>
      </c>
      <c r="B296" s="31" t="s">
        <v>2698</v>
      </c>
    </row>
    <row r="297" spans="1:2">
      <c r="A297" s="31" t="s">
        <v>1578</v>
      </c>
      <c r="B297" s="31" t="s">
        <v>2699</v>
      </c>
    </row>
    <row r="298" spans="1:2">
      <c r="A298" s="31" t="s">
        <v>155</v>
      </c>
      <c r="B298" s="31" t="s">
        <v>2700</v>
      </c>
    </row>
    <row r="299" spans="1:2">
      <c r="A299" s="31" t="s">
        <v>705</v>
      </c>
      <c r="B299" s="31" t="s">
        <v>2701</v>
      </c>
    </row>
    <row r="300" spans="1:2">
      <c r="A300" s="31" t="s">
        <v>1024</v>
      </c>
      <c r="B300" s="39" t="s">
        <v>1909</v>
      </c>
    </row>
    <row r="301" spans="1:2">
      <c r="A301" s="31" t="s">
        <v>33</v>
      </c>
      <c r="B301" s="31" t="s">
        <v>2702</v>
      </c>
    </row>
    <row r="302" spans="1:2">
      <c r="A302" s="31" t="s">
        <v>630</v>
      </c>
      <c r="B302" s="31" t="s">
        <v>2703</v>
      </c>
    </row>
    <row r="303" spans="1:2">
      <c r="A303" s="31" t="s">
        <v>221</v>
      </c>
      <c r="B303" s="31" t="s">
        <v>2704</v>
      </c>
    </row>
    <row r="304" spans="1:2">
      <c r="A304" s="31" t="s">
        <v>1578</v>
      </c>
      <c r="B304" s="39" t="s">
        <v>2705</v>
      </c>
    </row>
    <row r="305" spans="1:2">
      <c r="A305" s="31" t="s">
        <v>33</v>
      </c>
      <c r="B305" s="31" t="s">
        <v>2706</v>
      </c>
    </row>
    <row r="306" spans="1:2">
      <c r="A306" s="31" t="s">
        <v>1578</v>
      </c>
      <c r="B306" s="31" t="s">
        <v>1590</v>
      </c>
    </row>
    <row r="307" spans="1:2">
      <c r="A307" s="31" t="s">
        <v>439</v>
      </c>
      <c r="B307" s="31" t="s">
        <v>2707</v>
      </c>
    </row>
    <row r="308" spans="1:2">
      <c r="A308" s="31" t="s">
        <v>1578</v>
      </c>
      <c r="B308" s="31" t="s">
        <v>2708</v>
      </c>
    </row>
    <row r="309" spans="1:2">
      <c r="A309" s="31" t="s">
        <v>73</v>
      </c>
      <c r="B309" s="31" t="s">
        <v>2709</v>
      </c>
    </row>
    <row r="310" spans="1:2">
      <c r="A310" s="40" t="s">
        <v>630</v>
      </c>
      <c r="B310" s="40" t="s">
        <v>2710</v>
      </c>
    </row>
    <row r="311" spans="1:2">
      <c r="A311" s="31" t="s">
        <v>1578</v>
      </c>
      <c r="B311" s="31" t="s">
        <v>2711</v>
      </c>
    </row>
    <row r="312" spans="1:2">
      <c r="A312" s="31" t="s">
        <v>162</v>
      </c>
      <c r="B312" s="31" t="s">
        <v>1923</v>
      </c>
    </row>
    <row r="313" spans="1:2">
      <c r="A313" s="31" t="s">
        <v>1578</v>
      </c>
      <c r="B313" s="31" t="s">
        <v>2712</v>
      </c>
    </row>
    <row r="314" spans="1:2">
      <c r="A314" s="31" t="s">
        <v>162</v>
      </c>
      <c r="B314" s="31" t="s">
        <v>2713</v>
      </c>
    </row>
    <row r="315" spans="1:2">
      <c r="A315" s="31" t="s">
        <v>1578</v>
      </c>
      <c r="B315" s="31" t="s">
        <v>2714</v>
      </c>
    </row>
    <row r="316" spans="1:2">
      <c r="A316" s="31" t="s">
        <v>410</v>
      </c>
      <c r="B316" s="31" t="s">
        <v>411</v>
      </c>
    </row>
    <row r="317" spans="1:2">
      <c r="A317" s="31" t="s">
        <v>534</v>
      </c>
      <c r="B317" s="31" t="s">
        <v>2715</v>
      </c>
    </row>
    <row r="318" spans="1:2">
      <c r="A318" s="31" t="s">
        <v>1578</v>
      </c>
      <c r="B318" s="31" t="s">
        <v>2716</v>
      </c>
    </row>
    <row r="319" spans="1:2">
      <c r="A319" s="31" t="s">
        <v>10</v>
      </c>
      <c r="B319" s="31" t="s">
        <v>2717</v>
      </c>
    </row>
    <row r="320" spans="1:2">
      <c r="A320" s="31" t="s">
        <v>609</v>
      </c>
      <c r="B320" s="31" t="s">
        <v>2718</v>
      </c>
    </row>
    <row r="321" spans="1:2">
      <c r="A321" s="31" t="s">
        <v>1578</v>
      </c>
      <c r="B321" s="31" t="s">
        <v>2719</v>
      </c>
    </row>
    <row r="322" spans="1:2">
      <c r="A322" s="31" t="s">
        <v>1578</v>
      </c>
      <c r="B322" s="31" t="s">
        <v>2720</v>
      </c>
    </row>
    <row r="323" spans="1:2">
      <c r="A323" s="31" t="s">
        <v>1578</v>
      </c>
      <c r="B323" s="31" t="s">
        <v>2721</v>
      </c>
    </row>
    <row r="324" spans="1:2">
      <c r="A324" s="31" t="s">
        <v>1578</v>
      </c>
      <c r="B324" s="31" t="s">
        <v>2314</v>
      </c>
    </row>
    <row r="325" spans="1:2">
      <c r="A325" s="31" t="s">
        <v>701</v>
      </c>
      <c r="B325" s="31" t="s">
        <v>2722</v>
      </c>
    </row>
    <row r="326" spans="1:2">
      <c r="A326" s="31" t="s">
        <v>1578</v>
      </c>
      <c r="B326" s="31" t="s">
        <v>2723</v>
      </c>
    </row>
    <row r="327" spans="1:2">
      <c r="A327" s="31" t="s">
        <v>60</v>
      </c>
      <c r="B327" s="31" t="s">
        <v>2724</v>
      </c>
    </row>
    <row r="328" spans="1:2">
      <c r="A328" s="31" t="s">
        <v>895</v>
      </c>
      <c r="B328" s="31" t="s">
        <v>896</v>
      </c>
    </row>
    <row r="329" spans="1:2">
      <c r="A329" s="31" t="s">
        <v>423</v>
      </c>
      <c r="B329" s="31" t="s">
        <v>2725</v>
      </c>
    </row>
    <row r="330" spans="1:2">
      <c r="A330" s="31" t="s">
        <v>162</v>
      </c>
      <c r="B330" s="31" t="s">
        <v>2726</v>
      </c>
    </row>
    <row r="331" spans="1:2">
      <c r="A331" s="31" t="s">
        <v>33</v>
      </c>
      <c r="B331" s="31" t="s">
        <v>2727</v>
      </c>
    </row>
    <row r="332" spans="1:2">
      <c r="A332" s="31" t="s">
        <v>1578</v>
      </c>
      <c r="B332" s="31" t="s">
        <v>2728</v>
      </c>
    </row>
    <row r="333" spans="1:2">
      <c r="A333" s="31" t="s">
        <v>1578</v>
      </c>
      <c r="B333" s="31" t="s">
        <v>2729</v>
      </c>
    </row>
    <row r="334" spans="1:2">
      <c r="A334" s="31" t="s">
        <v>33</v>
      </c>
      <c r="B334" s="31" t="s">
        <v>2730</v>
      </c>
    </row>
    <row r="335" spans="1:2">
      <c r="A335" s="31" t="s">
        <v>162</v>
      </c>
      <c r="B335" s="31" t="s">
        <v>2731</v>
      </c>
    </row>
    <row r="336" spans="1:2">
      <c r="A336" s="31" t="s">
        <v>1170</v>
      </c>
      <c r="B336" s="31" t="s">
        <v>2732</v>
      </c>
    </row>
    <row r="337" spans="1:2">
      <c r="A337" s="31" t="s">
        <v>1024</v>
      </c>
      <c r="B337" s="31" t="s">
        <v>875</v>
      </c>
    </row>
    <row r="338" spans="1:2">
      <c r="A338" s="31" t="s">
        <v>33</v>
      </c>
      <c r="B338" s="31" t="s">
        <v>2733</v>
      </c>
    </row>
    <row r="339" spans="1:2">
      <c r="A339" s="31" t="s">
        <v>33</v>
      </c>
      <c r="B339" s="31" t="s">
        <v>2734</v>
      </c>
    </row>
    <row r="340" spans="1:2">
      <c r="A340" s="31" t="s">
        <v>347</v>
      </c>
      <c r="B340" s="31" t="s">
        <v>172</v>
      </c>
    </row>
    <row r="341" spans="1:2">
      <c r="A341" s="31" t="s">
        <v>1024</v>
      </c>
      <c r="B341" s="31" t="s">
        <v>2735</v>
      </c>
    </row>
    <row r="342" spans="1:2">
      <c r="A342" s="31" t="s">
        <v>85</v>
      </c>
      <c r="B342" s="31" t="s">
        <v>2736</v>
      </c>
    </row>
    <row r="343" spans="1:2">
      <c r="A343" s="31" t="s">
        <v>404</v>
      </c>
      <c r="B343" s="31" t="s">
        <v>2737</v>
      </c>
    </row>
    <row r="344" spans="1:2">
      <c r="A344" s="33" t="s">
        <v>70</v>
      </c>
      <c r="B344" s="33" t="s">
        <v>2738</v>
      </c>
    </row>
    <row r="345" spans="1:2">
      <c r="A345" s="31" t="s">
        <v>73</v>
      </c>
      <c r="B345" s="31" t="s">
        <v>2739</v>
      </c>
    </row>
    <row r="346" spans="1:2">
      <c r="A346" s="31" t="s">
        <v>162</v>
      </c>
      <c r="B346" s="31" t="s">
        <v>2740</v>
      </c>
    </row>
    <row r="347" spans="1:2">
      <c r="A347" s="31" t="s">
        <v>162</v>
      </c>
      <c r="B347" s="31" t="s">
        <v>173</v>
      </c>
    </row>
    <row r="348" spans="1:2">
      <c r="A348" s="31" t="s">
        <v>2741</v>
      </c>
      <c r="B348" s="31" t="s">
        <v>173</v>
      </c>
    </row>
    <row r="349" spans="1:2">
      <c r="A349" s="31" t="s">
        <v>630</v>
      </c>
      <c r="B349" s="31" t="s">
        <v>2742</v>
      </c>
    </row>
    <row r="350" spans="1:2">
      <c r="A350" s="31" t="s">
        <v>450</v>
      </c>
      <c r="B350" s="31" t="s">
        <v>2743</v>
      </c>
    </row>
    <row r="351" spans="1:2">
      <c r="A351" s="31" t="s">
        <v>630</v>
      </c>
      <c r="B351" s="31" t="s">
        <v>2744</v>
      </c>
    </row>
    <row r="352" spans="1:2">
      <c r="A352" s="31" t="s">
        <v>497</v>
      </c>
      <c r="B352" s="31" t="s">
        <v>498</v>
      </c>
    </row>
    <row r="353" spans="1:2">
      <c r="A353" s="31" t="s">
        <v>347</v>
      </c>
      <c r="B353" s="31" t="s">
        <v>2745</v>
      </c>
    </row>
    <row r="354" spans="1:2">
      <c r="A354" s="31" t="s">
        <v>1578</v>
      </c>
      <c r="B354" s="31" t="s">
        <v>2746</v>
      </c>
    </row>
    <row r="355" spans="1:2">
      <c r="A355" s="31" t="s">
        <v>10</v>
      </c>
      <c r="B355" s="31" t="s">
        <v>2747</v>
      </c>
    </row>
    <row r="356" spans="1:2">
      <c r="A356" s="31" t="s">
        <v>1444</v>
      </c>
      <c r="B356" s="31" t="s">
        <v>2748</v>
      </c>
    </row>
    <row r="357" spans="1:2">
      <c r="A357" s="31" t="s">
        <v>1444</v>
      </c>
      <c r="B357" s="31" t="s">
        <v>2749</v>
      </c>
    </row>
    <row r="358" spans="1:2">
      <c r="A358" s="31" t="s">
        <v>558</v>
      </c>
      <c r="B358" s="31" t="s">
        <v>1481</v>
      </c>
    </row>
    <row r="359" spans="1:2">
      <c r="A359" s="31" t="s">
        <v>309</v>
      </c>
      <c r="B359" s="31" t="s">
        <v>2750</v>
      </c>
    </row>
    <row r="360" spans="1:2">
      <c r="A360" s="31" t="s">
        <v>309</v>
      </c>
      <c r="B360" s="31" t="s">
        <v>2751</v>
      </c>
    </row>
    <row r="361" spans="1:2">
      <c r="A361" s="31" t="s">
        <v>10</v>
      </c>
      <c r="B361" s="31" t="s">
        <v>2752</v>
      </c>
    </row>
    <row r="362" spans="1:2">
      <c r="A362" s="31" t="s">
        <v>869</v>
      </c>
      <c r="B362" s="31" t="s">
        <v>2753</v>
      </c>
    </row>
    <row r="363" spans="1:2">
      <c r="A363" s="31" t="s">
        <v>88</v>
      </c>
      <c r="B363" s="31" t="s">
        <v>89</v>
      </c>
    </row>
    <row r="364" spans="1:2">
      <c r="A364" s="31" t="s">
        <v>1444</v>
      </c>
      <c r="B364" s="31" t="s">
        <v>2754</v>
      </c>
    </row>
    <row r="365" spans="1:2">
      <c r="A365" s="31" t="s">
        <v>1444</v>
      </c>
      <c r="B365" s="31" t="s">
        <v>2755</v>
      </c>
    </row>
    <row r="366" spans="1:2">
      <c r="A366" s="31" t="s">
        <v>1444</v>
      </c>
      <c r="B366" s="31" t="s">
        <v>2756</v>
      </c>
    </row>
    <row r="367" spans="1:2">
      <c r="A367" s="31" t="s">
        <v>1444</v>
      </c>
      <c r="B367" s="31" t="s">
        <v>2755</v>
      </c>
    </row>
    <row r="368" spans="1:2">
      <c r="A368" s="31" t="s">
        <v>1444</v>
      </c>
      <c r="B368" s="31" t="s">
        <v>2757</v>
      </c>
    </row>
    <row r="369" spans="1:2">
      <c r="A369" s="31" t="s">
        <v>110</v>
      </c>
      <c r="B369" s="31" t="s">
        <v>2758</v>
      </c>
    </row>
    <row r="370" spans="1:2">
      <c r="A370" s="31" t="s">
        <v>60</v>
      </c>
      <c r="B370" s="31" t="s">
        <v>2759</v>
      </c>
    </row>
    <row r="371" spans="1:2">
      <c r="A371" s="31" t="s">
        <v>890</v>
      </c>
      <c r="B371" s="31" t="s">
        <v>2760</v>
      </c>
    </row>
    <row r="372" spans="1:2">
      <c r="A372" s="31" t="s">
        <v>890</v>
      </c>
      <c r="B372" s="31" t="s">
        <v>2761</v>
      </c>
    </row>
    <row r="373" spans="1:2">
      <c r="A373" s="31" t="s">
        <v>60</v>
      </c>
      <c r="B373" s="31" t="s">
        <v>2762</v>
      </c>
    </row>
    <row r="374" spans="1:2">
      <c r="A374" s="31" t="s">
        <v>60</v>
      </c>
      <c r="B374" s="31" t="s">
        <v>2763</v>
      </c>
    </row>
    <row r="375" spans="1:2">
      <c r="A375" s="31" t="s">
        <v>88</v>
      </c>
      <c r="B375" s="31" t="s">
        <v>2764</v>
      </c>
    </row>
    <row r="376" spans="1:2">
      <c r="A376" s="31" t="s">
        <v>1444</v>
      </c>
      <c r="B376" s="31" t="s">
        <v>2765</v>
      </c>
    </row>
    <row r="377" spans="1:2">
      <c r="A377" s="31" t="s">
        <v>60</v>
      </c>
      <c r="B377" s="31" t="s">
        <v>2766</v>
      </c>
    </row>
    <row r="378" spans="1:2">
      <c r="A378" s="31" t="s">
        <v>60</v>
      </c>
      <c r="B378" s="31" t="s">
        <v>2767</v>
      </c>
    </row>
    <row r="379" spans="1:2">
      <c r="A379" s="31" t="s">
        <v>60</v>
      </c>
      <c r="B379" s="31" t="s">
        <v>2768</v>
      </c>
    </row>
    <row r="380" spans="1:2">
      <c r="A380" s="31" t="s">
        <v>510</v>
      </c>
      <c r="B380" s="31" t="s">
        <v>2769</v>
      </c>
    </row>
    <row r="381" spans="1:2">
      <c r="A381" s="31" t="s">
        <v>1578</v>
      </c>
      <c r="B381" s="31" t="s">
        <v>2770</v>
      </c>
    </row>
    <row r="382" spans="1:2">
      <c r="A382" s="31" t="s">
        <v>369</v>
      </c>
      <c r="B382" s="31" t="s">
        <v>2771</v>
      </c>
    </row>
    <row r="383" spans="1:2">
      <c r="A383" s="31" t="s">
        <v>572</v>
      </c>
      <c r="B383" s="31" t="s">
        <v>575</v>
      </c>
    </row>
    <row r="384" spans="1:2">
      <c r="A384" s="31" t="s">
        <v>1578</v>
      </c>
      <c r="B384" s="31" t="s">
        <v>2772</v>
      </c>
    </row>
    <row r="385" spans="1:2">
      <c r="A385" s="31" t="s">
        <v>780</v>
      </c>
      <c r="B385" s="31" t="s">
        <v>2773</v>
      </c>
    </row>
    <row r="386" spans="1:2">
      <c r="A386" s="31" t="s">
        <v>733</v>
      </c>
      <c r="B386" s="31" t="s">
        <v>2774</v>
      </c>
    </row>
    <row r="387" spans="1:2">
      <c r="A387" s="31" t="s">
        <v>630</v>
      </c>
      <c r="B387" s="31" t="s">
        <v>2775</v>
      </c>
    </row>
    <row r="388" spans="1:2">
      <c r="A388" s="31" t="s">
        <v>73</v>
      </c>
      <c r="B388" s="31" t="s">
        <v>2776</v>
      </c>
    </row>
    <row r="389" spans="1:2">
      <c r="A389" s="31" t="s">
        <v>73</v>
      </c>
      <c r="B389" s="31" t="s">
        <v>2777</v>
      </c>
    </row>
    <row r="390" spans="1:2">
      <c r="A390" s="31" t="s">
        <v>534</v>
      </c>
      <c r="B390" s="31" t="s">
        <v>2778</v>
      </c>
    </row>
    <row r="391" spans="1:2">
      <c r="A391" s="31" t="s">
        <v>439</v>
      </c>
      <c r="B391" s="31" t="s">
        <v>2779</v>
      </c>
    </row>
    <row r="392" spans="1:2">
      <c r="A392" s="31" t="s">
        <v>439</v>
      </c>
      <c r="B392" s="31" t="s">
        <v>2780</v>
      </c>
    </row>
    <row r="393" spans="1:2">
      <c r="A393" s="31" t="s">
        <v>439</v>
      </c>
      <c r="B393" s="31" t="s">
        <v>2781</v>
      </c>
    </row>
    <row r="394" spans="1:2">
      <c r="A394" s="31" t="s">
        <v>1578</v>
      </c>
      <c r="B394" s="31" t="s">
        <v>2782</v>
      </c>
    </row>
    <row r="395" spans="1:2">
      <c r="A395" s="31" t="s">
        <v>1578</v>
      </c>
      <c r="B395" s="31" t="s">
        <v>2783</v>
      </c>
    </row>
    <row r="396" spans="1:2">
      <c r="A396" s="31" t="s">
        <v>1578</v>
      </c>
      <c r="B396" s="31" t="s">
        <v>2784</v>
      </c>
    </row>
    <row r="397" spans="1:2">
      <c r="A397" s="31" t="s">
        <v>1578</v>
      </c>
      <c r="B397" s="31" t="s">
        <v>2785</v>
      </c>
    </row>
    <row r="398" spans="1:2">
      <c r="A398" s="31" t="s">
        <v>33</v>
      </c>
      <c r="B398" s="31" t="s">
        <v>2786</v>
      </c>
    </row>
    <row r="399" spans="1:2">
      <c r="A399" s="31" t="s">
        <v>162</v>
      </c>
      <c r="B399" s="31" t="s">
        <v>2787</v>
      </c>
    </row>
    <row r="400" spans="1:2">
      <c r="A400" s="31" t="s">
        <v>439</v>
      </c>
      <c r="B400" s="31" t="s">
        <v>2788</v>
      </c>
    </row>
    <row r="401" spans="1:2">
      <c r="A401" s="31" t="s">
        <v>162</v>
      </c>
      <c r="B401" s="31" t="s">
        <v>2789</v>
      </c>
    </row>
    <row r="402" spans="1:2">
      <c r="A402" s="31" t="s">
        <v>701</v>
      </c>
      <c r="B402" s="31" t="s">
        <v>2790</v>
      </c>
    </row>
    <row r="403" spans="1:2">
      <c r="A403" s="31" t="s">
        <v>701</v>
      </c>
      <c r="B403" s="31" t="s">
        <v>2791</v>
      </c>
    </row>
    <row r="404" spans="1:2">
      <c r="A404" s="31" t="s">
        <v>1024</v>
      </c>
      <c r="B404" s="31" t="s">
        <v>2792</v>
      </c>
    </row>
    <row r="405" spans="1:2">
      <c r="A405" s="31" t="s">
        <v>701</v>
      </c>
      <c r="B405" s="31" t="s">
        <v>2793</v>
      </c>
    </row>
    <row r="406" spans="1:2">
      <c r="A406" s="31" t="s">
        <v>1578</v>
      </c>
      <c r="B406" s="31" t="s">
        <v>2794</v>
      </c>
    </row>
    <row r="407" spans="1:2">
      <c r="A407" s="31" t="s">
        <v>614</v>
      </c>
      <c r="B407" s="31" t="s">
        <v>2795</v>
      </c>
    </row>
    <row r="408" spans="1:2">
      <c r="A408" s="31" t="s">
        <v>450</v>
      </c>
      <c r="B408" s="31" t="s">
        <v>2796</v>
      </c>
    </row>
    <row r="409" spans="1:2">
      <c r="A409" s="31" t="s">
        <v>73</v>
      </c>
      <c r="B409" s="31" t="s">
        <v>2797</v>
      </c>
    </row>
    <row r="410" spans="1:2">
      <c r="A410" s="31" t="s">
        <v>1578</v>
      </c>
      <c r="B410" s="31" t="s">
        <v>2798</v>
      </c>
    </row>
    <row r="411" spans="1:2">
      <c r="A411" s="31" t="s">
        <v>548</v>
      </c>
      <c r="B411" s="31" t="s">
        <v>2799</v>
      </c>
    </row>
    <row r="412" spans="1:2">
      <c r="A412" s="31" t="s">
        <v>1578</v>
      </c>
      <c r="B412" s="31" t="s">
        <v>2800</v>
      </c>
    </row>
    <row r="413" spans="1:2">
      <c r="A413" s="31" t="s">
        <v>1578</v>
      </c>
      <c r="B413" s="31" t="s">
        <v>2801</v>
      </c>
    </row>
    <row r="414" spans="1:2">
      <c r="A414" s="31" t="s">
        <v>450</v>
      </c>
      <c r="B414" s="31" t="s">
        <v>2802</v>
      </c>
    </row>
    <row r="415" spans="1:2">
      <c r="A415" s="31" t="s">
        <v>115</v>
      </c>
      <c r="B415" s="31" t="s">
        <v>918</v>
      </c>
    </row>
    <row r="416" spans="1:2">
      <c r="A416" s="31" t="s">
        <v>115</v>
      </c>
      <c r="B416" s="31" t="s">
        <v>2803</v>
      </c>
    </row>
    <row r="417" spans="1:2">
      <c r="A417" s="31" t="s">
        <v>316</v>
      </c>
      <c r="B417" s="31" t="s">
        <v>2804</v>
      </c>
    </row>
    <row r="418" spans="1:2">
      <c r="A418" s="31" t="s">
        <v>1578</v>
      </c>
      <c r="B418" s="31" t="s">
        <v>2805</v>
      </c>
    </row>
    <row r="419" spans="1:2">
      <c r="A419" s="31" t="s">
        <v>1578</v>
      </c>
      <c r="B419" s="31" t="s">
        <v>2806</v>
      </c>
    </row>
    <row r="420" spans="1:2">
      <c r="A420" s="31" t="s">
        <v>162</v>
      </c>
      <c r="B420" s="31" t="s">
        <v>2807</v>
      </c>
    </row>
    <row r="421" spans="1:2">
      <c r="A421" s="31" t="s">
        <v>450</v>
      </c>
      <c r="B421" s="31" t="s">
        <v>2808</v>
      </c>
    </row>
    <row r="422" spans="1:2">
      <c r="A422" s="31" t="s">
        <v>162</v>
      </c>
      <c r="B422" s="31" t="s">
        <v>2809</v>
      </c>
    </row>
    <row r="423" spans="1:2">
      <c r="A423" s="31" t="s">
        <v>1578</v>
      </c>
      <c r="B423" s="31" t="s">
        <v>2810</v>
      </c>
    </row>
    <row r="424" spans="1:2">
      <c r="A424" s="31" t="s">
        <v>43</v>
      </c>
      <c r="B424" s="31" t="s">
        <v>784</v>
      </c>
    </row>
    <row r="425" spans="1:2">
      <c r="A425" s="39" t="s">
        <v>430</v>
      </c>
      <c r="B425" s="31" t="s">
        <v>2811</v>
      </c>
    </row>
    <row r="426" spans="1:2">
      <c r="A426" s="31" t="s">
        <v>1578</v>
      </c>
      <c r="B426" s="31" t="s">
        <v>2812</v>
      </c>
    </row>
    <row r="427" spans="1:2">
      <c r="A427" s="31" t="s">
        <v>162</v>
      </c>
      <c r="B427" s="31" t="s">
        <v>1927</v>
      </c>
    </row>
    <row r="428" spans="1:2">
      <c r="A428" s="31" t="s">
        <v>621</v>
      </c>
      <c r="B428" s="31" t="s">
        <v>2813</v>
      </c>
    </row>
    <row r="429" spans="1:2">
      <c r="A429" s="31" t="s">
        <v>162</v>
      </c>
      <c r="B429" s="31" t="s">
        <v>2814</v>
      </c>
    </row>
    <row r="430" spans="1:2">
      <c r="A430" s="31" t="s">
        <v>162</v>
      </c>
      <c r="B430" s="31" t="s">
        <v>2815</v>
      </c>
    </row>
    <row r="431" spans="1:2">
      <c r="A431" s="31" t="s">
        <v>162</v>
      </c>
      <c r="B431" s="31" t="s">
        <v>2816</v>
      </c>
    </row>
    <row r="432" spans="1:2">
      <c r="A432" s="31" t="s">
        <v>162</v>
      </c>
      <c r="B432" s="31" t="s">
        <v>2817</v>
      </c>
    </row>
    <row r="433" spans="1:2">
      <c r="A433" s="31" t="s">
        <v>162</v>
      </c>
      <c r="B433" s="31" t="s">
        <v>2818</v>
      </c>
    </row>
    <row r="434" spans="1:2">
      <c r="A434" s="31" t="s">
        <v>600</v>
      </c>
      <c r="B434" s="31" t="s">
        <v>2819</v>
      </c>
    </row>
    <row r="435" spans="1:2">
      <c r="A435" s="31" t="s">
        <v>51</v>
      </c>
      <c r="B435" s="31" t="s">
        <v>2820</v>
      </c>
    </row>
    <row r="436" spans="1:2">
      <c r="A436" s="31" t="s">
        <v>33</v>
      </c>
      <c r="B436" s="31" t="s">
        <v>2821</v>
      </c>
    </row>
    <row r="437" spans="1:2">
      <c r="A437" s="31" t="s">
        <v>33</v>
      </c>
      <c r="B437" s="31" t="s">
        <v>2822</v>
      </c>
    </row>
    <row r="438" spans="1:2">
      <c r="A438" s="31" t="s">
        <v>162</v>
      </c>
      <c r="B438" s="31" t="s">
        <v>1934</v>
      </c>
    </row>
    <row r="439" spans="1:2">
      <c r="A439" s="31" t="s">
        <v>1578</v>
      </c>
      <c r="B439" s="31" t="s">
        <v>2823</v>
      </c>
    </row>
    <row r="440" spans="1:2">
      <c r="A440" s="31" t="s">
        <v>1024</v>
      </c>
      <c r="B440" s="31" t="s">
        <v>2824</v>
      </c>
    </row>
    <row r="441" spans="1:2">
      <c r="A441" s="31" t="s">
        <v>1024</v>
      </c>
      <c r="B441" s="31" t="s">
        <v>2825</v>
      </c>
    </row>
    <row r="442" spans="1:2">
      <c r="A442" s="31" t="s">
        <v>439</v>
      </c>
      <c r="B442" s="31" t="s">
        <v>2826</v>
      </c>
    </row>
    <row r="443" spans="1:2">
      <c r="A443" s="31" t="s">
        <v>609</v>
      </c>
      <c r="B443" s="31" t="s">
        <v>2827</v>
      </c>
    </row>
    <row r="444" spans="1:2">
      <c r="A444" s="31" t="s">
        <v>609</v>
      </c>
      <c r="B444" s="31" t="s">
        <v>2828</v>
      </c>
    </row>
    <row r="445" spans="1:2">
      <c r="A445" s="31" t="s">
        <v>115</v>
      </c>
      <c r="B445" s="31" t="s">
        <v>2829</v>
      </c>
    </row>
    <row r="446" spans="1:2">
      <c r="A446" s="31" t="s">
        <v>522</v>
      </c>
      <c r="B446" s="31" t="s">
        <v>2830</v>
      </c>
    </row>
    <row r="447" spans="1:2">
      <c r="A447" s="31" t="s">
        <v>720</v>
      </c>
      <c r="B447" s="31" t="s">
        <v>2831</v>
      </c>
    </row>
    <row r="448" spans="1:2">
      <c r="A448" s="31" t="s">
        <v>221</v>
      </c>
      <c r="B448" s="31" t="s">
        <v>2832</v>
      </c>
    </row>
    <row r="449" spans="1:2">
      <c r="A449" s="31" t="s">
        <v>1578</v>
      </c>
      <c r="B449" s="31" t="s">
        <v>2833</v>
      </c>
    </row>
    <row r="450" spans="1:2">
      <c r="A450" s="31" t="s">
        <v>439</v>
      </c>
      <c r="B450" s="31" t="s">
        <v>2834</v>
      </c>
    </row>
    <row r="451" spans="1:2">
      <c r="A451" s="31" t="s">
        <v>1578</v>
      </c>
      <c r="B451" s="31" t="s">
        <v>2835</v>
      </c>
    </row>
    <row r="452" spans="1:2">
      <c r="A452" s="31" t="s">
        <v>1578</v>
      </c>
      <c r="B452" s="31" t="s">
        <v>2836</v>
      </c>
    </row>
    <row r="453" spans="1:2">
      <c r="A453" s="31" t="s">
        <v>162</v>
      </c>
      <c r="B453" s="31" t="s">
        <v>2837</v>
      </c>
    </row>
    <row r="454" spans="1:2">
      <c r="A454" s="31" t="s">
        <v>501</v>
      </c>
      <c r="B454" s="31" t="s">
        <v>2838</v>
      </c>
    </row>
    <row r="455" spans="1:2">
      <c r="A455" s="31" t="s">
        <v>162</v>
      </c>
      <c r="B455" s="31" t="s">
        <v>2839</v>
      </c>
    </row>
    <row r="456" spans="1:2">
      <c r="A456" s="31" t="s">
        <v>33</v>
      </c>
      <c r="B456" s="31" t="s">
        <v>2840</v>
      </c>
    </row>
    <row r="457" spans="1:2">
      <c r="A457" s="31" t="s">
        <v>33</v>
      </c>
      <c r="B457" s="31" t="s">
        <v>2841</v>
      </c>
    </row>
    <row r="458" spans="1:2">
      <c r="A458" s="31" t="s">
        <v>162</v>
      </c>
      <c r="B458" s="31" t="s">
        <v>2842</v>
      </c>
    </row>
    <row r="459" spans="1:2">
      <c r="A459" s="31" t="s">
        <v>33</v>
      </c>
      <c r="B459" s="31" t="s">
        <v>2843</v>
      </c>
    </row>
    <row r="460" spans="1:2">
      <c r="A460" s="31" t="s">
        <v>33</v>
      </c>
      <c r="B460" s="31" t="s">
        <v>2844</v>
      </c>
    </row>
    <row r="461" spans="1:2">
      <c r="A461" s="31" t="s">
        <v>1578</v>
      </c>
      <c r="B461" s="31" t="s">
        <v>2845</v>
      </c>
    </row>
    <row r="462" spans="1:2">
      <c r="A462" s="31" t="s">
        <v>85</v>
      </c>
      <c r="B462" s="31" t="s">
        <v>2846</v>
      </c>
    </row>
    <row r="463" spans="1:2">
      <c r="A463" s="31" t="s">
        <v>309</v>
      </c>
      <c r="B463" s="31" t="s">
        <v>2847</v>
      </c>
    </row>
    <row r="464" spans="1:2">
      <c r="A464" s="31" t="s">
        <v>1578</v>
      </c>
      <c r="B464" s="31" t="s">
        <v>2848</v>
      </c>
    </row>
    <row r="465" spans="1:2">
      <c r="A465" s="31" t="s">
        <v>162</v>
      </c>
      <c r="B465" s="31" t="s">
        <v>2849</v>
      </c>
    </row>
    <row r="466" spans="1:2">
      <c r="A466" s="31" t="s">
        <v>630</v>
      </c>
      <c r="B466" s="31" t="s">
        <v>2850</v>
      </c>
    </row>
    <row r="467" spans="1:2">
      <c r="A467" s="31" t="s">
        <v>1578</v>
      </c>
      <c r="B467" s="31" t="s">
        <v>2851</v>
      </c>
    </row>
    <row r="468" spans="1:2">
      <c r="A468" s="31" t="s">
        <v>343</v>
      </c>
      <c r="B468" s="31" t="s">
        <v>2852</v>
      </c>
    </row>
    <row r="469" spans="1:2">
      <c r="A469" s="31" t="s">
        <v>1578</v>
      </c>
      <c r="B469" s="31" t="s">
        <v>2853</v>
      </c>
    </row>
    <row r="470" spans="1:2">
      <c r="A470" s="31" t="s">
        <v>1578</v>
      </c>
      <c r="B470" s="31" t="s">
        <v>2854</v>
      </c>
    </row>
    <row r="471" spans="1:2">
      <c r="A471" s="31" t="s">
        <v>566</v>
      </c>
      <c r="B471" s="31" t="s">
        <v>2855</v>
      </c>
    </row>
    <row r="472" spans="1:2">
      <c r="A472" s="31" t="s">
        <v>1578</v>
      </c>
      <c r="B472" s="31" t="s">
        <v>1600</v>
      </c>
    </row>
    <row r="473" spans="1:2">
      <c r="A473" s="31" t="s">
        <v>1578</v>
      </c>
      <c r="B473" s="31" t="s">
        <v>2856</v>
      </c>
    </row>
    <row r="474" spans="1:2">
      <c r="A474" s="31" t="s">
        <v>1578</v>
      </c>
      <c r="B474" s="31" t="s">
        <v>2857</v>
      </c>
    </row>
    <row r="475" spans="1:2">
      <c r="A475" s="31" t="s">
        <v>1578</v>
      </c>
      <c r="B475" s="31" t="s">
        <v>2858</v>
      </c>
    </row>
    <row r="476" spans="1:2">
      <c r="A476" s="31" t="s">
        <v>316</v>
      </c>
      <c r="B476" s="31" t="s">
        <v>317</v>
      </c>
    </row>
    <row r="477" spans="1:2">
      <c r="A477" s="31" t="s">
        <v>33</v>
      </c>
      <c r="B477" s="31" t="s">
        <v>2859</v>
      </c>
    </row>
    <row r="478" spans="1:2">
      <c r="A478" s="31" t="s">
        <v>115</v>
      </c>
      <c r="B478" s="31" t="s">
        <v>2860</v>
      </c>
    </row>
    <row r="479" spans="1:2">
      <c r="A479" s="31" t="s">
        <v>513</v>
      </c>
      <c r="B479" s="31" t="s">
        <v>2861</v>
      </c>
    </row>
    <row r="480" spans="1:2">
      <c r="A480" s="31" t="s">
        <v>701</v>
      </c>
      <c r="B480" s="31" t="s">
        <v>2862</v>
      </c>
    </row>
    <row r="481" spans="1:2">
      <c r="A481" s="31" t="s">
        <v>162</v>
      </c>
      <c r="B481" s="31" t="s">
        <v>2863</v>
      </c>
    </row>
    <row r="482" spans="1:2">
      <c r="A482" s="31" t="s">
        <v>162</v>
      </c>
      <c r="B482" s="31" t="s">
        <v>2864</v>
      </c>
    </row>
    <row r="483" spans="1:2">
      <c r="A483" s="31" t="s">
        <v>221</v>
      </c>
      <c r="B483" s="31" t="s">
        <v>2865</v>
      </c>
    </row>
    <row r="484" spans="1:2">
      <c r="A484" s="31" t="s">
        <v>2866</v>
      </c>
      <c r="B484" s="31" t="s">
        <v>2867</v>
      </c>
    </row>
    <row r="485" spans="1:2">
      <c r="A485" s="31" t="s">
        <v>369</v>
      </c>
      <c r="B485" s="31" t="s">
        <v>2868</v>
      </c>
    </row>
    <row r="486" spans="1:2">
      <c r="A486" s="31" t="s">
        <v>309</v>
      </c>
      <c r="B486" s="31" t="s">
        <v>2869</v>
      </c>
    </row>
    <row r="487" spans="1:2">
      <c r="A487" s="31" t="s">
        <v>60</v>
      </c>
      <c r="B487" s="31" t="s">
        <v>2870</v>
      </c>
    </row>
    <row r="488" spans="1:2">
      <c r="A488" s="31" t="s">
        <v>433</v>
      </c>
      <c r="B488" s="31" t="s">
        <v>2871</v>
      </c>
    </row>
    <row r="489" spans="1:2">
      <c r="A489" s="31" t="s">
        <v>439</v>
      </c>
      <c r="B489" s="31" t="s">
        <v>2872</v>
      </c>
    </row>
    <row r="490" spans="1:2">
      <c r="A490" s="31" t="s">
        <v>347</v>
      </c>
      <c r="B490" s="31" t="s">
        <v>2873</v>
      </c>
    </row>
    <row r="491" spans="1:2">
      <c r="A491" s="31" t="s">
        <v>115</v>
      </c>
      <c r="B491" s="31" t="s">
        <v>2874</v>
      </c>
    </row>
    <row r="492" spans="1:2">
      <c r="A492" s="31" t="s">
        <v>548</v>
      </c>
      <c r="B492" s="31" t="s">
        <v>2875</v>
      </c>
    </row>
    <row r="493" spans="1:2">
      <c r="A493" s="31" t="s">
        <v>115</v>
      </c>
      <c r="B493" s="31" t="s">
        <v>2876</v>
      </c>
    </row>
    <row r="494" spans="1:2">
      <c r="A494" s="31" t="s">
        <v>115</v>
      </c>
      <c r="B494" s="31" t="s">
        <v>2877</v>
      </c>
    </row>
    <row r="495" spans="1:2">
      <c r="A495" s="31" t="s">
        <v>115</v>
      </c>
      <c r="B495" s="31" t="s">
        <v>2878</v>
      </c>
    </row>
    <row r="496" spans="1:2">
      <c r="A496" s="31" t="s">
        <v>115</v>
      </c>
      <c r="B496" s="31" t="s">
        <v>2879</v>
      </c>
    </row>
    <row r="497" spans="1:2">
      <c r="A497" s="31" t="s">
        <v>27</v>
      </c>
      <c r="B497" s="31" t="s">
        <v>2880</v>
      </c>
    </row>
    <row r="498" spans="1:2">
      <c r="A498" s="31" t="s">
        <v>522</v>
      </c>
      <c r="B498" s="31" t="s">
        <v>2881</v>
      </c>
    </row>
    <row r="499" spans="1:2">
      <c r="A499" s="31" t="s">
        <v>115</v>
      </c>
      <c r="B499" s="31" t="s">
        <v>2882</v>
      </c>
    </row>
    <row r="500" spans="1:2">
      <c r="A500" s="31" t="s">
        <v>347</v>
      </c>
      <c r="B500" s="39" t="s">
        <v>2883</v>
      </c>
    </row>
    <row r="501" spans="1:2">
      <c r="A501" s="31" t="s">
        <v>162</v>
      </c>
      <c r="B501" s="31" t="s">
        <v>2884</v>
      </c>
    </row>
    <row r="502" spans="1:2">
      <c r="A502" s="31" t="s">
        <v>1578</v>
      </c>
      <c r="B502" s="31" t="s">
        <v>2885</v>
      </c>
    </row>
    <row r="503" spans="1:2">
      <c r="A503" s="31" t="s">
        <v>621</v>
      </c>
      <c r="B503" s="31" t="s">
        <v>2886</v>
      </c>
    </row>
    <row r="504" spans="1:2">
      <c r="A504" s="31" t="s">
        <v>621</v>
      </c>
      <c r="B504" s="31" t="s">
        <v>623</v>
      </c>
    </row>
    <row r="505" spans="1:2">
      <c r="A505" s="31" t="s">
        <v>621</v>
      </c>
      <c r="B505" s="31" t="s">
        <v>2887</v>
      </c>
    </row>
    <row r="506" spans="1:2">
      <c r="A506" s="31" t="s">
        <v>17</v>
      </c>
      <c r="B506" s="31" t="s">
        <v>2888</v>
      </c>
    </row>
    <row r="507" spans="1:2">
      <c r="A507" s="31" t="s">
        <v>1274</v>
      </c>
      <c r="B507" s="31" t="s">
        <v>2078</v>
      </c>
    </row>
    <row r="508" spans="1:2">
      <c r="A508" s="31" t="s">
        <v>609</v>
      </c>
      <c r="B508" s="31" t="s">
        <v>611</v>
      </c>
    </row>
    <row r="509" spans="1:2">
      <c r="A509" s="31" t="s">
        <v>740</v>
      </c>
      <c r="B509" s="31" t="s">
        <v>1817</v>
      </c>
    </row>
    <row r="510" spans="1:2">
      <c r="A510" s="31" t="s">
        <v>1578</v>
      </c>
      <c r="B510" s="31" t="s">
        <v>2889</v>
      </c>
    </row>
    <row r="511" spans="1:2">
      <c r="A511" s="31" t="s">
        <v>60</v>
      </c>
      <c r="B511" s="31" t="s">
        <v>2890</v>
      </c>
    </row>
    <row r="512" spans="1:2">
      <c r="A512" s="31" t="s">
        <v>60</v>
      </c>
      <c r="B512" s="31" t="s">
        <v>2891</v>
      </c>
    </row>
    <row r="513" spans="1:2">
      <c r="A513" s="31" t="s">
        <v>60</v>
      </c>
      <c r="B513" s="31" t="s">
        <v>2892</v>
      </c>
    </row>
    <row r="514" spans="1:2">
      <c r="A514" s="31" t="s">
        <v>744</v>
      </c>
      <c r="B514" s="31" t="s">
        <v>2893</v>
      </c>
    </row>
    <row r="515" spans="1:2">
      <c r="A515" s="31" t="s">
        <v>60</v>
      </c>
      <c r="B515" s="31" t="s">
        <v>2894</v>
      </c>
    </row>
    <row r="516" spans="1:2">
      <c r="A516" s="31" t="s">
        <v>60</v>
      </c>
      <c r="B516" s="31" t="s">
        <v>2895</v>
      </c>
    </row>
    <row r="517" spans="1:2">
      <c r="A517" s="31" t="s">
        <v>497</v>
      </c>
      <c r="B517" s="31" t="s">
        <v>1463</v>
      </c>
    </row>
    <row r="518" spans="1:2">
      <c r="A518" s="31" t="s">
        <v>120</v>
      </c>
      <c r="B518" s="31" t="s">
        <v>959</v>
      </c>
    </row>
    <row r="519" spans="1:2">
      <c r="A519" s="31" t="s">
        <v>10</v>
      </c>
      <c r="B519" s="31" t="s">
        <v>2896</v>
      </c>
    </row>
    <row r="520" spans="1:2">
      <c r="A520" s="31" t="s">
        <v>410</v>
      </c>
      <c r="B520" s="31" t="s">
        <v>2897</v>
      </c>
    </row>
    <row r="521" spans="1:2">
      <c r="A521" s="31" t="s">
        <v>455</v>
      </c>
      <c r="B521" s="31" t="s">
        <v>2898</v>
      </c>
    </row>
    <row r="522" spans="1:2">
      <c r="A522" s="31" t="s">
        <v>621</v>
      </c>
      <c r="B522" s="31" t="s">
        <v>2899</v>
      </c>
    </row>
    <row r="523" spans="1:2">
      <c r="A523" s="31" t="s">
        <v>609</v>
      </c>
      <c r="B523" s="31" t="s">
        <v>2900</v>
      </c>
    </row>
    <row r="524" spans="1:2">
      <c r="A524" s="31" t="s">
        <v>131</v>
      </c>
      <c r="B524" s="31" t="s">
        <v>2901</v>
      </c>
    </row>
    <row r="525" spans="1:2">
      <c r="A525" s="31" t="s">
        <v>630</v>
      </c>
      <c r="B525" s="31" t="s">
        <v>633</v>
      </c>
    </row>
    <row r="526" spans="1:2">
      <c r="A526" s="31" t="s">
        <v>534</v>
      </c>
      <c r="B526" s="31" t="s">
        <v>2902</v>
      </c>
    </row>
    <row r="527" spans="1:2">
      <c r="A527" s="31" t="s">
        <v>439</v>
      </c>
      <c r="B527" s="31" t="s">
        <v>2903</v>
      </c>
    </row>
    <row r="528" spans="1:2">
      <c r="A528" s="31" t="s">
        <v>439</v>
      </c>
      <c r="B528" s="31" t="s">
        <v>2904</v>
      </c>
    </row>
    <row r="529" spans="1:2">
      <c r="A529" s="39" t="s">
        <v>593</v>
      </c>
      <c r="B529" s="31" t="s">
        <v>2905</v>
      </c>
    </row>
    <row r="530" spans="1:2">
      <c r="A530" s="31" t="s">
        <v>1578</v>
      </c>
      <c r="B530" s="31" t="s">
        <v>2906</v>
      </c>
    </row>
    <row r="531" spans="1:2">
      <c r="A531" s="31" t="s">
        <v>1578</v>
      </c>
      <c r="B531" s="31" t="s">
        <v>2907</v>
      </c>
    </row>
    <row r="532" spans="1:2">
      <c r="A532" s="31" t="s">
        <v>362</v>
      </c>
      <c r="B532" s="31" t="s">
        <v>2908</v>
      </c>
    </row>
    <row r="533" spans="1:2">
      <c r="A533" s="31" t="s">
        <v>1578</v>
      </c>
      <c r="B533" s="31" t="s">
        <v>2909</v>
      </c>
    </row>
    <row r="534" spans="1:2">
      <c r="A534" s="31" t="s">
        <v>621</v>
      </c>
      <c r="B534" s="31" t="s">
        <v>2910</v>
      </c>
    </row>
    <row r="535" spans="1:2">
      <c r="A535" s="31" t="s">
        <v>1578</v>
      </c>
      <c r="B535" s="31" t="s">
        <v>2911</v>
      </c>
    </row>
    <row r="536" spans="1:2">
      <c r="A536" s="31" t="s">
        <v>630</v>
      </c>
      <c r="B536" s="31" t="s">
        <v>634</v>
      </c>
    </row>
    <row r="537" spans="1:2">
      <c r="A537" s="31" t="s">
        <v>226</v>
      </c>
      <c r="B537" s="31" t="s">
        <v>2912</v>
      </c>
    </row>
    <row r="538" spans="1:2">
      <c r="A538" s="31" t="s">
        <v>609</v>
      </c>
      <c r="B538" s="31" t="s">
        <v>2913</v>
      </c>
    </row>
    <row r="539" spans="1:2">
      <c r="A539" s="31" t="s">
        <v>621</v>
      </c>
      <c r="B539" s="31" t="s">
        <v>2914</v>
      </c>
    </row>
    <row r="540" spans="1:2">
      <c r="A540" s="31" t="s">
        <v>1578</v>
      </c>
      <c r="B540" s="31" t="s">
        <v>2915</v>
      </c>
    </row>
    <row r="541" spans="1:2">
      <c r="A541" s="31" t="s">
        <v>115</v>
      </c>
      <c r="B541" s="31" t="s">
        <v>2916</v>
      </c>
    </row>
    <row r="542" spans="1:2">
      <c r="A542" s="31" t="s">
        <v>553</v>
      </c>
      <c r="B542" s="31" t="s">
        <v>2917</v>
      </c>
    </row>
    <row r="543" spans="1:2">
      <c r="A543" s="31" t="s">
        <v>226</v>
      </c>
      <c r="B543" s="31" t="s">
        <v>2918</v>
      </c>
    </row>
    <row r="544" spans="1:2">
      <c r="A544" s="31" t="s">
        <v>439</v>
      </c>
      <c r="B544" s="31" t="s">
        <v>1303</v>
      </c>
    </row>
    <row r="545" spans="1:2">
      <c r="A545" s="31" t="s">
        <v>701</v>
      </c>
      <c r="B545" s="31" t="s">
        <v>1699</v>
      </c>
    </row>
    <row r="546" spans="1:2">
      <c r="A546" s="31" t="s">
        <v>1578</v>
      </c>
      <c r="B546" s="31" t="s">
        <v>1606</v>
      </c>
    </row>
    <row r="547" spans="1:2">
      <c r="A547" s="31" t="s">
        <v>439</v>
      </c>
      <c r="B547" s="31" t="s">
        <v>2919</v>
      </c>
    </row>
    <row r="548" spans="1:2">
      <c r="A548" s="31" t="s">
        <v>162</v>
      </c>
      <c r="B548" s="31" t="s">
        <v>2920</v>
      </c>
    </row>
    <row r="549" spans="1:2">
      <c r="A549" s="31" t="s">
        <v>522</v>
      </c>
      <c r="B549" s="31" t="s">
        <v>2921</v>
      </c>
    </row>
    <row r="550" spans="1:2">
      <c r="A550" s="31" t="s">
        <v>701</v>
      </c>
      <c r="B550" s="31" t="s">
        <v>2922</v>
      </c>
    </row>
    <row r="551" spans="1:2">
      <c r="A551" s="31" t="s">
        <v>343</v>
      </c>
      <c r="B551" s="31" t="s">
        <v>2923</v>
      </c>
    </row>
    <row r="552" spans="1:2">
      <c r="A552" s="31" t="s">
        <v>162</v>
      </c>
      <c r="B552" s="31" t="s">
        <v>2924</v>
      </c>
    </row>
    <row r="553" spans="1:2">
      <c r="A553" s="31" t="s">
        <v>1578</v>
      </c>
      <c r="B553" s="31" t="s">
        <v>2324</v>
      </c>
    </row>
    <row r="554" spans="1:2">
      <c r="A554" s="31" t="s">
        <v>705</v>
      </c>
      <c r="B554" s="31" t="s">
        <v>1758</v>
      </c>
    </row>
    <row r="555" spans="1:2">
      <c r="A555" s="31" t="s">
        <v>1578</v>
      </c>
      <c r="B555" s="31" t="s">
        <v>2925</v>
      </c>
    </row>
    <row r="556" spans="1:2">
      <c r="A556" s="31" t="s">
        <v>1578</v>
      </c>
      <c r="B556" s="31" t="s">
        <v>2926</v>
      </c>
    </row>
    <row r="557" spans="1:2">
      <c r="A557" s="39" t="s">
        <v>630</v>
      </c>
      <c r="B557" s="31" t="s">
        <v>2927</v>
      </c>
    </row>
    <row r="558" spans="1:2">
      <c r="A558" s="31" t="s">
        <v>1578</v>
      </c>
      <c r="B558" s="31" t="s">
        <v>2928</v>
      </c>
    </row>
    <row r="559" spans="1:2">
      <c r="A559" s="31" t="s">
        <v>705</v>
      </c>
      <c r="B559" s="31" t="s">
        <v>2929</v>
      </c>
    </row>
    <row r="560" spans="1:2">
      <c r="A560" s="31" t="s">
        <v>1578</v>
      </c>
      <c r="B560" s="31" t="s">
        <v>2930</v>
      </c>
    </row>
    <row r="561" spans="1:2">
      <c r="A561" s="31" t="s">
        <v>1578</v>
      </c>
      <c r="B561" s="31" t="s">
        <v>2931</v>
      </c>
    </row>
    <row r="562" spans="1:2">
      <c r="A562" s="31" t="s">
        <v>85</v>
      </c>
      <c r="B562" s="31" t="s">
        <v>1910</v>
      </c>
    </row>
    <row r="563" spans="1:2">
      <c r="A563" s="31" t="s">
        <v>609</v>
      </c>
      <c r="B563" s="31" t="s">
        <v>1910</v>
      </c>
    </row>
    <row r="564" spans="1:2">
      <c r="A564" s="31" t="s">
        <v>455</v>
      </c>
      <c r="B564" s="31" t="s">
        <v>2932</v>
      </c>
    </row>
    <row r="565" spans="1:2">
      <c r="A565" s="31" t="s">
        <v>328</v>
      </c>
      <c r="B565" s="39" t="s">
        <v>2933</v>
      </c>
    </row>
    <row r="566" spans="1:2">
      <c r="A566" s="31" t="s">
        <v>439</v>
      </c>
      <c r="B566" s="31" t="s">
        <v>2934</v>
      </c>
    </row>
    <row r="567" spans="1:2">
      <c r="A567" s="31" t="s">
        <v>522</v>
      </c>
      <c r="B567" s="31" t="s">
        <v>2935</v>
      </c>
    </row>
    <row r="568" spans="1:2">
      <c r="A568" s="31" t="s">
        <v>701</v>
      </c>
      <c r="B568" s="31" t="s">
        <v>2936</v>
      </c>
    </row>
    <row r="569" spans="1:2">
      <c r="A569" s="31" t="s">
        <v>162</v>
      </c>
      <c r="B569" s="31" t="s">
        <v>2937</v>
      </c>
    </row>
    <row r="570" spans="1:2">
      <c r="A570" s="31" t="s">
        <v>1578</v>
      </c>
      <c r="B570" s="31" t="s">
        <v>2938</v>
      </c>
    </row>
    <row r="571" spans="1:2">
      <c r="A571" s="31" t="s">
        <v>316</v>
      </c>
      <c r="B571" s="31" t="s">
        <v>2939</v>
      </c>
    </row>
    <row r="572" spans="1:2">
      <c r="A572" s="31" t="s">
        <v>115</v>
      </c>
      <c r="B572" s="31" t="s">
        <v>2940</v>
      </c>
    </row>
    <row r="573" spans="1:2">
      <c r="A573" s="31" t="s">
        <v>115</v>
      </c>
      <c r="B573" s="31" t="s">
        <v>2941</v>
      </c>
    </row>
    <row r="574" spans="1:2">
      <c r="A574" s="31" t="s">
        <v>1578</v>
      </c>
      <c r="B574" s="31" t="s">
        <v>2942</v>
      </c>
    </row>
    <row r="575" spans="1:2">
      <c r="A575" s="31" t="s">
        <v>720</v>
      </c>
      <c r="B575" s="31" t="s">
        <v>1767</v>
      </c>
    </row>
    <row r="576" spans="1:2">
      <c r="A576" s="31" t="s">
        <v>162</v>
      </c>
      <c r="B576" s="31" t="s">
        <v>2943</v>
      </c>
    </row>
    <row r="577" spans="1:2">
      <c r="A577" s="31" t="s">
        <v>455</v>
      </c>
      <c r="B577" s="31" t="s">
        <v>2944</v>
      </c>
    </row>
    <row r="578" spans="1:2">
      <c r="A578" s="31" t="s">
        <v>746</v>
      </c>
      <c r="B578" s="31" t="s">
        <v>2945</v>
      </c>
    </row>
    <row r="579" spans="1:2">
      <c r="A579" s="31" t="s">
        <v>2125</v>
      </c>
      <c r="B579" s="31" t="s">
        <v>2946</v>
      </c>
    </row>
    <row r="580" spans="1:2">
      <c r="A580" s="31" t="s">
        <v>162</v>
      </c>
      <c r="B580" s="31" t="s">
        <v>2947</v>
      </c>
    </row>
    <row r="581" spans="1:2">
      <c r="A581" s="31" t="s">
        <v>131</v>
      </c>
      <c r="B581" s="31" t="s">
        <v>2948</v>
      </c>
    </row>
    <row r="582" spans="1:2">
      <c r="A582" s="31" t="s">
        <v>115</v>
      </c>
      <c r="B582" s="31" t="s">
        <v>2949</v>
      </c>
    </row>
    <row r="583" spans="1:2">
      <c r="A583" s="31" t="s">
        <v>590</v>
      </c>
      <c r="B583" s="31" t="s">
        <v>2950</v>
      </c>
    </row>
    <row r="584" spans="1:2">
      <c r="A584" s="31" t="s">
        <v>621</v>
      </c>
      <c r="B584" s="31" t="s">
        <v>624</v>
      </c>
    </row>
    <row r="585" spans="1:2">
      <c r="A585" s="31" t="s">
        <v>621</v>
      </c>
      <c r="B585" s="31" t="s">
        <v>179</v>
      </c>
    </row>
    <row r="586" spans="1:2">
      <c r="A586" s="31" t="s">
        <v>162</v>
      </c>
      <c r="B586" s="31" t="s">
        <v>179</v>
      </c>
    </row>
    <row r="587" spans="1:2">
      <c r="A587" s="31" t="s">
        <v>155</v>
      </c>
      <c r="B587" s="31" t="s">
        <v>2951</v>
      </c>
    </row>
    <row r="588" spans="1:2">
      <c r="A588" s="31" t="s">
        <v>450</v>
      </c>
      <c r="B588" s="31" t="s">
        <v>2952</v>
      </c>
    </row>
    <row r="589" spans="1:2">
      <c r="A589" s="31" t="s">
        <v>572</v>
      </c>
      <c r="B589" s="31" t="s">
        <v>577</v>
      </c>
    </row>
    <row r="590" spans="1:2">
      <c r="A590" s="31" t="s">
        <v>33</v>
      </c>
      <c r="B590" s="31" t="s">
        <v>2953</v>
      </c>
    </row>
    <row r="591" spans="1:2">
      <c r="A591" s="31" t="s">
        <v>423</v>
      </c>
      <c r="B591" s="31" t="s">
        <v>2954</v>
      </c>
    </row>
    <row r="592" spans="1:2">
      <c r="A592" s="31" t="s">
        <v>1578</v>
      </c>
      <c r="B592" s="31" t="s">
        <v>2955</v>
      </c>
    </row>
    <row r="593" spans="1:2">
      <c r="A593" s="31" t="s">
        <v>2956</v>
      </c>
      <c r="B593" s="31" t="s">
        <v>2955</v>
      </c>
    </row>
    <row r="594" spans="1:2">
      <c r="A594" s="31" t="s">
        <v>1578</v>
      </c>
      <c r="B594" s="31" t="s">
        <v>2957</v>
      </c>
    </row>
    <row r="595" spans="1:2">
      <c r="A595" s="31" t="s">
        <v>501</v>
      </c>
      <c r="B595" s="31" t="s">
        <v>2958</v>
      </c>
    </row>
    <row r="596" spans="1:2">
      <c r="A596" s="31" t="s">
        <v>115</v>
      </c>
      <c r="B596" s="31" t="s">
        <v>2959</v>
      </c>
    </row>
    <row r="597" spans="1:2">
      <c r="A597" s="31" t="s">
        <v>33</v>
      </c>
      <c r="B597" s="31" t="s">
        <v>2960</v>
      </c>
    </row>
    <row r="598" spans="1:2">
      <c r="A598" s="31" t="s">
        <v>1578</v>
      </c>
      <c r="B598" s="31" t="s">
        <v>2961</v>
      </c>
    </row>
    <row r="599" spans="1:2">
      <c r="A599" s="31" t="s">
        <v>88</v>
      </c>
      <c r="B599" s="31" t="s">
        <v>2962</v>
      </c>
    </row>
    <row r="600" spans="1:2">
      <c r="A600" s="31" t="s">
        <v>2132</v>
      </c>
      <c r="B600" s="31" t="s">
        <v>2963</v>
      </c>
    </row>
    <row r="601" spans="1:2">
      <c r="A601" s="31" t="s">
        <v>115</v>
      </c>
      <c r="B601" s="31" t="s">
        <v>2964</v>
      </c>
    </row>
    <row r="602" spans="1:2">
      <c r="A602" s="31" t="s">
        <v>73</v>
      </c>
      <c r="B602" s="31" t="s">
        <v>2965</v>
      </c>
    </row>
    <row r="603" spans="1:2">
      <c r="A603" s="31" t="s">
        <v>534</v>
      </c>
      <c r="B603" s="31" t="s">
        <v>2966</v>
      </c>
    </row>
    <row r="604" spans="1:2">
      <c r="A604" s="31" t="s">
        <v>221</v>
      </c>
      <c r="B604" s="31" t="s">
        <v>2967</v>
      </c>
    </row>
    <row r="605" spans="1:2">
      <c r="A605" s="31" t="s">
        <v>221</v>
      </c>
      <c r="B605" s="31" t="s">
        <v>2968</v>
      </c>
    </row>
    <row r="606" spans="1:2">
      <c r="A606" s="31" t="s">
        <v>1088</v>
      </c>
      <c r="B606" s="31" t="s">
        <v>2969</v>
      </c>
    </row>
    <row r="607" spans="1:2">
      <c r="A607" s="31" t="s">
        <v>162</v>
      </c>
      <c r="B607" s="31" t="s">
        <v>2970</v>
      </c>
    </row>
    <row r="608" spans="1:2">
      <c r="A608" s="31" t="s">
        <v>1452</v>
      </c>
      <c r="B608" s="31" t="s">
        <v>2971</v>
      </c>
    </row>
    <row r="609" spans="1:2">
      <c r="A609" s="31" t="s">
        <v>115</v>
      </c>
      <c r="B609" s="31" t="s">
        <v>2972</v>
      </c>
    </row>
    <row r="610" spans="1:2">
      <c r="A610" s="31" t="s">
        <v>439</v>
      </c>
      <c r="B610" s="31" t="s">
        <v>2973</v>
      </c>
    </row>
    <row r="611" spans="1:2">
      <c r="A611" s="31" t="s">
        <v>746</v>
      </c>
      <c r="B611" s="31" t="s">
        <v>2974</v>
      </c>
    </row>
    <row r="612" spans="1:2">
      <c r="A612" s="31" t="s">
        <v>450</v>
      </c>
      <c r="B612" s="31" t="s">
        <v>2975</v>
      </c>
    </row>
    <row r="613" spans="1:2">
      <c r="A613" s="31" t="s">
        <v>450</v>
      </c>
      <c r="B613" s="31" t="s">
        <v>2976</v>
      </c>
    </row>
    <row r="614" spans="1:2">
      <c r="A614" s="31" t="s">
        <v>162</v>
      </c>
      <c r="B614" s="31" t="s">
        <v>2977</v>
      </c>
    </row>
    <row r="615" spans="1:2">
      <c r="A615" s="31" t="s">
        <v>33</v>
      </c>
      <c r="B615" s="31" t="s">
        <v>2978</v>
      </c>
    </row>
    <row r="616" spans="1:2">
      <c r="A616" s="31" t="s">
        <v>439</v>
      </c>
      <c r="B616" s="31" t="s">
        <v>2979</v>
      </c>
    </row>
    <row r="617" spans="1:2">
      <c r="A617" s="31" t="s">
        <v>33</v>
      </c>
      <c r="B617" s="31" t="s">
        <v>2980</v>
      </c>
    </row>
    <row r="618" spans="1:2">
      <c r="A618" s="31" t="s">
        <v>33</v>
      </c>
      <c r="B618" s="31" t="s">
        <v>2981</v>
      </c>
    </row>
    <row r="619" spans="1:2">
      <c r="A619" s="31" t="s">
        <v>33</v>
      </c>
      <c r="B619" s="31" t="s">
        <v>2982</v>
      </c>
    </row>
    <row r="620" spans="1:2">
      <c r="A620" s="31" t="s">
        <v>33</v>
      </c>
      <c r="B620" s="31" t="s">
        <v>2983</v>
      </c>
    </row>
    <row r="621" spans="1:2">
      <c r="A621" s="31" t="s">
        <v>33</v>
      </c>
      <c r="B621" s="31" t="s">
        <v>2984</v>
      </c>
    </row>
    <row r="622" spans="1:2">
      <c r="A622" s="31" t="s">
        <v>553</v>
      </c>
      <c r="B622" s="31" t="s">
        <v>2985</v>
      </c>
    </row>
    <row r="623" spans="1:2">
      <c r="A623" s="31" t="s">
        <v>1578</v>
      </c>
      <c r="B623" s="31" t="s">
        <v>2986</v>
      </c>
    </row>
    <row r="624" spans="1:2">
      <c r="A624" s="31" t="s">
        <v>1578</v>
      </c>
      <c r="B624" s="31" t="s">
        <v>2987</v>
      </c>
    </row>
    <row r="625" spans="1:2">
      <c r="A625" s="31" t="s">
        <v>439</v>
      </c>
      <c r="B625" s="31" t="s">
        <v>2988</v>
      </c>
    </row>
    <row r="626" spans="1:2">
      <c r="A626" s="31" t="s">
        <v>155</v>
      </c>
      <c r="B626" s="31" t="s">
        <v>2989</v>
      </c>
    </row>
    <row r="627" spans="1:2">
      <c r="A627" s="31" t="s">
        <v>1578</v>
      </c>
      <c r="B627" s="31" t="s">
        <v>2328</v>
      </c>
    </row>
    <row r="628" spans="1:2">
      <c r="A628" s="31" t="s">
        <v>548</v>
      </c>
      <c r="B628" s="31" t="s">
        <v>2990</v>
      </c>
    </row>
    <row r="629" spans="1:2">
      <c r="A629" s="31" t="s">
        <v>1578</v>
      </c>
      <c r="B629" s="31" t="s">
        <v>2991</v>
      </c>
    </row>
    <row r="630" spans="1:2">
      <c r="A630" s="31" t="s">
        <v>369</v>
      </c>
      <c r="B630" s="31" t="s">
        <v>2053</v>
      </c>
    </row>
    <row r="631" spans="1:2">
      <c r="A631" s="41" t="s">
        <v>548</v>
      </c>
      <c r="B631" s="41" t="s">
        <v>2053</v>
      </c>
    </row>
    <row r="632" spans="1:2">
      <c r="A632" s="31" t="s">
        <v>439</v>
      </c>
      <c r="B632" s="31" t="s">
        <v>2992</v>
      </c>
    </row>
    <row r="633" spans="1:2">
      <c r="A633" s="31" t="s">
        <v>1578</v>
      </c>
      <c r="B633" s="31" t="s">
        <v>2993</v>
      </c>
    </row>
    <row r="634" spans="1:2">
      <c r="A634" s="31" t="s">
        <v>1578</v>
      </c>
      <c r="B634" s="31" t="s">
        <v>2994</v>
      </c>
    </row>
    <row r="635" spans="1:2">
      <c r="A635" s="31" t="s">
        <v>423</v>
      </c>
      <c r="B635" s="31" t="s">
        <v>2995</v>
      </c>
    </row>
    <row r="636" spans="1:2">
      <c r="A636" s="31" t="s">
        <v>1578</v>
      </c>
      <c r="B636" s="31" t="s">
        <v>2996</v>
      </c>
    </row>
    <row r="637" spans="1:2">
      <c r="A637" s="31" t="s">
        <v>1578</v>
      </c>
      <c r="B637" s="31" t="s">
        <v>2997</v>
      </c>
    </row>
    <row r="638" spans="1:2">
      <c r="A638" s="31" t="s">
        <v>746</v>
      </c>
      <c r="B638" s="31" t="s">
        <v>2998</v>
      </c>
    </row>
    <row r="639" spans="1:2">
      <c r="A639" s="31" t="s">
        <v>522</v>
      </c>
      <c r="B639" s="31" t="s">
        <v>182</v>
      </c>
    </row>
    <row r="640" spans="1:2">
      <c r="A640" s="31" t="s">
        <v>1578</v>
      </c>
      <c r="B640" s="31" t="s">
        <v>2999</v>
      </c>
    </row>
    <row r="641" spans="1:2">
      <c r="A641" s="31" t="s">
        <v>701</v>
      </c>
      <c r="B641" s="31" t="s">
        <v>3000</v>
      </c>
    </row>
    <row r="642" spans="1:2">
      <c r="A642" s="31" t="s">
        <v>33</v>
      </c>
      <c r="B642" s="31" t="s">
        <v>3001</v>
      </c>
    </row>
    <row r="643" spans="1:2">
      <c r="A643" s="31" t="s">
        <v>162</v>
      </c>
      <c r="B643" s="31" t="s">
        <v>3002</v>
      </c>
    </row>
    <row r="644" spans="1:2">
      <c r="A644" s="31" t="s">
        <v>1578</v>
      </c>
      <c r="B644" s="31" t="s">
        <v>3003</v>
      </c>
    </row>
    <row r="645" spans="1:2">
      <c r="A645" s="31" t="s">
        <v>553</v>
      </c>
      <c r="B645" s="31" t="s">
        <v>3004</v>
      </c>
    </row>
    <row r="646" spans="1:2">
      <c r="A646" s="31" t="s">
        <v>618</v>
      </c>
      <c r="B646" s="31" t="s">
        <v>3005</v>
      </c>
    </row>
    <row r="647" spans="1:2">
      <c r="A647" s="31" t="s">
        <v>343</v>
      </c>
      <c r="B647" s="31" t="s">
        <v>3006</v>
      </c>
    </row>
    <row r="648" spans="1:2">
      <c r="A648" s="31" t="s">
        <v>143</v>
      </c>
      <c r="B648" s="31" t="s">
        <v>1884</v>
      </c>
    </row>
    <row r="649" spans="1:2">
      <c r="A649" s="31" t="s">
        <v>149</v>
      </c>
      <c r="B649" s="31" t="s">
        <v>3007</v>
      </c>
    </row>
    <row r="650" spans="1:2">
      <c r="A650" s="31" t="s">
        <v>538</v>
      </c>
      <c r="B650" s="31" t="s">
        <v>3008</v>
      </c>
    </row>
    <row r="651" spans="1:2">
      <c r="A651" s="31" t="s">
        <v>538</v>
      </c>
      <c r="B651" s="31" t="s">
        <v>3009</v>
      </c>
    </row>
    <row r="652" spans="1:2">
      <c r="A652" s="31" t="s">
        <v>701</v>
      </c>
      <c r="B652" s="31" t="s">
        <v>3010</v>
      </c>
    </row>
    <row r="653" spans="1:2">
      <c r="A653" s="31" t="s">
        <v>548</v>
      </c>
      <c r="B653" s="31" t="s">
        <v>3011</v>
      </c>
    </row>
    <row r="654" spans="1:2">
      <c r="A654" s="31" t="s">
        <v>522</v>
      </c>
      <c r="B654" s="31" t="s">
        <v>3012</v>
      </c>
    </row>
    <row r="655" spans="1:2">
      <c r="A655" s="31" t="s">
        <v>131</v>
      </c>
      <c r="B655" s="31" t="s">
        <v>3013</v>
      </c>
    </row>
    <row r="656" spans="1:2">
      <c r="A656" s="31" t="s">
        <v>33</v>
      </c>
      <c r="B656" s="31" t="s">
        <v>3014</v>
      </c>
    </row>
    <row r="657" spans="1:2">
      <c r="A657" s="31" t="s">
        <v>347</v>
      </c>
      <c r="B657" s="31" t="s">
        <v>1142</v>
      </c>
    </row>
    <row r="658" spans="1:2">
      <c r="A658" s="31" t="s">
        <v>630</v>
      </c>
      <c r="B658" s="31" t="s">
        <v>3015</v>
      </c>
    </row>
    <row r="659" spans="1:2">
      <c r="A659" s="31" t="s">
        <v>522</v>
      </c>
      <c r="B659" s="31" t="s">
        <v>3016</v>
      </c>
    </row>
    <row r="660" spans="1:2">
      <c r="A660" s="31" t="s">
        <v>33</v>
      </c>
      <c r="B660" s="31" t="s">
        <v>3017</v>
      </c>
    </row>
    <row r="661" spans="1:2">
      <c r="A661" s="31" t="s">
        <v>621</v>
      </c>
      <c r="B661" s="31" t="s">
        <v>3018</v>
      </c>
    </row>
    <row r="662" spans="1:2">
      <c r="A662" s="31" t="s">
        <v>33</v>
      </c>
      <c r="B662" s="31" t="s">
        <v>3019</v>
      </c>
    </row>
    <row r="663" spans="1:2">
      <c r="A663" s="31" t="s">
        <v>558</v>
      </c>
      <c r="B663" s="31" t="s">
        <v>3020</v>
      </c>
    </row>
    <row r="664" spans="1:2">
      <c r="A664" s="31" t="s">
        <v>701</v>
      </c>
      <c r="B664" s="31" t="s">
        <v>3021</v>
      </c>
    </row>
    <row r="665" spans="1:2">
      <c r="A665" s="31" t="s">
        <v>1578</v>
      </c>
      <c r="B665" s="31" t="s">
        <v>1613</v>
      </c>
    </row>
    <row r="666" spans="1:2">
      <c r="A666" s="31" t="s">
        <v>324</v>
      </c>
      <c r="B666" s="31" t="s">
        <v>3022</v>
      </c>
    </row>
    <row r="667" spans="1:2">
      <c r="A667" s="31" t="s">
        <v>404</v>
      </c>
      <c r="B667" s="31" t="s">
        <v>3023</v>
      </c>
    </row>
    <row r="668" spans="1:2">
      <c r="A668" s="31" t="s">
        <v>705</v>
      </c>
      <c r="B668" s="31" t="s">
        <v>3024</v>
      </c>
    </row>
    <row r="669" spans="1:2">
      <c r="A669" s="31" t="s">
        <v>162</v>
      </c>
      <c r="B669" s="31" t="s">
        <v>3025</v>
      </c>
    </row>
    <row r="670" spans="1:2">
      <c r="A670" s="31" t="s">
        <v>450</v>
      </c>
      <c r="B670" s="31" t="s">
        <v>3026</v>
      </c>
    </row>
    <row r="671" spans="1:2">
      <c r="A671" s="31" t="s">
        <v>115</v>
      </c>
      <c r="B671" s="31" t="s">
        <v>3027</v>
      </c>
    </row>
    <row r="672" spans="1:2">
      <c r="A672" s="31" t="s">
        <v>162</v>
      </c>
      <c r="B672" s="31" t="s">
        <v>3028</v>
      </c>
    </row>
    <row r="673" spans="1:2">
      <c r="A673" s="31" t="s">
        <v>343</v>
      </c>
      <c r="B673" s="31" t="s">
        <v>3029</v>
      </c>
    </row>
    <row r="674" spans="1:2">
      <c r="A674" s="31" t="s">
        <v>630</v>
      </c>
      <c r="B674" s="31" t="s">
        <v>3030</v>
      </c>
    </row>
    <row r="675" spans="1:2">
      <c r="A675" s="31" t="s">
        <v>73</v>
      </c>
      <c r="B675" s="31" t="s">
        <v>78</v>
      </c>
    </row>
    <row r="676" spans="1:2">
      <c r="A676" s="31" t="s">
        <v>1578</v>
      </c>
      <c r="B676" s="31" t="s">
        <v>3031</v>
      </c>
    </row>
    <row r="677" spans="1:2">
      <c r="A677" s="31" t="s">
        <v>1578</v>
      </c>
      <c r="B677" s="31" t="s">
        <v>3032</v>
      </c>
    </row>
    <row r="678" spans="1:2">
      <c r="A678" s="31" t="s">
        <v>1578</v>
      </c>
      <c r="B678" s="31" t="s">
        <v>3033</v>
      </c>
    </row>
    <row r="679" spans="1:2">
      <c r="A679" s="31" t="s">
        <v>33</v>
      </c>
      <c r="B679" s="31" t="s">
        <v>3034</v>
      </c>
    </row>
    <row r="680" spans="1:2">
      <c r="A680" s="31" t="s">
        <v>450</v>
      </c>
      <c r="B680" s="31" t="s">
        <v>3035</v>
      </c>
    </row>
    <row r="681" spans="1:2">
      <c r="A681" s="31" t="s">
        <v>455</v>
      </c>
      <c r="B681" s="31" t="s">
        <v>467</v>
      </c>
    </row>
    <row r="682" spans="1:2">
      <c r="A682" s="31" t="s">
        <v>347</v>
      </c>
      <c r="B682" s="31" t="s">
        <v>3036</v>
      </c>
    </row>
    <row r="683" spans="1:2">
      <c r="A683" s="31" t="s">
        <v>1578</v>
      </c>
      <c r="B683" s="31" t="s">
        <v>3037</v>
      </c>
    </row>
    <row r="684" spans="1:2">
      <c r="A684" s="31" t="s">
        <v>1578</v>
      </c>
      <c r="B684" s="31" t="s">
        <v>3038</v>
      </c>
    </row>
    <row r="685" spans="1:2">
      <c r="A685" s="31" t="s">
        <v>162</v>
      </c>
      <c r="B685" s="31" t="s">
        <v>3039</v>
      </c>
    </row>
    <row r="686" spans="1:2">
      <c r="A686" s="31" t="s">
        <v>33</v>
      </c>
      <c r="B686" s="31" t="s">
        <v>3040</v>
      </c>
    </row>
    <row r="687" spans="1:2">
      <c r="A687" s="31" t="s">
        <v>60</v>
      </c>
      <c r="B687" s="31" t="s">
        <v>3041</v>
      </c>
    </row>
    <row r="688" spans="1:2">
      <c r="A688" s="31" t="s">
        <v>1578</v>
      </c>
      <c r="B688" s="31" t="s">
        <v>3042</v>
      </c>
    </row>
    <row r="689" spans="1:2">
      <c r="A689" s="31" t="s">
        <v>1578</v>
      </c>
      <c r="B689" s="31" t="s">
        <v>3043</v>
      </c>
    </row>
    <row r="690" spans="1:2">
      <c r="A690" s="31" t="s">
        <v>614</v>
      </c>
      <c r="B690" s="31" t="s">
        <v>3044</v>
      </c>
    </row>
    <row r="691" spans="1:2">
      <c r="A691" s="31" t="s">
        <v>1796</v>
      </c>
      <c r="B691" s="31" t="s">
        <v>3045</v>
      </c>
    </row>
    <row r="692" spans="1:2">
      <c r="A692" s="31" t="s">
        <v>1578</v>
      </c>
      <c r="B692" s="31" t="s">
        <v>3046</v>
      </c>
    </row>
    <row r="693" spans="1:2">
      <c r="A693" s="31" t="s">
        <v>1578</v>
      </c>
      <c r="B693" s="31" t="s">
        <v>1615</v>
      </c>
    </row>
    <row r="694" spans="1:2">
      <c r="A694" s="31" t="s">
        <v>450</v>
      </c>
      <c r="B694" s="31" t="s">
        <v>3047</v>
      </c>
    </row>
    <row r="695" spans="1:2">
      <c r="A695" s="31" t="s">
        <v>733</v>
      </c>
      <c r="B695" s="31" t="s">
        <v>3048</v>
      </c>
    </row>
    <row r="696" spans="1:2">
      <c r="A696" s="31" t="s">
        <v>33</v>
      </c>
      <c r="B696" s="31" t="s">
        <v>3049</v>
      </c>
    </row>
    <row r="697" spans="1:2">
      <c r="A697" s="31" t="s">
        <v>115</v>
      </c>
      <c r="B697" s="31" t="s">
        <v>3050</v>
      </c>
    </row>
    <row r="698" spans="1:2">
      <c r="A698" s="31" t="s">
        <v>343</v>
      </c>
      <c r="B698" s="31" t="s">
        <v>3051</v>
      </c>
    </row>
    <row r="699" spans="1:2">
      <c r="A699" s="31" t="s">
        <v>1578</v>
      </c>
      <c r="B699" s="31" t="s">
        <v>3052</v>
      </c>
    </row>
    <row r="700" spans="1:2">
      <c r="A700" s="31" t="s">
        <v>548</v>
      </c>
      <c r="B700" s="31" t="s">
        <v>3053</v>
      </c>
    </row>
    <row r="701" spans="1:2">
      <c r="A701" s="31" t="s">
        <v>1578</v>
      </c>
      <c r="B701" s="31" t="s">
        <v>3054</v>
      </c>
    </row>
    <row r="702" spans="1:2">
      <c r="A702" s="31" t="s">
        <v>328</v>
      </c>
      <c r="B702" s="31" t="s">
        <v>3055</v>
      </c>
    </row>
    <row r="703" spans="1:2">
      <c r="A703" s="31" t="s">
        <v>609</v>
      </c>
      <c r="B703" s="31" t="s">
        <v>3056</v>
      </c>
    </row>
    <row r="704" spans="1:2">
      <c r="A704" s="31" t="s">
        <v>705</v>
      </c>
      <c r="B704" s="31" t="s">
        <v>3057</v>
      </c>
    </row>
    <row r="705" spans="1:2">
      <c r="A705" s="31" t="s">
        <v>155</v>
      </c>
      <c r="B705" s="31" t="s">
        <v>3058</v>
      </c>
    </row>
    <row r="706" spans="1:2">
      <c r="A706" s="31" t="s">
        <v>33</v>
      </c>
      <c r="B706" s="31" t="s">
        <v>3059</v>
      </c>
    </row>
    <row r="707" spans="1:2">
      <c r="A707" s="31" t="s">
        <v>1578</v>
      </c>
      <c r="B707" s="39" t="s">
        <v>3060</v>
      </c>
    </row>
    <row r="708" spans="1:2">
      <c r="A708" s="31" t="s">
        <v>738</v>
      </c>
      <c r="B708" s="31" t="s">
        <v>3061</v>
      </c>
    </row>
    <row r="709" spans="1:2">
      <c r="A709" s="41" t="s">
        <v>455</v>
      </c>
      <c r="B709" s="41" t="s">
        <v>3062</v>
      </c>
    </row>
    <row r="710" spans="1:2">
      <c r="A710" s="31" t="s">
        <v>343</v>
      </c>
      <c r="B710" s="31" t="s">
        <v>3063</v>
      </c>
    </row>
    <row r="711" spans="1:2">
      <c r="A711" s="31" t="s">
        <v>1444</v>
      </c>
      <c r="B711" s="31" t="s">
        <v>760</v>
      </c>
    </row>
    <row r="712" spans="1:2">
      <c r="A712" s="41" t="s">
        <v>450</v>
      </c>
      <c r="B712" s="41" t="s">
        <v>2105</v>
      </c>
    </row>
    <row r="713" spans="1:2">
      <c r="A713" s="41" t="s">
        <v>439</v>
      </c>
      <c r="B713" s="41" t="s">
        <v>3064</v>
      </c>
    </row>
    <row r="714" spans="1:2">
      <c r="A714" s="41" t="s">
        <v>450</v>
      </c>
      <c r="B714" s="41" t="s">
        <v>3064</v>
      </c>
    </row>
    <row r="715" spans="1:2">
      <c r="A715" s="41" t="s">
        <v>455</v>
      </c>
      <c r="B715" s="41" t="s">
        <v>2105</v>
      </c>
    </row>
    <row r="716" spans="1:2">
      <c r="A716" s="31" t="s">
        <v>162</v>
      </c>
      <c r="B716" s="31" t="s">
        <v>3064</v>
      </c>
    </row>
    <row r="717" spans="1:2">
      <c r="A717" s="41" t="s">
        <v>455</v>
      </c>
      <c r="B717" s="41" t="s">
        <v>3064</v>
      </c>
    </row>
    <row r="718" spans="1:2">
      <c r="A718" s="41" t="s">
        <v>450</v>
      </c>
      <c r="B718" s="41" t="s">
        <v>2105</v>
      </c>
    </row>
    <row r="719" spans="1:2">
      <c r="A719" s="41" t="s">
        <v>450</v>
      </c>
      <c r="B719" s="41" t="s">
        <v>3065</v>
      </c>
    </row>
    <row r="720" spans="1:2">
      <c r="A720" s="42" t="s">
        <v>553</v>
      </c>
      <c r="B720" s="42" t="s">
        <v>3065</v>
      </c>
    </row>
    <row r="721" spans="1:2">
      <c r="A721" s="31" t="s">
        <v>1578</v>
      </c>
      <c r="B721" s="39" t="s">
        <v>3066</v>
      </c>
    </row>
    <row r="722" spans="1:2">
      <c r="A722" s="31" t="s">
        <v>1578</v>
      </c>
      <c r="B722" s="31" t="s">
        <v>3067</v>
      </c>
    </row>
    <row r="723" spans="1:2">
      <c r="A723" s="31" t="s">
        <v>1578</v>
      </c>
      <c r="B723" s="31" t="s">
        <v>3068</v>
      </c>
    </row>
    <row r="724" spans="1:2">
      <c r="A724" s="31" t="s">
        <v>17</v>
      </c>
      <c r="B724" s="31" t="s">
        <v>3069</v>
      </c>
    </row>
    <row r="725" spans="1:2">
      <c r="A725" s="31" t="s">
        <v>1578</v>
      </c>
      <c r="B725" s="31" t="s">
        <v>3070</v>
      </c>
    </row>
    <row r="726" spans="1:2">
      <c r="A726" s="31" t="s">
        <v>590</v>
      </c>
      <c r="B726" s="31" t="s">
        <v>3071</v>
      </c>
    </row>
    <row r="727" spans="1:2">
      <c r="A727" s="31" t="s">
        <v>1578</v>
      </c>
      <c r="B727" s="31" t="s">
        <v>3072</v>
      </c>
    </row>
    <row r="728" spans="1:2">
      <c r="A728" s="31" t="s">
        <v>1578</v>
      </c>
      <c r="B728" s="31" t="s">
        <v>3073</v>
      </c>
    </row>
    <row r="729" spans="1:2">
      <c r="A729" s="31" t="s">
        <v>534</v>
      </c>
      <c r="B729" s="31" t="s">
        <v>2147</v>
      </c>
    </row>
    <row r="730" spans="1:2">
      <c r="A730" s="31" t="s">
        <v>162</v>
      </c>
      <c r="B730" s="31" t="s">
        <v>3074</v>
      </c>
    </row>
    <row r="731" spans="1:2">
      <c r="A731" s="31" t="s">
        <v>1295</v>
      </c>
      <c r="B731" s="31" t="s">
        <v>3075</v>
      </c>
    </row>
    <row r="732" spans="1:2">
      <c r="A732" s="31" t="s">
        <v>705</v>
      </c>
      <c r="B732" s="31" t="s">
        <v>3076</v>
      </c>
    </row>
    <row r="733" spans="1:2">
      <c r="A733" s="31" t="s">
        <v>590</v>
      </c>
      <c r="B733" s="31" t="s">
        <v>3077</v>
      </c>
    </row>
    <row r="734" spans="1:2">
      <c r="A734" s="31" t="s">
        <v>1295</v>
      </c>
      <c r="B734" s="31" t="s">
        <v>3078</v>
      </c>
    </row>
    <row r="735" spans="1:2">
      <c r="A735" s="31" t="s">
        <v>1578</v>
      </c>
      <c r="B735" s="31" t="s">
        <v>3079</v>
      </c>
    </row>
    <row r="736" spans="1:2">
      <c r="A736" s="31" t="s">
        <v>1578</v>
      </c>
      <c r="B736" s="31" t="s">
        <v>3080</v>
      </c>
    </row>
    <row r="737" spans="1:2">
      <c r="A737" s="31" t="s">
        <v>33</v>
      </c>
      <c r="B737" s="31" t="s">
        <v>34</v>
      </c>
    </row>
    <row r="738" spans="1:2">
      <c r="A738" s="31" t="s">
        <v>740</v>
      </c>
      <c r="B738" s="31" t="s">
        <v>3081</v>
      </c>
    </row>
    <row r="739" spans="1:2">
      <c r="A739" s="31" t="s">
        <v>27</v>
      </c>
      <c r="B739" s="31" t="s">
        <v>3082</v>
      </c>
    </row>
    <row r="740" spans="1:2">
      <c r="A740" s="31" t="s">
        <v>1444</v>
      </c>
      <c r="B740" s="31" t="s">
        <v>3083</v>
      </c>
    </row>
    <row r="741" spans="1:2">
      <c r="A741" s="31" t="s">
        <v>73</v>
      </c>
      <c r="B741" s="31" t="s">
        <v>3084</v>
      </c>
    </row>
    <row r="742" spans="1:2">
      <c r="A742" s="31" t="s">
        <v>439</v>
      </c>
      <c r="B742" s="31" t="s">
        <v>3085</v>
      </c>
    </row>
    <row r="743" spans="1:2">
      <c r="A743" s="31" t="s">
        <v>60</v>
      </c>
      <c r="B743" s="31" t="s">
        <v>3086</v>
      </c>
    </row>
    <row r="744" spans="1:2">
      <c r="A744" s="31" t="s">
        <v>609</v>
      </c>
      <c r="B744" s="31" t="s">
        <v>3087</v>
      </c>
    </row>
    <row r="745" spans="1:2">
      <c r="A745" s="31" t="s">
        <v>701</v>
      </c>
      <c r="B745" s="31" t="s">
        <v>3088</v>
      </c>
    </row>
    <row r="746" spans="1:2">
      <c r="A746" s="31" t="s">
        <v>319</v>
      </c>
      <c r="B746" s="31" t="s">
        <v>3089</v>
      </c>
    </row>
    <row r="747" spans="1:2">
      <c r="A747" s="31" t="s">
        <v>162</v>
      </c>
      <c r="B747" s="31" t="s">
        <v>3090</v>
      </c>
    </row>
    <row r="748" spans="1:2">
      <c r="A748" s="31" t="s">
        <v>1452</v>
      </c>
      <c r="B748" s="31" t="s">
        <v>3091</v>
      </c>
    </row>
    <row r="749" spans="1:2">
      <c r="A749" s="31" t="s">
        <v>1578</v>
      </c>
      <c r="B749" s="31" t="s">
        <v>1616</v>
      </c>
    </row>
    <row r="750" spans="1:2">
      <c r="A750" s="31" t="s">
        <v>439</v>
      </c>
      <c r="B750" s="31" t="s">
        <v>3092</v>
      </c>
    </row>
    <row r="751" spans="1:2">
      <c r="A751" s="31" t="s">
        <v>324</v>
      </c>
      <c r="B751" s="31" t="s">
        <v>326</v>
      </c>
    </row>
    <row r="752" spans="1:2">
      <c r="A752" s="31" t="s">
        <v>1578</v>
      </c>
      <c r="B752" s="31" t="s">
        <v>3093</v>
      </c>
    </row>
    <row r="753" spans="1:2">
      <c r="A753" s="31" t="s">
        <v>162</v>
      </c>
      <c r="B753" s="31" t="s">
        <v>3094</v>
      </c>
    </row>
    <row r="754" spans="1:2">
      <c r="A754" s="31" t="s">
        <v>162</v>
      </c>
      <c r="B754" s="31" t="s">
        <v>3095</v>
      </c>
    </row>
    <row r="755" spans="1:2">
      <c r="A755" s="31" t="s">
        <v>1578</v>
      </c>
      <c r="B755" s="31" t="s">
        <v>3096</v>
      </c>
    </row>
    <row r="756" spans="1:2">
      <c r="A756" s="31" t="s">
        <v>621</v>
      </c>
      <c r="B756" s="31" t="s">
        <v>3097</v>
      </c>
    </row>
    <row r="757" spans="1:2">
      <c r="A757" s="31" t="s">
        <v>447</v>
      </c>
      <c r="B757" s="31" t="s">
        <v>3098</v>
      </c>
    </row>
    <row r="758" spans="1:2">
      <c r="A758" s="31" t="s">
        <v>621</v>
      </c>
      <c r="B758" s="31" t="s">
        <v>3099</v>
      </c>
    </row>
    <row r="759" spans="1:2">
      <c r="A759" s="31" t="s">
        <v>162</v>
      </c>
      <c r="B759" s="31" t="s">
        <v>3100</v>
      </c>
    </row>
    <row r="760" spans="1:2">
      <c r="A760" s="31" t="s">
        <v>162</v>
      </c>
      <c r="B760" s="31" t="s">
        <v>3101</v>
      </c>
    </row>
    <row r="761" spans="1:2">
      <c r="A761" s="31" t="s">
        <v>88</v>
      </c>
      <c r="B761" s="31" t="s">
        <v>3102</v>
      </c>
    </row>
    <row r="762" spans="1:2">
      <c r="A762" s="31" t="s">
        <v>88</v>
      </c>
      <c r="B762" s="31" t="s">
        <v>3103</v>
      </c>
    </row>
    <row r="763" spans="1:2">
      <c r="A763" s="31" t="s">
        <v>88</v>
      </c>
      <c r="B763" s="31" t="s">
        <v>3104</v>
      </c>
    </row>
    <row r="764" spans="1:2">
      <c r="A764" s="31" t="s">
        <v>572</v>
      </c>
      <c r="B764" s="31" t="s">
        <v>579</v>
      </c>
    </row>
    <row r="765" spans="1:2">
      <c r="A765" s="31" t="s">
        <v>450</v>
      </c>
      <c r="B765" s="31" t="s">
        <v>3105</v>
      </c>
    </row>
    <row r="766" spans="1:2">
      <c r="A766" s="31" t="s">
        <v>1578</v>
      </c>
      <c r="B766" s="31" t="s">
        <v>3106</v>
      </c>
    </row>
    <row r="767" spans="1:2">
      <c r="A767" s="31" t="s">
        <v>969</v>
      </c>
      <c r="B767" s="31" t="s">
        <v>3107</v>
      </c>
    </row>
    <row r="768" spans="1:2">
      <c r="A768" s="31" t="s">
        <v>60</v>
      </c>
      <c r="B768" s="31" t="s">
        <v>3108</v>
      </c>
    </row>
    <row r="769" spans="1:2">
      <c r="A769" s="31" t="s">
        <v>10</v>
      </c>
      <c r="B769" s="31" t="s">
        <v>3109</v>
      </c>
    </row>
    <row r="770" spans="1:2">
      <c r="A770" s="31" t="s">
        <v>60</v>
      </c>
      <c r="B770" s="31" t="s">
        <v>3110</v>
      </c>
    </row>
    <row r="771" spans="1:2">
      <c r="A771" s="31" t="s">
        <v>60</v>
      </c>
      <c r="B771" s="31" t="s">
        <v>3111</v>
      </c>
    </row>
    <row r="772" spans="1:2">
      <c r="A772" s="31" t="s">
        <v>410</v>
      </c>
      <c r="B772" s="31" t="s">
        <v>3112</v>
      </c>
    </row>
    <row r="773" spans="1:2">
      <c r="A773" s="31" t="s">
        <v>410</v>
      </c>
      <c r="B773" s="31" t="s">
        <v>3113</v>
      </c>
    </row>
    <row r="774" spans="1:2">
      <c r="A774" s="31" t="s">
        <v>735</v>
      </c>
      <c r="B774" s="31" t="s">
        <v>3114</v>
      </c>
    </row>
    <row r="775" spans="1:2">
      <c r="A775" s="31" t="s">
        <v>88</v>
      </c>
      <c r="B775" s="31" t="s">
        <v>3115</v>
      </c>
    </row>
    <row r="776" spans="1:2">
      <c r="A776" s="31" t="s">
        <v>115</v>
      </c>
      <c r="B776" s="31" t="s">
        <v>3116</v>
      </c>
    </row>
    <row r="777" spans="1:2">
      <c r="A777" s="31" t="s">
        <v>701</v>
      </c>
      <c r="B777" s="31" t="s">
        <v>3117</v>
      </c>
    </row>
    <row r="778" spans="1:2">
      <c r="A778" s="31" t="s">
        <v>701</v>
      </c>
      <c r="B778" s="31" t="s">
        <v>3118</v>
      </c>
    </row>
    <row r="779" spans="1:2">
      <c r="A779" s="31" t="s">
        <v>1796</v>
      </c>
      <c r="B779" s="31" t="s">
        <v>3119</v>
      </c>
    </row>
    <row r="780" spans="1:2">
      <c r="A780" s="31" t="s">
        <v>493</v>
      </c>
      <c r="B780" s="31" t="s">
        <v>2117</v>
      </c>
    </row>
    <row r="781" spans="1:2">
      <c r="A781" s="31" t="s">
        <v>1024</v>
      </c>
      <c r="B781" s="31" t="s">
        <v>3120</v>
      </c>
    </row>
    <row r="782" spans="1:2">
      <c r="A782" s="31" t="s">
        <v>969</v>
      </c>
      <c r="B782" s="31" t="s">
        <v>1875</v>
      </c>
    </row>
    <row r="783" spans="1:2">
      <c r="A783" s="31" t="s">
        <v>1024</v>
      </c>
      <c r="B783" s="31" t="s">
        <v>3121</v>
      </c>
    </row>
    <row r="784" spans="1:2">
      <c r="A784" s="31" t="s">
        <v>369</v>
      </c>
      <c r="B784" s="31" t="s">
        <v>377</v>
      </c>
    </row>
    <row r="785" spans="1:2">
      <c r="A785" s="31" t="s">
        <v>522</v>
      </c>
      <c r="B785" s="39" t="s">
        <v>3122</v>
      </c>
    </row>
    <row r="786" spans="1:2">
      <c r="A786" s="31" t="s">
        <v>1578</v>
      </c>
      <c r="B786" s="31" t="s">
        <v>3123</v>
      </c>
    </row>
    <row r="787" spans="1:2">
      <c r="A787" s="31" t="s">
        <v>600</v>
      </c>
      <c r="B787" s="31" t="s">
        <v>3124</v>
      </c>
    </row>
    <row r="788" spans="1:2">
      <c r="A788" s="31" t="s">
        <v>149</v>
      </c>
      <c r="B788" s="31" t="s">
        <v>3125</v>
      </c>
    </row>
    <row r="789" spans="1:2">
      <c r="A789" s="31" t="s">
        <v>705</v>
      </c>
      <c r="B789" s="31" t="s">
        <v>708</v>
      </c>
    </row>
    <row r="790" spans="1:2">
      <c r="A790" s="31" t="s">
        <v>450</v>
      </c>
      <c r="B790" s="31" t="s">
        <v>3126</v>
      </c>
    </row>
    <row r="791" spans="1:2">
      <c r="A791" s="31" t="s">
        <v>572</v>
      </c>
      <c r="B791" s="31" t="s">
        <v>3127</v>
      </c>
    </row>
    <row r="792" spans="1:2">
      <c r="A792" s="31" t="s">
        <v>1452</v>
      </c>
      <c r="B792" s="31" t="s">
        <v>2111</v>
      </c>
    </row>
    <row r="793" spans="1:2">
      <c r="A793" s="31" t="s">
        <v>343</v>
      </c>
      <c r="B793" s="31" t="s">
        <v>3128</v>
      </c>
    </row>
    <row r="794" spans="1:2">
      <c r="A794" s="39" t="s">
        <v>572</v>
      </c>
      <c r="B794" s="31" t="s">
        <v>3129</v>
      </c>
    </row>
    <row r="795" spans="1:2">
      <c r="A795" s="31" t="s">
        <v>621</v>
      </c>
      <c r="B795" s="31" t="s">
        <v>3130</v>
      </c>
    </row>
    <row r="796" spans="1:2">
      <c r="A796" s="31" t="s">
        <v>33</v>
      </c>
      <c r="B796" s="31" t="s">
        <v>3131</v>
      </c>
    </row>
    <row r="797" spans="1:2">
      <c r="A797" s="31" t="s">
        <v>1272</v>
      </c>
      <c r="B797" s="31" t="s">
        <v>2074</v>
      </c>
    </row>
    <row r="798" spans="1:2">
      <c r="A798" s="31" t="s">
        <v>343</v>
      </c>
      <c r="B798" s="31" t="s">
        <v>3132</v>
      </c>
    </row>
    <row r="799" spans="1:2">
      <c r="A799" s="31" t="s">
        <v>897</v>
      </c>
      <c r="B799" s="31" t="s">
        <v>3133</v>
      </c>
    </row>
    <row r="800" spans="1:2">
      <c r="A800" s="31" t="s">
        <v>328</v>
      </c>
      <c r="B800" s="31" t="s">
        <v>3134</v>
      </c>
    </row>
    <row r="801" spans="1:2">
      <c r="A801" s="31" t="s">
        <v>319</v>
      </c>
      <c r="B801" s="31" t="s">
        <v>3135</v>
      </c>
    </row>
    <row r="802" spans="1:2">
      <c r="A802" s="31" t="s">
        <v>572</v>
      </c>
      <c r="B802" s="31" t="s">
        <v>580</v>
      </c>
    </row>
    <row r="803" spans="1:2">
      <c r="A803" s="31" t="s">
        <v>701</v>
      </c>
      <c r="B803" s="39" t="s">
        <v>3136</v>
      </c>
    </row>
    <row r="804" spans="1:2">
      <c r="A804" s="31" t="s">
        <v>427</v>
      </c>
      <c r="B804" s="31" t="s">
        <v>3137</v>
      </c>
    </row>
    <row r="805" spans="1:2">
      <c r="A805" s="31" t="s">
        <v>497</v>
      </c>
      <c r="B805" s="31" t="s">
        <v>3138</v>
      </c>
    </row>
    <row r="806" spans="1:2">
      <c r="A806" s="31" t="s">
        <v>1578</v>
      </c>
      <c r="B806" s="31" t="s">
        <v>3139</v>
      </c>
    </row>
    <row r="807" spans="1:2">
      <c r="A807" s="31" t="s">
        <v>221</v>
      </c>
      <c r="B807" s="31" t="s">
        <v>3140</v>
      </c>
    </row>
    <row r="808" spans="1:2">
      <c r="A808" s="31" t="s">
        <v>73</v>
      </c>
      <c r="B808" s="31" t="s">
        <v>1825</v>
      </c>
    </row>
    <row r="809" spans="1:2">
      <c r="A809" s="31" t="s">
        <v>1578</v>
      </c>
      <c r="B809" s="31" t="s">
        <v>3141</v>
      </c>
    </row>
    <row r="810" spans="1:2">
      <c r="A810" s="31" t="s">
        <v>115</v>
      </c>
      <c r="B810" s="31" t="s">
        <v>3142</v>
      </c>
    </row>
    <row r="811" spans="1:2">
      <c r="A811" s="31" t="s">
        <v>33</v>
      </c>
      <c r="B811" s="31" t="s">
        <v>3143</v>
      </c>
    </row>
    <row r="812" spans="1:2">
      <c r="A812" s="31" t="s">
        <v>609</v>
      </c>
      <c r="B812" s="31" t="s">
        <v>3144</v>
      </c>
    </row>
    <row r="813" spans="1:2">
      <c r="A813" s="31" t="s">
        <v>1578</v>
      </c>
      <c r="B813" s="31" t="s">
        <v>3145</v>
      </c>
    </row>
    <row r="814" spans="1:2">
      <c r="A814" s="31" t="s">
        <v>609</v>
      </c>
      <c r="B814" s="31" t="s">
        <v>3146</v>
      </c>
    </row>
    <row r="815" spans="1:2">
      <c r="A815" s="31" t="s">
        <v>701</v>
      </c>
      <c r="B815" s="31" t="s">
        <v>3147</v>
      </c>
    </row>
    <row r="816" spans="1:2">
      <c r="A816" s="31" t="s">
        <v>410</v>
      </c>
      <c r="B816" s="31" t="s">
        <v>3148</v>
      </c>
    </row>
    <row r="817" spans="1:2">
      <c r="A817" s="31" t="s">
        <v>10</v>
      </c>
      <c r="B817" s="31" t="s">
        <v>3149</v>
      </c>
    </row>
    <row r="818" spans="1:2">
      <c r="A818" s="31" t="s">
        <v>701</v>
      </c>
      <c r="B818" s="31" t="s">
        <v>3150</v>
      </c>
    </row>
    <row r="819" spans="1:2">
      <c r="A819" s="31" t="s">
        <v>746</v>
      </c>
      <c r="B819" s="31" t="s">
        <v>3151</v>
      </c>
    </row>
    <row r="820" spans="1:2">
      <c r="A820" s="31" t="s">
        <v>155</v>
      </c>
      <c r="B820" s="31" t="s">
        <v>3152</v>
      </c>
    </row>
    <row r="821" spans="1:2">
      <c r="A821" s="31" t="s">
        <v>609</v>
      </c>
      <c r="B821" s="31" t="s">
        <v>3153</v>
      </c>
    </row>
    <row r="822" spans="1:2">
      <c r="A822" s="31" t="s">
        <v>609</v>
      </c>
      <c r="B822" s="31" t="s">
        <v>3154</v>
      </c>
    </row>
    <row r="823" spans="1:2">
      <c r="A823" s="31" t="s">
        <v>1578</v>
      </c>
      <c r="B823" s="31" t="s">
        <v>3155</v>
      </c>
    </row>
    <row r="824" spans="1:2">
      <c r="A824" s="31" t="s">
        <v>221</v>
      </c>
      <c r="B824" s="31" t="s">
        <v>1994</v>
      </c>
    </row>
    <row r="825" spans="1:2">
      <c r="A825" s="31" t="s">
        <v>1578</v>
      </c>
      <c r="B825" s="31" t="s">
        <v>3156</v>
      </c>
    </row>
    <row r="826" spans="1:2">
      <c r="A826" s="31" t="s">
        <v>1578</v>
      </c>
      <c r="B826" s="31" t="s">
        <v>3157</v>
      </c>
    </row>
    <row r="827" spans="1:2">
      <c r="A827" s="31" t="s">
        <v>1578</v>
      </c>
      <c r="B827" s="31" t="s">
        <v>3158</v>
      </c>
    </row>
    <row r="828" spans="1:2">
      <c r="A828" s="31" t="s">
        <v>17</v>
      </c>
      <c r="B828" s="31" t="s">
        <v>22</v>
      </c>
    </row>
    <row r="829" spans="1:2">
      <c r="A829" s="31" t="s">
        <v>450</v>
      </c>
      <c r="B829" s="31" t="s">
        <v>3159</v>
      </c>
    </row>
    <row r="830" spans="1:2">
      <c r="A830" s="31" t="s">
        <v>162</v>
      </c>
      <c r="B830" s="31" t="s">
        <v>1945</v>
      </c>
    </row>
    <row r="831" spans="1:2">
      <c r="A831" s="31" t="s">
        <v>33</v>
      </c>
      <c r="B831" s="31" t="s">
        <v>3160</v>
      </c>
    </row>
    <row r="832" spans="1:2">
      <c r="A832" s="31" t="s">
        <v>162</v>
      </c>
      <c r="B832" s="31" t="s">
        <v>3161</v>
      </c>
    </row>
    <row r="833" spans="1:2">
      <c r="A833" s="31" t="s">
        <v>162</v>
      </c>
      <c r="B833" s="31" t="s">
        <v>3162</v>
      </c>
    </row>
    <row r="834" spans="1:2">
      <c r="A834" s="31" t="s">
        <v>630</v>
      </c>
      <c r="B834" s="31" t="s">
        <v>3163</v>
      </c>
    </row>
    <row r="835" spans="1:2">
      <c r="A835" s="31" t="s">
        <v>522</v>
      </c>
      <c r="B835" s="31" t="s">
        <v>2131</v>
      </c>
    </row>
    <row r="836" spans="1:2">
      <c r="A836" s="31" t="s">
        <v>1578</v>
      </c>
      <c r="B836" s="31" t="s">
        <v>2333</v>
      </c>
    </row>
    <row r="837" spans="1:2">
      <c r="A837" s="31" t="s">
        <v>162</v>
      </c>
      <c r="B837" s="31" t="s">
        <v>3164</v>
      </c>
    </row>
    <row r="838" spans="1:2">
      <c r="A838" s="31" t="s">
        <v>701</v>
      </c>
      <c r="B838" s="31" t="s">
        <v>3165</v>
      </c>
    </row>
    <row r="839" spans="1:2">
      <c r="A839" s="31" t="s">
        <v>162</v>
      </c>
      <c r="B839" s="31" t="s">
        <v>3166</v>
      </c>
    </row>
    <row r="840" spans="1:2">
      <c r="A840" s="31" t="s">
        <v>1578</v>
      </c>
      <c r="B840" s="31" t="s">
        <v>3167</v>
      </c>
    </row>
    <row r="841" spans="1:2">
      <c r="A841" s="31" t="s">
        <v>143</v>
      </c>
      <c r="B841" s="39" t="s">
        <v>2284</v>
      </c>
    </row>
    <row r="842" spans="1:2">
      <c r="A842" s="31" t="s">
        <v>1578</v>
      </c>
      <c r="B842" s="31" t="s">
        <v>3168</v>
      </c>
    </row>
    <row r="843" spans="1:2">
      <c r="A843" s="31" t="s">
        <v>1578</v>
      </c>
      <c r="B843" s="31" t="s">
        <v>3169</v>
      </c>
    </row>
    <row r="844" spans="1:2">
      <c r="A844" s="31" t="s">
        <v>439</v>
      </c>
      <c r="B844" s="31" t="s">
        <v>3170</v>
      </c>
    </row>
    <row r="845" spans="1:2">
      <c r="A845" s="31" t="s">
        <v>621</v>
      </c>
      <c r="B845" s="31" t="s">
        <v>3171</v>
      </c>
    </row>
    <row r="846" spans="1:2">
      <c r="A846" s="31" t="s">
        <v>430</v>
      </c>
      <c r="B846" s="31" t="s">
        <v>3172</v>
      </c>
    </row>
    <row r="847" spans="1:2">
      <c r="A847" s="31" t="s">
        <v>621</v>
      </c>
      <c r="B847" s="31" t="s">
        <v>3173</v>
      </c>
    </row>
    <row r="848" spans="1:2">
      <c r="A848" s="31" t="s">
        <v>746</v>
      </c>
      <c r="B848" s="31" t="s">
        <v>3174</v>
      </c>
    </row>
    <row r="849" spans="1:2">
      <c r="A849" s="31" t="s">
        <v>614</v>
      </c>
      <c r="B849" s="31" t="s">
        <v>3175</v>
      </c>
    </row>
    <row r="850" spans="1:2">
      <c r="A850" s="31" t="s">
        <v>162</v>
      </c>
      <c r="B850" s="31" t="s">
        <v>3176</v>
      </c>
    </row>
    <row r="851" spans="1:2">
      <c r="A851" s="31" t="s">
        <v>701</v>
      </c>
      <c r="B851" s="31" t="s">
        <v>3177</v>
      </c>
    </row>
    <row r="852" spans="1:2">
      <c r="A852" s="31" t="s">
        <v>328</v>
      </c>
      <c r="B852" s="31" t="s">
        <v>3178</v>
      </c>
    </row>
    <row r="853" spans="1:2">
      <c r="A853" s="31" t="s">
        <v>347</v>
      </c>
      <c r="B853" s="31" t="s">
        <v>348</v>
      </c>
    </row>
    <row r="854" spans="1:2">
      <c r="A854" s="31" t="s">
        <v>701</v>
      </c>
      <c r="B854" s="31" t="s">
        <v>3179</v>
      </c>
    </row>
    <row r="855" spans="1:2">
      <c r="A855" s="31" t="s">
        <v>1578</v>
      </c>
      <c r="B855" s="31" t="s">
        <v>3180</v>
      </c>
    </row>
    <row r="856" spans="1:2">
      <c r="A856" s="31" t="s">
        <v>162</v>
      </c>
      <c r="B856" s="31" t="s">
        <v>1949</v>
      </c>
    </row>
    <row r="857" spans="1:2">
      <c r="A857" s="31" t="s">
        <v>966</v>
      </c>
      <c r="B857" s="31" t="s">
        <v>1873</v>
      </c>
    </row>
    <row r="858" spans="1:2">
      <c r="A858" s="31" t="s">
        <v>347</v>
      </c>
      <c r="B858" s="31" t="s">
        <v>3181</v>
      </c>
    </row>
    <row r="859" spans="1:2">
      <c r="A859" s="31" t="s">
        <v>572</v>
      </c>
      <c r="B859" s="31" t="s">
        <v>3182</v>
      </c>
    </row>
    <row r="860" spans="1:2">
      <c r="A860" s="31" t="s">
        <v>450</v>
      </c>
      <c r="B860" s="31" t="s">
        <v>3183</v>
      </c>
    </row>
    <row r="861" spans="1:2">
      <c r="A861" s="31" t="s">
        <v>701</v>
      </c>
      <c r="B861" s="31" t="s">
        <v>3184</v>
      </c>
    </row>
    <row r="862" spans="1:2">
      <c r="A862" s="31" t="s">
        <v>609</v>
      </c>
      <c r="B862" s="31" t="s">
        <v>2216</v>
      </c>
    </row>
    <row r="863" spans="1:2">
      <c r="A863" s="31" t="s">
        <v>609</v>
      </c>
      <c r="B863" s="31" t="s">
        <v>3185</v>
      </c>
    </row>
    <row r="864" spans="1:2">
      <c r="A864" s="31" t="s">
        <v>701</v>
      </c>
      <c r="B864" s="31" t="s">
        <v>1703</v>
      </c>
    </row>
    <row r="865" spans="1:2">
      <c r="A865" s="31" t="s">
        <v>609</v>
      </c>
      <c r="B865" s="31" t="s">
        <v>3186</v>
      </c>
    </row>
    <row r="866" spans="1:2">
      <c r="A866" s="31" t="s">
        <v>701</v>
      </c>
      <c r="B866" s="31" t="s">
        <v>3187</v>
      </c>
    </row>
    <row r="867" spans="1:2">
      <c r="A867" s="31" t="s">
        <v>33</v>
      </c>
      <c r="B867" s="31" t="s">
        <v>3188</v>
      </c>
    </row>
    <row r="868" spans="1:2">
      <c r="A868" s="31" t="s">
        <v>609</v>
      </c>
      <c r="B868" s="31" t="s">
        <v>3189</v>
      </c>
    </row>
    <row r="869" spans="1:2">
      <c r="A869" s="31" t="s">
        <v>162</v>
      </c>
      <c r="B869" s="31" t="s">
        <v>3190</v>
      </c>
    </row>
    <row r="870" spans="1:2">
      <c r="A870" s="31" t="s">
        <v>590</v>
      </c>
      <c r="B870" s="31" t="s">
        <v>3191</v>
      </c>
    </row>
    <row r="871" spans="1:2">
      <c r="A871" s="31" t="s">
        <v>162</v>
      </c>
      <c r="B871" s="31" t="s">
        <v>3192</v>
      </c>
    </row>
    <row r="872" spans="1:2">
      <c r="A872" s="31" t="s">
        <v>17</v>
      </c>
      <c r="B872" s="31" t="s">
        <v>3193</v>
      </c>
    </row>
    <row r="873" spans="1:2">
      <c r="A873" s="31" t="s">
        <v>1578</v>
      </c>
      <c r="B873" s="31" t="s">
        <v>3194</v>
      </c>
    </row>
    <row r="874" spans="1:2">
      <c r="A874" s="31" t="s">
        <v>558</v>
      </c>
      <c r="B874" s="31" t="s">
        <v>3195</v>
      </c>
    </row>
    <row r="875" spans="1:2">
      <c r="A875" s="31" t="s">
        <v>347</v>
      </c>
      <c r="B875" s="31" t="s">
        <v>3196</v>
      </c>
    </row>
    <row r="876" spans="1:2">
      <c r="A876" s="31" t="s">
        <v>162</v>
      </c>
      <c r="B876" s="31" t="s">
        <v>3197</v>
      </c>
    </row>
    <row r="877" spans="1:2">
      <c r="A877" s="31" t="s">
        <v>162</v>
      </c>
      <c r="B877" s="31" t="s">
        <v>3198</v>
      </c>
    </row>
    <row r="878" spans="1:2">
      <c r="A878" s="31" t="s">
        <v>347</v>
      </c>
      <c r="B878" s="31" t="s">
        <v>1147</v>
      </c>
    </row>
    <row r="879" spans="1:2">
      <c r="A879" s="31" t="s">
        <v>85</v>
      </c>
      <c r="B879" s="31" t="s">
        <v>3199</v>
      </c>
    </row>
    <row r="880" spans="1:2">
      <c r="A880" s="31" t="s">
        <v>162</v>
      </c>
      <c r="B880" s="31" t="s">
        <v>3200</v>
      </c>
    </row>
    <row r="881" spans="1:2">
      <c r="A881" s="31" t="s">
        <v>701</v>
      </c>
      <c r="B881" s="31" t="s">
        <v>3201</v>
      </c>
    </row>
    <row r="882" spans="1:2">
      <c r="A882" s="31" t="s">
        <v>43</v>
      </c>
      <c r="B882" s="31" t="s">
        <v>3202</v>
      </c>
    </row>
    <row r="883" spans="1:2">
      <c r="A883" s="31" t="s">
        <v>17</v>
      </c>
      <c r="B883" s="31" t="s">
        <v>3203</v>
      </c>
    </row>
    <row r="884" spans="1:2">
      <c r="A884" s="31" t="s">
        <v>705</v>
      </c>
      <c r="B884" s="31" t="s">
        <v>3204</v>
      </c>
    </row>
    <row r="885" spans="1:2">
      <c r="A885" s="31" t="s">
        <v>1024</v>
      </c>
      <c r="B885" s="31" t="s">
        <v>1912</v>
      </c>
    </row>
    <row r="886" spans="1:2">
      <c r="A886" s="31" t="s">
        <v>630</v>
      </c>
      <c r="B886" s="31" t="s">
        <v>3205</v>
      </c>
    </row>
    <row r="887" spans="1:2">
      <c r="A887" s="31" t="s">
        <v>630</v>
      </c>
      <c r="B887" s="31" t="s">
        <v>3206</v>
      </c>
    </row>
    <row r="888" spans="1:2">
      <c r="A888" s="31" t="s">
        <v>1578</v>
      </c>
      <c r="B888" s="31" t="s">
        <v>3207</v>
      </c>
    </row>
    <row r="889" spans="1:2">
      <c r="A889" s="31" t="s">
        <v>347</v>
      </c>
      <c r="B889" s="31" t="s">
        <v>3208</v>
      </c>
    </row>
    <row r="890" spans="1:2">
      <c r="A890" s="31" t="s">
        <v>155</v>
      </c>
      <c r="B890" s="31" t="s">
        <v>3209</v>
      </c>
    </row>
    <row r="891" spans="1:2">
      <c r="A891" s="31" t="s">
        <v>609</v>
      </c>
      <c r="B891" s="31" t="s">
        <v>3210</v>
      </c>
    </row>
    <row r="892" spans="1:2">
      <c r="A892" s="31" t="s">
        <v>701</v>
      </c>
      <c r="B892" s="31" t="s">
        <v>3211</v>
      </c>
    </row>
    <row r="893" spans="1:2">
      <c r="A893" s="31" t="s">
        <v>553</v>
      </c>
      <c r="B893" s="31" t="s">
        <v>3212</v>
      </c>
    </row>
    <row r="894" spans="1:2">
      <c r="A894" s="40" t="s">
        <v>553</v>
      </c>
      <c r="B894" s="40" t="s">
        <v>3213</v>
      </c>
    </row>
    <row r="895" spans="1:2">
      <c r="A895" s="31" t="s">
        <v>162</v>
      </c>
      <c r="B895" s="31" t="s">
        <v>3214</v>
      </c>
    </row>
    <row r="896" spans="1:2">
      <c r="A896" s="31" t="s">
        <v>33</v>
      </c>
      <c r="B896" s="31" t="s">
        <v>3215</v>
      </c>
    </row>
    <row r="897" spans="1:2">
      <c r="A897" s="31" t="s">
        <v>3216</v>
      </c>
      <c r="B897" s="31" t="s">
        <v>3217</v>
      </c>
    </row>
    <row r="898" spans="1:2">
      <c r="A898" s="31" t="s">
        <v>1019</v>
      </c>
      <c r="B898" s="31" t="s">
        <v>3218</v>
      </c>
    </row>
    <row r="899" spans="1:2">
      <c r="A899" s="31" t="s">
        <v>1295</v>
      </c>
      <c r="B899" s="31" t="s">
        <v>3219</v>
      </c>
    </row>
    <row r="900" spans="1:2">
      <c r="A900" s="31" t="s">
        <v>572</v>
      </c>
      <c r="B900" s="39" t="s">
        <v>1498</v>
      </c>
    </row>
    <row r="901" spans="1:2">
      <c r="A901" s="31" t="s">
        <v>1578</v>
      </c>
      <c r="B901" s="31" t="s">
        <v>2337</v>
      </c>
    </row>
    <row r="902" spans="1:2">
      <c r="A902" s="31" t="s">
        <v>328</v>
      </c>
      <c r="B902" s="31" t="s">
        <v>3220</v>
      </c>
    </row>
    <row r="903" spans="1:2">
      <c r="A903" s="31" t="s">
        <v>450</v>
      </c>
      <c r="B903" s="31" t="s">
        <v>3221</v>
      </c>
    </row>
    <row r="904" spans="1:2">
      <c r="A904" s="31" t="s">
        <v>439</v>
      </c>
      <c r="B904" s="31" t="s">
        <v>3222</v>
      </c>
    </row>
    <row r="905" spans="1:2">
      <c r="A905" s="31" t="s">
        <v>439</v>
      </c>
      <c r="B905" s="31" t="s">
        <v>3223</v>
      </c>
    </row>
    <row r="906" spans="1:2">
      <c r="A906" s="31" t="s">
        <v>450</v>
      </c>
      <c r="B906" s="31" t="s">
        <v>3224</v>
      </c>
    </row>
    <row r="907" spans="1:2">
      <c r="A907" s="31" t="s">
        <v>1578</v>
      </c>
      <c r="B907" s="31" t="s">
        <v>3225</v>
      </c>
    </row>
    <row r="908" spans="1:2">
      <c r="A908" s="31" t="s">
        <v>1578</v>
      </c>
      <c r="B908" s="31" t="s">
        <v>3226</v>
      </c>
    </row>
    <row r="909" spans="1:2">
      <c r="A909" s="31" t="s">
        <v>1578</v>
      </c>
      <c r="B909" s="31" t="s">
        <v>3227</v>
      </c>
    </row>
    <row r="910" spans="1:2">
      <c r="A910" s="31" t="s">
        <v>1578</v>
      </c>
      <c r="B910" s="31" t="s">
        <v>2338</v>
      </c>
    </row>
    <row r="911" spans="1:2">
      <c r="A911" s="31" t="s">
        <v>27</v>
      </c>
      <c r="B911" s="31" t="s">
        <v>3228</v>
      </c>
    </row>
    <row r="912" spans="1:2">
      <c r="A912" s="31" t="s">
        <v>27</v>
      </c>
      <c r="B912" s="31" t="s">
        <v>3229</v>
      </c>
    </row>
    <row r="913" spans="1:2">
      <c r="A913" s="31" t="s">
        <v>73</v>
      </c>
      <c r="B913" s="31" t="s">
        <v>3230</v>
      </c>
    </row>
    <row r="914" spans="1:2">
      <c r="A914" s="31" t="s">
        <v>1578</v>
      </c>
      <c r="B914" s="31" t="s">
        <v>3231</v>
      </c>
    </row>
    <row r="915" spans="1:2">
      <c r="A915" s="31" t="s">
        <v>705</v>
      </c>
      <c r="B915" s="31" t="s">
        <v>3232</v>
      </c>
    </row>
    <row r="916" spans="1:2">
      <c r="A916" s="31" t="s">
        <v>705</v>
      </c>
      <c r="B916" s="31" t="s">
        <v>3233</v>
      </c>
    </row>
    <row r="917" spans="1:2">
      <c r="A917" s="31" t="s">
        <v>701</v>
      </c>
      <c r="B917" s="31" t="s">
        <v>3234</v>
      </c>
    </row>
    <row r="918" spans="1:2">
      <c r="A918" s="31" t="s">
        <v>1578</v>
      </c>
      <c r="B918" s="31" t="s">
        <v>3235</v>
      </c>
    </row>
    <row r="919" spans="1:2">
      <c r="A919" s="31" t="s">
        <v>630</v>
      </c>
      <c r="B919" s="31" t="s">
        <v>2285</v>
      </c>
    </row>
    <row r="920" spans="1:2">
      <c r="A920" s="31" t="s">
        <v>143</v>
      </c>
      <c r="B920" s="31" t="s">
        <v>3236</v>
      </c>
    </row>
    <row r="921" spans="1:2">
      <c r="A921" s="31" t="s">
        <v>423</v>
      </c>
      <c r="B921" s="31" t="s">
        <v>3237</v>
      </c>
    </row>
    <row r="922" spans="1:2">
      <c r="A922" s="31" t="s">
        <v>1578</v>
      </c>
      <c r="B922" s="31" t="s">
        <v>3238</v>
      </c>
    </row>
    <row r="923" spans="1:2">
      <c r="A923" s="31" t="s">
        <v>572</v>
      </c>
      <c r="B923" s="31" t="s">
        <v>581</v>
      </c>
    </row>
    <row r="924" spans="1:2">
      <c r="A924" s="31" t="s">
        <v>1024</v>
      </c>
      <c r="B924" s="31" t="s">
        <v>1026</v>
      </c>
    </row>
    <row r="925" spans="1:2">
      <c r="A925" s="31" t="s">
        <v>319</v>
      </c>
      <c r="B925" s="31" t="s">
        <v>3239</v>
      </c>
    </row>
    <row r="926" spans="1:2">
      <c r="A926" s="31" t="s">
        <v>618</v>
      </c>
      <c r="B926" s="31" t="s">
        <v>3240</v>
      </c>
    </row>
    <row r="927" spans="1:2">
      <c r="A927" s="31" t="s">
        <v>33</v>
      </c>
      <c r="B927" s="31" t="s">
        <v>3241</v>
      </c>
    </row>
    <row r="928" spans="1:2">
      <c r="A928" s="31" t="s">
        <v>548</v>
      </c>
      <c r="B928" s="31" t="s">
        <v>3242</v>
      </c>
    </row>
    <row r="929" spans="1:2">
      <c r="A929" s="31" t="s">
        <v>1452</v>
      </c>
      <c r="B929" s="31" t="s">
        <v>3243</v>
      </c>
    </row>
    <row r="930" spans="1:2">
      <c r="A930" s="31" t="s">
        <v>1578</v>
      </c>
      <c r="B930" s="31" t="s">
        <v>3244</v>
      </c>
    </row>
    <row r="931" spans="1:2">
      <c r="A931" s="31" t="s">
        <v>621</v>
      </c>
      <c r="B931" s="31" t="s">
        <v>3245</v>
      </c>
    </row>
    <row r="932" spans="1:2">
      <c r="A932" s="31" t="s">
        <v>1578</v>
      </c>
      <c r="B932" s="31" t="s">
        <v>3246</v>
      </c>
    </row>
    <row r="933" spans="1:2">
      <c r="A933" s="31" t="s">
        <v>1578</v>
      </c>
      <c r="B933" s="31" t="s">
        <v>3247</v>
      </c>
    </row>
    <row r="934" spans="1:2">
      <c r="A934" s="31" t="s">
        <v>73</v>
      </c>
      <c r="B934" s="31" t="s">
        <v>3248</v>
      </c>
    </row>
    <row r="935" spans="1:2">
      <c r="A935" s="31" t="s">
        <v>309</v>
      </c>
      <c r="B935" s="31" t="s">
        <v>312</v>
      </c>
    </row>
    <row r="936" spans="1:2">
      <c r="A936" s="31" t="s">
        <v>1578</v>
      </c>
      <c r="B936" s="31" t="s">
        <v>3249</v>
      </c>
    </row>
    <row r="937" spans="1:2">
      <c r="A937" s="31" t="s">
        <v>1578</v>
      </c>
      <c r="B937" s="31" t="s">
        <v>2343</v>
      </c>
    </row>
    <row r="938" spans="1:2">
      <c r="A938" s="31" t="s">
        <v>2125</v>
      </c>
      <c r="B938" s="31" t="s">
        <v>3250</v>
      </c>
    </row>
    <row r="939" spans="1:2">
      <c r="A939" s="31" t="s">
        <v>1578</v>
      </c>
      <c r="B939" s="31" t="s">
        <v>3251</v>
      </c>
    </row>
    <row r="940" spans="1:2">
      <c r="A940" s="31" t="s">
        <v>1578</v>
      </c>
      <c r="B940" s="31" t="s">
        <v>3252</v>
      </c>
    </row>
    <row r="941" spans="1:2">
      <c r="A941" s="31" t="s">
        <v>705</v>
      </c>
      <c r="B941" s="31" t="s">
        <v>3253</v>
      </c>
    </row>
    <row r="942" spans="1:2">
      <c r="A942" s="31" t="s">
        <v>1578</v>
      </c>
      <c r="B942" s="31" t="s">
        <v>3254</v>
      </c>
    </row>
    <row r="943" spans="1:2">
      <c r="A943" s="31" t="s">
        <v>115</v>
      </c>
      <c r="B943" s="31" t="s">
        <v>935</v>
      </c>
    </row>
    <row r="944" spans="1:2">
      <c r="A944" s="31" t="s">
        <v>398</v>
      </c>
      <c r="B944" s="31" t="s">
        <v>1197</v>
      </c>
    </row>
    <row r="945" spans="1:2">
      <c r="A945" s="31" t="s">
        <v>513</v>
      </c>
      <c r="B945" s="31" t="s">
        <v>3255</v>
      </c>
    </row>
    <row r="946" spans="1:2">
      <c r="A946" s="31" t="s">
        <v>572</v>
      </c>
      <c r="B946" s="31" t="s">
        <v>3256</v>
      </c>
    </row>
    <row r="947" spans="1:2">
      <c r="A947" s="31" t="s">
        <v>423</v>
      </c>
      <c r="B947" s="31" t="s">
        <v>3257</v>
      </c>
    </row>
    <row r="948" spans="1:2">
      <c r="A948" s="31" t="s">
        <v>423</v>
      </c>
      <c r="B948" s="31" t="s">
        <v>3258</v>
      </c>
    </row>
    <row r="949" spans="1:2">
      <c r="A949" s="31" t="s">
        <v>566</v>
      </c>
      <c r="B949" s="31" t="s">
        <v>3259</v>
      </c>
    </row>
    <row r="950" spans="1:2">
      <c r="A950" s="31" t="s">
        <v>1578</v>
      </c>
      <c r="B950" s="31" t="s">
        <v>2344</v>
      </c>
    </row>
    <row r="951" spans="1:2">
      <c r="A951" s="31" t="s">
        <v>162</v>
      </c>
      <c r="B951" s="31" t="s">
        <v>3260</v>
      </c>
    </row>
    <row r="952" spans="1:2">
      <c r="A952" s="31" t="s">
        <v>33</v>
      </c>
      <c r="B952" s="31" t="s">
        <v>3261</v>
      </c>
    </row>
    <row r="953" spans="1:2">
      <c r="A953" s="31" t="s">
        <v>115</v>
      </c>
      <c r="B953" s="31" t="s">
        <v>116</v>
      </c>
    </row>
    <row r="954" spans="1:2">
      <c r="A954" s="31" t="s">
        <v>778</v>
      </c>
      <c r="B954" s="31" t="s">
        <v>3262</v>
      </c>
    </row>
    <row r="955" spans="1:2">
      <c r="A955" s="31" t="s">
        <v>162</v>
      </c>
      <c r="B955" s="31" t="s">
        <v>3263</v>
      </c>
    </row>
    <row r="956" spans="1:2">
      <c r="A956" s="31" t="s">
        <v>455</v>
      </c>
      <c r="B956" s="31" t="s">
        <v>469</v>
      </c>
    </row>
    <row r="957" spans="1:2">
      <c r="A957" s="31" t="s">
        <v>630</v>
      </c>
      <c r="B957" s="31" t="s">
        <v>3264</v>
      </c>
    </row>
    <row r="958" spans="1:2">
      <c r="A958" s="31" t="s">
        <v>73</v>
      </c>
      <c r="B958" s="31" t="s">
        <v>1826</v>
      </c>
    </row>
    <row r="959" spans="1:2">
      <c r="A959" s="31" t="s">
        <v>162</v>
      </c>
      <c r="B959" s="31" t="s">
        <v>3265</v>
      </c>
    </row>
    <row r="960" spans="1:2">
      <c r="A960" s="31" t="s">
        <v>701</v>
      </c>
      <c r="B960" s="31" t="s">
        <v>3266</v>
      </c>
    </row>
    <row r="961" spans="1:2">
      <c r="A961" s="31" t="s">
        <v>115</v>
      </c>
      <c r="B961" s="31" t="s">
        <v>3267</v>
      </c>
    </row>
    <row r="962" spans="1:2">
      <c r="A962" s="31" t="s">
        <v>455</v>
      </c>
      <c r="B962" s="31" t="s">
        <v>3268</v>
      </c>
    </row>
    <row r="963" spans="1:2">
      <c r="A963" s="31" t="s">
        <v>33</v>
      </c>
      <c r="B963" s="31" t="s">
        <v>3269</v>
      </c>
    </row>
    <row r="964" spans="1:2">
      <c r="A964" s="31" t="s">
        <v>522</v>
      </c>
      <c r="B964" s="31" t="s">
        <v>3270</v>
      </c>
    </row>
    <row r="965" spans="1:2">
      <c r="A965" s="31" t="s">
        <v>162</v>
      </c>
      <c r="B965" s="31" t="s">
        <v>3271</v>
      </c>
    </row>
    <row r="966" spans="1:2">
      <c r="A966" s="31" t="s">
        <v>1578</v>
      </c>
      <c r="B966" s="31" t="s">
        <v>3272</v>
      </c>
    </row>
    <row r="967" spans="1:2">
      <c r="A967" s="31" t="s">
        <v>621</v>
      </c>
      <c r="B967" s="31" t="s">
        <v>3273</v>
      </c>
    </row>
    <row r="968" spans="1:2">
      <c r="A968" s="31" t="s">
        <v>609</v>
      </c>
      <c r="B968" s="31" t="s">
        <v>2220</v>
      </c>
    </row>
    <row r="969" spans="1:2">
      <c r="A969" s="31" t="s">
        <v>115</v>
      </c>
      <c r="B969" s="31" t="s">
        <v>3274</v>
      </c>
    </row>
    <row r="970" spans="1:2">
      <c r="A970" s="31" t="s">
        <v>162</v>
      </c>
      <c r="B970" s="31" t="s">
        <v>3275</v>
      </c>
    </row>
    <row r="971" spans="1:2">
      <c r="A971" s="31" t="s">
        <v>720</v>
      </c>
      <c r="B971" s="31" t="s">
        <v>3276</v>
      </c>
    </row>
    <row r="972" spans="1:2">
      <c r="A972" s="31" t="s">
        <v>309</v>
      </c>
      <c r="B972" s="31" t="s">
        <v>3277</v>
      </c>
    </row>
    <row r="973" spans="1:2">
      <c r="A973" s="31" t="s">
        <v>3278</v>
      </c>
      <c r="B973" s="31" t="s">
        <v>3279</v>
      </c>
    </row>
    <row r="974" spans="1:2">
      <c r="A974" s="31" t="s">
        <v>1452</v>
      </c>
      <c r="B974" s="31" t="s">
        <v>3280</v>
      </c>
    </row>
    <row r="975" spans="1:2">
      <c r="A975" s="31" t="s">
        <v>73</v>
      </c>
      <c r="B975" s="31" t="s">
        <v>3281</v>
      </c>
    </row>
    <row r="976" spans="1:2">
      <c r="A976" s="31" t="s">
        <v>1578</v>
      </c>
      <c r="B976" s="31" t="s">
        <v>3282</v>
      </c>
    </row>
    <row r="977" spans="1:2">
      <c r="A977" s="31" t="s">
        <v>331</v>
      </c>
      <c r="B977" s="31" t="s">
        <v>3283</v>
      </c>
    </row>
    <row r="978" spans="1:2">
      <c r="A978" s="31" t="s">
        <v>1578</v>
      </c>
      <c r="B978" s="31" t="s">
        <v>3284</v>
      </c>
    </row>
    <row r="979" spans="1:2">
      <c r="A979" s="31" t="s">
        <v>1578</v>
      </c>
      <c r="B979" s="31" t="s">
        <v>674</v>
      </c>
    </row>
    <row r="980" spans="1:2">
      <c r="A980" s="31" t="s">
        <v>347</v>
      </c>
      <c r="B980" s="31" t="s">
        <v>1154</v>
      </c>
    </row>
    <row r="981" spans="1:2">
      <c r="A981" s="31" t="s">
        <v>621</v>
      </c>
      <c r="B981" s="31" t="s">
        <v>3285</v>
      </c>
    </row>
    <row r="982" spans="1:2">
      <c r="A982" s="31" t="s">
        <v>331</v>
      </c>
      <c r="B982" s="31" t="s">
        <v>3286</v>
      </c>
    </row>
    <row r="983" spans="1:2">
      <c r="A983" s="31" t="s">
        <v>548</v>
      </c>
      <c r="B983" s="31" t="s">
        <v>3287</v>
      </c>
    </row>
    <row r="984" spans="1:2">
      <c r="A984" s="31" t="s">
        <v>436</v>
      </c>
      <c r="B984" s="31" t="s">
        <v>3288</v>
      </c>
    </row>
    <row r="985" spans="1:2">
      <c r="A985" s="31" t="s">
        <v>1578</v>
      </c>
      <c r="B985" s="31" t="s">
        <v>3289</v>
      </c>
    </row>
    <row r="986" spans="1:2">
      <c r="A986" s="31" t="s">
        <v>701</v>
      </c>
      <c r="B986" s="31" t="s">
        <v>3290</v>
      </c>
    </row>
    <row r="987" spans="1:2">
      <c r="A987" s="31" t="s">
        <v>1578</v>
      </c>
      <c r="B987" s="31" t="s">
        <v>3291</v>
      </c>
    </row>
    <row r="988" spans="1:2">
      <c r="A988" s="31" t="s">
        <v>33</v>
      </c>
      <c r="B988" s="31" t="s">
        <v>3292</v>
      </c>
    </row>
    <row r="989" spans="1:2">
      <c r="A989" s="31" t="s">
        <v>1</v>
      </c>
      <c r="B989" s="31" t="s">
        <v>3293</v>
      </c>
    </row>
    <row r="990" spans="1:2">
      <c r="A990" s="31" t="s">
        <v>162</v>
      </c>
      <c r="B990" s="31" t="s">
        <v>3294</v>
      </c>
    </row>
    <row r="991" spans="1:2">
      <c r="A991" s="31" t="s">
        <v>1578</v>
      </c>
      <c r="B991" s="31" t="s">
        <v>3295</v>
      </c>
    </row>
    <row r="992" spans="1:2">
      <c r="A992" s="31" t="s">
        <v>1578</v>
      </c>
      <c r="B992" s="31" t="s">
        <v>3296</v>
      </c>
    </row>
    <row r="993" spans="1:2">
      <c r="A993" s="31" t="s">
        <v>1578</v>
      </c>
      <c r="B993" s="31" t="s">
        <v>3297</v>
      </c>
    </row>
    <row r="994" spans="1:2">
      <c r="A994" s="31" t="s">
        <v>115</v>
      </c>
      <c r="B994" s="31" t="s">
        <v>3298</v>
      </c>
    </row>
    <row r="995" spans="1:2">
      <c r="A995" s="31" t="s">
        <v>621</v>
      </c>
      <c r="B995" s="31" t="s">
        <v>3299</v>
      </c>
    </row>
    <row r="996" spans="1:2">
      <c r="A996" s="31" t="s">
        <v>4</v>
      </c>
      <c r="B996" s="31" t="s">
        <v>3300</v>
      </c>
    </row>
    <row r="997" spans="1:2">
      <c r="A997" s="31" t="s">
        <v>1578</v>
      </c>
      <c r="B997" s="31" t="s">
        <v>1623</v>
      </c>
    </row>
    <row r="998" spans="1:2">
      <c r="A998" s="31" t="s">
        <v>614</v>
      </c>
      <c r="B998" s="31" t="s">
        <v>3301</v>
      </c>
    </row>
    <row r="999" spans="1:2">
      <c r="A999" s="31" t="s">
        <v>115</v>
      </c>
      <c r="B999" s="31" t="s">
        <v>938</v>
      </c>
    </row>
    <row r="1000" spans="1:2">
      <c r="A1000" s="31" t="s">
        <v>1578</v>
      </c>
      <c r="B1000" s="31" t="s">
        <v>3302</v>
      </c>
    </row>
    <row r="1001" spans="1:2">
      <c r="A1001" s="31" t="s">
        <v>110</v>
      </c>
      <c r="B1001" s="31" t="s">
        <v>3303</v>
      </c>
    </row>
    <row r="1002" spans="1:2">
      <c r="A1002" s="40" t="s">
        <v>630</v>
      </c>
      <c r="B1002" s="40" t="s">
        <v>3304</v>
      </c>
    </row>
    <row r="1003" spans="1:2">
      <c r="A1003" s="31" t="s">
        <v>621</v>
      </c>
      <c r="B1003" s="31" t="s">
        <v>3305</v>
      </c>
    </row>
    <row r="1004" spans="1:2">
      <c r="A1004" s="31" t="s">
        <v>609</v>
      </c>
      <c r="B1004" s="31" t="s">
        <v>3306</v>
      </c>
    </row>
    <row r="1005" spans="1:2">
      <c r="A1005" s="31" t="s">
        <v>501</v>
      </c>
      <c r="B1005" s="31" t="s">
        <v>506</v>
      </c>
    </row>
    <row r="1006" spans="1:2">
      <c r="A1006" s="31" t="s">
        <v>1578</v>
      </c>
      <c r="B1006" s="31" t="s">
        <v>3307</v>
      </c>
    </row>
    <row r="1007" spans="1:2">
      <c r="A1007" s="31" t="s">
        <v>609</v>
      </c>
      <c r="B1007" s="31" t="s">
        <v>3308</v>
      </c>
    </row>
    <row r="1008" spans="1:2">
      <c r="A1008" s="31" t="s">
        <v>17</v>
      </c>
      <c r="B1008" s="31" t="s">
        <v>3309</v>
      </c>
    </row>
    <row r="1009" spans="1:2">
      <c r="A1009" s="31" t="s">
        <v>969</v>
      </c>
      <c r="B1009" s="31" t="s">
        <v>3310</v>
      </c>
    </row>
    <row r="1010" spans="1:2">
      <c r="A1010" s="31" t="s">
        <v>609</v>
      </c>
      <c r="B1010" s="31" t="s">
        <v>3311</v>
      </c>
    </row>
    <row r="1011" spans="1:2">
      <c r="A1011" s="31" t="s">
        <v>1578</v>
      </c>
      <c r="B1011" s="31" t="s">
        <v>3312</v>
      </c>
    </row>
    <row r="1012" spans="1:2">
      <c r="A1012" s="31" t="s">
        <v>1578</v>
      </c>
      <c r="B1012" s="31" t="s">
        <v>3313</v>
      </c>
    </row>
    <row r="1013" spans="1:2">
      <c r="A1013" s="31" t="s">
        <v>2125</v>
      </c>
      <c r="B1013" s="31" t="s">
        <v>3314</v>
      </c>
    </row>
    <row r="1014" spans="1:2">
      <c r="A1014" s="31" t="s">
        <v>1578</v>
      </c>
      <c r="B1014" s="31" t="s">
        <v>3315</v>
      </c>
    </row>
    <row r="1015" spans="1:2">
      <c r="A1015" s="31" t="s">
        <v>33</v>
      </c>
      <c r="B1015" s="31" t="s">
        <v>3316</v>
      </c>
    </row>
    <row r="1016" spans="1:2">
      <c r="A1016" s="31" t="s">
        <v>701</v>
      </c>
      <c r="B1016" s="31" t="s">
        <v>3317</v>
      </c>
    </row>
    <row r="1017" spans="1:2">
      <c r="A1017" s="31" t="s">
        <v>347</v>
      </c>
      <c r="B1017" s="31" t="s">
        <v>3318</v>
      </c>
    </row>
    <row r="1018" spans="1:2">
      <c r="A1018" s="31" t="s">
        <v>1578</v>
      </c>
      <c r="B1018" s="31" t="s">
        <v>3319</v>
      </c>
    </row>
    <row r="1019" spans="1:2">
      <c r="A1019" s="31" t="s">
        <v>73</v>
      </c>
      <c r="B1019" s="31" t="s">
        <v>3320</v>
      </c>
    </row>
    <row r="1020" spans="1:2">
      <c r="A1020" s="31" t="s">
        <v>430</v>
      </c>
      <c r="B1020" s="31" t="s">
        <v>3321</v>
      </c>
    </row>
    <row r="1021" spans="1:2">
      <c r="A1021" s="31" t="s">
        <v>1452</v>
      </c>
      <c r="B1021" s="31" t="s">
        <v>3322</v>
      </c>
    </row>
    <row r="1022" spans="1:2">
      <c r="A1022" s="31" t="s">
        <v>590</v>
      </c>
      <c r="B1022" s="31" t="s">
        <v>3323</v>
      </c>
    </row>
    <row r="1023" spans="1:2">
      <c r="A1023" s="31" t="s">
        <v>115</v>
      </c>
      <c r="B1023" s="31" t="s">
        <v>3324</v>
      </c>
    </row>
    <row r="1024" spans="1:2">
      <c r="A1024" s="31" t="s">
        <v>162</v>
      </c>
      <c r="B1024" s="31" t="s">
        <v>3325</v>
      </c>
    </row>
    <row r="1025" spans="1:2">
      <c r="A1025" s="31" t="s">
        <v>705</v>
      </c>
      <c r="B1025" s="31" t="s">
        <v>3326</v>
      </c>
    </row>
    <row r="1026" spans="1:2">
      <c r="A1026" s="31" t="s">
        <v>1578</v>
      </c>
      <c r="B1026" s="31" t="s">
        <v>3327</v>
      </c>
    </row>
    <row r="1027" spans="1:2">
      <c r="A1027" s="31" t="s">
        <v>115</v>
      </c>
      <c r="B1027" s="31" t="s">
        <v>3328</v>
      </c>
    </row>
    <row r="1028" spans="1:2">
      <c r="A1028" s="43" t="s">
        <v>748</v>
      </c>
      <c r="B1028" s="43" t="s">
        <v>3329</v>
      </c>
    </row>
    <row r="1029" spans="1:2">
      <c r="A1029" s="31" t="s">
        <v>162</v>
      </c>
      <c r="B1029" s="31" t="s">
        <v>3330</v>
      </c>
    </row>
    <row r="1030" spans="1:2">
      <c r="A1030" s="31" t="s">
        <v>33</v>
      </c>
      <c r="B1030" s="31" t="s">
        <v>3331</v>
      </c>
    </row>
    <row r="1031" spans="1:2">
      <c r="A1031" s="31" t="s">
        <v>738</v>
      </c>
      <c r="B1031" s="31" t="s">
        <v>3332</v>
      </c>
    </row>
    <row r="1032" spans="1:2">
      <c r="A1032" s="31" t="s">
        <v>33</v>
      </c>
      <c r="B1032" s="31" t="s">
        <v>3333</v>
      </c>
    </row>
    <row r="1033" spans="1:2">
      <c r="A1033" s="31" t="s">
        <v>1578</v>
      </c>
      <c r="B1033" s="31" t="s">
        <v>3334</v>
      </c>
    </row>
    <row r="1034" spans="1:2">
      <c r="A1034" s="31" t="s">
        <v>1578</v>
      </c>
      <c r="B1034" s="31" t="s">
        <v>3335</v>
      </c>
    </row>
    <row r="1035" spans="1:2">
      <c r="A1035" s="31" t="s">
        <v>33</v>
      </c>
      <c r="B1035" s="31" t="s">
        <v>3336</v>
      </c>
    </row>
    <row r="1036" spans="1:2">
      <c r="A1036" s="31" t="s">
        <v>1578</v>
      </c>
      <c r="B1036" s="31" t="s">
        <v>3337</v>
      </c>
    </row>
    <row r="1037" spans="1:2">
      <c r="A1037" s="31" t="s">
        <v>1578</v>
      </c>
      <c r="B1037" s="31" t="s">
        <v>2351</v>
      </c>
    </row>
    <row r="1038" spans="1:2">
      <c r="A1038" s="42" t="s">
        <v>162</v>
      </c>
      <c r="B1038" s="42" t="s">
        <v>3338</v>
      </c>
    </row>
    <row r="1039" spans="1:2">
      <c r="A1039" s="31" t="s">
        <v>1578</v>
      </c>
      <c r="B1039" s="31" t="s">
        <v>3339</v>
      </c>
    </row>
    <row r="1040" spans="1:2">
      <c r="A1040" s="31" t="s">
        <v>37</v>
      </c>
      <c r="B1040" s="31" t="s">
        <v>1798</v>
      </c>
    </row>
    <row r="1041" spans="1:2">
      <c r="A1041" s="31" t="s">
        <v>1578</v>
      </c>
      <c r="B1041" s="31" t="s">
        <v>3340</v>
      </c>
    </row>
    <row r="1042" spans="1:2">
      <c r="A1042" s="31" t="s">
        <v>2125</v>
      </c>
      <c r="B1042" s="31" t="s">
        <v>3341</v>
      </c>
    </row>
    <row r="1043" spans="1:2">
      <c r="A1043" s="31" t="s">
        <v>162</v>
      </c>
      <c r="B1043" s="31" t="s">
        <v>3342</v>
      </c>
    </row>
    <row r="1044" spans="1:2">
      <c r="A1044" s="31" t="s">
        <v>1578</v>
      </c>
      <c r="B1044" s="31" t="s">
        <v>3343</v>
      </c>
    </row>
    <row r="1045" spans="1:2">
      <c r="A1045" s="31" t="s">
        <v>1295</v>
      </c>
      <c r="B1045" s="31" t="s">
        <v>3344</v>
      </c>
    </row>
    <row r="1046" spans="1:2">
      <c r="A1046" s="31" t="s">
        <v>115</v>
      </c>
      <c r="B1046" s="31" t="s">
        <v>3345</v>
      </c>
    </row>
    <row r="1047" spans="1:2">
      <c r="A1047" s="31" t="s">
        <v>347</v>
      </c>
      <c r="B1047" s="31" t="s">
        <v>3346</v>
      </c>
    </row>
    <row r="1048" spans="1:2">
      <c r="A1048" s="31" t="s">
        <v>155</v>
      </c>
      <c r="B1048" s="31" t="s">
        <v>3347</v>
      </c>
    </row>
    <row r="1049" spans="1:2">
      <c r="A1049" s="31" t="s">
        <v>621</v>
      </c>
      <c r="B1049" s="31" t="s">
        <v>3348</v>
      </c>
    </row>
    <row r="1050" spans="1:2">
      <c r="A1050" s="31" t="s">
        <v>614</v>
      </c>
      <c r="B1050" s="31" t="s">
        <v>3349</v>
      </c>
    </row>
    <row r="1051" spans="1:2">
      <c r="A1051" s="31" t="s">
        <v>522</v>
      </c>
      <c r="B1051" s="31" t="s">
        <v>3350</v>
      </c>
    </row>
    <row r="1052" spans="1:2">
      <c r="A1052" s="31" t="s">
        <v>701</v>
      </c>
      <c r="B1052" s="31" t="s">
        <v>3351</v>
      </c>
    </row>
    <row r="1053" spans="1:2">
      <c r="A1053" s="31" t="s">
        <v>701</v>
      </c>
      <c r="B1053" s="31" t="s">
        <v>3352</v>
      </c>
    </row>
    <row r="1054" spans="1:2">
      <c r="A1054" s="31" t="s">
        <v>553</v>
      </c>
      <c r="B1054" s="31" t="s">
        <v>3353</v>
      </c>
    </row>
    <row r="1055" spans="1:2">
      <c r="A1055" s="31" t="s">
        <v>73</v>
      </c>
      <c r="B1055" s="31" t="s">
        <v>3354</v>
      </c>
    </row>
    <row r="1056" spans="1:2">
      <c r="A1056" s="31" t="s">
        <v>2125</v>
      </c>
      <c r="B1056" s="31" t="s">
        <v>3355</v>
      </c>
    </row>
    <row r="1057" spans="1:2">
      <c r="A1057" s="31" t="s">
        <v>33</v>
      </c>
      <c r="B1057" s="31" t="s">
        <v>3356</v>
      </c>
    </row>
    <row r="1058" spans="1:2">
      <c r="A1058" s="31" t="s">
        <v>1578</v>
      </c>
      <c r="B1058" s="31" t="s">
        <v>3357</v>
      </c>
    </row>
    <row r="1059" spans="1:2">
      <c r="A1059" s="31" t="s">
        <v>1578</v>
      </c>
      <c r="B1059" s="31" t="s">
        <v>675</v>
      </c>
    </row>
    <row r="1060" spans="1:2">
      <c r="A1060" s="31" t="s">
        <v>609</v>
      </c>
      <c r="B1060" s="31" t="s">
        <v>3358</v>
      </c>
    </row>
    <row r="1061" spans="1:2">
      <c r="A1061" s="31" t="s">
        <v>450</v>
      </c>
      <c r="B1061" s="31" t="s">
        <v>1319</v>
      </c>
    </row>
    <row r="1062" spans="1:2">
      <c r="A1062" s="31" t="s">
        <v>115</v>
      </c>
      <c r="B1062" s="31" t="s">
        <v>3359</v>
      </c>
    </row>
    <row r="1063" spans="1:2">
      <c r="A1063" s="31" t="s">
        <v>401</v>
      </c>
      <c r="B1063" s="31" t="s">
        <v>3360</v>
      </c>
    </row>
    <row r="1064" spans="1:2">
      <c r="A1064" s="31" t="s">
        <v>347</v>
      </c>
      <c r="B1064" s="31" t="s">
        <v>351</v>
      </c>
    </row>
    <row r="1065" spans="1:2">
      <c r="A1065" s="31" t="s">
        <v>600</v>
      </c>
      <c r="B1065" s="31" t="s">
        <v>3361</v>
      </c>
    </row>
    <row r="1066" spans="1:2">
      <c r="A1066" s="31" t="s">
        <v>701</v>
      </c>
      <c r="B1066" s="31" t="s">
        <v>2412</v>
      </c>
    </row>
    <row r="1067" spans="1:2">
      <c r="A1067" s="31" t="s">
        <v>794</v>
      </c>
      <c r="B1067" s="31" t="s">
        <v>3362</v>
      </c>
    </row>
    <row r="1068" spans="1:2">
      <c r="A1068" s="31" t="s">
        <v>553</v>
      </c>
      <c r="B1068" s="31" t="s">
        <v>3363</v>
      </c>
    </row>
    <row r="1069" spans="1:2">
      <c r="A1069" s="31" t="s">
        <v>1578</v>
      </c>
      <c r="B1069" s="31" t="s">
        <v>3364</v>
      </c>
    </row>
    <row r="1070" spans="1:2">
      <c r="A1070" s="31" t="s">
        <v>162</v>
      </c>
      <c r="B1070" s="31" t="s">
        <v>3365</v>
      </c>
    </row>
    <row r="1071" spans="1:2">
      <c r="A1071" s="31" t="s">
        <v>1578</v>
      </c>
      <c r="B1071" s="31" t="s">
        <v>3366</v>
      </c>
    </row>
    <row r="1072" spans="1:2">
      <c r="A1072" s="31" t="s">
        <v>162</v>
      </c>
      <c r="B1072" s="31" t="s">
        <v>3367</v>
      </c>
    </row>
    <row r="1073" spans="1:2">
      <c r="A1073" s="31" t="s">
        <v>966</v>
      </c>
      <c r="B1073" s="31" t="s">
        <v>3368</v>
      </c>
    </row>
    <row r="1074" spans="1:2">
      <c r="A1074" s="31" t="s">
        <v>110</v>
      </c>
      <c r="B1074" s="31" t="s">
        <v>3369</v>
      </c>
    </row>
    <row r="1075" spans="1:2">
      <c r="A1075" s="31" t="s">
        <v>966</v>
      </c>
      <c r="B1075" s="31" t="s">
        <v>3370</v>
      </c>
    </row>
    <row r="1076" spans="1:2">
      <c r="A1076" s="31" t="s">
        <v>1578</v>
      </c>
      <c r="B1076" s="31" t="s">
        <v>3371</v>
      </c>
    </row>
    <row r="1077" spans="1:2">
      <c r="A1077" s="31" t="s">
        <v>1578</v>
      </c>
      <c r="B1077" s="31" t="s">
        <v>3372</v>
      </c>
    </row>
    <row r="1078" spans="1:2">
      <c r="A1078" s="31" t="s">
        <v>115</v>
      </c>
      <c r="B1078" s="31" t="s">
        <v>3373</v>
      </c>
    </row>
    <row r="1079" spans="1:2">
      <c r="A1079" s="31" t="s">
        <v>534</v>
      </c>
      <c r="B1079" s="31" t="s">
        <v>3374</v>
      </c>
    </row>
    <row r="1080" spans="1:2">
      <c r="A1080" s="31" t="s">
        <v>162</v>
      </c>
      <c r="B1080" s="31" t="s">
        <v>3375</v>
      </c>
    </row>
    <row r="1081" spans="1:2">
      <c r="A1081" s="31" t="s">
        <v>343</v>
      </c>
      <c r="B1081" s="31" t="s">
        <v>3376</v>
      </c>
    </row>
    <row r="1082" spans="1:2">
      <c r="A1082" s="31" t="s">
        <v>221</v>
      </c>
      <c r="B1082" s="31" t="s">
        <v>3377</v>
      </c>
    </row>
    <row r="1083" spans="1:2">
      <c r="A1083" s="31" t="s">
        <v>1578</v>
      </c>
      <c r="B1083" s="31" t="s">
        <v>2353</v>
      </c>
    </row>
    <row r="1084" spans="1:2">
      <c r="A1084" s="31" t="s">
        <v>701</v>
      </c>
      <c r="B1084" s="31" t="s">
        <v>1711</v>
      </c>
    </row>
    <row r="1085" spans="1:2">
      <c r="A1085" s="31" t="s">
        <v>343</v>
      </c>
      <c r="B1085" s="31" t="s">
        <v>3378</v>
      </c>
    </row>
    <row r="1086" spans="1:2">
      <c r="A1086" s="31" t="s">
        <v>343</v>
      </c>
      <c r="B1086" s="31" t="s">
        <v>3379</v>
      </c>
    </row>
    <row r="1087" spans="1:2">
      <c r="A1087" s="31" t="s">
        <v>343</v>
      </c>
      <c r="B1087" s="31" t="s">
        <v>3380</v>
      </c>
    </row>
    <row r="1088" spans="1:2">
      <c r="A1088" s="31" t="s">
        <v>343</v>
      </c>
      <c r="B1088" s="31" t="s">
        <v>1135</v>
      </c>
    </row>
    <row r="1089" spans="1:2">
      <c r="A1089" s="31" t="s">
        <v>343</v>
      </c>
      <c r="B1089" s="31" t="s">
        <v>3381</v>
      </c>
    </row>
    <row r="1090" spans="1:2">
      <c r="A1090" s="31" t="s">
        <v>1578</v>
      </c>
      <c r="B1090" s="31" t="s">
        <v>3382</v>
      </c>
    </row>
    <row r="1091" spans="1:2">
      <c r="A1091" s="31" t="s">
        <v>1019</v>
      </c>
      <c r="B1091" s="31" t="s">
        <v>3383</v>
      </c>
    </row>
    <row r="1092" spans="1:2">
      <c r="A1092" s="31" t="s">
        <v>439</v>
      </c>
      <c r="B1092" s="31" t="s">
        <v>3384</v>
      </c>
    </row>
    <row r="1093" spans="1:2">
      <c r="A1093" s="31" t="s">
        <v>162</v>
      </c>
      <c r="B1093" s="31" t="s">
        <v>3385</v>
      </c>
    </row>
    <row r="1094" spans="1:2">
      <c r="A1094" s="31" t="s">
        <v>1578</v>
      </c>
      <c r="B1094" s="31" t="s">
        <v>3386</v>
      </c>
    </row>
    <row r="1095" spans="1:2">
      <c r="A1095" s="31" t="s">
        <v>609</v>
      </c>
      <c r="B1095" s="31" t="s">
        <v>3387</v>
      </c>
    </row>
    <row r="1096" spans="1:2">
      <c r="A1096" s="31" t="s">
        <v>553</v>
      </c>
      <c r="B1096" s="31" t="s">
        <v>3388</v>
      </c>
    </row>
    <row r="1097" spans="1:2">
      <c r="A1097" s="31" t="s">
        <v>1578</v>
      </c>
      <c r="B1097" s="31" t="s">
        <v>3389</v>
      </c>
    </row>
    <row r="1098" spans="1:2">
      <c r="A1098" s="31" t="s">
        <v>1578</v>
      </c>
      <c r="B1098" s="31" t="s">
        <v>3390</v>
      </c>
    </row>
    <row r="1099" spans="1:2">
      <c r="A1099" s="31" t="s">
        <v>70</v>
      </c>
      <c r="B1099" s="31" t="s">
        <v>3391</v>
      </c>
    </row>
    <row r="1100" spans="1:2">
      <c r="A1100" s="31" t="s">
        <v>522</v>
      </c>
      <c r="B1100" s="31" t="s">
        <v>3392</v>
      </c>
    </row>
    <row r="1101" spans="1:2">
      <c r="A1101" s="31" t="s">
        <v>33</v>
      </c>
      <c r="B1101" s="31" t="s">
        <v>3393</v>
      </c>
    </row>
    <row r="1102" spans="1:2">
      <c r="A1102" s="31" t="s">
        <v>542</v>
      </c>
      <c r="B1102" s="31" t="s">
        <v>3394</v>
      </c>
    </row>
    <row r="1103" spans="1:2">
      <c r="A1103" s="31" t="s">
        <v>1578</v>
      </c>
      <c r="B1103" s="31" t="s">
        <v>3395</v>
      </c>
    </row>
    <row r="1104" spans="1:2">
      <c r="A1104" s="31" t="s">
        <v>1274</v>
      </c>
      <c r="B1104" s="31" t="s">
        <v>3396</v>
      </c>
    </row>
    <row r="1105" spans="1:2">
      <c r="A1105" s="31" t="s">
        <v>143</v>
      </c>
      <c r="B1105" s="31" t="s">
        <v>146</v>
      </c>
    </row>
    <row r="1106" spans="1:2">
      <c r="A1106" s="31" t="s">
        <v>1578</v>
      </c>
      <c r="B1106" s="31" t="s">
        <v>3397</v>
      </c>
    </row>
    <row r="1107" spans="1:2">
      <c r="A1107" s="31" t="s">
        <v>1578</v>
      </c>
      <c r="B1107" s="31" t="s">
        <v>3398</v>
      </c>
    </row>
    <row r="1108" spans="1:2">
      <c r="A1108" s="31" t="s">
        <v>1578</v>
      </c>
      <c r="B1108" s="31" t="s">
        <v>3399</v>
      </c>
    </row>
    <row r="1109" spans="1:2">
      <c r="A1109" s="31" t="s">
        <v>1578</v>
      </c>
      <c r="B1109" s="31" t="s">
        <v>3400</v>
      </c>
    </row>
    <row r="1110" spans="1:2">
      <c r="A1110" s="31" t="s">
        <v>115</v>
      </c>
      <c r="B1110" s="31" t="s">
        <v>3401</v>
      </c>
    </row>
    <row r="1111" spans="1:2">
      <c r="A1111" s="31" t="s">
        <v>705</v>
      </c>
      <c r="B1111" s="31" t="s">
        <v>3402</v>
      </c>
    </row>
    <row r="1112" spans="1:2">
      <c r="A1112" s="31" t="s">
        <v>316</v>
      </c>
      <c r="B1112" s="31" t="s">
        <v>3403</v>
      </c>
    </row>
    <row r="1113" spans="1:2">
      <c r="A1113" s="31" t="s">
        <v>33</v>
      </c>
      <c r="B1113" s="31" t="s">
        <v>3404</v>
      </c>
    </row>
    <row r="1114" spans="1:2">
      <c r="A1114" s="31" t="s">
        <v>590</v>
      </c>
      <c r="B1114" s="31" t="s">
        <v>3405</v>
      </c>
    </row>
    <row r="1115" spans="1:2">
      <c r="A1115" s="31" t="s">
        <v>162</v>
      </c>
      <c r="B1115" s="31" t="s">
        <v>3406</v>
      </c>
    </row>
    <row r="1116" spans="1:2">
      <c r="A1116" s="31" t="s">
        <v>609</v>
      </c>
      <c r="B1116" s="31" t="s">
        <v>3407</v>
      </c>
    </row>
    <row r="1117" spans="1:2">
      <c r="A1117" s="31" t="s">
        <v>1578</v>
      </c>
      <c r="B1117" s="31" t="s">
        <v>3408</v>
      </c>
    </row>
    <row r="1118" spans="1:2">
      <c r="A1118" s="31" t="s">
        <v>1578</v>
      </c>
      <c r="B1118" s="31" t="s">
        <v>3409</v>
      </c>
    </row>
    <row r="1119" spans="1:2">
      <c r="A1119" s="31" t="s">
        <v>1578</v>
      </c>
      <c r="B1119" s="31" t="s">
        <v>3410</v>
      </c>
    </row>
    <row r="1120" spans="1:2">
      <c r="A1120" s="31" t="s">
        <v>1578</v>
      </c>
      <c r="B1120" s="31" t="s">
        <v>3411</v>
      </c>
    </row>
    <row r="1121" spans="1:2">
      <c r="A1121" s="31" t="s">
        <v>630</v>
      </c>
      <c r="B1121" s="31" t="s">
        <v>3412</v>
      </c>
    </row>
    <row r="1122" spans="1:2">
      <c r="A1122" s="31" t="s">
        <v>534</v>
      </c>
      <c r="B1122" s="31" t="s">
        <v>3413</v>
      </c>
    </row>
    <row r="1123" spans="1:2">
      <c r="A1123" s="31" t="s">
        <v>1578</v>
      </c>
      <c r="B1123" s="31" t="s">
        <v>3414</v>
      </c>
    </row>
    <row r="1124" spans="1:2">
      <c r="A1124" s="31" t="s">
        <v>1578</v>
      </c>
      <c r="B1124" s="31" t="s">
        <v>3415</v>
      </c>
    </row>
    <row r="1125" spans="1:2">
      <c r="A1125" s="31" t="s">
        <v>1578</v>
      </c>
      <c r="B1125" s="31" t="s">
        <v>3416</v>
      </c>
    </row>
    <row r="1126" spans="1:2">
      <c r="A1126" s="44" t="s">
        <v>115</v>
      </c>
      <c r="B1126" s="44" t="s">
        <v>3417</v>
      </c>
    </row>
    <row r="1127" spans="1:2">
      <c r="A1127" s="41" t="s">
        <v>450</v>
      </c>
      <c r="B1127" s="41" t="s">
        <v>3418</v>
      </c>
    </row>
    <row r="1128" spans="1:2">
      <c r="A1128" s="31" t="s">
        <v>1578</v>
      </c>
      <c r="B1128" s="31" t="s">
        <v>3419</v>
      </c>
    </row>
    <row r="1129" spans="1:2">
      <c r="A1129" s="31" t="s">
        <v>33</v>
      </c>
      <c r="B1129" s="31" t="s">
        <v>3420</v>
      </c>
    </row>
    <row r="1130" spans="1:2">
      <c r="A1130" s="31" t="s">
        <v>1578</v>
      </c>
      <c r="B1130" s="31" t="s">
        <v>3421</v>
      </c>
    </row>
    <row r="1131" spans="1:2">
      <c r="A1131" s="31" t="s">
        <v>347</v>
      </c>
      <c r="B1131" s="31" t="s">
        <v>3422</v>
      </c>
    </row>
    <row r="1132" spans="1:2">
      <c r="A1132" s="31" t="s">
        <v>701</v>
      </c>
      <c r="B1132" s="31" t="s">
        <v>3423</v>
      </c>
    </row>
    <row r="1133" spans="1:2">
      <c r="A1133" s="31" t="s">
        <v>609</v>
      </c>
      <c r="B1133" s="31" t="s">
        <v>3424</v>
      </c>
    </row>
    <row r="1134" spans="1:2">
      <c r="A1134" s="31" t="s">
        <v>701</v>
      </c>
      <c r="B1134" s="31" t="s">
        <v>3425</v>
      </c>
    </row>
    <row r="1135" spans="1:2">
      <c r="A1135" s="31" t="s">
        <v>701</v>
      </c>
      <c r="B1135" s="31" t="s">
        <v>3426</v>
      </c>
    </row>
    <row r="1136" spans="1:2">
      <c r="A1136" s="31" t="s">
        <v>347</v>
      </c>
      <c r="B1136" s="31" t="s">
        <v>3427</v>
      </c>
    </row>
    <row r="1137" spans="1:2">
      <c r="A1137" s="31" t="s">
        <v>596</v>
      </c>
      <c r="B1137" s="31" t="s">
        <v>3428</v>
      </c>
    </row>
    <row r="1138" spans="1:2">
      <c r="A1138" s="31" t="s">
        <v>162</v>
      </c>
      <c r="B1138" s="31" t="s">
        <v>195</v>
      </c>
    </row>
    <row r="1139" spans="1:2">
      <c r="A1139" s="31" t="s">
        <v>73</v>
      </c>
      <c r="B1139" s="31" t="s">
        <v>3429</v>
      </c>
    </row>
    <row r="1140" spans="1:2">
      <c r="A1140" s="31" t="s">
        <v>1578</v>
      </c>
      <c r="B1140" s="31" t="s">
        <v>3430</v>
      </c>
    </row>
    <row r="1141" spans="1:2">
      <c r="A1141" s="31" t="s">
        <v>439</v>
      </c>
      <c r="B1141" s="31" t="s">
        <v>3431</v>
      </c>
    </row>
    <row r="1142" spans="1:2">
      <c r="A1142" s="31" t="s">
        <v>115</v>
      </c>
      <c r="B1142" s="31" t="s">
        <v>944</v>
      </c>
    </row>
    <row r="1143" spans="1:2">
      <c r="A1143" s="31" t="s">
        <v>1578</v>
      </c>
      <c r="B1143" s="31" t="s">
        <v>3432</v>
      </c>
    </row>
    <row r="1144" spans="1:2">
      <c r="A1144" s="31" t="s">
        <v>439</v>
      </c>
      <c r="B1144" s="31" t="s">
        <v>3433</v>
      </c>
    </row>
    <row r="1145" spans="1:2">
      <c r="A1145" s="31" t="s">
        <v>439</v>
      </c>
      <c r="B1145" s="31" t="s">
        <v>3434</v>
      </c>
    </row>
    <row r="1146" spans="1:2">
      <c r="A1146" s="31" t="s">
        <v>328</v>
      </c>
      <c r="B1146" s="31" t="s">
        <v>3435</v>
      </c>
    </row>
    <row r="1147" spans="1:2">
      <c r="A1147" s="31" t="s">
        <v>439</v>
      </c>
      <c r="B1147" s="31" t="s">
        <v>3436</v>
      </c>
    </row>
    <row r="1148" spans="1:2">
      <c r="A1148" s="31" t="s">
        <v>522</v>
      </c>
      <c r="B1148" s="31" t="s">
        <v>3437</v>
      </c>
    </row>
    <row r="1149" spans="1:2">
      <c r="A1149" s="31" t="s">
        <v>447</v>
      </c>
      <c r="B1149" s="31" t="s">
        <v>3438</v>
      </c>
    </row>
    <row r="1150" spans="1:2">
      <c r="A1150" s="31" t="s">
        <v>162</v>
      </c>
      <c r="B1150" s="31" t="s">
        <v>3439</v>
      </c>
    </row>
    <row r="1151" spans="1:2">
      <c r="A1151" s="31" t="s">
        <v>162</v>
      </c>
      <c r="B1151" s="31" t="s">
        <v>3440</v>
      </c>
    </row>
    <row r="1152" spans="1:2">
      <c r="A1152" s="31" t="s">
        <v>534</v>
      </c>
      <c r="B1152" s="31" t="s">
        <v>3441</v>
      </c>
    </row>
    <row r="1153" spans="1:2">
      <c r="A1153" s="31" t="s">
        <v>746</v>
      </c>
      <c r="B1153" s="31" t="s">
        <v>3442</v>
      </c>
    </row>
    <row r="1154" spans="1:2">
      <c r="A1154" s="31" t="s">
        <v>155</v>
      </c>
      <c r="B1154" s="31" t="s">
        <v>3443</v>
      </c>
    </row>
    <row r="1155" spans="1:2">
      <c r="A1155" s="31" t="s">
        <v>1578</v>
      </c>
      <c r="B1155" s="31" t="s">
        <v>3444</v>
      </c>
    </row>
    <row r="1156" spans="1:2">
      <c r="A1156" s="31" t="s">
        <v>1578</v>
      </c>
      <c r="B1156" s="31" t="s">
        <v>2362</v>
      </c>
    </row>
    <row r="1157" spans="1:2">
      <c r="A1157" s="31" t="s">
        <v>343</v>
      </c>
      <c r="B1157" s="31" t="s">
        <v>3445</v>
      </c>
    </row>
    <row r="1158" spans="1:2">
      <c r="A1158" s="41" t="s">
        <v>33</v>
      </c>
      <c r="B1158" s="41" t="s">
        <v>3446</v>
      </c>
    </row>
    <row r="1159" spans="1:2">
      <c r="A1159" s="31" t="s">
        <v>1578</v>
      </c>
      <c r="B1159" s="31" t="s">
        <v>3447</v>
      </c>
    </row>
    <row r="1160" spans="1:2">
      <c r="A1160" s="31" t="s">
        <v>1578</v>
      </c>
      <c r="B1160" s="31" t="s">
        <v>1636</v>
      </c>
    </row>
    <row r="1161" spans="1:2">
      <c r="A1161" s="31" t="s">
        <v>60</v>
      </c>
      <c r="B1161" s="31" t="s">
        <v>853</v>
      </c>
    </row>
    <row r="1162" spans="1:2">
      <c r="A1162" s="31" t="s">
        <v>73</v>
      </c>
      <c r="B1162" s="31" t="s">
        <v>79</v>
      </c>
    </row>
    <row r="1163" spans="1:2">
      <c r="A1163" s="31" t="s">
        <v>621</v>
      </c>
      <c r="B1163" s="31" t="s">
        <v>3448</v>
      </c>
    </row>
    <row r="1164" spans="1:2">
      <c r="A1164" s="31" t="s">
        <v>1578</v>
      </c>
      <c r="B1164" s="31" t="s">
        <v>3449</v>
      </c>
    </row>
    <row r="1165" spans="1:2">
      <c r="A1165" s="31" t="s">
        <v>110</v>
      </c>
      <c r="B1165" s="31" t="s">
        <v>3450</v>
      </c>
    </row>
    <row r="1166" spans="1:2">
      <c r="A1166" s="31" t="s">
        <v>33</v>
      </c>
      <c r="B1166" s="31" t="s">
        <v>3451</v>
      </c>
    </row>
    <row r="1167" spans="1:2">
      <c r="A1167" s="31" t="s">
        <v>155</v>
      </c>
      <c r="B1167" s="31" t="s">
        <v>3452</v>
      </c>
    </row>
    <row r="1168" spans="1:2">
      <c r="A1168" s="31" t="s">
        <v>609</v>
      </c>
      <c r="B1168" s="31" t="s">
        <v>3453</v>
      </c>
    </row>
    <row r="1169" spans="1:2">
      <c r="A1169" s="31" t="s">
        <v>609</v>
      </c>
      <c r="B1169" s="31" t="s">
        <v>3454</v>
      </c>
    </row>
    <row r="1170" spans="1:2">
      <c r="A1170" s="31" t="s">
        <v>609</v>
      </c>
      <c r="B1170" s="31" t="s">
        <v>3455</v>
      </c>
    </row>
    <row r="1171" spans="1:2">
      <c r="A1171" s="31" t="s">
        <v>1444</v>
      </c>
      <c r="B1171" s="31" t="s">
        <v>3456</v>
      </c>
    </row>
    <row r="1172" spans="1:2">
      <c r="A1172" s="31" t="s">
        <v>1578</v>
      </c>
      <c r="B1172" s="31" t="s">
        <v>3457</v>
      </c>
    </row>
    <row r="1173" spans="1:2">
      <c r="A1173" s="31" t="s">
        <v>1578</v>
      </c>
      <c r="B1173" s="31" t="s">
        <v>3458</v>
      </c>
    </row>
    <row r="1174" spans="1:2">
      <c r="A1174" s="31" t="s">
        <v>501</v>
      </c>
      <c r="B1174" s="31" t="s">
        <v>3459</v>
      </c>
    </row>
    <row r="1175" spans="1:2">
      <c r="A1175" s="31" t="s">
        <v>450</v>
      </c>
      <c r="B1175" s="31" t="s">
        <v>3460</v>
      </c>
    </row>
    <row r="1176" spans="1:2">
      <c r="A1176" s="31" t="s">
        <v>1578</v>
      </c>
      <c r="B1176" s="31" t="s">
        <v>3461</v>
      </c>
    </row>
    <row r="1177" spans="1:2">
      <c r="A1177" s="31" t="s">
        <v>1578</v>
      </c>
      <c r="B1177" s="31" t="s">
        <v>3462</v>
      </c>
    </row>
    <row r="1178" spans="1:2">
      <c r="A1178" s="31" t="s">
        <v>73</v>
      </c>
      <c r="B1178" s="39" t="s">
        <v>3463</v>
      </c>
    </row>
    <row r="1179" spans="1:2">
      <c r="A1179" s="31" t="s">
        <v>548</v>
      </c>
      <c r="B1179" s="31" t="s">
        <v>3464</v>
      </c>
    </row>
    <row r="1180" spans="1:2">
      <c r="A1180" s="31" t="s">
        <v>897</v>
      </c>
      <c r="B1180" s="31" t="s">
        <v>3465</v>
      </c>
    </row>
    <row r="1181" spans="1:2">
      <c r="A1181" s="31" t="s">
        <v>162</v>
      </c>
      <c r="B1181" s="31" t="s">
        <v>3466</v>
      </c>
    </row>
    <row r="1182" spans="1:2">
      <c r="A1182" s="31" t="s">
        <v>1578</v>
      </c>
      <c r="B1182" s="31" t="s">
        <v>3467</v>
      </c>
    </row>
    <row r="1183" spans="1:2">
      <c r="A1183" s="31" t="s">
        <v>1578</v>
      </c>
      <c r="B1183" s="31" t="s">
        <v>3468</v>
      </c>
    </row>
    <row r="1184" spans="1:2">
      <c r="A1184" s="31" t="s">
        <v>609</v>
      </c>
      <c r="B1184" s="39" t="s">
        <v>3469</v>
      </c>
    </row>
    <row r="1185" spans="1:2">
      <c r="A1185" s="31" t="s">
        <v>1578</v>
      </c>
      <c r="B1185" s="31" t="s">
        <v>3470</v>
      </c>
    </row>
    <row r="1186" spans="1:2">
      <c r="A1186" s="31" t="s">
        <v>17</v>
      </c>
      <c r="B1186" s="31" t="s">
        <v>3471</v>
      </c>
    </row>
    <row r="1187" spans="1:2">
      <c r="A1187" s="31" t="s">
        <v>17</v>
      </c>
      <c r="B1187" s="31" t="s">
        <v>3472</v>
      </c>
    </row>
    <row r="1188" spans="1:2">
      <c r="A1188" s="31" t="s">
        <v>221</v>
      </c>
      <c r="B1188" s="31" t="s">
        <v>3473</v>
      </c>
    </row>
    <row r="1189" spans="1:2">
      <c r="A1189" s="31" t="s">
        <v>548</v>
      </c>
      <c r="B1189" s="31" t="s">
        <v>3474</v>
      </c>
    </row>
    <row r="1190" spans="1:2">
      <c r="A1190" s="31" t="s">
        <v>501</v>
      </c>
      <c r="B1190" s="31" t="s">
        <v>3475</v>
      </c>
    </row>
    <row r="1191" spans="1:2">
      <c r="A1191" s="31" t="s">
        <v>1452</v>
      </c>
      <c r="B1191" s="31" t="s">
        <v>3476</v>
      </c>
    </row>
    <row r="1192" spans="1:2">
      <c r="A1192" s="31" t="s">
        <v>1452</v>
      </c>
      <c r="B1192" s="31" t="s">
        <v>3477</v>
      </c>
    </row>
    <row r="1193" spans="1:2">
      <c r="A1193" s="31" t="s">
        <v>1578</v>
      </c>
      <c r="B1193" s="31" t="s">
        <v>3478</v>
      </c>
    </row>
    <row r="1194" spans="1:2">
      <c r="A1194" s="31" t="s">
        <v>1578</v>
      </c>
      <c r="B1194" s="31" t="s">
        <v>3479</v>
      </c>
    </row>
    <row r="1195" spans="1:2">
      <c r="A1195" s="31" t="s">
        <v>1295</v>
      </c>
      <c r="B1195" s="31" t="s">
        <v>3480</v>
      </c>
    </row>
    <row r="1196" spans="1:2">
      <c r="A1196" s="40" t="s">
        <v>630</v>
      </c>
      <c r="B1196" s="40" t="s">
        <v>3481</v>
      </c>
    </row>
    <row r="1197" spans="1:2">
      <c r="A1197" s="31" t="s">
        <v>27</v>
      </c>
      <c r="B1197" s="31" t="s">
        <v>3482</v>
      </c>
    </row>
    <row r="1198" spans="1:2">
      <c r="A1198" s="31" t="s">
        <v>162</v>
      </c>
      <c r="B1198" s="31" t="s">
        <v>3483</v>
      </c>
    </row>
    <row r="1199" spans="1:2">
      <c r="A1199" s="31" t="s">
        <v>1019</v>
      </c>
      <c r="B1199" s="31" t="s">
        <v>1021</v>
      </c>
    </row>
    <row r="1200" spans="1:2">
      <c r="A1200" s="31" t="s">
        <v>813</v>
      </c>
      <c r="B1200" s="31" t="s">
        <v>3484</v>
      </c>
    </row>
    <row r="1201" spans="1:2">
      <c r="A1201" s="31" t="s">
        <v>1578</v>
      </c>
      <c r="B1201" s="31" t="s">
        <v>3485</v>
      </c>
    </row>
    <row r="1202" spans="1:2">
      <c r="A1202" s="31" t="s">
        <v>1578</v>
      </c>
      <c r="B1202" s="31" t="s">
        <v>3486</v>
      </c>
    </row>
    <row r="1203" spans="1:2">
      <c r="A1203" s="31" t="s">
        <v>1578</v>
      </c>
      <c r="B1203" s="31" t="s">
        <v>3487</v>
      </c>
    </row>
    <row r="1204" spans="1:2">
      <c r="A1204" s="31" t="s">
        <v>162</v>
      </c>
      <c r="B1204" s="31" t="s">
        <v>3488</v>
      </c>
    </row>
    <row r="1205" spans="1:2">
      <c r="A1205" s="31" t="s">
        <v>162</v>
      </c>
      <c r="B1205" s="31" t="s">
        <v>3489</v>
      </c>
    </row>
    <row r="1206" spans="1:2">
      <c r="A1206" s="31" t="s">
        <v>600</v>
      </c>
      <c r="B1206" s="31" t="s">
        <v>3490</v>
      </c>
    </row>
    <row r="1207" spans="1:2">
      <c r="A1207" s="31" t="s">
        <v>1578</v>
      </c>
      <c r="B1207" s="31" t="s">
        <v>3490</v>
      </c>
    </row>
    <row r="1208" spans="1:2">
      <c r="A1208" s="31" t="s">
        <v>1578</v>
      </c>
      <c r="B1208" s="31" t="s">
        <v>1641</v>
      </c>
    </row>
    <row r="1209" spans="1:2">
      <c r="A1209" s="31" t="s">
        <v>1578</v>
      </c>
      <c r="B1209" s="31" t="s">
        <v>3491</v>
      </c>
    </row>
    <row r="1210" spans="1:2">
      <c r="A1210" s="31" t="s">
        <v>1578</v>
      </c>
      <c r="B1210" s="31" t="s">
        <v>3492</v>
      </c>
    </row>
    <row r="1211" spans="1:2">
      <c r="A1211" s="31" t="s">
        <v>1578</v>
      </c>
      <c r="B1211" s="31" t="s">
        <v>3493</v>
      </c>
    </row>
    <row r="1212" spans="1:2">
      <c r="A1212" s="31" t="s">
        <v>115</v>
      </c>
      <c r="B1212" s="31" t="s">
        <v>3494</v>
      </c>
    </row>
    <row r="1213" spans="1:2">
      <c r="A1213" s="31" t="s">
        <v>1578</v>
      </c>
      <c r="B1213" s="31" t="s">
        <v>3495</v>
      </c>
    </row>
    <row r="1214" spans="1:2">
      <c r="A1214" s="31" t="s">
        <v>60</v>
      </c>
      <c r="B1214" s="31" t="s">
        <v>3496</v>
      </c>
    </row>
    <row r="1215" spans="1:2">
      <c r="A1215" s="31" t="s">
        <v>548</v>
      </c>
      <c r="B1215" s="31" t="s">
        <v>3497</v>
      </c>
    </row>
    <row r="1216" spans="1:2">
      <c r="A1216" s="31" t="s">
        <v>439</v>
      </c>
      <c r="B1216" s="31" t="s">
        <v>3498</v>
      </c>
    </row>
    <row r="1217" spans="1:2">
      <c r="A1217" s="31" t="s">
        <v>17</v>
      </c>
      <c r="B1217" s="31" t="s">
        <v>3499</v>
      </c>
    </row>
    <row r="1218" spans="1:2">
      <c r="A1218" s="31" t="s">
        <v>162</v>
      </c>
      <c r="B1218" s="31" t="s">
        <v>3500</v>
      </c>
    </row>
    <row r="1219" spans="1:2">
      <c r="A1219" s="31" t="s">
        <v>162</v>
      </c>
      <c r="B1219" s="31" t="s">
        <v>3501</v>
      </c>
    </row>
    <row r="1220" spans="1:2">
      <c r="A1220" s="31" t="s">
        <v>705</v>
      </c>
      <c r="B1220" s="31" t="s">
        <v>3502</v>
      </c>
    </row>
    <row r="1221" spans="1:2">
      <c r="A1221" s="31" t="s">
        <v>70</v>
      </c>
      <c r="B1221" s="31" t="s">
        <v>3503</v>
      </c>
    </row>
    <row r="1222" spans="1:2">
      <c r="A1222" s="31" t="s">
        <v>430</v>
      </c>
      <c r="B1222" s="31" t="s">
        <v>3504</v>
      </c>
    </row>
    <row r="1223" spans="1:2">
      <c r="A1223" s="31" t="s">
        <v>155</v>
      </c>
      <c r="B1223" s="31" t="s">
        <v>3505</v>
      </c>
    </row>
    <row r="1224" spans="1:2">
      <c r="A1224" s="31" t="s">
        <v>3506</v>
      </c>
      <c r="B1224" s="31" t="s">
        <v>3507</v>
      </c>
    </row>
    <row r="1225" spans="1:2">
      <c r="A1225" s="31" t="s">
        <v>701</v>
      </c>
      <c r="B1225" s="31" t="s">
        <v>3508</v>
      </c>
    </row>
    <row r="1226" spans="1:2">
      <c r="A1226" s="31" t="s">
        <v>701</v>
      </c>
      <c r="B1226" s="31" t="s">
        <v>3509</v>
      </c>
    </row>
    <row r="1227" spans="1:2">
      <c r="A1227" s="31" t="s">
        <v>701</v>
      </c>
      <c r="B1227" s="31" t="s">
        <v>2418</v>
      </c>
    </row>
    <row r="1228" spans="1:2">
      <c r="A1228" s="31" t="s">
        <v>701</v>
      </c>
      <c r="B1228" s="31" t="s">
        <v>3510</v>
      </c>
    </row>
    <row r="1229" spans="1:2">
      <c r="A1229" s="31" t="s">
        <v>701</v>
      </c>
      <c r="B1229" s="31" t="s">
        <v>1717</v>
      </c>
    </row>
    <row r="1230" spans="1:2">
      <c r="A1230" s="31" t="s">
        <v>701</v>
      </c>
      <c r="B1230" s="31" t="s">
        <v>3511</v>
      </c>
    </row>
    <row r="1231" spans="1:2">
      <c r="A1231" s="31" t="s">
        <v>701</v>
      </c>
      <c r="B1231" s="31" t="s">
        <v>3512</v>
      </c>
    </row>
    <row r="1232" spans="1:2">
      <c r="A1232" s="31" t="s">
        <v>701</v>
      </c>
      <c r="B1232" s="31" t="s">
        <v>3513</v>
      </c>
    </row>
    <row r="1233" spans="1:2">
      <c r="A1233" s="31" t="s">
        <v>701</v>
      </c>
      <c r="B1233" s="31" t="s">
        <v>3514</v>
      </c>
    </row>
    <row r="1234" spans="1:2">
      <c r="A1234" s="31" t="s">
        <v>701</v>
      </c>
      <c r="B1234" s="31" t="s">
        <v>3515</v>
      </c>
    </row>
    <row r="1235" spans="1:2">
      <c r="A1235" s="31" t="s">
        <v>701</v>
      </c>
      <c r="B1235" s="31" t="s">
        <v>3516</v>
      </c>
    </row>
    <row r="1236" spans="1:2">
      <c r="A1236" s="31" t="s">
        <v>701</v>
      </c>
      <c r="B1236" s="31" t="s">
        <v>3517</v>
      </c>
    </row>
    <row r="1237" spans="1:2">
      <c r="A1237" s="31" t="s">
        <v>17</v>
      </c>
      <c r="B1237" s="31" t="s">
        <v>3518</v>
      </c>
    </row>
    <row r="1238" spans="1:2">
      <c r="A1238" s="31" t="s">
        <v>73</v>
      </c>
      <c r="B1238" s="31" t="s">
        <v>3519</v>
      </c>
    </row>
    <row r="1239" spans="1:2">
      <c r="A1239" s="31" t="s">
        <v>1578</v>
      </c>
      <c r="B1239" s="31" t="s">
        <v>2367</v>
      </c>
    </row>
    <row r="1240" spans="1:2">
      <c r="A1240" s="31" t="s">
        <v>609</v>
      </c>
      <c r="B1240" s="31" t="s">
        <v>3520</v>
      </c>
    </row>
    <row r="1241" spans="1:2">
      <c r="A1241" s="31" t="s">
        <v>609</v>
      </c>
      <c r="B1241" s="31" t="s">
        <v>3521</v>
      </c>
    </row>
    <row r="1242" spans="1:2">
      <c r="A1242" s="31" t="s">
        <v>609</v>
      </c>
      <c r="B1242" s="31" t="s">
        <v>3522</v>
      </c>
    </row>
    <row r="1243" spans="1:2">
      <c r="A1243" s="31" t="s">
        <v>780</v>
      </c>
      <c r="B1243" s="31" t="s">
        <v>3523</v>
      </c>
    </row>
    <row r="1244" spans="1:2">
      <c r="A1244" s="31" t="s">
        <v>110</v>
      </c>
      <c r="B1244" s="31" t="s">
        <v>3524</v>
      </c>
    </row>
    <row r="1245" spans="1:2">
      <c r="A1245" s="31" t="s">
        <v>600</v>
      </c>
      <c r="B1245" s="31" t="s">
        <v>3525</v>
      </c>
    </row>
    <row r="1246" spans="1:2">
      <c r="A1246" s="31" t="s">
        <v>701</v>
      </c>
      <c r="B1246" s="31" t="s">
        <v>3526</v>
      </c>
    </row>
    <row r="1247" spans="1:2">
      <c r="A1247" s="31" t="s">
        <v>701</v>
      </c>
      <c r="B1247" s="31" t="s">
        <v>3527</v>
      </c>
    </row>
    <row r="1248" spans="1:2">
      <c r="A1248" s="31" t="s">
        <v>143</v>
      </c>
      <c r="B1248" s="31" t="s">
        <v>3528</v>
      </c>
    </row>
    <row r="1249" spans="1:2">
      <c r="A1249" s="31" t="s">
        <v>701</v>
      </c>
      <c r="B1249" s="31" t="s">
        <v>3529</v>
      </c>
    </row>
    <row r="1250" spans="1:2">
      <c r="A1250" s="31" t="s">
        <v>701</v>
      </c>
      <c r="B1250" s="31" t="s">
        <v>3530</v>
      </c>
    </row>
    <row r="1251" spans="1:2">
      <c r="A1251" s="31" t="s">
        <v>701</v>
      </c>
      <c r="B1251" s="31" t="s">
        <v>3531</v>
      </c>
    </row>
    <row r="1252" spans="1:2">
      <c r="A1252" s="31" t="s">
        <v>1578</v>
      </c>
      <c r="B1252" s="31" t="s">
        <v>680</v>
      </c>
    </row>
    <row r="1253" spans="1:2">
      <c r="A1253" s="31" t="s">
        <v>450</v>
      </c>
      <c r="B1253" s="31" t="s">
        <v>3532</v>
      </c>
    </row>
    <row r="1254" spans="1:2">
      <c r="A1254" s="31" t="s">
        <v>107</v>
      </c>
      <c r="B1254" s="31" t="s">
        <v>108</v>
      </c>
    </row>
    <row r="1255" spans="1:2">
      <c r="A1255" s="31" t="s">
        <v>501</v>
      </c>
      <c r="B1255" s="31" t="s">
        <v>3533</v>
      </c>
    </row>
    <row r="1256" spans="1:2">
      <c r="A1256" s="31" t="s">
        <v>359</v>
      </c>
      <c r="B1256" s="31" t="s">
        <v>360</v>
      </c>
    </row>
    <row r="1257" spans="1:2">
      <c r="A1257" s="31" t="s">
        <v>343</v>
      </c>
      <c r="B1257" s="31" t="s">
        <v>3534</v>
      </c>
    </row>
    <row r="1258" spans="1:2">
      <c r="A1258" s="31" t="s">
        <v>746</v>
      </c>
      <c r="B1258" s="31" t="s">
        <v>3535</v>
      </c>
    </row>
    <row r="1259" spans="1:2">
      <c r="A1259" s="31" t="s">
        <v>436</v>
      </c>
      <c r="B1259" s="31" t="s">
        <v>3536</v>
      </c>
    </row>
    <row r="1260" spans="1:2">
      <c r="A1260" s="31" t="s">
        <v>2741</v>
      </c>
      <c r="B1260" s="31" t="s">
        <v>1529</v>
      </c>
    </row>
    <row r="1261" spans="1:2">
      <c r="A1261" s="31" t="s">
        <v>1578</v>
      </c>
      <c r="B1261" s="31" t="s">
        <v>3537</v>
      </c>
    </row>
    <row r="1262" spans="1:2">
      <c r="A1262" s="31" t="s">
        <v>1578</v>
      </c>
      <c r="B1262" s="31" t="s">
        <v>3538</v>
      </c>
    </row>
    <row r="1263" spans="1:2">
      <c r="A1263" s="31" t="s">
        <v>162</v>
      </c>
      <c r="B1263" s="31" t="s">
        <v>3539</v>
      </c>
    </row>
    <row r="1264" spans="1:2">
      <c r="A1264" s="31" t="s">
        <v>1578</v>
      </c>
      <c r="B1264" s="31" t="s">
        <v>3540</v>
      </c>
    </row>
    <row r="1265" spans="1:2">
      <c r="A1265" s="31" t="s">
        <v>1465</v>
      </c>
      <c r="B1265" s="31" t="s">
        <v>3541</v>
      </c>
    </row>
    <row r="1266" spans="1:2">
      <c r="A1266" s="31" t="s">
        <v>630</v>
      </c>
      <c r="B1266" s="31" t="s">
        <v>1567</v>
      </c>
    </row>
    <row r="1267" spans="1:2">
      <c r="A1267" s="31" t="s">
        <v>534</v>
      </c>
      <c r="B1267" s="31" t="s">
        <v>3542</v>
      </c>
    </row>
    <row r="1268" spans="1:2">
      <c r="A1268" s="31" t="s">
        <v>534</v>
      </c>
      <c r="B1268" s="31" t="s">
        <v>3543</v>
      </c>
    </row>
    <row r="1269" spans="1:2">
      <c r="A1269" s="31" t="s">
        <v>621</v>
      </c>
      <c r="B1269" s="31" t="s">
        <v>3544</v>
      </c>
    </row>
    <row r="1270" spans="1:2">
      <c r="A1270" s="31" t="s">
        <v>347</v>
      </c>
      <c r="B1270" s="31" t="s">
        <v>354</v>
      </c>
    </row>
    <row r="1271" spans="1:2">
      <c r="A1271" s="31" t="s">
        <v>33</v>
      </c>
      <c r="B1271" s="31" t="s">
        <v>3545</v>
      </c>
    </row>
    <row r="1272" spans="1:2">
      <c r="A1272" s="31" t="s">
        <v>33</v>
      </c>
      <c r="B1272" s="31" t="s">
        <v>3546</v>
      </c>
    </row>
    <row r="1273" spans="1:2">
      <c r="A1273" s="31" t="s">
        <v>33</v>
      </c>
      <c r="B1273" s="31" t="s">
        <v>3547</v>
      </c>
    </row>
    <row r="1274" spans="1:2">
      <c r="A1274" s="31" t="s">
        <v>369</v>
      </c>
      <c r="B1274" s="31" t="s">
        <v>3548</v>
      </c>
    </row>
    <row r="1275" spans="1:2">
      <c r="A1275" s="31" t="s">
        <v>621</v>
      </c>
      <c r="B1275" s="31" t="s">
        <v>3549</v>
      </c>
    </row>
    <row r="1276" spans="1:2">
      <c r="A1276" s="31" t="s">
        <v>369</v>
      </c>
      <c r="B1276" s="31" t="s">
        <v>1186</v>
      </c>
    </row>
    <row r="1277" spans="1:2">
      <c r="A1277" s="31" t="s">
        <v>115</v>
      </c>
      <c r="B1277" s="31" t="s">
        <v>3550</v>
      </c>
    </row>
    <row r="1278" spans="1:2">
      <c r="A1278" s="31" t="s">
        <v>1578</v>
      </c>
      <c r="B1278" s="31" t="s">
        <v>3551</v>
      </c>
    </row>
    <row r="1279" spans="1:2">
      <c r="A1279" s="31" t="s">
        <v>1578</v>
      </c>
      <c r="B1279" s="31" t="s">
        <v>3552</v>
      </c>
    </row>
    <row r="1280" spans="1:2">
      <c r="A1280" s="31" t="s">
        <v>331</v>
      </c>
      <c r="B1280" s="31" t="s">
        <v>3553</v>
      </c>
    </row>
    <row r="1281" spans="1:2">
      <c r="A1281" s="31" t="s">
        <v>1578</v>
      </c>
      <c r="B1281" s="31" t="s">
        <v>3554</v>
      </c>
    </row>
    <row r="1282" spans="1:2">
      <c r="A1282" s="31" t="s">
        <v>162</v>
      </c>
      <c r="B1282" s="31" t="s">
        <v>3555</v>
      </c>
    </row>
    <row r="1283" spans="1:2">
      <c r="A1283" s="31" t="s">
        <v>548</v>
      </c>
      <c r="B1283" s="31" t="s">
        <v>3556</v>
      </c>
    </row>
    <row r="1284" spans="1:2">
      <c r="A1284" s="40" t="s">
        <v>630</v>
      </c>
      <c r="B1284" s="40" t="s">
        <v>3557</v>
      </c>
    </row>
    <row r="1285" spans="1:2">
      <c r="A1285" s="31" t="s">
        <v>1578</v>
      </c>
      <c r="B1285" s="31" t="s">
        <v>3558</v>
      </c>
    </row>
    <row r="1286" spans="1:2">
      <c r="A1286" s="31" t="s">
        <v>701</v>
      </c>
      <c r="B1286" s="31" t="s">
        <v>3559</v>
      </c>
    </row>
    <row r="1287" spans="1:2">
      <c r="A1287" s="31" t="s">
        <v>162</v>
      </c>
      <c r="B1287" s="31" t="s">
        <v>3560</v>
      </c>
    </row>
    <row r="1288" spans="1:2">
      <c r="A1288" s="31" t="s">
        <v>1578</v>
      </c>
      <c r="B1288" s="31" t="s">
        <v>3561</v>
      </c>
    </row>
    <row r="1289" spans="1:2">
      <c r="A1289" s="31" t="s">
        <v>534</v>
      </c>
      <c r="B1289" s="31" t="s">
        <v>3562</v>
      </c>
    </row>
    <row r="1290" spans="1:2">
      <c r="A1290" s="31" t="s">
        <v>1578</v>
      </c>
      <c r="B1290" s="31" t="s">
        <v>3563</v>
      </c>
    </row>
    <row r="1291" spans="1:2">
      <c r="A1291" s="31" t="s">
        <v>609</v>
      </c>
      <c r="B1291" s="31" t="s">
        <v>3564</v>
      </c>
    </row>
    <row r="1292" spans="1:2">
      <c r="A1292" s="31" t="s">
        <v>1578</v>
      </c>
      <c r="B1292" s="31" t="s">
        <v>3565</v>
      </c>
    </row>
    <row r="1293" spans="1:2">
      <c r="A1293" s="31" t="s">
        <v>1578</v>
      </c>
      <c r="B1293" s="31" t="s">
        <v>1644</v>
      </c>
    </row>
    <row r="1294" spans="1:2">
      <c r="A1294" s="31" t="s">
        <v>60</v>
      </c>
      <c r="B1294" s="31" t="s">
        <v>3566</v>
      </c>
    </row>
    <row r="1295" spans="1:2">
      <c r="A1295" s="31" t="s">
        <v>162</v>
      </c>
      <c r="B1295" s="31" t="s">
        <v>3567</v>
      </c>
    </row>
    <row r="1296" spans="1:2">
      <c r="A1296" s="31" t="s">
        <v>1578</v>
      </c>
      <c r="B1296" s="31" t="s">
        <v>2371</v>
      </c>
    </row>
    <row r="1297" spans="1:2">
      <c r="A1297" s="31" t="s">
        <v>630</v>
      </c>
      <c r="B1297" s="31" t="s">
        <v>3568</v>
      </c>
    </row>
    <row r="1298" spans="1:2">
      <c r="A1298" s="31" t="s">
        <v>630</v>
      </c>
      <c r="B1298" s="31" t="s">
        <v>3569</v>
      </c>
    </row>
    <row r="1299" spans="1:2">
      <c r="A1299" s="31" t="s">
        <v>115</v>
      </c>
      <c r="B1299" s="31" t="s">
        <v>3570</v>
      </c>
    </row>
    <row r="1300" spans="1:2">
      <c r="A1300" s="31" t="s">
        <v>630</v>
      </c>
      <c r="B1300" s="31" t="s">
        <v>3571</v>
      </c>
    </row>
    <row r="1301" spans="1:2">
      <c r="A1301" s="31" t="s">
        <v>621</v>
      </c>
      <c r="B1301" s="31" t="s">
        <v>3572</v>
      </c>
    </row>
    <row r="1302" spans="1:2">
      <c r="A1302" s="31" t="s">
        <v>600</v>
      </c>
      <c r="B1302" s="31" t="s">
        <v>2184</v>
      </c>
    </row>
    <row r="1303" spans="1:2">
      <c r="A1303" s="31" t="s">
        <v>347</v>
      </c>
      <c r="B1303" s="31" t="s">
        <v>3573</v>
      </c>
    </row>
    <row r="1304" spans="1:2">
      <c r="A1304" s="31" t="s">
        <v>162</v>
      </c>
      <c r="B1304" s="31" t="s">
        <v>3574</v>
      </c>
    </row>
    <row r="1305" spans="1:2">
      <c r="A1305" s="31" t="s">
        <v>609</v>
      </c>
      <c r="B1305" s="31" t="s">
        <v>3575</v>
      </c>
    </row>
    <row r="1306" spans="1:2">
      <c r="A1306" s="31" t="s">
        <v>1578</v>
      </c>
      <c r="B1306" s="31" t="s">
        <v>3576</v>
      </c>
    </row>
    <row r="1307" spans="1:2">
      <c r="A1307" s="31" t="s">
        <v>566</v>
      </c>
      <c r="B1307" s="31" t="s">
        <v>3577</v>
      </c>
    </row>
    <row r="1308" spans="1:2">
      <c r="A1308" s="31" t="s">
        <v>115</v>
      </c>
      <c r="B1308" s="31" t="s">
        <v>3578</v>
      </c>
    </row>
    <row r="1309" spans="1:2">
      <c r="A1309" s="31" t="s">
        <v>1444</v>
      </c>
      <c r="B1309" s="31" t="s">
        <v>3579</v>
      </c>
    </row>
    <row r="1310" spans="1:2">
      <c r="A1310" s="31" t="s">
        <v>746</v>
      </c>
      <c r="B1310" s="31" t="s">
        <v>3580</v>
      </c>
    </row>
    <row r="1311" spans="1:2">
      <c r="A1311" s="31" t="s">
        <v>162</v>
      </c>
      <c r="B1311" s="31" t="s">
        <v>3581</v>
      </c>
    </row>
    <row r="1312" spans="1:2">
      <c r="A1312" s="31" t="s">
        <v>630</v>
      </c>
      <c r="B1312" s="31" t="s">
        <v>3582</v>
      </c>
    </row>
    <row r="1313" spans="1:2">
      <c r="A1313" s="31" t="s">
        <v>115</v>
      </c>
      <c r="B1313" s="31" t="s">
        <v>3583</v>
      </c>
    </row>
    <row r="1314" spans="1:2">
      <c r="A1314" s="31" t="s">
        <v>115</v>
      </c>
      <c r="B1314" s="31" t="s">
        <v>3584</v>
      </c>
    </row>
    <row r="1315" spans="1:2">
      <c r="A1315" s="31" t="s">
        <v>1</v>
      </c>
      <c r="B1315" s="31" t="s">
        <v>3585</v>
      </c>
    </row>
    <row r="1316" spans="1:2">
      <c r="A1316" s="31" t="s">
        <v>522</v>
      </c>
      <c r="B1316" s="31" t="s">
        <v>3586</v>
      </c>
    </row>
    <row r="1317" spans="1:2">
      <c r="A1317" s="31" t="s">
        <v>1578</v>
      </c>
      <c r="B1317" s="31" t="s">
        <v>2373</v>
      </c>
    </row>
    <row r="1318" spans="1:2">
      <c r="A1318" s="31" t="s">
        <v>705</v>
      </c>
      <c r="B1318" s="31" t="s">
        <v>710</v>
      </c>
    </row>
    <row r="1319" spans="1:2">
      <c r="A1319" s="31" t="s">
        <v>630</v>
      </c>
      <c r="B1319" s="31" t="s">
        <v>3587</v>
      </c>
    </row>
    <row r="1320" spans="1:2">
      <c r="A1320" s="31" t="s">
        <v>1800</v>
      </c>
      <c r="B1320" s="31" t="s">
        <v>3588</v>
      </c>
    </row>
    <row r="1321" spans="1:2">
      <c r="A1321" s="31" t="s">
        <v>439</v>
      </c>
      <c r="B1321" s="31" t="s">
        <v>3589</v>
      </c>
    </row>
    <row r="1322" spans="1:2">
      <c r="A1322" s="31" t="s">
        <v>1578</v>
      </c>
      <c r="B1322" s="31" t="s">
        <v>2374</v>
      </c>
    </row>
    <row r="1323" spans="1:2">
      <c r="A1323" s="31" t="s">
        <v>33</v>
      </c>
      <c r="B1323" s="31" t="s">
        <v>3590</v>
      </c>
    </row>
    <row r="1324" spans="1:2">
      <c r="A1324" s="31" t="s">
        <v>1452</v>
      </c>
      <c r="B1324" s="31" t="s">
        <v>3591</v>
      </c>
    </row>
    <row r="1325" spans="1:2">
      <c r="A1325" s="31" t="s">
        <v>630</v>
      </c>
      <c r="B1325" s="31" t="s">
        <v>3592</v>
      </c>
    </row>
    <row r="1326" spans="1:2">
      <c r="A1326" s="31" t="s">
        <v>553</v>
      </c>
      <c r="B1326" s="31" t="s">
        <v>3593</v>
      </c>
    </row>
    <row r="1327" spans="1:2">
      <c r="A1327" s="31" t="s">
        <v>513</v>
      </c>
      <c r="B1327" s="31" t="s">
        <v>3594</v>
      </c>
    </row>
    <row r="1328" spans="1:2">
      <c r="A1328" s="31" t="s">
        <v>369</v>
      </c>
      <c r="B1328" s="31" t="s">
        <v>3595</v>
      </c>
    </row>
    <row r="1329" spans="1:2">
      <c r="A1329" s="31" t="s">
        <v>110</v>
      </c>
      <c r="B1329" s="31" t="s">
        <v>3596</v>
      </c>
    </row>
    <row r="1330" spans="1:2">
      <c r="A1330" s="31" t="s">
        <v>1578</v>
      </c>
      <c r="B1330" s="31" t="s">
        <v>3597</v>
      </c>
    </row>
    <row r="1331" spans="1:2">
      <c r="A1331" s="31" t="s">
        <v>701</v>
      </c>
      <c r="B1331" s="31" t="s">
        <v>3598</v>
      </c>
    </row>
    <row r="1332" spans="1:2">
      <c r="A1332" s="31" t="s">
        <v>430</v>
      </c>
      <c r="B1332" s="31" t="s">
        <v>431</v>
      </c>
    </row>
    <row r="1333" spans="1:2">
      <c r="A1333" s="31" t="s">
        <v>455</v>
      </c>
      <c r="B1333" s="31" t="s">
        <v>3599</v>
      </c>
    </row>
    <row r="1334" spans="1:2">
      <c r="A1334" s="31" t="s">
        <v>746</v>
      </c>
      <c r="B1334" s="31" t="s">
        <v>3600</v>
      </c>
    </row>
    <row r="1335" spans="1:2">
      <c r="A1335" s="31" t="s">
        <v>1578</v>
      </c>
      <c r="B1335" s="31" t="s">
        <v>3601</v>
      </c>
    </row>
    <row r="1336" spans="1:2">
      <c r="A1336" s="31" t="s">
        <v>609</v>
      </c>
      <c r="B1336" s="31" t="s">
        <v>3602</v>
      </c>
    </row>
    <row r="1337" spans="1:2">
      <c r="A1337" s="31" t="s">
        <v>162</v>
      </c>
      <c r="B1337" s="31" t="s">
        <v>1968</v>
      </c>
    </row>
    <row r="1338" spans="1:2">
      <c r="A1338" s="31" t="s">
        <v>162</v>
      </c>
      <c r="B1338" s="31" t="s">
        <v>3603</v>
      </c>
    </row>
    <row r="1339" spans="1:2">
      <c r="A1339" s="31" t="s">
        <v>1578</v>
      </c>
      <c r="B1339" s="31" t="s">
        <v>3604</v>
      </c>
    </row>
    <row r="1340" spans="1:2">
      <c r="A1340" s="31" t="s">
        <v>1578</v>
      </c>
      <c r="B1340" s="31" t="s">
        <v>3605</v>
      </c>
    </row>
    <row r="1341" spans="1:2">
      <c r="A1341" s="31" t="s">
        <v>328</v>
      </c>
      <c r="B1341" s="31" t="s">
        <v>3606</v>
      </c>
    </row>
    <row r="1342" spans="1:2">
      <c r="A1342" s="31" t="s">
        <v>162</v>
      </c>
      <c r="B1342" s="31" t="s">
        <v>3607</v>
      </c>
    </row>
    <row r="1343" spans="1:2">
      <c r="A1343" s="31" t="s">
        <v>162</v>
      </c>
      <c r="B1343" s="31" t="s">
        <v>1969</v>
      </c>
    </row>
    <row r="1344" spans="1:2">
      <c r="A1344" s="31" t="s">
        <v>600</v>
      </c>
      <c r="B1344" s="31" t="s">
        <v>3608</v>
      </c>
    </row>
    <row r="1345" spans="1:2">
      <c r="A1345" s="31" t="s">
        <v>1578</v>
      </c>
      <c r="B1345" s="31" t="s">
        <v>3609</v>
      </c>
    </row>
    <row r="1346" spans="1:2">
      <c r="A1346" s="31" t="s">
        <v>1578</v>
      </c>
      <c r="B1346" s="31" t="s">
        <v>3610</v>
      </c>
    </row>
    <row r="1347" spans="1:2">
      <c r="A1347" s="31" t="s">
        <v>33</v>
      </c>
      <c r="B1347" s="31" t="s">
        <v>3611</v>
      </c>
    </row>
    <row r="1348" spans="1:2">
      <c r="A1348" s="31" t="s">
        <v>1578</v>
      </c>
      <c r="B1348" s="31" t="s">
        <v>3612</v>
      </c>
    </row>
    <row r="1349" spans="1:2">
      <c r="A1349" s="31" t="s">
        <v>701</v>
      </c>
      <c r="B1349" s="31" t="s">
        <v>3613</v>
      </c>
    </row>
    <row r="1350" spans="1:2">
      <c r="A1350" s="31" t="s">
        <v>701</v>
      </c>
      <c r="B1350" s="31" t="s">
        <v>3614</v>
      </c>
    </row>
    <row r="1351" spans="1:2">
      <c r="A1351" s="31" t="s">
        <v>162</v>
      </c>
      <c r="B1351" s="31" t="s">
        <v>3615</v>
      </c>
    </row>
    <row r="1352" spans="1:2">
      <c r="A1352" s="31" t="s">
        <v>534</v>
      </c>
      <c r="B1352" s="31" t="s">
        <v>3616</v>
      </c>
    </row>
    <row r="1353" spans="1:2">
      <c r="A1353" s="31" t="s">
        <v>1578</v>
      </c>
      <c r="B1353" s="31" t="s">
        <v>3617</v>
      </c>
    </row>
    <row r="1354" spans="1:2">
      <c r="A1354" s="31" t="s">
        <v>701</v>
      </c>
      <c r="B1354" s="31" t="s">
        <v>3618</v>
      </c>
    </row>
    <row r="1355" spans="1:2">
      <c r="A1355" s="31" t="s">
        <v>343</v>
      </c>
      <c r="B1355" s="31" t="s">
        <v>3619</v>
      </c>
    </row>
    <row r="1356" spans="1:2">
      <c r="A1356" s="31" t="s">
        <v>343</v>
      </c>
      <c r="B1356" s="31" t="s">
        <v>3620</v>
      </c>
    </row>
    <row r="1357" spans="1:2">
      <c r="A1357" s="31" t="s">
        <v>701</v>
      </c>
      <c r="B1357" s="31" t="s">
        <v>3621</v>
      </c>
    </row>
    <row r="1358" spans="1:2">
      <c r="A1358" s="31" t="s">
        <v>705</v>
      </c>
      <c r="B1358" s="31" t="s">
        <v>3622</v>
      </c>
    </row>
    <row r="1359" spans="1:2">
      <c r="A1359" s="31" t="s">
        <v>162</v>
      </c>
      <c r="B1359" s="31" t="s">
        <v>3623</v>
      </c>
    </row>
    <row r="1360" spans="1:2">
      <c r="A1360" s="31" t="s">
        <v>162</v>
      </c>
      <c r="B1360" s="31" t="s">
        <v>3624</v>
      </c>
    </row>
    <row r="1361" spans="1:2">
      <c r="A1361" s="31" t="s">
        <v>701</v>
      </c>
      <c r="B1361" s="31" t="s">
        <v>3625</v>
      </c>
    </row>
    <row r="1362" spans="1:2">
      <c r="A1362" s="31" t="s">
        <v>701</v>
      </c>
      <c r="B1362" s="31" t="s">
        <v>3626</v>
      </c>
    </row>
    <row r="1363" spans="1:2">
      <c r="A1363" s="31" t="s">
        <v>27</v>
      </c>
      <c r="B1363" s="31" t="s">
        <v>3627</v>
      </c>
    </row>
    <row r="1364" spans="1:2">
      <c r="A1364" s="31" t="s">
        <v>1796</v>
      </c>
      <c r="B1364" s="31" t="s">
        <v>3628</v>
      </c>
    </row>
    <row r="1365" spans="1:2">
      <c r="A1365" s="31" t="s">
        <v>1309</v>
      </c>
      <c r="B1365" s="31" t="s">
        <v>3629</v>
      </c>
    </row>
    <row r="1366" spans="1:2">
      <c r="A1366" s="31" t="s">
        <v>410</v>
      </c>
      <c r="B1366" s="31" t="s">
        <v>3630</v>
      </c>
    </row>
    <row r="1367" spans="1:2">
      <c r="A1367" s="31" t="s">
        <v>609</v>
      </c>
      <c r="B1367" s="31" t="s">
        <v>3631</v>
      </c>
    </row>
    <row r="1368" spans="1:2">
      <c r="A1368" s="31" t="s">
        <v>720</v>
      </c>
      <c r="B1368" s="31" t="s">
        <v>3632</v>
      </c>
    </row>
    <row r="1369" spans="1:2">
      <c r="A1369" s="31" t="s">
        <v>115</v>
      </c>
      <c r="B1369" s="31" t="s">
        <v>3633</v>
      </c>
    </row>
    <row r="1370" spans="1:2">
      <c r="A1370" s="31" t="s">
        <v>221</v>
      </c>
      <c r="B1370" s="31" t="s">
        <v>3634</v>
      </c>
    </row>
    <row r="1371" spans="1:2">
      <c r="A1371" s="31" t="s">
        <v>221</v>
      </c>
      <c r="B1371" s="31" t="s">
        <v>3635</v>
      </c>
    </row>
    <row r="1372" spans="1:2">
      <c r="A1372" s="31" t="s">
        <v>226</v>
      </c>
      <c r="B1372" s="31" t="s">
        <v>3636</v>
      </c>
    </row>
    <row r="1373" spans="1:2">
      <c r="A1373" s="31" t="s">
        <v>1578</v>
      </c>
      <c r="B1373" s="31" t="s">
        <v>3637</v>
      </c>
    </row>
    <row r="1374" spans="1:2">
      <c r="A1374" s="31" t="s">
        <v>609</v>
      </c>
      <c r="B1374" s="31" t="s">
        <v>1522</v>
      </c>
    </row>
    <row r="1375" spans="1:2">
      <c r="A1375" s="31" t="s">
        <v>1578</v>
      </c>
      <c r="B1375" s="31" t="s">
        <v>1647</v>
      </c>
    </row>
    <row r="1376" spans="1:2">
      <c r="A1376" s="31" t="s">
        <v>630</v>
      </c>
      <c r="B1376" s="31" t="s">
        <v>3638</v>
      </c>
    </row>
    <row r="1377" spans="1:2">
      <c r="A1377" s="31" t="s">
        <v>609</v>
      </c>
      <c r="B1377" s="31" t="s">
        <v>3639</v>
      </c>
    </row>
    <row r="1378" spans="1:2">
      <c r="A1378" s="41" t="s">
        <v>1</v>
      </c>
      <c r="B1378" s="41" t="s">
        <v>3640</v>
      </c>
    </row>
    <row r="1379" spans="1:2">
      <c r="A1379" s="31" t="s">
        <v>226</v>
      </c>
      <c r="B1379" s="31" t="s">
        <v>289</v>
      </c>
    </row>
    <row r="1380" spans="1:2">
      <c r="A1380" s="31" t="s">
        <v>33</v>
      </c>
      <c r="B1380" s="31" t="s">
        <v>3641</v>
      </c>
    </row>
    <row r="1381" spans="1:2">
      <c r="A1381" s="31" t="s">
        <v>33</v>
      </c>
      <c r="B1381" s="31" t="s">
        <v>3642</v>
      </c>
    </row>
    <row r="1382" spans="1:2">
      <c r="A1382" s="31" t="s">
        <v>33</v>
      </c>
      <c r="B1382" s="31" t="s">
        <v>3643</v>
      </c>
    </row>
    <row r="1383" spans="1:2">
      <c r="A1383" s="31" t="s">
        <v>226</v>
      </c>
      <c r="B1383" s="31" t="s">
        <v>293</v>
      </c>
    </row>
    <row r="1384" spans="1:2">
      <c r="A1384" s="31" t="s">
        <v>33</v>
      </c>
      <c r="B1384" s="31" t="s">
        <v>3644</v>
      </c>
    </row>
    <row r="1385" spans="1:2">
      <c r="A1385" s="31" t="s">
        <v>701</v>
      </c>
      <c r="B1385" s="31" t="s">
        <v>3645</v>
      </c>
    </row>
    <row r="1386" spans="1:2">
      <c r="A1386" s="31" t="s">
        <v>110</v>
      </c>
      <c r="B1386" s="31" t="s">
        <v>3646</v>
      </c>
    </row>
    <row r="1387" spans="1:2">
      <c r="A1387" s="31" t="s">
        <v>701</v>
      </c>
      <c r="B1387" s="31" t="s">
        <v>3647</v>
      </c>
    </row>
    <row r="1388" spans="1:2">
      <c r="A1388" s="31" t="s">
        <v>85</v>
      </c>
      <c r="B1388" s="31" t="s">
        <v>86</v>
      </c>
    </row>
    <row r="1389" spans="1:2">
      <c r="A1389" s="31" t="s">
        <v>501</v>
      </c>
      <c r="B1389" s="31" t="s">
        <v>3648</v>
      </c>
    </row>
    <row r="1390" spans="1:2">
      <c r="A1390" s="31" t="s">
        <v>621</v>
      </c>
      <c r="B1390" s="31" t="s">
        <v>3649</v>
      </c>
    </row>
    <row r="1391" spans="1:2">
      <c r="A1391" s="31" t="s">
        <v>621</v>
      </c>
      <c r="B1391" s="31" t="s">
        <v>3650</v>
      </c>
    </row>
    <row r="1392" spans="1:2">
      <c r="A1392" s="31" t="s">
        <v>115</v>
      </c>
      <c r="B1392" s="31" t="s">
        <v>1864</v>
      </c>
    </row>
    <row r="1393" spans="1:2">
      <c r="A1393" s="31" t="s">
        <v>115</v>
      </c>
      <c r="B1393" s="31" t="s">
        <v>3651</v>
      </c>
    </row>
    <row r="1394" spans="1:2">
      <c r="A1394" s="31" t="s">
        <v>1024</v>
      </c>
      <c r="B1394" s="31" t="s">
        <v>3652</v>
      </c>
    </row>
    <row r="1395" spans="1:2">
      <c r="A1395" s="31" t="s">
        <v>450</v>
      </c>
      <c r="B1395" s="31" t="s">
        <v>3653</v>
      </c>
    </row>
    <row r="1396" spans="1:2">
      <c r="A1396" s="31" t="s">
        <v>701</v>
      </c>
      <c r="B1396" s="31" t="s">
        <v>3654</v>
      </c>
    </row>
    <row r="1397" spans="1:2">
      <c r="A1397" s="31" t="s">
        <v>1578</v>
      </c>
      <c r="B1397" s="31" t="s">
        <v>3655</v>
      </c>
    </row>
    <row r="1398" spans="1:2">
      <c r="A1398" s="31" t="s">
        <v>85</v>
      </c>
      <c r="B1398" s="31" t="s">
        <v>3656</v>
      </c>
    </row>
    <row r="1399" spans="1:2">
      <c r="A1399" s="31" t="s">
        <v>545</v>
      </c>
      <c r="B1399" s="31" t="s">
        <v>546</v>
      </c>
    </row>
    <row r="1400" spans="1:2">
      <c r="A1400" s="31" t="s">
        <v>1274</v>
      </c>
      <c r="B1400" s="31" t="s">
        <v>3657</v>
      </c>
    </row>
    <row r="1401" spans="1:2">
      <c r="A1401" s="31" t="s">
        <v>33</v>
      </c>
      <c r="B1401" s="31" t="s">
        <v>3658</v>
      </c>
    </row>
    <row r="1402" spans="1:2">
      <c r="A1402" s="31" t="s">
        <v>621</v>
      </c>
      <c r="B1402" s="31" t="s">
        <v>3659</v>
      </c>
    </row>
    <row r="1403" spans="1:2">
      <c r="A1403" s="31" t="s">
        <v>226</v>
      </c>
      <c r="B1403" s="31" t="s">
        <v>3660</v>
      </c>
    </row>
    <row r="1404" spans="1:2">
      <c r="A1404" s="31" t="s">
        <v>701</v>
      </c>
      <c r="B1404" s="31" t="s">
        <v>3661</v>
      </c>
    </row>
    <row r="1405" spans="1:2">
      <c r="A1405" s="31" t="s">
        <v>343</v>
      </c>
      <c r="B1405" s="31" t="s">
        <v>3662</v>
      </c>
    </row>
    <row r="1406" spans="1:2">
      <c r="A1406" s="31" t="s">
        <v>162</v>
      </c>
      <c r="B1406" s="31" t="s">
        <v>3663</v>
      </c>
    </row>
    <row r="1407" spans="1:2">
      <c r="A1407" s="31" t="s">
        <v>600</v>
      </c>
      <c r="B1407" s="31" t="s">
        <v>3664</v>
      </c>
    </row>
    <row r="1408" spans="1:2">
      <c r="A1408" s="31" t="s">
        <v>162</v>
      </c>
      <c r="B1408" s="31" t="s">
        <v>3665</v>
      </c>
    </row>
    <row r="1409" spans="1:2">
      <c r="A1409" s="31" t="s">
        <v>115</v>
      </c>
      <c r="B1409" s="39" t="s">
        <v>3666</v>
      </c>
    </row>
    <row r="1410" spans="1:2">
      <c r="A1410" s="31" t="s">
        <v>1578</v>
      </c>
      <c r="B1410" s="31" t="s">
        <v>3667</v>
      </c>
    </row>
    <row r="1411" spans="1:2">
      <c r="A1411" s="31" t="s">
        <v>534</v>
      </c>
      <c r="B1411" s="31" t="s">
        <v>3668</v>
      </c>
    </row>
    <row r="1412" spans="1:2">
      <c r="A1412" s="31" t="s">
        <v>534</v>
      </c>
      <c r="B1412" s="31" t="s">
        <v>3669</v>
      </c>
    </row>
    <row r="1413" spans="1:2">
      <c r="A1413" s="31" t="s">
        <v>534</v>
      </c>
      <c r="B1413" s="31" t="s">
        <v>3670</v>
      </c>
    </row>
    <row r="1414" spans="1:2">
      <c r="A1414" s="31" t="s">
        <v>450</v>
      </c>
      <c r="B1414" s="31" t="s">
        <v>3671</v>
      </c>
    </row>
    <row r="1415" spans="1:2">
      <c r="A1415" s="31" t="s">
        <v>33</v>
      </c>
      <c r="B1415" s="31" t="s">
        <v>3672</v>
      </c>
    </row>
    <row r="1416" spans="1:2">
      <c r="A1416" s="31" t="s">
        <v>522</v>
      </c>
      <c r="B1416" s="31" t="s">
        <v>3673</v>
      </c>
    </row>
    <row r="1417" spans="1:2">
      <c r="A1417" s="31" t="s">
        <v>162</v>
      </c>
      <c r="B1417" s="31" t="s">
        <v>3674</v>
      </c>
    </row>
    <row r="1418" spans="1:2">
      <c r="A1418" s="31" t="s">
        <v>705</v>
      </c>
      <c r="B1418" s="31" t="s">
        <v>3675</v>
      </c>
    </row>
    <row r="1419" spans="1:2">
      <c r="A1419" s="31" t="s">
        <v>439</v>
      </c>
      <c r="B1419" s="31" t="s">
        <v>3676</v>
      </c>
    </row>
    <row r="1420" spans="1:2">
      <c r="A1420" s="31" t="s">
        <v>162</v>
      </c>
      <c r="B1420" s="31" t="s">
        <v>3677</v>
      </c>
    </row>
    <row r="1421" spans="1:2">
      <c r="A1421" s="31" t="s">
        <v>221</v>
      </c>
      <c r="B1421" s="31" t="s">
        <v>3678</v>
      </c>
    </row>
    <row r="1422" spans="1:2">
      <c r="A1422" s="31" t="s">
        <v>221</v>
      </c>
      <c r="B1422" s="31" t="s">
        <v>3679</v>
      </c>
    </row>
    <row r="1423" spans="1:2">
      <c r="A1423" s="31" t="s">
        <v>404</v>
      </c>
      <c r="B1423" s="31" t="s">
        <v>3680</v>
      </c>
    </row>
    <row r="1424" spans="1:2">
      <c r="A1424" s="31" t="s">
        <v>221</v>
      </c>
      <c r="B1424" s="31" t="s">
        <v>3681</v>
      </c>
    </row>
    <row r="1425" spans="1:2">
      <c r="A1425" s="31" t="s">
        <v>705</v>
      </c>
      <c r="B1425" s="31" t="s">
        <v>3682</v>
      </c>
    </row>
    <row r="1426" spans="1:2">
      <c r="A1426" s="31" t="s">
        <v>1295</v>
      </c>
      <c r="B1426" s="31" t="s">
        <v>3683</v>
      </c>
    </row>
    <row r="1427" spans="1:2">
      <c r="A1427" s="31" t="s">
        <v>1578</v>
      </c>
      <c r="B1427" s="31" t="s">
        <v>3684</v>
      </c>
    </row>
    <row r="1428" spans="1:2">
      <c r="A1428" s="31" t="s">
        <v>1452</v>
      </c>
      <c r="B1428" s="31" t="s">
        <v>3685</v>
      </c>
    </row>
    <row r="1429" spans="1:2">
      <c r="A1429" s="31" t="s">
        <v>1578</v>
      </c>
      <c r="B1429" s="31" t="s">
        <v>3686</v>
      </c>
    </row>
    <row r="1430" spans="1:2">
      <c r="A1430" s="31" t="s">
        <v>1578</v>
      </c>
      <c r="B1430" s="31" t="s">
        <v>3687</v>
      </c>
    </row>
    <row r="1431" spans="1:2">
      <c r="A1431" s="31" t="s">
        <v>33</v>
      </c>
      <c r="B1431" s="31" t="s">
        <v>3688</v>
      </c>
    </row>
    <row r="1432" spans="1:2">
      <c r="A1432" s="31" t="s">
        <v>73</v>
      </c>
      <c r="B1432" s="31" t="s">
        <v>3689</v>
      </c>
    </row>
    <row r="1433" spans="1:2">
      <c r="A1433" s="31" t="s">
        <v>1578</v>
      </c>
      <c r="B1433" s="31" t="s">
        <v>3690</v>
      </c>
    </row>
    <row r="1434" spans="1:2">
      <c r="A1434" s="31" t="s">
        <v>162</v>
      </c>
      <c r="B1434" s="31" t="s">
        <v>3691</v>
      </c>
    </row>
    <row r="1435" spans="1:2">
      <c r="A1435" s="31" t="s">
        <v>701</v>
      </c>
      <c r="B1435" s="31" t="s">
        <v>3692</v>
      </c>
    </row>
    <row r="1436" spans="1:2">
      <c r="A1436" s="31" t="s">
        <v>701</v>
      </c>
      <c r="B1436" s="31" t="s">
        <v>3693</v>
      </c>
    </row>
    <row r="1437" spans="1:2">
      <c r="A1437" s="31" t="s">
        <v>701</v>
      </c>
      <c r="B1437" s="31" t="s">
        <v>3694</v>
      </c>
    </row>
    <row r="1438" spans="1:2">
      <c r="A1438" s="31" t="s">
        <v>162</v>
      </c>
      <c r="B1438" s="31" t="s">
        <v>206</v>
      </c>
    </row>
    <row r="1439" spans="1:2">
      <c r="A1439" s="31" t="s">
        <v>439</v>
      </c>
      <c r="B1439" s="31" t="s">
        <v>1306</v>
      </c>
    </row>
    <row r="1440" spans="1:2">
      <c r="A1440" s="31" t="s">
        <v>439</v>
      </c>
      <c r="B1440" s="31" t="s">
        <v>3695</v>
      </c>
    </row>
    <row r="1441" spans="1:2">
      <c r="A1441" s="31" t="s">
        <v>1578</v>
      </c>
      <c r="B1441" s="31" t="s">
        <v>3696</v>
      </c>
    </row>
    <row r="1442" spans="1:2">
      <c r="A1442" s="31" t="s">
        <v>621</v>
      </c>
      <c r="B1442" s="31" t="s">
        <v>3697</v>
      </c>
    </row>
    <row r="1443" spans="1:2">
      <c r="A1443" s="31" t="s">
        <v>162</v>
      </c>
      <c r="B1443" s="31" t="s">
        <v>3698</v>
      </c>
    </row>
    <row r="1444" spans="1:2">
      <c r="A1444" s="31" t="s">
        <v>162</v>
      </c>
      <c r="B1444" s="31" t="s">
        <v>3699</v>
      </c>
    </row>
    <row r="1445" spans="1:2">
      <c r="A1445" s="31" t="s">
        <v>630</v>
      </c>
      <c r="B1445" s="31" t="s">
        <v>3700</v>
      </c>
    </row>
    <row r="1446" spans="1:2">
      <c r="A1446" s="31" t="s">
        <v>17</v>
      </c>
      <c r="B1446" s="31" t="s">
        <v>3701</v>
      </c>
    </row>
    <row r="1447" spans="1:2">
      <c r="A1447" s="31" t="s">
        <v>630</v>
      </c>
      <c r="B1447" s="31" t="s">
        <v>3701</v>
      </c>
    </row>
    <row r="1448" spans="1:2">
      <c r="A1448" s="31" t="s">
        <v>162</v>
      </c>
      <c r="B1448" s="31" t="s">
        <v>3702</v>
      </c>
    </row>
    <row r="1449" spans="1:2">
      <c r="A1449" s="31" t="s">
        <v>772</v>
      </c>
      <c r="B1449" s="31" t="s">
        <v>3703</v>
      </c>
    </row>
    <row r="1450" spans="1:2">
      <c r="A1450" s="31" t="s">
        <v>630</v>
      </c>
      <c r="B1450" s="31" t="s">
        <v>3704</v>
      </c>
    </row>
    <row r="1451" spans="1:2">
      <c r="A1451" s="31" t="s">
        <v>436</v>
      </c>
      <c r="B1451" s="31" t="s">
        <v>3705</v>
      </c>
    </row>
    <row r="1452" spans="1:2">
      <c r="A1452" s="31" t="s">
        <v>1578</v>
      </c>
      <c r="B1452" s="31" t="s">
        <v>3706</v>
      </c>
    </row>
    <row r="1453" spans="1:2">
      <c r="A1453" s="31" t="s">
        <v>10</v>
      </c>
      <c r="B1453" s="31" t="s">
        <v>3707</v>
      </c>
    </row>
    <row r="1454" spans="1:2">
      <c r="A1454" s="31" t="s">
        <v>630</v>
      </c>
      <c r="B1454" s="31" t="s">
        <v>3708</v>
      </c>
    </row>
    <row r="1455" spans="1:2">
      <c r="A1455" s="31" t="s">
        <v>493</v>
      </c>
      <c r="B1455" s="31" t="s">
        <v>3709</v>
      </c>
    </row>
    <row r="1456" spans="1:2">
      <c r="A1456" s="31" t="s">
        <v>548</v>
      </c>
      <c r="B1456" s="31" t="s">
        <v>3710</v>
      </c>
    </row>
    <row r="1457" spans="1:2">
      <c r="A1457" s="31" t="s">
        <v>720</v>
      </c>
      <c r="B1457" s="31" t="s">
        <v>3711</v>
      </c>
    </row>
    <row r="1458" spans="1:2">
      <c r="A1458" s="31" t="s">
        <v>369</v>
      </c>
      <c r="B1458" s="31" t="s">
        <v>3712</v>
      </c>
    </row>
    <row r="1459" spans="1:2">
      <c r="A1459" s="31" t="s">
        <v>347</v>
      </c>
      <c r="B1459" s="31" t="s">
        <v>3713</v>
      </c>
    </row>
    <row r="1460" spans="1:2">
      <c r="A1460" s="31" t="s">
        <v>17</v>
      </c>
      <c r="B1460" s="31" t="s">
        <v>3714</v>
      </c>
    </row>
    <row r="1461" spans="1:2">
      <c r="A1461" s="31" t="s">
        <v>630</v>
      </c>
      <c r="B1461" s="31" t="s">
        <v>3715</v>
      </c>
    </row>
    <row r="1462" spans="1:2">
      <c r="A1462" s="31" t="s">
        <v>630</v>
      </c>
      <c r="B1462" s="31" t="s">
        <v>3716</v>
      </c>
    </row>
    <row r="1463" spans="1:2">
      <c r="A1463" s="31" t="s">
        <v>630</v>
      </c>
      <c r="B1463" s="31" t="s">
        <v>3717</v>
      </c>
    </row>
    <row r="1464" spans="1:2">
      <c r="A1464" s="31" t="s">
        <v>128</v>
      </c>
      <c r="B1464" s="31" t="s">
        <v>3718</v>
      </c>
    </row>
    <row r="1465" spans="1:2">
      <c r="A1465" s="31" t="s">
        <v>347</v>
      </c>
      <c r="B1465" s="31" t="s">
        <v>3719</v>
      </c>
    </row>
    <row r="1466" spans="1:2">
      <c r="A1466" s="31" t="s">
        <v>162</v>
      </c>
      <c r="B1466" s="31" t="s">
        <v>1979</v>
      </c>
    </row>
    <row r="1467" spans="1:2">
      <c r="A1467" s="31" t="s">
        <v>309</v>
      </c>
      <c r="B1467" s="31" t="s">
        <v>3720</v>
      </c>
    </row>
    <row r="1468" spans="1:2">
      <c r="A1468" s="31" t="s">
        <v>162</v>
      </c>
      <c r="B1468" s="31" t="s">
        <v>3721</v>
      </c>
    </row>
    <row r="1469" spans="1:2">
      <c r="A1469" s="31" t="s">
        <v>73</v>
      </c>
      <c r="B1469" s="31" t="s">
        <v>3722</v>
      </c>
    </row>
    <row r="1470" spans="1:2">
      <c r="A1470" s="31" t="s">
        <v>347</v>
      </c>
      <c r="B1470" s="31" t="s">
        <v>3723</v>
      </c>
    </row>
    <row r="1471" spans="1:2">
      <c r="A1471" s="31" t="s">
        <v>720</v>
      </c>
      <c r="B1471" s="31" t="s">
        <v>3724</v>
      </c>
    </row>
    <row r="1472" spans="1:2">
      <c r="A1472" s="31" t="s">
        <v>439</v>
      </c>
      <c r="B1472" s="31" t="s">
        <v>1307</v>
      </c>
    </row>
    <row r="1473" spans="1:2">
      <c r="A1473" s="31" t="s">
        <v>33</v>
      </c>
      <c r="B1473" s="31" t="s">
        <v>777</v>
      </c>
    </row>
    <row r="1474" spans="1:2">
      <c r="A1474" s="31" t="s">
        <v>162</v>
      </c>
      <c r="B1474" s="31" t="s">
        <v>3725</v>
      </c>
    </row>
    <row r="1475" spans="1:2">
      <c r="A1475" s="31" t="s">
        <v>162</v>
      </c>
      <c r="B1475" s="31" t="s">
        <v>3726</v>
      </c>
    </row>
    <row r="1476" spans="1:2">
      <c r="A1476" s="31" t="s">
        <v>347</v>
      </c>
      <c r="B1476" s="31" t="s">
        <v>3727</v>
      </c>
    </row>
    <row r="1477" spans="1:2">
      <c r="A1477" s="31" t="s">
        <v>534</v>
      </c>
      <c r="B1477" s="31" t="s">
        <v>3728</v>
      </c>
    </row>
    <row r="1478" spans="1:2">
      <c r="A1478" s="31" t="s">
        <v>614</v>
      </c>
      <c r="B1478" s="31" t="s">
        <v>3729</v>
      </c>
    </row>
    <row r="1479" spans="1:2">
      <c r="A1479" s="31" t="s">
        <v>328</v>
      </c>
      <c r="B1479" s="31" t="s">
        <v>3730</v>
      </c>
    </row>
    <row r="1480" spans="1:2">
      <c r="A1480" s="31" t="s">
        <v>630</v>
      </c>
      <c r="B1480" s="31" t="s">
        <v>3731</v>
      </c>
    </row>
    <row r="1481" spans="1:2">
      <c r="A1481" s="31" t="s">
        <v>1578</v>
      </c>
      <c r="B1481" s="31" t="s">
        <v>3732</v>
      </c>
    </row>
    <row r="1482" spans="1:2">
      <c r="A1482" s="31" t="s">
        <v>319</v>
      </c>
      <c r="B1482" s="31" t="s">
        <v>3733</v>
      </c>
    </row>
    <row r="1483" spans="1:2">
      <c r="A1483" s="31" t="s">
        <v>430</v>
      </c>
      <c r="B1483" s="31" t="s">
        <v>3734</v>
      </c>
    </row>
    <row r="1484" spans="1:2">
      <c r="A1484" s="31" t="s">
        <v>1024</v>
      </c>
      <c r="B1484" s="31" t="s">
        <v>3735</v>
      </c>
    </row>
    <row r="1485" spans="1:2">
      <c r="A1485" s="31" t="s">
        <v>1578</v>
      </c>
      <c r="B1485" s="31" t="s">
        <v>2378</v>
      </c>
    </row>
    <row r="1486" spans="1:2">
      <c r="A1486" s="31" t="s">
        <v>1578</v>
      </c>
      <c r="B1486" s="31" t="s">
        <v>3736</v>
      </c>
    </row>
    <row r="1487" spans="1:2">
      <c r="A1487" s="31" t="s">
        <v>548</v>
      </c>
      <c r="B1487" s="31" t="s">
        <v>3737</v>
      </c>
    </row>
    <row r="1488" spans="1:2">
      <c r="A1488" s="31" t="s">
        <v>720</v>
      </c>
      <c r="B1488" s="31" t="s">
        <v>3738</v>
      </c>
    </row>
    <row r="1489" spans="1:2">
      <c r="A1489" s="31" t="s">
        <v>1578</v>
      </c>
      <c r="B1489" s="31" t="s">
        <v>3739</v>
      </c>
    </row>
    <row r="1490" spans="1:2">
      <c r="A1490" s="31" t="s">
        <v>115</v>
      </c>
      <c r="B1490" s="31" t="s">
        <v>3740</v>
      </c>
    </row>
    <row r="1491" spans="1:2">
      <c r="A1491" s="31" t="s">
        <v>115</v>
      </c>
      <c r="B1491" s="31" t="s">
        <v>3741</v>
      </c>
    </row>
    <row r="1492" spans="1:2">
      <c r="A1492" s="31" t="s">
        <v>162</v>
      </c>
      <c r="B1492" s="31" t="s">
        <v>3742</v>
      </c>
    </row>
    <row r="1493" spans="1:2">
      <c r="A1493" s="31" t="s">
        <v>1578</v>
      </c>
      <c r="B1493" s="31" t="s">
        <v>3743</v>
      </c>
    </row>
    <row r="1494" spans="1:2">
      <c r="A1494" s="31" t="s">
        <v>1578</v>
      </c>
      <c r="B1494" s="31" t="s">
        <v>3744</v>
      </c>
    </row>
    <row r="1495" spans="1:2">
      <c r="A1495" s="31" t="s">
        <v>1578</v>
      </c>
      <c r="B1495" s="31" t="s">
        <v>3745</v>
      </c>
    </row>
    <row r="1496" spans="1:2">
      <c r="A1496" s="31" t="s">
        <v>1578</v>
      </c>
      <c r="B1496" s="31" t="s">
        <v>690</v>
      </c>
    </row>
    <row r="1497" spans="1:2">
      <c r="A1497" s="31" t="s">
        <v>609</v>
      </c>
      <c r="B1497" s="31" t="s">
        <v>3746</v>
      </c>
    </row>
    <row r="1498" spans="1:2">
      <c r="A1498" s="31" t="s">
        <v>609</v>
      </c>
      <c r="B1498" s="31" t="s">
        <v>3747</v>
      </c>
    </row>
    <row r="1499" spans="1:2">
      <c r="A1499" s="31" t="s">
        <v>705</v>
      </c>
      <c r="B1499" s="31" t="s">
        <v>711</v>
      </c>
    </row>
    <row r="1500" spans="1:2">
      <c r="A1500" s="31" t="s">
        <v>162</v>
      </c>
      <c r="B1500" s="31" t="s">
        <v>3748</v>
      </c>
    </row>
    <row r="1501" spans="1:2">
      <c r="A1501" s="31" t="s">
        <v>162</v>
      </c>
      <c r="B1501" s="31" t="s">
        <v>3749</v>
      </c>
    </row>
    <row r="1502" spans="1:2">
      <c r="A1502" s="31" t="s">
        <v>1578</v>
      </c>
      <c r="B1502" s="31" t="s">
        <v>3750</v>
      </c>
    </row>
    <row r="1503" spans="1:2">
      <c r="A1503" s="31" t="s">
        <v>33</v>
      </c>
      <c r="B1503" s="31" t="s">
        <v>3751</v>
      </c>
    </row>
    <row r="1504" spans="1:2">
      <c r="A1504" s="31" t="s">
        <v>430</v>
      </c>
      <c r="B1504" s="31" t="s">
        <v>3752</v>
      </c>
    </row>
    <row r="1505" spans="1:2">
      <c r="A1505" s="31" t="s">
        <v>404</v>
      </c>
      <c r="B1505" s="31" t="s">
        <v>3753</v>
      </c>
    </row>
    <row r="1506" spans="1:2">
      <c r="A1506" s="31" t="s">
        <v>221</v>
      </c>
      <c r="B1506" s="31" t="s">
        <v>224</v>
      </c>
    </row>
    <row r="1507" spans="1:2">
      <c r="A1507" s="31" t="s">
        <v>85</v>
      </c>
      <c r="B1507" s="31" t="s">
        <v>3754</v>
      </c>
    </row>
    <row r="1508" spans="1:2">
      <c r="A1508" s="31" t="s">
        <v>1578</v>
      </c>
      <c r="B1508" s="31" t="s">
        <v>3755</v>
      </c>
    </row>
    <row r="1509" spans="1:2">
      <c r="A1509" s="31" t="s">
        <v>501</v>
      </c>
      <c r="B1509" s="39" t="s">
        <v>3756</v>
      </c>
    </row>
    <row r="1510" spans="1:2">
      <c r="A1510" s="31" t="s">
        <v>1578</v>
      </c>
      <c r="B1510" s="31" t="s">
        <v>3757</v>
      </c>
    </row>
    <row r="1511" spans="1:2">
      <c r="A1511" s="31" t="s">
        <v>33</v>
      </c>
      <c r="B1511" s="31" t="s">
        <v>3758</v>
      </c>
    </row>
    <row r="1512" spans="1:2">
      <c r="A1512" s="31" t="s">
        <v>33</v>
      </c>
      <c r="B1512" s="31" t="s">
        <v>3759</v>
      </c>
    </row>
    <row r="1513" spans="1:2">
      <c r="A1513" s="31" t="s">
        <v>1578</v>
      </c>
      <c r="B1513" s="31" t="s">
        <v>3760</v>
      </c>
    </row>
    <row r="1514" spans="1:2">
      <c r="A1514" s="31" t="s">
        <v>614</v>
      </c>
      <c r="B1514" s="31" t="s">
        <v>3761</v>
      </c>
    </row>
    <row r="1515" spans="1:2">
      <c r="A1515" s="31" t="s">
        <v>590</v>
      </c>
      <c r="B1515" s="31" t="s">
        <v>3762</v>
      </c>
    </row>
    <row r="1516" spans="1:2">
      <c r="A1516" s="31" t="s">
        <v>115</v>
      </c>
      <c r="B1516" s="31" t="s">
        <v>3763</v>
      </c>
    </row>
    <row r="1517" spans="1:2">
      <c r="A1517" s="31" t="s">
        <v>155</v>
      </c>
      <c r="B1517" s="31" t="s">
        <v>3764</v>
      </c>
    </row>
    <row r="1518" spans="1:2">
      <c r="A1518" s="31" t="s">
        <v>17</v>
      </c>
      <c r="B1518" s="31" t="s">
        <v>3765</v>
      </c>
    </row>
    <row r="1519" spans="1:2">
      <c r="A1519" s="31" t="s">
        <v>439</v>
      </c>
      <c r="B1519" s="31" t="s">
        <v>3766</v>
      </c>
    </row>
    <row r="1520" spans="1:2">
      <c r="A1520" s="31" t="s">
        <v>115</v>
      </c>
      <c r="B1520" s="31" t="s">
        <v>3767</v>
      </c>
    </row>
    <row r="1521" spans="1:2">
      <c r="A1521" s="31" t="s">
        <v>701</v>
      </c>
      <c r="B1521" s="31" t="s">
        <v>3768</v>
      </c>
    </row>
    <row r="1522" spans="1:2">
      <c r="A1522" s="31" t="s">
        <v>609</v>
      </c>
      <c r="B1522" s="31" t="s">
        <v>1523</v>
      </c>
    </row>
    <row r="1523" spans="1:2">
      <c r="A1523" s="31" t="s">
        <v>701</v>
      </c>
      <c r="B1523" s="31" t="s">
        <v>3769</v>
      </c>
    </row>
    <row r="1524" spans="1:2">
      <c r="A1524" s="31" t="s">
        <v>162</v>
      </c>
      <c r="B1524" s="31" t="s">
        <v>3770</v>
      </c>
    </row>
    <row r="1525" spans="1:2">
      <c r="A1525" s="31" t="s">
        <v>1578</v>
      </c>
      <c r="B1525" s="31" t="s">
        <v>3771</v>
      </c>
    </row>
    <row r="1526" spans="1:2">
      <c r="A1526" s="31" t="s">
        <v>33</v>
      </c>
      <c r="B1526" s="31" t="s">
        <v>3772</v>
      </c>
    </row>
    <row r="1527" spans="1:2">
      <c r="A1527" s="31" t="s">
        <v>609</v>
      </c>
      <c r="B1527" s="31" t="s">
        <v>3773</v>
      </c>
    </row>
    <row r="1528" spans="1:2">
      <c r="A1528" s="31" t="s">
        <v>609</v>
      </c>
      <c r="B1528" s="31" t="s">
        <v>3774</v>
      </c>
    </row>
    <row r="1529" spans="1:2">
      <c r="A1529" s="31" t="s">
        <v>609</v>
      </c>
      <c r="B1529" s="31" t="s">
        <v>3775</v>
      </c>
    </row>
    <row r="1530" spans="1:2">
      <c r="A1530" s="31" t="s">
        <v>609</v>
      </c>
      <c r="B1530" s="31" t="s">
        <v>3776</v>
      </c>
    </row>
    <row r="1531" spans="1:2">
      <c r="A1531" s="31" t="s">
        <v>705</v>
      </c>
      <c r="B1531" s="31" t="s">
        <v>3777</v>
      </c>
    </row>
    <row r="1532" spans="1:2">
      <c r="A1532" s="31" t="s">
        <v>33</v>
      </c>
      <c r="B1532" s="31" t="s">
        <v>3778</v>
      </c>
    </row>
    <row r="1533" spans="1:2">
      <c r="A1533" s="31" t="s">
        <v>558</v>
      </c>
      <c r="B1533" s="31" t="s">
        <v>3779</v>
      </c>
    </row>
    <row r="1534" spans="1:2">
      <c r="A1534" s="31" t="s">
        <v>162</v>
      </c>
      <c r="B1534" s="31" t="s">
        <v>3780</v>
      </c>
    </row>
    <row r="1535" spans="1:2">
      <c r="A1535" s="31" t="s">
        <v>328</v>
      </c>
      <c r="B1535" s="31" t="s">
        <v>329</v>
      </c>
    </row>
    <row r="1536" spans="1:2">
      <c r="A1536" s="31" t="s">
        <v>488</v>
      </c>
      <c r="B1536" s="31" t="s">
        <v>1443</v>
      </c>
    </row>
    <row r="1537" spans="1:2">
      <c r="A1537" s="31" t="s">
        <v>621</v>
      </c>
      <c r="B1537" s="31" t="s">
        <v>3781</v>
      </c>
    </row>
    <row r="1538" spans="1:2">
      <c r="A1538" s="31" t="s">
        <v>1578</v>
      </c>
      <c r="B1538" s="31" t="s">
        <v>3782</v>
      </c>
    </row>
    <row r="1539" spans="1:2">
      <c r="A1539" s="31" t="s">
        <v>1578</v>
      </c>
      <c r="B1539" s="31" t="s">
        <v>3783</v>
      </c>
    </row>
    <row r="1540" spans="1:2">
      <c r="A1540" s="31" t="s">
        <v>1578</v>
      </c>
      <c r="B1540" s="31" t="s">
        <v>1657</v>
      </c>
    </row>
    <row r="1541" spans="1:2">
      <c r="A1541" s="31" t="s">
        <v>162</v>
      </c>
      <c r="B1541" s="31" t="s">
        <v>3784</v>
      </c>
    </row>
    <row r="1542" spans="1:2">
      <c r="A1542" s="31" t="s">
        <v>1578</v>
      </c>
      <c r="B1542" s="31" t="s">
        <v>3785</v>
      </c>
    </row>
    <row r="1543" spans="1:2">
      <c r="A1543" s="31" t="s">
        <v>162</v>
      </c>
      <c r="B1543" s="31" t="s">
        <v>1984</v>
      </c>
    </row>
    <row r="1544" spans="1:2">
      <c r="A1544" s="31" t="s">
        <v>162</v>
      </c>
      <c r="B1544" s="31" t="s">
        <v>3786</v>
      </c>
    </row>
    <row r="1545" spans="1:2">
      <c r="A1545" s="31" t="s">
        <v>1578</v>
      </c>
      <c r="B1545" s="31" t="s">
        <v>2382</v>
      </c>
    </row>
    <row r="1546" spans="1:2">
      <c r="A1546" s="31" t="s">
        <v>439</v>
      </c>
      <c r="B1546" s="31" t="s">
        <v>3787</v>
      </c>
    </row>
    <row r="1547" spans="1:2">
      <c r="A1547" s="31" t="s">
        <v>450</v>
      </c>
      <c r="B1547" s="31" t="s">
        <v>3788</v>
      </c>
    </row>
    <row r="1548" spans="1:2">
      <c r="A1548" s="31" t="s">
        <v>1578</v>
      </c>
      <c r="B1548" s="31" t="s">
        <v>3789</v>
      </c>
    </row>
    <row r="1549" spans="1:2">
      <c r="A1549" s="31" t="s">
        <v>450</v>
      </c>
      <c r="B1549" s="31" t="s">
        <v>3790</v>
      </c>
    </row>
    <row r="1550" spans="1:2">
      <c r="A1550" s="31" t="s">
        <v>450</v>
      </c>
      <c r="B1550" s="31" t="s">
        <v>3791</v>
      </c>
    </row>
    <row r="1551" spans="1:2">
      <c r="A1551" s="31" t="s">
        <v>1274</v>
      </c>
      <c r="B1551" s="31" t="s">
        <v>3792</v>
      </c>
    </row>
    <row r="1552" spans="1:2">
      <c r="A1552" s="31" t="s">
        <v>85</v>
      </c>
      <c r="B1552" s="31" t="s">
        <v>3793</v>
      </c>
    </row>
    <row r="1553" spans="1:2">
      <c r="A1553" s="31" t="s">
        <v>162</v>
      </c>
      <c r="B1553" s="31" t="s">
        <v>3794</v>
      </c>
    </row>
    <row r="1554" spans="1:2">
      <c r="A1554" s="31" t="s">
        <v>1578</v>
      </c>
      <c r="B1554" s="31" t="s">
        <v>2383</v>
      </c>
    </row>
    <row r="1555" spans="1:2">
      <c r="A1555" s="31" t="s">
        <v>17</v>
      </c>
      <c r="B1555" s="31" t="s">
        <v>3795</v>
      </c>
    </row>
    <row r="1556" spans="1:2">
      <c r="A1556" s="31" t="s">
        <v>162</v>
      </c>
      <c r="B1556" s="31" t="s">
        <v>3796</v>
      </c>
    </row>
    <row r="1557" spans="1:2">
      <c r="A1557" s="31" t="s">
        <v>621</v>
      </c>
      <c r="B1557" s="31" t="s">
        <v>3797</v>
      </c>
    </row>
    <row r="1558" spans="1:2">
      <c r="A1558" s="31" t="s">
        <v>450</v>
      </c>
      <c r="B1558" s="31" t="s">
        <v>3798</v>
      </c>
    </row>
    <row r="1559" spans="1:2">
      <c r="A1559" s="31" t="s">
        <v>162</v>
      </c>
      <c r="B1559" s="31" t="s">
        <v>3799</v>
      </c>
    </row>
    <row r="1560" spans="1:2">
      <c r="A1560" s="31" t="s">
        <v>433</v>
      </c>
      <c r="B1560" s="31" t="s">
        <v>3800</v>
      </c>
    </row>
    <row r="1561" spans="1:2">
      <c r="A1561" s="31" t="s">
        <v>73</v>
      </c>
      <c r="B1561" s="31" t="s">
        <v>80</v>
      </c>
    </row>
    <row r="1562" spans="1:2">
      <c r="A1562" s="39" t="s">
        <v>73</v>
      </c>
      <c r="B1562" s="31" t="s">
        <v>80</v>
      </c>
    </row>
    <row r="1563" spans="1:2">
      <c r="A1563" s="31" t="s">
        <v>609</v>
      </c>
      <c r="B1563" s="31" t="s">
        <v>3801</v>
      </c>
    </row>
    <row r="1564" spans="1:2">
      <c r="A1564" s="31" t="s">
        <v>162</v>
      </c>
      <c r="B1564" s="31" t="s">
        <v>3802</v>
      </c>
    </row>
    <row r="1565" spans="1:2">
      <c r="A1565" s="31" t="s">
        <v>423</v>
      </c>
      <c r="B1565" s="31" t="s">
        <v>3803</v>
      </c>
    </row>
    <row r="1566" spans="1:2">
      <c r="A1566" s="31" t="s">
        <v>115</v>
      </c>
      <c r="B1566" s="31" t="s">
        <v>3804</v>
      </c>
    </row>
    <row r="1567" spans="1:2">
      <c r="A1567" s="31" t="s">
        <v>43</v>
      </c>
      <c r="B1567" s="31" t="s">
        <v>48</v>
      </c>
    </row>
    <row r="1568" spans="1:2">
      <c r="A1568" s="31" t="s">
        <v>621</v>
      </c>
      <c r="B1568" s="31" t="s">
        <v>3805</v>
      </c>
    </row>
    <row r="1569" spans="1:2">
      <c r="A1569" s="31" t="s">
        <v>162</v>
      </c>
      <c r="B1569" s="31" t="s">
        <v>3806</v>
      </c>
    </row>
    <row r="1570" spans="1:2">
      <c r="A1570" s="31" t="s">
        <v>162</v>
      </c>
      <c r="B1570" s="31" t="s">
        <v>3807</v>
      </c>
    </row>
    <row r="1571" spans="1:2">
      <c r="A1571" s="31" t="s">
        <v>630</v>
      </c>
      <c r="B1571" s="31" t="s">
        <v>3808</v>
      </c>
    </row>
    <row r="1572" spans="1:2">
      <c r="A1572" s="31" t="s">
        <v>1578</v>
      </c>
      <c r="B1572" s="31" t="s">
        <v>3809</v>
      </c>
    </row>
    <row r="1573" spans="1:2">
      <c r="A1573" s="31" t="s">
        <v>548</v>
      </c>
      <c r="B1573" s="31" t="s">
        <v>3810</v>
      </c>
    </row>
    <row r="1574" spans="1:2">
      <c r="A1574" s="31" t="s">
        <v>1578</v>
      </c>
      <c r="B1574" s="31" t="s">
        <v>3811</v>
      </c>
    </row>
    <row r="1575" spans="1:2">
      <c r="A1575" s="31" t="s">
        <v>548</v>
      </c>
      <c r="B1575" s="31" t="s">
        <v>3812</v>
      </c>
    </row>
    <row r="1576" spans="1:2">
      <c r="A1576" s="31" t="s">
        <v>1578</v>
      </c>
      <c r="B1576" s="31" t="s">
        <v>3813</v>
      </c>
    </row>
    <row r="1577" spans="1:2">
      <c r="A1577" s="31" t="s">
        <v>1578</v>
      </c>
      <c r="B1577" s="31" t="s">
        <v>2387</v>
      </c>
    </row>
    <row r="1578" spans="1:2">
      <c r="A1578" s="31" t="s">
        <v>1578</v>
      </c>
      <c r="B1578" s="31" t="s">
        <v>1663</v>
      </c>
    </row>
    <row r="1579" spans="1:2">
      <c r="A1579" s="31" t="s">
        <v>1578</v>
      </c>
      <c r="B1579" s="31" t="s">
        <v>3814</v>
      </c>
    </row>
    <row r="1580" spans="1:2">
      <c r="A1580" s="31" t="s">
        <v>630</v>
      </c>
      <c r="B1580" s="31" t="s">
        <v>1573</v>
      </c>
    </row>
    <row r="1581" spans="1:2">
      <c r="A1581" s="31" t="s">
        <v>1578</v>
      </c>
      <c r="B1581" s="31" t="s">
        <v>3815</v>
      </c>
    </row>
    <row r="1582" spans="1:2">
      <c r="A1582" s="31" t="s">
        <v>1578</v>
      </c>
      <c r="B1582" s="31" t="s">
        <v>3816</v>
      </c>
    </row>
    <row r="1583" spans="1:2">
      <c r="A1583" s="31" t="s">
        <v>17</v>
      </c>
      <c r="B1583" s="31" t="s">
        <v>3817</v>
      </c>
    </row>
    <row r="1584" spans="1:2">
      <c r="A1584" s="31" t="s">
        <v>1274</v>
      </c>
      <c r="B1584" s="31" t="s">
        <v>3818</v>
      </c>
    </row>
    <row r="1585" spans="1:2">
      <c r="A1585" s="31" t="s">
        <v>705</v>
      </c>
      <c r="B1585" s="31" t="s">
        <v>3819</v>
      </c>
    </row>
    <row r="1586" spans="1:2">
      <c r="A1586" s="31" t="s">
        <v>17</v>
      </c>
      <c r="B1586" s="31" t="s">
        <v>3820</v>
      </c>
    </row>
    <row r="1587" spans="1:2">
      <c r="A1587" s="31" t="s">
        <v>430</v>
      </c>
      <c r="B1587" s="31" t="s">
        <v>3821</v>
      </c>
    </row>
    <row r="1588" spans="1:2">
      <c r="A1588" s="31" t="s">
        <v>162</v>
      </c>
      <c r="B1588" s="31" t="s">
        <v>1988</v>
      </c>
    </row>
    <row r="1589" spans="1:2">
      <c r="A1589" s="31" t="s">
        <v>705</v>
      </c>
      <c r="B1589" s="31" t="s">
        <v>3822</v>
      </c>
    </row>
    <row r="1590" spans="1:2">
      <c r="A1590" s="31" t="s">
        <v>85</v>
      </c>
      <c r="B1590" s="31" t="s">
        <v>3823</v>
      </c>
    </row>
    <row r="1591" spans="1:2">
      <c r="A1591" s="31" t="s">
        <v>609</v>
      </c>
      <c r="B1591" s="31" t="s">
        <v>3824</v>
      </c>
    </row>
    <row r="1592" spans="1:2">
      <c r="A1592" s="31" t="s">
        <v>1578</v>
      </c>
      <c r="B1592" s="31" t="s">
        <v>3825</v>
      </c>
    </row>
    <row r="1593" spans="1:2">
      <c r="A1593" s="31" t="s">
        <v>221</v>
      </c>
      <c r="B1593" s="31" t="s">
        <v>3826</v>
      </c>
    </row>
    <row r="1594" spans="1:2">
      <c r="A1594" s="31" t="s">
        <v>609</v>
      </c>
      <c r="B1594" s="31" t="s">
        <v>3827</v>
      </c>
    </row>
    <row r="1595" spans="1:2">
      <c r="A1595" s="31" t="s">
        <v>137</v>
      </c>
      <c r="B1595" s="31" t="s">
        <v>3827</v>
      </c>
    </row>
    <row r="1596" spans="1:2">
      <c r="A1596" s="31" t="s">
        <v>73</v>
      </c>
      <c r="B1596" s="31" t="s">
        <v>3828</v>
      </c>
    </row>
    <row r="1597" spans="1:2">
      <c r="A1597" s="31" t="s">
        <v>309</v>
      </c>
      <c r="B1597" s="31" t="s">
        <v>3829</v>
      </c>
    </row>
    <row r="1598" spans="1:2">
      <c r="A1598" s="31" t="s">
        <v>343</v>
      </c>
      <c r="B1598" s="31" t="s">
        <v>3830</v>
      </c>
    </row>
    <row r="1599" spans="1:2">
      <c r="A1599" s="31" t="s">
        <v>331</v>
      </c>
      <c r="B1599" s="31" t="s">
        <v>3831</v>
      </c>
    </row>
    <row r="1600" spans="1:2">
      <c r="A1600" s="31" t="s">
        <v>621</v>
      </c>
      <c r="B1600" s="31" t="s">
        <v>3832</v>
      </c>
    </row>
    <row r="1601" spans="1:2">
      <c r="A1601" s="31" t="s">
        <v>439</v>
      </c>
      <c r="B1601" s="31" t="s">
        <v>3833</v>
      </c>
    </row>
    <row r="1602" spans="1:2">
      <c r="A1602" s="31" t="s">
        <v>110</v>
      </c>
      <c r="B1602" s="31" t="s">
        <v>3834</v>
      </c>
    </row>
    <row r="1603" spans="1:2">
      <c r="A1603" s="31" t="s">
        <v>110</v>
      </c>
      <c r="B1603" s="31" t="s">
        <v>3835</v>
      </c>
    </row>
    <row r="1604" spans="1:2">
      <c r="A1604" s="31" t="s">
        <v>110</v>
      </c>
      <c r="B1604" s="31" t="s">
        <v>113</v>
      </c>
    </row>
    <row r="1605" spans="1:2">
      <c r="A1605" s="31" t="s">
        <v>110</v>
      </c>
      <c r="B1605" s="31" t="s">
        <v>3836</v>
      </c>
    </row>
    <row r="1606" spans="1:2">
      <c r="A1606" s="31" t="s">
        <v>110</v>
      </c>
      <c r="B1606" s="31" t="s">
        <v>3837</v>
      </c>
    </row>
    <row r="1607" spans="1:2">
      <c r="A1607" s="31" t="s">
        <v>110</v>
      </c>
      <c r="B1607" s="31" t="s">
        <v>3838</v>
      </c>
    </row>
    <row r="1608" spans="1:2">
      <c r="A1608" s="31" t="s">
        <v>110</v>
      </c>
      <c r="B1608" s="31" t="s">
        <v>3839</v>
      </c>
    </row>
    <row r="1609" spans="1:2">
      <c r="A1609" s="31" t="s">
        <v>110</v>
      </c>
      <c r="B1609" s="31" t="s">
        <v>3840</v>
      </c>
    </row>
    <row r="1610" spans="1:2">
      <c r="A1610" s="31" t="s">
        <v>430</v>
      </c>
      <c r="B1610" s="31" t="s">
        <v>3841</v>
      </c>
    </row>
    <row r="1611" spans="1:2">
      <c r="A1611" s="31" t="s">
        <v>33</v>
      </c>
      <c r="B1611" s="31" t="s">
        <v>3842</v>
      </c>
    </row>
    <row r="1612" spans="1:2">
      <c r="A1612" s="31" t="s">
        <v>534</v>
      </c>
      <c r="B1612" s="31" t="s">
        <v>3843</v>
      </c>
    </row>
    <row r="1613" spans="1:2">
      <c r="A1613" s="31" t="s">
        <v>423</v>
      </c>
      <c r="B1613" s="31" t="s">
        <v>696</v>
      </c>
    </row>
    <row r="1614" spans="1:2">
      <c r="A1614" s="31" t="s">
        <v>1452</v>
      </c>
      <c r="B1614" s="31" t="s">
        <v>2113</v>
      </c>
    </row>
    <row r="1615" spans="1:2">
      <c r="A1615" s="31" t="s">
        <v>1452</v>
      </c>
      <c r="B1615" s="31" t="s">
        <v>3844</v>
      </c>
    </row>
    <row r="1616" spans="1:2">
      <c r="A1616" s="31" t="s">
        <v>1452</v>
      </c>
      <c r="B1616" s="31" t="s">
        <v>3845</v>
      </c>
    </row>
    <row r="1617" spans="1:2">
      <c r="A1617" s="31" t="s">
        <v>1452</v>
      </c>
      <c r="B1617" s="31" t="s">
        <v>3846</v>
      </c>
    </row>
    <row r="1618" spans="1:2">
      <c r="A1618" s="31" t="s">
        <v>73</v>
      </c>
      <c r="B1618" s="31" t="s">
        <v>3847</v>
      </c>
    </row>
    <row r="1619" spans="1:2">
      <c r="A1619" s="31" t="s">
        <v>331</v>
      </c>
      <c r="B1619" s="31" t="s">
        <v>3848</v>
      </c>
    </row>
    <row r="1620" spans="1:2">
      <c r="A1620" s="31" t="s">
        <v>221</v>
      </c>
      <c r="B1620" s="31" t="s">
        <v>3849</v>
      </c>
    </row>
    <row r="1621" spans="1:2">
      <c r="A1621" s="31" t="s">
        <v>73</v>
      </c>
      <c r="B1621" s="31" t="s">
        <v>3850</v>
      </c>
    </row>
    <row r="1622" spans="1:2">
      <c r="A1622" s="31" t="s">
        <v>621</v>
      </c>
      <c r="B1622" s="31" t="s">
        <v>1547</v>
      </c>
    </row>
    <row r="1623" spans="1:2">
      <c r="A1623" s="31" t="s">
        <v>609</v>
      </c>
      <c r="B1623" s="31" t="s">
        <v>3851</v>
      </c>
    </row>
    <row r="1624" spans="1:2">
      <c r="A1624" s="31" t="s">
        <v>439</v>
      </c>
      <c r="B1624" s="31" t="s">
        <v>3852</v>
      </c>
    </row>
    <row r="1625" spans="1:2">
      <c r="A1625" s="31" t="s">
        <v>33</v>
      </c>
      <c r="B1625" s="31" t="s">
        <v>3853</v>
      </c>
    </row>
    <row r="1626" spans="1:2">
      <c r="A1626" s="31" t="s">
        <v>319</v>
      </c>
      <c r="B1626" s="31" t="s">
        <v>1116</v>
      </c>
    </row>
    <row r="1627" spans="1:2">
      <c r="A1627" s="41" t="s">
        <v>548</v>
      </c>
      <c r="B1627" s="41" t="s">
        <v>642</v>
      </c>
    </row>
    <row r="1628" spans="1:2">
      <c r="A1628" s="31" t="s">
        <v>630</v>
      </c>
      <c r="B1628" s="31" t="s">
        <v>642</v>
      </c>
    </row>
    <row r="1629" spans="1:2">
      <c r="A1629" s="31" t="s">
        <v>890</v>
      </c>
      <c r="B1629" s="31" t="s">
        <v>1845</v>
      </c>
    </row>
    <row r="1630" spans="1:2">
      <c r="A1630" s="31" t="s">
        <v>720</v>
      </c>
      <c r="B1630" s="31" t="s">
        <v>3854</v>
      </c>
    </row>
    <row r="1631" spans="1:2">
      <c r="A1631" s="31" t="s">
        <v>596</v>
      </c>
      <c r="B1631" s="31" t="s">
        <v>598</v>
      </c>
    </row>
    <row r="1632" spans="1:2">
      <c r="A1632" s="31" t="s">
        <v>56</v>
      </c>
      <c r="B1632" s="31" t="s">
        <v>58</v>
      </c>
    </row>
    <row r="1633" spans="1:2">
      <c r="A1633" s="31" t="s">
        <v>444</v>
      </c>
      <c r="B1633" s="31" t="s">
        <v>1311</v>
      </c>
    </row>
    <row r="1634" spans="1:2">
      <c r="A1634" s="31" t="s">
        <v>600</v>
      </c>
      <c r="B1634" s="31" t="s">
        <v>601</v>
      </c>
    </row>
    <row r="1635" spans="1:2">
      <c r="A1635" s="31" t="s">
        <v>701</v>
      </c>
      <c r="B1635" s="31" t="s">
        <v>3855</v>
      </c>
    </row>
    <row r="1636" spans="1:2">
      <c r="A1636" s="31" t="s">
        <v>701</v>
      </c>
      <c r="B1636" s="31" t="s">
        <v>3856</v>
      </c>
    </row>
    <row r="1637" spans="1:2">
      <c r="A1637" s="31" t="s">
        <v>701</v>
      </c>
      <c r="B1637" s="31" t="s">
        <v>3857</v>
      </c>
    </row>
    <row r="1638" spans="1:2">
      <c r="A1638" s="31" t="s">
        <v>162</v>
      </c>
      <c r="B1638" s="31" t="s">
        <v>3858</v>
      </c>
    </row>
    <row r="1639" spans="1:2">
      <c r="A1639" s="31" t="s">
        <v>1578</v>
      </c>
      <c r="B1639" s="31" t="s">
        <v>3859</v>
      </c>
    </row>
    <row r="1640" spans="1:2">
      <c r="A1640" s="31" t="s">
        <v>85</v>
      </c>
      <c r="B1640" s="31" t="s">
        <v>3860</v>
      </c>
    </row>
    <row r="1641" spans="1:2">
      <c r="A1641" s="31" t="s">
        <v>162</v>
      </c>
      <c r="B1641" s="31" t="s">
        <v>1989</v>
      </c>
    </row>
    <row r="1642" spans="1:2">
      <c r="A1642" s="31" t="s">
        <v>33</v>
      </c>
      <c r="B1642" s="31" t="s">
        <v>3861</v>
      </c>
    </row>
    <row r="1643" spans="1:2">
      <c r="A1643" s="31" t="s">
        <v>609</v>
      </c>
      <c r="B1643" s="31" t="s">
        <v>3862</v>
      </c>
    </row>
    <row r="1644" spans="1:2">
      <c r="A1644" s="31" t="s">
        <v>162</v>
      </c>
      <c r="B1644" s="31" t="s">
        <v>3863</v>
      </c>
    </row>
    <row r="1645" spans="1:2">
      <c r="A1645" s="31" t="s">
        <v>162</v>
      </c>
      <c r="B1645" s="31" t="s">
        <v>3864</v>
      </c>
    </row>
    <row r="1646" spans="1:2">
      <c r="A1646" s="31" t="s">
        <v>4</v>
      </c>
      <c r="B1646" s="31" t="s">
        <v>3865</v>
      </c>
    </row>
    <row r="1647" spans="1:2">
      <c r="A1647" s="31" t="s">
        <v>439</v>
      </c>
      <c r="B1647" s="31" t="s">
        <v>442</v>
      </c>
    </row>
    <row r="1648" spans="1:2">
      <c r="A1648" s="31" t="s">
        <v>73</v>
      </c>
      <c r="B1648" s="31" t="s">
        <v>3866</v>
      </c>
    </row>
    <row r="1649" spans="1:2">
      <c r="A1649" s="31" t="s">
        <v>162</v>
      </c>
      <c r="B1649" s="31" t="s">
        <v>3867</v>
      </c>
    </row>
    <row r="1650" spans="1:2">
      <c r="A1650" s="31" t="s">
        <v>162</v>
      </c>
      <c r="B1650" s="31" t="s">
        <v>3868</v>
      </c>
    </row>
    <row r="1651" spans="1:2">
      <c r="A1651" s="31" t="s">
        <v>1578</v>
      </c>
      <c r="B1651" s="31" t="s">
        <v>3869</v>
      </c>
    </row>
    <row r="1652" spans="1:2">
      <c r="A1652" s="31" t="s">
        <v>33</v>
      </c>
      <c r="B1652" s="31" t="s">
        <v>3870</v>
      </c>
    </row>
    <row r="1653" spans="1:2">
      <c r="A1653" s="31" t="s">
        <v>33</v>
      </c>
      <c r="B1653" s="31" t="s">
        <v>1795</v>
      </c>
    </row>
    <row r="1654" spans="1:2">
      <c r="A1654" s="31" t="s">
        <v>162</v>
      </c>
      <c r="B1654" s="31" t="s">
        <v>3871</v>
      </c>
    </row>
    <row r="1655" spans="1:2">
      <c r="A1655" s="31" t="s">
        <v>450</v>
      </c>
      <c r="B1655" s="31" t="s">
        <v>3872</v>
      </c>
    </row>
    <row r="1656" spans="1:2">
      <c r="A1656" s="31" t="s">
        <v>609</v>
      </c>
      <c r="B1656" s="31" t="s">
        <v>3873</v>
      </c>
    </row>
    <row r="1657" spans="1:2">
      <c r="A1657" s="31" t="s">
        <v>705</v>
      </c>
      <c r="B1657" s="31" t="s">
        <v>1763</v>
      </c>
    </row>
    <row r="1658" spans="1:2">
      <c r="A1658" s="31" t="s">
        <v>966</v>
      </c>
      <c r="B1658" s="31" t="s">
        <v>3874</v>
      </c>
    </row>
    <row r="1659" spans="1:2">
      <c r="A1659" s="31" t="s">
        <v>966</v>
      </c>
      <c r="B1659" s="31" t="s">
        <v>3875</v>
      </c>
    </row>
    <row r="1660" spans="1:2">
      <c r="A1660" s="31" t="s">
        <v>369</v>
      </c>
      <c r="B1660" s="31" t="s">
        <v>3876</v>
      </c>
    </row>
    <row r="1661" spans="1:2">
      <c r="A1661" s="31" t="s">
        <v>347</v>
      </c>
      <c r="B1661" s="31" t="s">
        <v>3877</v>
      </c>
    </row>
    <row r="1662" spans="1:2">
      <c r="A1662" s="31" t="s">
        <v>1578</v>
      </c>
      <c r="B1662" s="31" t="s">
        <v>3878</v>
      </c>
    </row>
    <row r="1663" spans="1:2">
      <c r="A1663" s="31" t="s">
        <v>630</v>
      </c>
      <c r="B1663" s="31" t="s">
        <v>3879</v>
      </c>
    </row>
    <row r="1664" spans="1:2">
      <c r="A1664" s="31" t="s">
        <v>73</v>
      </c>
      <c r="B1664" s="31" t="s">
        <v>3880</v>
      </c>
    </row>
    <row r="1665" spans="1:2">
      <c r="A1665" s="31" t="s">
        <v>331</v>
      </c>
      <c r="B1665" s="31" t="s">
        <v>3881</v>
      </c>
    </row>
    <row r="1666" spans="1:2">
      <c r="A1666" s="31" t="s">
        <v>1578</v>
      </c>
      <c r="B1666" s="31" t="s">
        <v>2388</v>
      </c>
    </row>
    <row r="1667" spans="1:2">
      <c r="A1667" s="31" t="s">
        <v>128</v>
      </c>
      <c r="B1667" s="31" t="s">
        <v>129</v>
      </c>
    </row>
    <row r="1668" spans="1:2">
      <c r="A1668" s="31" t="s">
        <v>1578</v>
      </c>
      <c r="B1668" s="31" t="s">
        <v>3882</v>
      </c>
    </row>
    <row r="1669" spans="1:2">
      <c r="A1669" s="31" t="s">
        <v>369</v>
      </c>
      <c r="B1669" s="31" t="s">
        <v>3883</v>
      </c>
    </row>
    <row r="1670" spans="1:2">
      <c r="A1670" s="31" t="s">
        <v>1578</v>
      </c>
      <c r="B1670" s="31" t="s">
        <v>3884</v>
      </c>
    </row>
    <row r="1671" spans="1:2">
      <c r="A1671" s="31" t="s">
        <v>73</v>
      </c>
      <c r="B1671" s="31" t="s">
        <v>3885</v>
      </c>
    </row>
    <row r="1672" spans="1:2">
      <c r="A1672" s="31" t="s">
        <v>1024</v>
      </c>
      <c r="B1672" s="31" t="s">
        <v>3886</v>
      </c>
    </row>
    <row r="1673" spans="1:2">
      <c r="A1673" s="31" t="s">
        <v>1578</v>
      </c>
      <c r="B1673" s="31" t="s">
        <v>3887</v>
      </c>
    </row>
    <row r="1674" spans="1:2">
      <c r="A1674" s="31" t="s">
        <v>1578</v>
      </c>
      <c r="B1674" s="31" t="s">
        <v>3888</v>
      </c>
    </row>
    <row r="1675" spans="1:2">
      <c r="A1675" s="31" t="s">
        <v>1578</v>
      </c>
      <c r="B1675" s="39" t="s">
        <v>3889</v>
      </c>
    </row>
    <row r="1676" spans="1:2">
      <c r="A1676" s="31" t="s">
        <v>1578</v>
      </c>
      <c r="B1676" s="31" t="s">
        <v>3890</v>
      </c>
    </row>
    <row r="1677" spans="1:2">
      <c r="A1677" s="31" t="s">
        <v>630</v>
      </c>
      <c r="B1677" s="31" t="s">
        <v>3891</v>
      </c>
    </row>
    <row r="1678" spans="1:2">
      <c r="A1678" s="31" t="s">
        <v>1578</v>
      </c>
      <c r="B1678" s="31" t="s">
        <v>3892</v>
      </c>
    </row>
    <row r="1679" spans="1:2">
      <c r="A1679" s="31" t="s">
        <v>1578</v>
      </c>
      <c r="B1679" s="31" t="s">
        <v>3893</v>
      </c>
    </row>
    <row r="1680" spans="1:2">
      <c r="A1680" s="31" t="s">
        <v>1578</v>
      </c>
      <c r="B1680" s="31" t="s">
        <v>3894</v>
      </c>
    </row>
    <row r="1681" spans="1:2">
      <c r="A1681" s="31" t="s">
        <v>1578</v>
      </c>
      <c r="B1681" s="31" t="s">
        <v>3895</v>
      </c>
    </row>
    <row r="1682" spans="1:2">
      <c r="A1682" s="31" t="s">
        <v>73</v>
      </c>
      <c r="B1682" s="31" t="s">
        <v>3896</v>
      </c>
    </row>
    <row r="1683" spans="1:2">
      <c r="A1683" s="31" t="s">
        <v>439</v>
      </c>
      <c r="B1683" s="31" t="s">
        <v>3897</v>
      </c>
    </row>
    <row r="1684" spans="1:2">
      <c r="A1684" s="31" t="s">
        <v>1578</v>
      </c>
      <c r="B1684" s="31" t="s">
        <v>3898</v>
      </c>
    </row>
    <row r="1685" spans="1:2">
      <c r="A1685" s="31" t="s">
        <v>33</v>
      </c>
      <c r="B1685" s="31" t="s">
        <v>3899</v>
      </c>
    </row>
    <row r="1686" spans="1:2">
      <c r="A1686" s="31" t="s">
        <v>73</v>
      </c>
      <c r="B1686" s="31" t="s">
        <v>3900</v>
      </c>
    </row>
    <row r="1687" spans="1:2">
      <c r="A1687" s="31" t="s">
        <v>1578</v>
      </c>
      <c r="B1687" s="31" t="s">
        <v>2393</v>
      </c>
    </row>
    <row r="1688" spans="1:2">
      <c r="A1688" s="31" t="s">
        <v>1578</v>
      </c>
      <c r="B1688" s="31" t="s">
        <v>3901</v>
      </c>
    </row>
    <row r="1689" spans="1:2">
      <c r="A1689" s="31" t="s">
        <v>630</v>
      </c>
      <c r="B1689" s="31" t="s">
        <v>1574</v>
      </c>
    </row>
    <row r="1690" spans="1:2">
      <c r="A1690" s="31" t="s">
        <v>1578</v>
      </c>
      <c r="B1690" s="31" t="s">
        <v>3902</v>
      </c>
    </row>
    <row r="1691" spans="1:2">
      <c r="A1691" s="31" t="s">
        <v>1578</v>
      </c>
      <c r="B1691" s="31" t="s">
        <v>3903</v>
      </c>
    </row>
    <row r="1692" spans="1:2">
      <c r="A1692" s="31" t="s">
        <v>1578</v>
      </c>
      <c r="B1692" s="31" t="s">
        <v>3904</v>
      </c>
    </row>
    <row r="1693" spans="1:2">
      <c r="A1693" s="31" t="s">
        <v>621</v>
      </c>
      <c r="B1693" s="31" t="s">
        <v>3905</v>
      </c>
    </row>
    <row r="1694" spans="1:2">
      <c r="A1694" s="31" t="s">
        <v>1578</v>
      </c>
      <c r="B1694" s="31" t="s">
        <v>3906</v>
      </c>
    </row>
    <row r="1695" spans="1:2">
      <c r="A1695" s="31" t="s">
        <v>1578</v>
      </c>
      <c r="B1695" s="31" t="s">
        <v>3907</v>
      </c>
    </row>
    <row r="1696" spans="1:2">
      <c r="A1696" s="31" t="s">
        <v>1578</v>
      </c>
      <c r="B1696" s="31" t="s">
        <v>1670</v>
      </c>
    </row>
    <row r="1697" spans="1:2">
      <c r="A1697" s="31" t="s">
        <v>1578</v>
      </c>
      <c r="B1697" s="31" t="s">
        <v>3908</v>
      </c>
    </row>
    <row r="1698" spans="1:2">
      <c r="A1698" s="31" t="s">
        <v>1578</v>
      </c>
      <c r="B1698" s="31" t="s">
        <v>3909</v>
      </c>
    </row>
    <row r="1699" spans="1:2">
      <c r="A1699" s="31" t="s">
        <v>162</v>
      </c>
      <c r="B1699" s="31" t="s">
        <v>3909</v>
      </c>
    </row>
    <row r="1700" spans="1:2">
      <c r="A1700" s="31" t="s">
        <v>162</v>
      </c>
      <c r="B1700" s="31" t="s">
        <v>3910</v>
      </c>
    </row>
    <row r="1701" spans="1:2">
      <c r="A1701" s="31" t="s">
        <v>85</v>
      </c>
      <c r="B1701" s="31" t="s">
        <v>3911</v>
      </c>
    </row>
    <row r="1702" spans="1:2">
      <c r="A1702" s="31" t="s">
        <v>162</v>
      </c>
      <c r="B1702" s="31" t="s">
        <v>3912</v>
      </c>
    </row>
    <row r="1703" spans="1:2">
      <c r="A1703" s="31" t="s">
        <v>85</v>
      </c>
      <c r="B1703" s="31" t="s">
        <v>3913</v>
      </c>
    </row>
    <row r="1704" spans="1:2">
      <c r="A1704" s="31" t="s">
        <v>1578</v>
      </c>
      <c r="B1704" s="31" t="s">
        <v>3914</v>
      </c>
    </row>
    <row r="1705" spans="1:2">
      <c r="A1705" s="31" t="s">
        <v>73</v>
      </c>
      <c r="B1705" s="31" t="s">
        <v>3915</v>
      </c>
    </row>
    <row r="1706" spans="1:2">
      <c r="A1706" s="31" t="s">
        <v>73</v>
      </c>
      <c r="B1706" s="31" t="s">
        <v>3916</v>
      </c>
    </row>
    <row r="1707" spans="1:2">
      <c r="A1707" s="31" t="s">
        <v>1578</v>
      </c>
      <c r="B1707" s="31" t="s">
        <v>3917</v>
      </c>
    </row>
    <row r="1708" spans="1:2">
      <c r="A1708" s="31" t="s">
        <v>37</v>
      </c>
      <c r="B1708" s="31" t="s">
        <v>54</v>
      </c>
    </row>
    <row r="1709" spans="1:2">
      <c r="A1709" s="31" t="s">
        <v>630</v>
      </c>
      <c r="B1709" s="31" t="s">
        <v>3918</v>
      </c>
    </row>
    <row r="1710" spans="1:2">
      <c r="A1710" s="31" t="s">
        <v>609</v>
      </c>
      <c r="B1710" s="31" t="s">
        <v>3919</v>
      </c>
    </row>
    <row r="1711" spans="1:2">
      <c r="A1711" s="31" t="s">
        <v>450</v>
      </c>
      <c r="B1711" s="31" t="s">
        <v>3920</v>
      </c>
    </row>
    <row r="1712" spans="1:2">
      <c r="A1712" s="31" t="s">
        <v>621</v>
      </c>
      <c r="B1712" s="31" t="s">
        <v>3921</v>
      </c>
    </row>
    <row r="1713" spans="1:2">
      <c r="A1713" s="31" t="s">
        <v>162</v>
      </c>
      <c r="B1713" s="31" t="s">
        <v>3922</v>
      </c>
    </row>
    <row r="1714" spans="1:2">
      <c r="A1714" s="31" t="s">
        <v>548</v>
      </c>
      <c r="B1714" s="31" t="s">
        <v>3923</v>
      </c>
    </row>
    <row r="1715" spans="1:2">
      <c r="A1715" s="31" t="s">
        <v>548</v>
      </c>
      <c r="B1715" s="31" t="s">
        <v>3924</v>
      </c>
    </row>
    <row r="1716" spans="1:2">
      <c r="A1716" s="19"/>
      <c r="B1716" s="19"/>
    </row>
    <row r="1717" spans="1:2">
      <c r="A1717" s="31" t="s">
        <v>733</v>
      </c>
      <c r="B1717" s="31" t="s">
        <v>3925</v>
      </c>
    </row>
    <row r="1718" spans="1:2">
      <c r="A1718" s="31" t="s">
        <v>115</v>
      </c>
      <c r="B1718" s="31" t="s">
        <v>3926</v>
      </c>
    </row>
    <row r="1719" spans="1:2">
      <c r="A1719" s="31" t="s">
        <v>1019</v>
      </c>
      <c r="B1719" s="31" t="s">
        <v>3927</v>
      </c>
    </row>
    <row r="1720" spans="1:2">
      <c r="A1720" s="31" t="s">
        <v>2125</v>
      </c>
      <c r="B1720" s="31" t="s">
        <v>3928</v>
      </c>
    </row>
    <row r="1721" spans="1:2">
      <c r="A1721" s="31" t="s">
        <v>1309</v>
      </c>
      <c r="B1721" s="31" t="s">
        <v>3929</v>
      </c>
    </row>
    <row r="1722" spans="1:2">
      <c r="A1722" s="31" t="s">
        <v>343</v>
      </c>
      <c r="B1722" s="31" t="s">
        <v>3930</v>
      </c>
    </row>
    <row r="1723" spans="1:2">
      <c r="A1723" s="31" t="s">
        <v>369</v>
      </c>
      <c r="B1723" s="45" t="s">
        <v>3931</v>
      </c>
    </row>
    <row r="1724" spans="1:2">
      <c r="A1724" s="31" t="s">
        <v>115</v>
      </c>
      <c r="B1724" s="45" t="s">
        <v>3932</v>
      </c>
    </row>
    <row r="1725" spans="1:2">
      <c r="A1725" s="31" t="s">
        <v>621</v>
      </c>
      <c r="B1725" s="45" t="s">
        <v>3933</v>
      </c>
    </row>
    <row r="1726" spans="1:2">
      <c r="A1726" s="31" t="s">
        <v>522</v>
      </c>
      <c r="B1726" s="45" t="s">
        <v>3934</v>
      </c>
    </row>
    <row r="1727" spans="1:2">
      <c r="A1727" s="31" t="s">
        <v>621</v>
      </c>
      <c r="B1727" s="45" t="s">
        <v>3935</v>
      </c>
    </row>
    <row r="1728" spans="1:2">
      <c r="A1728" s="31" t="s">
        <v>115</v>
      </c>
      <c r="B1728" s="45" t="s">
        <v>3936</v>
      </c>
    </row>
    <row r="1729" spans="1:2">
      <c r="A1729" s="31" t="s">
        <v>115</v>
      </c>
      <c r="B1729" s="45" t="s">
        <v>3937</v>
      </c>
    </row>
    <row r="1730" spans="1:2">
      <c r="A1730" s="31" t="s">
        <v>115</v>
      </c>
      <c r="B1730" s="45" t="s">
        <v>3938</v>
      </c>
    </row>
    <row r="1731" spans="1:2">
      <c r="A1731" s="31" t="s">
        <v>600</v>
      </c>
      <c r="B1731" s="31" t="s">
        <v>3939</v>
      </c>
    </row>
    <row r="1732" spans="1:2">
      <c r="A1732" s="31" t="s">
        <v>1752</v>
      </c>
      <c r="B1732" s="31" t="s">
        <v>3940</v>
      </c>
    </row>
    <row r="1733" spans="1:2">
      <c r="A1733" s="19"/>
      <c r="B1733" s="19"/>
    </row>
    <row r="1734" spans="1:2">
      <c r="A1734" s="19"/>
      <c r="B1734" s="19"/>
    </row>
    <row r="1735" spans="1:2">
      <c r="A1735" s="19"/>
      <c r="B1735" s="19"/>
    </row>
    <row r="1736" spans="1:2">
      <c r="A1736" s="19"/>
      <c r="B1736" s="19"/>
    </row>
    <row r="1737" spans="1:2">
      <c r="A1737" s="19"/>
      <c r="B1737" s="19"/>
    </row>
    <row r="1738" spans="1:2">
      <c r="A1738" s="19"/>
      <c r="B1738" s="19"/>
    </row>
    <row r="1739" spans="1:2">
      <c r="A1739" s="19"/>
      <c r="B1739" s="19"/>
    </row>
    <row r="1740" spans="1:2">
      <c r="A1740" s="19"/>
      <c r="B1740" s="19"/>
    </row>
    <row r="1741" spans="1:2">
      <c r="A1741" s="19"/>
      <c r="B1741" s="19"/>
    </row>
    <row r="1742" spans="1:2">
      <c r="A1742" s="19"/>
      <c r="B1742" s="19"/>
    </row>
    <row r="1743" spans="1:2">
      <c r="A1743" s="19"/>
      <c r="B1743" s="19"/>
    </row>
    <row r="1744" spans="1:2">
      <c r="A1744" s="19"/>
      <c r="B1744" s="19"/>
    </row>
    <row r="1745" spans="1:2">
      <c r="A1745" s="19"/>
      <c r="B1745" s="19"/>
    </row>
    <row r="1746" spans="1:2">
      <c r="A1746" s="19"/>
      <c r="B1746" s="19"/>
    </row>
    <row r="1747" spans="1:2">
      <c r="A1747" s="19"/>
      <c r="B1747" s="19"/>
    </row>
    <row r="1748" spans="1:2">
      <c r="A1748" s="19"/>
      <c r="B1748" s="19"/>
    </row>
    <row r="1749" spans="1:2">
      <c r="A1749" s="19"/>
      <c r="B1749" s="19"/>
    </row>
    <row r="1750" spans="1:2">
      <c r="A1750" s="19"/>
      <c r="B1750" s="19"/>
    </row>
    <row r="1751" spans="1:2">
      <c r="A1751" s="19"/>
      <c r="B1751" s="19"/>
    </row>
    <row r="1752" spans="1:2">
      <c r="A1752" s="19"/>
      <c r="B1752" s="19"/>
    </row>
    <row r="1753" spans="1:2">
      <c r="A1753" s="19"/>
      <c r="B1753" s="19"/>
    </row>
    <row r="1754" spans="1:2">
      <c r="A1754" s="19"/>
      <c r="B1754" s="19"/>
    </row>
    <row r="1755" spans="1:2">
      <c r="A1755" s="19"/>
      <c r="B1755" s="19"/>
    </row>
    <row r="1756" spans="1:2">
      <c r="A1756" s="19"/>
      <c r="B1756" s="19"/>
    </row>
    <row r="1757" spans="1:2">
      <c r="A1757" s="19"/>
      <c r="B1757" s="19"/>
    </row>
    <row r="1758" spans="1:2">
      <c r="A1758" s="19"/>
      <c r="B1758" s="19"/>
    </row>
    <row r="1759" spans="1:2">
      <c r="A1759" s="19"/>
      <c r="B1759" s="19"/>
    </row>
    <row r="1760" spans="1:2">
      <c r="A1760" s="19"/>
      <c r="B1760" s="19"/>
    </row>
    <row r="1761" spans="1:2">
      <c r="A1761" s="19"/>
      <c r="B1761" s="19"/>
    </row>
    <row r="1762" spans="1:2">
      <c r="A1762" s="19"/>
      <c r="B1762" s="19"/>
    </row>
    <row r="1763" spans="1:2">
      <c r="A1763" s="19"/>
      <c r="B1763" s="19"/>
    </row>
    <row r="1764" spans="1:2">
      <c r="A1764" s="19"/>
      <c r="B1764" s="19"/>
    </row>
    <row r="1765" spans="1:2">
      <c r="A1765" s="19"/>
      <c r="B1765" s="19"/>
    </row>
    <row r="1766" spans="1:2">
      <c r="A1766" s="19"/>
      <c r="B1766" s="19"/>
    </row>
    <row r="1767" spans="1:2">
      <c r="A1767" s="19"/>
      <c r="B1767" s="19"/>
    </row>
    <row r="1768" spans="1:2">
      <c r="A1768" s="19"/>
      <c r="B1768" s="19"/>
    </row>
    <row r="1769" spans="1:2">
      <c r="A1769" s="19"/>
      <c r="B1769" s="19"/>
    </row>
    <row r="1770" spans="1:2">
      <c r="A1770" s="19"/>
      <c r="B1770" s="19"/>
    </row>
    <row r="1771" spans="1:2">
      <c r="A1771" s="19"/>
      <c r="B1771" s="19"/>
    </row>
    <row r="1772" spans="1:2">
      <c r="A1772" s="19"/>
      <c r="B1772" s="19"/>
    </row>
    <row r="1773" spans="1:2">
      <c r="A1773" s="19"/>
      <c r="B1773" s="19"/>
    </row>
    <row r="1774" spans="1:2">
      <c r="A1774" s="19"/>
      <c r="B1774" s="19"/>
    </row>
    <row r="1775" spans="1:2">
      <c r="A1775" s="19"/>
      <c r="B1775" s="19"/>
    </row>
    <row r="1776" spans="1:2">
      <c r="A1776" s="19"/>
      <c r="B1776" s="19"/>
    </row>
    <row r="1777" spans="1:2">
      <c r="A1777" s="19"/>
      <c r="B1777" s="19"/>
    </row>
    <row r="1778" spans="1:2">
      <c r="A1778" s="19"/>
      <c r="B1778" s="19"/>
    </row>
    <row r="1779" spans="1:2">
      <c r="A1779" s="19"/>
      <c r="B1779" s="19"/>
    </row>
    <row r="1780" spans="1:2">
      <c r="A1780" s="19"/>
      <c r="B1780" s="19"/>
    </row>
    <row r="1781" spans="1:2">
      <c r="A1781" s="19"/>
      <c r="B1781" s="19"/>
    </row>
    <row r="1782" spans="1:2">
      <c r="A1782" s="19"/>
      <c r="B1782" s="19"/>
    </row>
    <row r="1783" spans="1:2">
      <c r="A1783" s="19"/>
      <c r="B1783" s="19"/>
    </row>
    <row r="1784" spans="1:2">
      <c r="A1784" s="19"/>
      <c r="B1784" s="19"/>
    </row>
    <row r="1785" spans="1:2">
      <c r="A1785" s="19"/>
      <c r="B1785" s="19"/>
    </row>
    <row r="1786" spans="1:2">
      <c r="A1786" s="19"/>
      <c r="B1786" s="19"/>
    </row>
    <row r="1787" spans="1:2">
      <c r="A1787" s="19"/>
      <c r="B1787" s="19"/>
    </row>
    <row r="1788" spans="1:2">
      <c r="A1788" s="19"/>
      <c r="B1788" s="19"/>
    </row>
    <row r="1789" spans="1:2">
      <c r="A1789" s="19"/>
      <c r="B1789" s="19"/>
    </row>
    <row r="1790" spans="1:2">
      <c r="A1790" s="19"/>
      <c r="B1790" s="19"/>
    </row>
    <row r="1791" spans="1:2">
      <c r="A1791" s="19"/>
      <c r="B1791" s="19"/>
    </row>
    <row r="1792" spans="1:2">
      <c r="A1792" s="19"/>
      <c r="B1792" s="19"/>
    </row>
    <row r="1793" spans="1:2">
      <c r="A1793" s="19"/>
      <c r="B1793" s="19"/>
    </row>
    <row r="1794" spans="1:2">
      <c r="A1794" s="19"/>
      <c r="B1794" s="19"/>
    </row>
    <row r="1795" spans="1:2">
      <c r="A1795" s="19"/>
      <c r="B1795" s="19"/>
    </row>
    <row r="1796" spans="1:2">
      <c r="A1796" s="19"/>
      <c r="B1796" s="19"/>
    </row>
    <row r="1797" spans="1:2">
      <c r="A1797" s="19"/>
      <c r="B1797" s="19"/>
    </row>
    <row r="1798" spans="1:2">
      <c r="A1798" s="19"/>
      <c r="B1798" s="19"/>
    </row>
    <row r="1799" spans="1:2">
      <c r="A1799" s="19"/>
      <c r="B1799" s="19"/>
    </row>
    <row r="1800" spans="1:2">
      <c r="A1800" s="19"/>
      <c r="B1800" s="19"/>
    </row>
    <row r="1801" spans="1:2">
      <c r="A1801" s="19"/>
      <c r="B1801" s="19"/>
    </row>
    <row r="1802" spans="1:2">
      <c r="A1802" s="19"/>
      <c r="B1802" s="19"/>
    </row>
    <row r="1803" spans="1:2">
      <c r="A1803" s="19"/>
      <c r="B1803" s="19"/>
    </row>
    <row r="1804" spans="1:2">
      <c r="A1804" s="19"/>
      <c r="B1804" s="19"/>
    </row>
    <row r="1805" spans="1:2">
      <c r="A1805" s="19"/>
      <c r="B1805" s="19"/>
    </row>
    <row r="1806" spans="1:2">
      <c r="A1806" s="19"/>
      <c r="B1806" s="19"/>
    </row>
    <row r="1807" spans="1:2">
      <c r="A1807" s="19"/>
      <c r="B1807" s="19"/>
    </row>
    <row r="1808" spans="1:2">
      <c r="A1808" s="19"/>
      <c r="B1808" s="19"/>
    </row>
    <row r="1809" spans="1:2">
      <c r="A1809" s="19"/>
      <c r="B1809" s="19"/>
    </row>
    <row r="1810" spans="1:2">
      <c r="A1810" s="19"/>
      <c r="B1810" s="19"/>
    </row>
    <row r="1811" spans="1:2">
      <c r="A1811" s="19"/>
      <c r="B1811" s="19"/>
    </row>
    <row r="1812" spans="1:2">
      <c r="A1812" s="19"/>
      <c r="B1812" s="19"/>
    </row>
    <row r="1813" spans="1:2">
      <c r="A1813" s="19"/>
      <c r="B1813" s="19"/>
    </row>
    <row r="1814" spans="1:2">
      <c r="A1814" s="19"/>
      <c r="B1814" s="19"/>
    </row>
    <row r="1815" spans="1:2">
      <c r="A1815" s="19"/>
      <c r="B1815" s="19"/>
    </row>
    <row r="1816" spans="1:2">
      <c r="A1816" s="19"/>
      <c r="B1816" s="19"/>
    </row>
    <row r="1817" spans="1:2">
      <c r="A1817" s="19"/>
      <c r="B1817" s="19"/>
    </row>
    <row r="1818" spans="1:2">
      <c r="A1818" s="19"/>
      <c r="B1818" s="19"/>
    </row>
    <row r="1819" spans="1:2">
      <c r="A1819" s="19"/>
      <c r="B1819" s="19"/>
    </row>
    <row r="1820" spans="1:2">
      <c r="A1820" s="19"/>
      <c r="B1820" s="19"/>
    </row>
    <row r="1821" spans="1:2">
      <c r="A1821" s="19"/>
      <c r="B1821" s="19"/>
    </row>
    <row r="1822" spans="1:2">
      <c r="A1822" s="19"/>
      <c r="B1822" s="19"/>
    </row>
    <row r="1823" spans="1:2">
      <c r="A1823" s="19"/>
      <c r="B1823" s="19"/>
    </row>
    <row r="1824" spans="1:2">
      <c r="A1824" s="19"/>
      <c r="B1824" s="19"/>
    </row>
    <row r="1825" spans="1:2">
      <c r="A1825" s="19"/>
      <c r="B1825" s="19"/>
    </row>
    <row r="1826" spans="1:2">
      <c r="A1826" s="19"/>
      <c r="B1826" s="19"/>
    </row>
    <row r="1827" spans="1:2">
      <c r="A1827" s="19"/>
      <c r="B1827" s="19"/>
    </row>
    <row r="1828" spans="1:2">
      <c r="A1828" s="19"/>
      <c r="B1828" s="19"/>
    </row>
    <row r="1829" spans="1:2">
      <c r="A1829" s="19"/>
      <c r="B1829" s="19"/>
    </row>
    <row r="1830" spans="1:2">
      <c r="A1830" s="19"/>
      <c r="B1830" s="19"/>
    </row>
    <row r="1831" spans="1:2">
      <c r="A1831" s="19"/>
      <c r="B1831" s="19"/>
    </row>
    <row r="1832" spans="1:2">
      <c r="A1832" s="19"/>
      <c r="B1832" s="19"/>
    </row>
    <row r="1833" spans="1:2">
      <c r="A1833" s="19"/>
      <c r="B1833" s="19"/>
    </row>
    <row r="1834" spans="1:2">
      <c r="A1834" s="19"/>
      <c r="B1834" s="19"/>
    </row>
    <row r="1835" spans="1:2">
      <c r="A1835" s="19"/>
      <c r="B1835" s="19"/>
    </row>
    <row r="1836" spans="1:2">
      <c r="A1836" s="19"/>
      <c r="B1836" s="19"/>
    </row>
    <row r="1837" spans="1:2">
      <c r="A1837" s="19"/>
      <c r="B1837" s="19"/>
    </row>
    <row r="1838" spans="1:2">
      <c r="A1838" s="19"/>
      <c r="B1838" s="19"/>
    </row>
    <row r="1839" spans="1:2">
      <c r="A1839" s="19"/>
      <c r="B1839" s="19"/>
    </row>
    <row r="1840" spans="1:2">
      <c r="A1840" s="19"/>
      <c r="B1840" s="19"/>
    </row>
    <row r="1841" spans="1:2">
      <c r="A1841" s="19"/>
      <c r="B1841" s="19"/>
    </row>
    <row r="1842" spans="1:2">
      <c r="A1842" s="19"/>
      <c r="B1842" s="19"/>
    </row>
    <row r="1843" spans="1:2">
      <c r="A1843" s="19"/>
      <c r="B1843" s="19"/>
    </row>
    <row r="1844" spans="1:2">
      <c r="A1844" s="19"/>
      <c r="B1844" s="19"/>
    </row>
    <row r="1845" spans="1:2">
      <c r="A1845" s="19"/>
      <c r="B1845" s="19"/>
    </row>
    <row r="1846" spans="1:2">
      <c r="A1846" s="19"/>
      <c r="B1846" s="19"/>
    </row>
    <row r="1847" spans="1:2">
      <c r="A1847" s="19"/>
      <c r="B1847" s="19"/>
    </row>
    <row r="1848" spans="1:2">
      <c r="A1848" s="19"/>
      <c r="B1848" s="19"/>
    </row>
    <row r="1849" spans="1:2">
      <c r="A1849" s="19"/>
      <c r="B1849" s="19"/>
    </row>
    <row r="1850" spans="1:2">
      <c r="A1850" s="19"/>
      <c r="B1850" s="19"/>
    </row>
    <row r="1851" spans="1:2">
      <c r="A1851" s="19"/>
      <c r="B1851" s="19"/>
    </row>
    <row r="1852" spans="1:2">
      <c r="A1852" s="19"/>
      <c r="B1852" s="19"/>
    </row>
    <row r="1853" spans="1:2">
      <c r="A1853" s="19"/>
      <c r="B1853" s="19"/>
    </row>
    <row r="1854" spans="1:2">
      <c r="A1854" s="19"/>
      <c r="B1854" s="19"/>
    </row>
    <row r="1855" spans="1:2">
      <c r="A1855" s="19"/>
      <c r="B1855" s="19"/>
    </row>
    <row r="1856" spans="1:2">
      <c r="A1856" s="19"/>
      <c r="B1856" s="19"/>
    </row>
    <row r="1857" spans="1:2">
      <c r="A1857" s="19"/>
      <c r="B1857" s="19"/>
    </row>
    <row r="1858" spans="1:2">
      <c r="A1858" s="19"/>
      <c r="B1858" s="19"/>
    </row>
    <row r="1859" spans="1:2">
      <c r="A1859" s="19"/>
      <c r="B1859" s="19"/>
    </row>
    <row r="1860" spans="1:2">
      <c r="A1860" s="19"/>
      <c r="B1860" s="19"/>
    </row>
    <row r="1861" spans="1:2">
      <c r="A1861" s="19"/>
      <c r="B1861" s="19"/>
    </row>
    <row r="1862" spans="1:2">
      <c r="A1862" s="19"/>
      <c r="B1862" s="19"/>
    </row>
    <row r="1863" spans="1:2">
      <c r="A1863" s="19"/>
      <c r="B1863" s="19"/>
    </row>
    <row r="1864" spans="1:2">
      <c r="A1864" s="19"/>
      <c r="B1864" s="19"/>
    </row>
    <row r="1865" spans="1:2">
      <c r="A1865" s="19"/>
      <c r="B1865" s="19"/>
    </row>
    <row r="1866" spans="1:2">
      <c r="A1866" s="19"/>
      <c r="B1866" s="19"/>
    </row>
    <row r="1867" spans="1:2">
      <c r="A1867" s="19"/>
      <c r="B1867" s="19"/>
    </row>
    <row r="1868" spans="1:2">
      <c r="A1868" s="19"/>
      <c r="B1868" s="19"/>
    </row>
    <row r="1869" spans="1:2">
      <c r="A1869" s="19"/>
      <c r="B1869" s="19"/>
    </row>
    <row r="1870" spans="1:2">
      <c r="A1870" s="19"/>
      <c r="B1870" s="19"/>
    </row>
    <row r="1871" spans="1:2">
      <c r="A1871" s="19"/>
      <c r="B1871" s="19"/>
    </row>
    <row r="1872" spans="1:2">
      <c r="A1872" s="19"/>
      <c r="B1872" s="19"/>
    </row>
    <row r="1873" spans="1:2">
      <c r="A1873" s="19"/>
      <c r="B1873" s="19"/>
    </row>
    <row r="1874" spans="1:2">
      <c r="A1874" s="19"/>
      <c r="B1874" s="19"/>
    </row>
    <row r="1875" spans="1:2">
      <c r="A1875" s="19"/>
      <c r="B1875" s="19"/>
    </row>
    <row r="1876" spans="1:2">
      <c r="A1876" s="19"/>
      <c r="B1876" s="19"/>
    </row>
    <row r="1877" spans="1:2">
      <c r="A1877" s="19"/>
      <c r="B1877" s="19"/>
    </row>
    <row r="1878" spans="1:2">
      <c r="A1878" s="19"/>
      <c r="B1878" s="19"/>
    </row>
    <row r="1879" spans="1:2">
      <c r="A1879" s="19"/>
      <c r="B1879" s="19"/>
    </row>
    <row r="1880" spans="1:2">
      <c r="A1880" s="19"/>
      <c r="B1880" s="19"/>
    </row>
    <row r="1881" spans="1:2">
      <c r="A1881" s="19"/>
      <c r="B1881" s="19"/>
    </row>
    <row r="1882" spans="1:2">
      <c r="A1882" s="19"/>
      <c r="B1882" s="19"/>
    </row>
    <row r="1883" spans="1:2">
      <c r="A1883" s="19"/>
      <c r="B1883" s="19"/>
    </row>
    <row r="1884" spans="1:2">
      <c r="A1884" s="19"/>
      <c r="B1884" s="19"/>
    </row>
    <row r="1885" spans="1:2">
      <c r="A1885" s="19"/>
      <c r="B1885" s="19"/>
    </row>
    <row r="1886" spans="1:2">
      <c r="A1886" s="19"/>
      <c r="B1886" s="19"/>
    </row>
    <row r="1887" spans="1:2">
      <c r="A1887" s="19"/>
      <c r="B1887" s="19"/>
    </row>
    <row r="1888" spans="1:2">
      <c r="A1888" s="19"/>
      <c r="B1888" s="19"/>
    </row>
    <row r="1889" spans="1:2">
      <c r="A1889" s="19"/>
      <c r="B1889" s="19"/>
    </row>
    <row r="1890" spans="1:2">
      <c r="A1890" s="19"/>
      <c r="B1890" s="19"/>
    </row>
    <row r="1891" spans="1:2">
      <c r="A1891" s="19"/>
      <c r="B1891" s="19"/>
    </row>
    <row r="1892" spans="1:2">
      <c r="A1892" s="19"/>
      <c r="B1892" s="19"/>
    </row>
    <row r="1893" spans="1:2">
      <c r="A1893" s="19"/>
      <c r="B1893" s="19"/>
    </row>
    <row r="1894" spans="1:2">
      <c r="A1894" s="19"/>
      <c r="B1894" s="19"/>
    </row>
    <row r="1895" spans="1:2">
      <c r="A1895" s="19"/>
      <c r="B1895" s="19"/>
    </row>
    <row r="1896" spans="1:2">
      <c r="A1896" s="19"/>
      <c r="B1896" s="19"/>
    </row>
    <row r="1897" spans="1:2">
      <c r="A1897" s="19"/>
      <c r="B1897" s="19"/>
    </row>
    <row r="1898" spans="1:2">
      <c r="A1898" s="19"/>
      <c r="B1898" s="19"/>
    </row>
    <row r="1899" spans="1:2">
      <c r="A1899" s="19"/>
      <c r="B1899" s="19"/>
    </row>
    <row r="1900" spans="1:2">
      <c r="A1900" s="19"/>
      <c r="B1900" s="19"/>
    </row>
    <row r="1901" spans="1:2">
      <c r="A1901" s="19"/>
      <c r="B1901" s="19"/>
    </row>
    <row r="1902" spans="1:2">
      <c r="A1902" s="19"/>
      <c r="B1902" s="19"/>
    </row>
    <row r="1903" spans="1:2">
      <c r="A1903" s="19"/>
      <c r="B1903" s="19"/>
    </row>
    <row r="1904" spans="1:2">
      <c r="A1904" s="19"/>
      <c r="B1904" s="19"/>
    </row>
    <row r="1905" spans="1:2">
      <c r="A1905" s="19"/>
      <c r="B1905" s="19"/>
    </row>
    <row r="1906" spans="1:2">
      <c r="A1906" s="19"/>
      <c r="B1906" s="19"/>
    </row>
    <row r="1907" spans="1:2">
      <c r="A1907" s="19"/>
      <c r="B1907" s="19"/>
    </row>
    <row r="1908" spans="1:2">
      <c r="A1908" s="19"/>
      <c r="B1908" s="19"/>
    </row>
    <row r="1909" spans="1:2">
      <c r="A1909" s="19"/>
      <c r="B1909" s="19"/>
    </row>
    <row r="1910" spans="1:2">
      <c r="A1910" s="19"/>
      <c r="B1910" s="19"/>
    </row>
    <row r="1911" spans="1:2">
      <c r="A1911" s="19"/>
      <c r="B1911" s="19"/>
    </row>
    <row r="1912" spans="1:2">
      <c r="A1912" s="19"/>
      <c r="B1912" s="19"/>
    </row>
    <row r="1913" spans="1:2">
      <c r="A1913" s="19"/>
      <c r="B1913" s="19"/>
    </row>
    <row r="1914" spans="1:2">
      <c r="A1914" s="19"/>
      <c r="B1914" s="19"/>
    </row>
    <row r="1915" spans="1:2">
      <c r="A1915" s="19"/>
      <c r="B1915" s="19"/>
    </row>
    <row r="1916" spans="1:2">
      <c r="A1916" s="19"/>
      <c r="B1916" s="19"/>
    </row>
    <row r="1917" spans="1:2">
      <c r="A1917" s="19"/>
      <c r="B1917" s="19"/>
    </row>
    <row r="1918" spans="1:2">
      <c r="A1918" s="19"/>
      <c r="B1918" s="19"/>
    </row>
    <row r="1919" spans="1:2">
      <c r="A1919" s="19"/>
      <c r="B1919" s="19"/>
    </row>
    <row r="1920" spans="1:2">
      <c r="A1920" s="19"/>
      <c r="B1920" s="19"/>
    </row>
    <row r="1921" spans="1:2">
      <c r="A1921" s="19"/>
      <c r="B1921" s="19"/>
    </row>
    <row r="1922" spans="1:2">
      <c r="A1922" s="19"/>
      <c r="B1922" s="19"/>
    </row>
    <row r="1923" spans="1:2">
      <c r="A1923" s="19"/>
      <c r="B1923" s="19"/>
    </row>
    <row r="1924" spans="1:2">
      <c r="A1924" s="19"/>
      <c r="B1924" s="19"/>
    </row>
    <row r="1925" spans="1:2">
      <c r="A1925" s="19"/>
      <c r="B1925" s="19"/>
    </row>
    <row r="1926" spans="1:2">
      <c r="A1926" s="19"/>
      <c r="B1926" s="19"/>
    </row>
    <row r="1927" spans="1:2">
      <c r="A1927" s="19"/>
      <c r="B1927" s="19"/>
    </row>
    <row r="1928" spans="1:2">
      <c r="A1928" s="19"/>
      <c r="B1928" s="19"/>
    </row>
    <row r="1929" spans="1:2">
      <c r="A1929" s="19"/>
      <c r="B1929" s="19"/>
    </row>
    <row r="1930" spans="1:2">
      <c r="A1930" s="19"/>
      <c r="B1930" s="19"/>
    </row>
    <row r="1931" spans="1:2">
      <c r="A1931" s="19"/>
      <c r="B1931" s="19"/>
    </row>
    <row r="1932" spans="1:2">
      <c r="A1932" s="19"/>
      <c r="B1932" s="19"/>
    </row>
    <row r="1933" spans="1:2">
      <c r="A1933" s="19"/>
      <c r="B1933" s="19"/>
    </row>
    <row r="1934" spans="1:2">
      <c r="A1934" s="19"/>
      <c r="B1934" s="19"/>
    </row>
    <row r="1935" spans="1:2">
      <c r="A1935" s="19"/>
      <c r="B1935" s="19"/>
    </row>
    <row r="1936" spans="1:2">
      <c r="A1936" s="19"/>
      <c r="B1936" s="19"/>
    </row>
    <row r="1937" spans="1:2">
      <c r="A1937" s="19"/>
      <c r="B1937" s="19"/>
    </row>
    <row r="1938" spans="1:2">
      <c r="A1938" s="19"/>
      <c r="B1938" s="19"/>
    </row>
    <row r="1939" spans="1:2">
      <c r="A1939" s="19"/>
      <c r="B1939" s="19"/>
    </row>
    <row r="1940" spans="1:2">
      <c r="A1940" s="19"/>
      <c r="B1940" s="19"/>
    </row>
    <row r="1941" spans="1:2">
      <c r="A1941" s="19"/>
      <c r="B1941" s="19"/>
    </row>
    <row r="1942" spans="1:2">
      <c r="A1942" s="19"/>
      <c r="B1942" s="19"/>
    </row>
    <row r="1943" spans="1:2">
      <c r="A1943" s="19"/>
      <c r="B1943" s="19"/>
    </row>
    <row r="1944" spans="1:2">
      <c r="A1944" s="19"/>
      <c r="B1944" s="19"/>
    </row>
    <row r="1945" spans="1:2">
      <c r="A1945" s="19"/>
      <c r="B1945" s="19"/>
    </row>
    <row r="1946" spans="1:2">
      <c r="A1946" s="19"/>
      <c r="B1946" s="19"/>
    </row>
    <row r="1947" spans="1:2">
      <c r="A1947" s="19"/>
      <c r="B1947" s="19"/>
    </row>
    <row r="1948" spans="1:2">
      <c r="A1948" s="19"/>
      <c r="B1948" s="19"/>
    </row>
    <row r="1949" spans="1:2">
      <c r="A1949" s="19"/>
      <c r="B1949" s="19"/>
    </row>
    <row r="1950" spans="1:2">
      <c r="A1950" s="19"/>
      <c r="B1950" s="19"/>
    </row>
    <row r="1951" spans="1:2">
      <c r="A1951" s="19"/>
      <c r="B1951" s="19"/>
    </row>
    <row r="1952" spans="1:2">
      <c r="A1952" s="19"/>
      <c r="B1952" s="19"/>
    </row>
    <row r="1953" spans="1:2">
      <c r="A1953" s="19"/>
      <c r="B1953" s="19"/>
    </row>
    <row r="1954" spans="1:2">
      <c r="A1954" s="19"/>
      <c r="B1954" s="19"/>
    </row>
    <row r="1955" spans="1:2">
      <c r="A1955" s="19"/>
      <c r="B1955" s="19"/>
    </row>
    <row r="1956" spans="1:2">
      <c r="A1956" s="19"/>
      <c r="B1956" s="19"/>
    </row>
    <row r="1957" spans="1:2">
      <c r="A1957" s="19"/>
      <c r="B1957" s="19"/>
    </row>
    <row r="1958" spans="1:2">
      <c r="A1958" s="19"/>
      <c r="B1958" s="19"/>
    </row>
    <row r="1959" spans="1:2">
      <c r="A1959" s="19"/>
      <c r="B1959" s="19"/>
    </row>
    <row r="1960" spans="1:2">
      <c r="A1960" s="19"/>
      <c r="B1960" s="19"/>
    </row>
    <row r="1961" spans="1:2">
      <c r="A1961" s="19"/>
      <c r="B1961" s="19"/>
    </row>
    <row r="1962" spans="1:2">
      <c r="A1962" s="19"/>
      <c r="B1962" s="19"/>
    </row>
    <row r="1963" spans="1:2">
      <c r="A1963" s="19"/>
      <c r="B1963" s="19"/>
    </row>
    <row r="1964" spans="1:2">
      <c r="A1964" s="19"/>
      <c r="B1964" s="19"/>
    </row>
    <row r="1965" spans="1:2">
      <c r="A1965" s="19"/>
      <c r="B1965" s="19"/>
    </row>
    <row r="1966" spans="1:2">
      <c r="A1966" s="19"/>
      <c r="B1966" s="19"/>
    </row>
    <row r="1967" spans="1:2">
      <c r="A1967" s="19"/>
      <c r="B1967" s="19"/>
    </row>
    <row r="1968" spans="1:2">
      <c r="A1968" s="19"/>
      <c r="B1968" s="19"/>
    </row>
    <row r="1969" spans="1:2">
      <c r="A1969" s="19"/>
      <c r="B1969" s="19"/>
    </row>
    <row r="1970" spans="1:2">
      <c r="A1970" s="19"/>
      <c r="B1970" s="19"/>
    </row>
    <row r="1971" spans="1:2">
      <c r="A1971" s="19"/>
      <c r="B1971" s="19"/>
    </row>
    <row r="1972" spans="1:2">
      <c r="A1972" s="19"/>
      <c r="B1972" s="19"/>
    </row>
    <row r="1973" spans="1:2">
      <c r="A1973" s="19"/>
      <c r="B1973" s="19"/>
    </row>
    <row r="1974" spans="1:2">
      <c r="A1974" s="19"/>
      <c r="B1974" s="19"/>
    </row>
    <row r="1975" spans="1:2">
      <c r="A1975" s="19"/>
      <c r="B1975" s="19"/>
    </row>
    <row r="1976" spans="1:2">
      <c r="A1976" s="19"/>
      <c r="B1976" s="19"/>
    </row>
    <row r="1977" spans="1:2">
      <c r="A1977" s="19"/>
      <c r="B1977" s="19"/>
    </row>
    <row r="1978" spans="1:2">
      <c r="A1978" s="19"/>
      <c r="B1978" s="19"/>
    </row>
    <row r="1979" spans="1:2">
      <c r="A1979" s="19"/>
      <c r="B1979" s="19"/>
    </row>
    <row r="1980" spans="1:2">
      <c r="A1980" s="19"/>
      <c r="B1980" s="19"/>
    </row>
    <row r="1981" spans="1:2">
      <c r="A1981" s="19"/>
      <c r="B1981" s="19"/>
    </row>
    <row r="1982" spans="1:2">
      <c r="A1982" s="19"/>
      <c r="B1982" s="19"/>
    </row>
    <row r="1983" spans="1:2">
      <c r="A1983" s="19"/>
      <c r="B1983" s="19"/>
    </row>
    <row r="1984" spans="1:2">
      <c r="A1984" s="19"/>
      <c r="B1984" s="19"/>
    </row>
    <row r="1985" spans="1:2">
      <c r="A1985" s="19"/>
      <c r="B1985" s="19"/>
    </row>
    <row r="1986" spans="1:2">
      <c r="A1986" s="19"/>
      <c r="B1986" s="19"/>
    </row>
    <row r="1987" spans="1:2">
      <c r="A1987" s="19"/>
      <c r="B1987" s="19"/>
    </row>
    <row r="1988" spans="1:2">
      <c r="A1988" s="19"/>
      <c r="B1988" s="19"/>
    </row>
    <row r="1989" spans="1:2">
      <c r="A1989" s="19"/>
      <c r="B1989" s="19"/>
    </row>
    <row r="1990" spans="1:2">
      <c r="A1990" s="19"/>
      <c r="B1990" s="19"/>
    </row>
    <row r="1991" spans="1:2">
      <c r="A1991" s="19"/>
      <c r="B1991" s="19"/>
    </row>
    <row r="1992" spans="1:2">
      <c r="A1992" s="19"/>
      <c r="B1992" s="19"/>
    </row>
    <row r="1993" spans="1:2">
      <c r="A1993" s="19"/>
      <c r="B1993" s="19"/>
    </row>
    <row r="1994" spans="1:2">
      <c r="A1994" s="19"/>
      <c r="B1994" s="19"/>
    </row>
    <row r="1995" spans="1:2">
      <c r="A1995" s="19"/>
      <c r="B1995" s="19"/>
    </row>
    <row r="1996" spans="1:2">
      <c r="A1996" s="19"/>
      <c r="B1996" s="19"/>
    </row>
    <row r="1997" spans="1:2">
      <c r="A1997" s="19"/>
      <c r="B1997" s="19"/>
    </row>
    <row r="1998" spans="1:2">
      <c r="A1998" s="19"/>
      <c r="B1998" s="19"/>
    </row>
    <row r="1999" spans="1:2">
      <c r="A1999" s="19"/>
      <c r="B1999" s="19"/>
    </row>
    <row r="2000" spans="1:2">
      <c r="A2000" s="19"/>
      <c r="B2000" s="19"/>
    </row>
    <row r="2001" spans="1:2">
      <c r="A2001" s="19"/>
      <c r="B2001" s="19"/>
    </row>
    <row r="2002" spans="1:2">
      <c r="A2002" s="19"/>
      <c r="B2002" s="19"/>
    </row>
    <row r="2003" spans="1:2">
      <c r="A2003" s="19"/>
      <c r="B2003" s="19"/>
    </row>
    <row r="2004" spans="1:2">
      <c r="A2004" s="19"/>
      <c r="B2004" s="19"/>
    </row>
    <row r="2005" spans="1:2">
      <c r="A2005" s="19"/>
      <c r="B2005" s="19"/>
    </row>
    <row r="2006" spans="1:2">
      <c r="A2006" s="19"/>
      <c r="B2006" s="19"/>
    </row>
    <row r="2007" spans="1:2">
      <c r="A2007" s="19"/>
      <c r="B2007" s="19"/>
    </row>
    <row r="2008" spans="1:2">
      <c r="A2008" s="19"/>
      <c r="B2008" s="19"/>
    </row>
    <row r="2009" spans="1:2">
      <c r="A2009" s="19"/>
      <c r="B2009" s="19"/>
    </row>
    <row r="2010" spans="1:2">
      <c r="A2010" s="19"/>
      <c r="B2010" s="19"/>
    </row>
    <row r="2011" spans="1:2">
      <c r="A2011" s="19"/>
      <c r="B2011" s="19"/>
    </row>
    <row r="2012" spans="1:2">
      <c r="A2012" s="19"/>
      <c r="B2012" s="19"/>
    </row>
    <row r="2013" spans="1:2">
      <c r="A2013" s="19"/>
      <c r="B2013" s="19"/>
    </row>
    <row r="2014" spans="1:2">
      <c r="A2014" s="19"/>
      <c r="B2014" s="19"/>
    </row>
    <row r="2015" spans="1:2">
      <c r="A2015" s="19"/>
      <c r="B2015" s="19"/>
    </row>
    <row r="2016" spans="1:2">
      <c r="A2016" s="19"/>
      <c r="B2016" s="19"/>
    </row>
    <row r="2017" spans="1:2">
      <c r="A2017" s="19"/>
      <c r="B2017" s="19"/>
    </row>
    <row r="2018" spans="1:2">
      <c r="A2018" s="19"/>
      <c r="B2018" s="19"/>
    </row>
    <row r="2019" spans="1:2">
      <c r="A2019" s="19"/>
      <c r="B2019" s="19"/>
    </row>
    <row r="2020" spans="1:2">
      <c r="A2020" s="19"/>
      <c r="B2020" s="19"/>
    </row>
    <row r="2021" spans="1:2">
      <c r="A2021" s="19"/>
      <c r="B2021" s="19"/>
    </row>
    <row r="2022" spans="1:2">
      <c r="A2022" s="19"/>
      <c r="B2022" s="19"/>
    </row>
    <row r="2023" spans="1:2">
      <c r="A2023" s="19"/>
      <c r="B2023" s="19"/>
    </row>
    <row r="2024" spans="1:2">
      <c r="A2024" s="19"/>
      <c r="B2024" s="19"/>
    </row>
    <row r="2025" spans="1:2">
      <c r="A2025" s="19"/>
      <c r="B2025" s="19"/>
    </row>
    <row r="2026" spans="1:2">
      <c r="A2026" s="19"/>
      <c r="B2026" s="19"/>
    </row>
    <row r="2027" spans="1:2">
      <c r="A2027" s="19"/>
      <c r="B2027" s="19"/>
    </row>
    <row r="2028" spans="1:2">
      <c r="A2028" s="19"/>
      <c r="B2028" s="19"/>
    </row>
    <row r="2029" spans="1:2">
      <c r="A2029" s="19"/>
      <c r="B2029" s="19"/>
    </row>
    <row r="2030" spans="1:2">
      <c r="A2030" s="19"/>
      <c r="B2030" s="19"/>
    </row>
    <row r="2031" spans="1:2">
      <c r="A2031" s="19"/>
      <c r="B2031" s="19"/>
    </row>
    <row r="2032" spans="1:2">
      <c r="A2032" s="19"/>
      <c r="B2032" s="19"/>
    </row>
    <row r="2033" spans="1:2">
      <c r="A2033" s="19"/>
      <c r="B2033" s="19"/>
    </row>
    <row r="2034" spans="1:2">
      <c r="A2034" s="19"/>
      <c r="B2034" s="19"/>
    </row>
    <row r="2035" spans="1:2">
      <c r="A2035" s="19"/>
      <c r="B2035" s="19"/>
    </row>
    <row r="2036" spans="1:2">
      <c r="A2036" s="19"/>
      <c r="B2036" s="19"/>
    </row>
    <row r="2037" spans="1:2">
      <c r="A2037" s="19"/>
      <c r="B2037" s="19"/>
    </row>
    <row r="2038" spans="1:2">
      <c r="A2038" s="19"/>
      <c r="B2038" s="19"/>
    </row>
    <row r="2039" spans="1:2">
      <c r="A2039" s="19"/>
      <c r="B2039" s="19"/>
    </row>
    <row r="2040" spans="1:2">
      <c r="A2040" s="19"/>
      <c r="B2040" s="19"/>
    </row>
    <row r="2041" spans="1:2">
      <c r="A2041" s="19"/>
      <c r="B2041" s="19"/>
    </row>
    <row r="2042" spans="1:2">
      <c r="A2042" s="19"/>
      <c r="B2042" s="19"/>
    </row>
    <row r="2043" spans="1:2">
      <c r="A2043" s="19"/>
      <c r="B2043" s="19"/>
    </row>
    <row r="2044" spans="1:2">
      <c r="A2044" s="19"/>
      <c r="B2044" s="19"/>
    </row>
    <row r="2045" spans="1:2">
      <c r="A2045" s="19"/>
      <c r="B2045" s="19"/>
    </row>
    <row r="2046" spans="1:2">
      <c r="A2046" s="19"/>
      <c r="B2046" s="19"/>
    </row>
    <row r="2047" spans="1:2">
      <c r="A2047" s="19"/>
      <c r="B2047" s="19"/>
    </row>
    <row r="2048" spans="1:2">
      <c r="A2048" s="19"/>
      <c r="B2048" s="19"/>
    </row>
    <row r="2049" spans="1:2">
      <c r="A2049" s="19"/>
      <c r="B2049" s="19"/>
    </row>
    <row r="2050" spans="1:2">
      <c r="A2050" s="19"/>
      <c r="B2050" s="19"/>
    </row>
    <row r="2051" spans="1:2">
      <c r="A2051" s="19"/>
      <c r="B2051" s="19"/>
    </row>
    <row r="2052" spans="1:2">
      <c r="A2052" s="19"/>
      <c r="B2052" s="19"/>
    </row>
    <row r="2053" spans="1:2">
      <c r="A2053" s="19"/>
      <c r="B2053" s="19"/>
    </row>
    <row r="2054" spans="1:2">
      <c r="A2054" s="19"/>
      <c r="B2054" s="19"/>
    </row>
    <row r="2055" spans="1:2">
      <c r="A2055" s="19"/>
      <c r="B2055" s="19"/>
    </row>
    <row r="2056" spans="1:2">
      <c r="A2056" s="19"/>
      <c r="B2056" s="19"/>
    </row>
    <row r="2057" spans="1:2">
      <c r="A2057" s="19"/>
      <c r="B2057" s="19"/>
    </row>
    <row r="2058" spans="1:2">
      <c r="A2058" s="19"/>
      <c r="B2058" s="19"/>
    </row>
    <row r="2059" spans="1:2">
      <c r="A2059" s="19"/>
      <c r="B2059" s="19"/>
    </row>
    <row r="2060" spans="1:2">
      <c r="A2060" s="19"/>
      <c r="B2060" s="19"/>
    </row>
    <row r="2061" spans="1:2">
      <c r="A2061" s="19"/>
      <c r="B2061" s="19"/>
    </row>
    <row r="2062" spans="1:2">
      <c r="A2062" s="19"/>
      <c r="B2062" s="19"/>
    </row>
    <row r="2063" spans="1:2">
      <c r="A2063" s="19"/>
      <c r="B2063" s="19"/>
    </row>
    <row r="2064" spans="1:2">
      <c r="A2064" s="19"/>
      <c r="B2064" s="19"/>
    </row>
    <row r="2065" spans="1:2">
      <c r="A2065" s="19"/>
      <c r="B2065" s="19"/>
    </row>
    <row r="2066" spans="1:2">
      <c r="A2066" s="19"/>
      <c r="B2066" s="19"/>
    </row>
    <row r="2067" spans="1:2">
      <c r="A2067" s="19"/>
      <c r="B2067" s="19"/>
    </row>
    <row r="2068" spans="1:2">
      <c r="A2068" s="19"/>
      <c r="B2068" s="19"/>
    </row>
    <row r="2069" spans="1:2">
      <c r="A2069" s="19"/>
      <c r="B2069" s="19"/>
    </row>
    <row r="2070" spans="1:2">
      <c r="A2070" s="19"/>
      <c r="B2070" s="19"/>
    </row>
    <row r="2071" spans="1:2">
      <c r="A2071" s="19"/>
      <c r="B2071" s="19"/>
    </row>
    <row r="2072" spans="1:2">
      <c r="A2072" s="19"/>
      <c r="B2072" s="19"/>
    </row>
    <row r="2073" spans="1:2">
      <c r="A2073" s="19"/>
      <c r="B2073" s="19"/>
    </row>
    <row r="2074" spans="1:2">
      <c r="A2074" s="19"/>
      <c r="B2074" s="19"/>
    </row>
    <row r="2075" spans="1:2">
      <c r="A2075" s="19"/>
      <c r="B2075" s="19"/>
    </row>
    <row r="2076" spans="1:2">
      <c r="A2076" s="19"/>
      <c r="B2076" s="19"/>
    </row>
    <row r="2077" spans="1:2">
      <c r="A2077" s="19"/>
      <c r="B2077" s="19"/>
    </row>
    <row r="2078" spans="1:2">
      <c r="A2078" s="19"/>
      <c r="B2078" s="19"/>
    </row>
    <row r="2079" spans="1:2">
      <c r="A2079" s="19"/>
      <c r="B2079" s="19"/>
    </row>
    <row r="2080" spans="1:2">
      <c r="A2080" s="19"/>
      <c r="B2080" s="19"/>
    </row>
    <row r="2081" spans="1:2">
      <c r="A2081" s="19"/>
      <c r="B2081" s="19"/>
    </row>
    <row r="2082" spans="1:2">
      <c r="A2082" s="19"/>
      <c r="B2082" s="19"/>
    </row>
    <row r="2083" spans="1:2">
      <c r="A2083" s="19"/>
      <c r="B2083" s="19"/>
    </row>
    <row r="2084" spans="1:2">
      <c r="A2084" s="19"/>
      <c r="B2084" s="19"/>
    </row>
    <row r="2085" spans="1:2">
      <c r="A2085" s="19"/>
      <c r="B2085" s="19"/>
    </row>
    <row r="2086" spans="1:2">
      <c r="A2086" s="19"/>
      <c r="B2086" s="19"/>
    </row>
    <row r="2087" spans="1:2">
      <c r="A2087" s="19"/>
      <c r="B2087" s="19"/>
    </row>
    <row r="2088" spans="1:2">
      <c r="A2088" s="19"/>
      <c r="B2088" s="19"/>
    </row>
    <row r="2089" spans="1:2">
      <c r="A2089" s="19"/>
      <c r="B2089" s="19"/>
    </row>
    <row r="2090" spans="1:2">
      <c r="A2090" s="19"/>
      <c r="B2090" s="19"/>
    </row>
    <row r="2091" spans="1:2">
      <c r="A2091" s="19"/>
      <c r="B2091" s="19"/>
    </row>
    <row r="2092" spans="1:2">
      <c r="A2092" s="19"/>
      <c r="B2092" s="19"/>
    </row>
    <row r="2093" spans="1:2">
      <c r="A2093" s="19"/>
      <c r="B2093" s="19"/>
    </row>
    <row r="2094" spans="1:2">
      <c r="A2094" s="19"/>
      <c r="B2094" s="19"/>
    </row>
    <row r="2095" spans="1:2">
      <c r="A2095" s="19"/>
      <c r="B2095" s="19"/>
    </row>
    <row r="2096" spans="1:2">
      <c r="A2096" s="19"/>
      <c r="B2096" s="19"/>
    </row>
    <row r="2097" spans="1:2">
      <c r="A2097" s="19"/>
      <c r="B2097" s="19"/>
    </row>
    <row r="2098" spans="1:2">
      <c r="A2098" s="19"/>
      <c r="B2098" s="19"/>
    </row>
    <row r="2099" spans="1:2">
      <c r="A2099" s="19"/>
      <c r="B2099" s="19"/>
    </row>
    <row r="2100" spans="1:2">
      <c r="A2100" s="19"/>
      <c r="B2100" s="19"/>
    </row>
    <row r="2101" spans="1:2">
      <c r="A2101" s="19"/>
      <c r="B2101" s="19"/>
    </row>
    <row r="2102" spans="1:2">
      <c r="A2102" s="19"/>
      <c r="B2102" s="19"/>
    </row>
    <row r="2103" spans="1:2">
      <c r="A2103" s="19"/>
      <c r="B2103" s="19"/>
    </row>
    <row r="2104" spans="1:2">
      <c r="A2104" s="19"/>
      <c r="B2104" s="19"/>
    </row>
    <row r="2105" spans="1:2">
      <c r="A2105" s="19"/>
      <c r="B2105" s="19"/>
    </row>
    <row r="2106" spans="1:2">
      <c r="A2106" s="19"/>
      <c r="B2106" s="19"/>
    </row>
    <row r="2107" spans="1:2">
      <c r="A2107" s="19"/>
      <c r="B2107" s="19"/>
    </row>
    <row r="2108" spans="1:2">
      <c r="A2108" s="19"/>
      <c r="B2108" s="19"/>
    </row>
    <row r="2109" spans="1:2">
      <c r="A2109" s="19"/>
      <c r="B2109" s="19"/>
    </row>
    <row r="2110" spans="1:2">
      <c r="A2110" s="19"/>
      <c r="B2110" s="19"/>
    </row>
    <row r="2111" spans="1:2">
      <c r="A2111" s="19"/>
      <c r="B2111" s="19"/>
    </row>
    <row r="2112" spans="1:2">
      <c r="A2112" s="19"/>
      <c r="B2112" s="19"/>
    </row>
    <row r="2113" spans="1:2">
      <c r="A2113" s="19"/>
      <c r="B2113" s="19"/>
    </row>
    <row r="2114" spans="1:2">
      <c r="A2114" s="19"/>
      <c r="B2114" s="19"/>
    </row>
    <row r="2115" spans="1:2">
      <c r="A2115" s="19"/>
      <c r="B2115" s="19"/>
    </row>
    <row r="2116" spans="1:2">
      <c r="A2116" s="19"/>
      <c r="B2116" s="19"/>
    </row>
    <row r="2117" spans="1:2">
      <c r="A2117" s="19"/>
      <c r="B2117" s="19"/>
    </row>
    <row r="2118" spans="1:2">
      <c r="A2118" s="19"/>
      <c r="B2118" s="19"/>
    </row>
    <row r="2119" spans="1:2">
      <c r="A2119" s="19"/>
      <c r="B2119" s="19"/>
    </row>
    <row r="2120" spans="1:2">
      <c r="A2120" s="19"/>
      <c r="B2120" s="19"/>
    </row>
    <row r="2121" spans="1:2">
      <c r="A2121" s="19"/>
      <c r="B2121" s="19"/>
    </row>
    <row r="2122" spans="1:2">
      <c r="A2122" s="19"/>
      <c r="B2122" s="19"/>
    </row>
    <row r="2123" spans="1:2">
      <c r="A2123" s="19"/>
      <c r="B2123" s="19"/>
    </row>
    <row r="2124" spans="1:2">
      <c r="A2124" s="19"/>
      <c r="B2124" s="19"/>
    </row>
    <row r="2125" spans="1:2">
      <c r="A2125" s="19"/>
      <c r="B2125" s="19"/>
    </row>
    <row r="2126" spans="1:2">
      <c r="A2126" s="19"/>
      <c r="B2126" s="19"/>
    </row>
    <row r="2127" spans="1:2">
      <c r="A2127" s="19"/>
      <c r="B2127" s="19"/>
    </row>
    <row r="2128" spans="1:2">
      <c r="A2128" s="19"/>
      <c r="B2128" s="19"/>
    </row>
    <row r="2129" spans="1:2">
      <c r="A2129" s="19"/>
      <c r="B2129" s="19"/>
    </row>
    <row r="2130" spans="1:2">
      <c r="A2130" s="19"/>
      <c r="B2130" s="19"/>
    </row>
    <row r="2131" spans="1:2">
      <c r="A2131" s="19"/>
      <c r="B2131" s="19"/>
    </row>
    <row r="2132" spans="1:2">
      <c r="A2132" s="19"/>
      <c r="B2132" s="19"/>
    </row>
    <row r="2133" spans="1:2">
      <c r="A2133" s="19"/>
      <c r="B2133" s="19"/>
    </row>
    <row r="2134" spans="1:2">
      <c r="A2134" s="19"/>
      <c r="B2134" s="19"/>
    </row>
    <row r="2135" spans="1:2">
      <c r="A2135" s="19"/>
      <c r="B2135" s="19"/>
    </row>
    <row r="2136" spans="1:2">
      <c r="A2136" s="19"/>
      <c r="B2136" s="19"/>
    </row>
    <row r="2137" spans="1:2">
      <c r="A2137" s="19"/>
      <c r="B2137" s="19"/>
    </row>
    <row r="2138" spans="1:2">
      <c r="A2138" s="19"/>
      <c r="B2138" s="19"/>
    </row>
    <row r="2139" spans="1:2">
      <c r="A2139" s="19"/>
      <c r="B2139" s="19"/>
    </row>
    <row r="2140" spans="1:2">
      <c r="A2140" s="19"/>
      <c r="B2140" s="19"/>
    </row>
    <row r="2141" spans="1:2">
      <c r="A2141" s="19"/>
      <c r="B2141" s="19"/>
    </row>
    <row r="2142" spans="1:2">
      <c r="A2142" s="19"/>
      <c r="B2142" s="19"/>
    </row>
    <row r="2143" spans="1:2">
      <c r="A2143" s="19"/>
      <c r="B2143" s="19"/>
    </row>
    <row r="2144" spans="1:2">
      <c r="A2144" s="19"/>
      <c r="B2144" s="19"/>
    </row>
    <row r="2145" spans="1:2">
      <c r="A2145" s="19"/>
      <c r="B2145" s="19"/>
    </row>
    <row r="2146" spans="1:2">
      <c r="A2146" s="19"/>
      <c r="B2146" s="19"/>
    </row>
    <row r="2147" spans="1:2">
      <c r="A2147" s="19"/>
      <c r="B2147" s="19"/>
    </row>
    <row r="2148" spans="1:2">
      <c r="A2148" s="19"/>
      <c r="B2148" s="19"/>
    </row>
    <row r="2149" spans="1:2">
      <c r="A2149" s="19"/>
      <c r="B2149" s="19"/>
    </row>
    <row r="2150" spans="1:2">
      <c r="A2150" s="19"/>
      <c r="B2150" s="19"/>
    </row>
    <row r="2151" spans="1:2">
      <c r="A2151" s="19"/>
      <c r="B2151" s="19"/>
    </row>
    <row r="2152" spans="1:2">
      <c r="A2152" s="19"/>
      <c r="B2152" s="19"/>
    </row>
    <row r="2153" spans="1:2">
      <c r="A2153" s="19"/>
      <c r="B2153" s="19"/>
    </row>
    <row r="2154" spans="1:2">
      <c r="A2154" s="19"/>
      <c r="B2154" s="19"/>
    </row>
    <row r="2155" spans="1:2">
      <c r="A2155" s="19"/>
      <c r="B2155" s="19"/>
    </row>
    <row r="2156" spans="1:2">
      <c r="A2156" s="19"/>
      <c r="B2156" s="19"/>
    </row>
    <row r="2157" spans="1:2">
      <c r="A2157" s="19"/>
      <c r="B2157" s="19"/>
    </row>
    <row r="2158" spans="1:2">
      <c r="A2158" s="19"/>
      <c r="B2158" s="19"/>
    </row>
    <row r="2159" spans="1:2">
      <c r="A2159" s="19"/>
      <c r="B2159" s="19"/>
    </row>
    <row r="2160" spans="1:2">
      <c r="A2160" s="19"/>
      <c r="B2160" s="19"/>
    </row>
    <row r="2161" spans="1:2">
      <c r="A2161" s="19"/>
      <c r="B2161" s="19"/>
    </row>
    <row r="2162" spans="1:2">
      <c r="A2162" s="19"/>
      <c r="B2162" s="19"/>
    </row>
    <row r="2163" spans="1:2">
      <c r="A2163" s="19"/>
      <c r="B2163" s="19"/>
    </row>
    <row r="2164" spans="1:2">
      <c r="A2164" s="19"/>
      <c r="B2164" s="19"/>
    </row>
    <row r="2165" spans="1:2">
      <c r="A2165" s="19"/>
      <c r="B2165" s="19"/>
    </row>
    <row r="2166" spans="1:2">
      <c r="A2166" s="19"/>
      <c r="B2166" s="19"/>
    </row>
    <row r="2167" spans="1:2">
      <c r="A2167" s="19"/>
      <c r="B2167" s="19"/>
    </row>
    <row r="2168" spans="1:2">
      <c r="A2168" s="19"/>
      <c r="B2168" s="19"/>
    </row>
    <row r="2169" spans="1:2">
      <c r="A2169" s="19"/>
      <c r="B2169" s="19"/>
    </row>
    <row r="2170" spans="1:2">
      <c r="A2170" s="19"/>
      <c r="B2170" s="19"/>
    </row>
    <row r="2171" spans="1:2">
      <c r="A2171" s="19"/>
      <c r="B2171" s="19"/>
    </row>
    <row r="2172" spans="1:2">
      <c r="A2172" s="19"/>
      <c r="B2172" s="19"/>
    </row>
    <row r="2173" spans="1:2">
      <c r="A2173" s="19"/>
      <c r="B2173" s="19"/>
    </row>
    <row r="2174" spans="1:2">
      <c r="A2174" s="19"/>
      <c r="B2174" s="19"/>
    </row>
    <row r="2175" spans="1:2">
      <c r="A2175" s="19"/>
      <c r="B2175" s="19"/>
    </row>
    <row r="2176" spans="1:2">
      <c r="A2176" s="19"/>
      <c r="B2176" s="19"/>
    </row>
    <row r="2177" spans="1:2">
      <c r="A2177" s="19"/>
      <c r="B2177" s="19"/>
    </row>
    <row r="2178" spans="1:2">
      <c r="A2178" s="19"/>
      <c r="B2178" s="19"/>
    </row>
    <row r="2179" spans="1:2">
      <c r="A2179" s="19"/>
      <c r="B2179" s="19"/>
    </row>
    <row r="2180" spans="1:2">
      <c r="A2180" s="19"/>
      <c r="B2180" s="19"/>
    </row>
    <row r="2181" spans="1:2">
      <c r="A2181" s="19"/>
      <c r="B2181" s="19"/>
    </row>
    <row r="2182" spans="1:2">
      <c r="A2182" s="19"/>
      <c r="B2182" s="19"/>
    </row>
    <row r="2183" spans="1:2">
      <c r="A2183" s="19"/>
      <c r="B2183" s="19"/>
    </row>
    <row r="2184" spans="1:2">
      <c r="A2184" s="19"/>
      <c r="B2184" s="19"/>
    </row>
    <row r="2185" spans="1:2">
      <c r="A2185" s="19"/>
      <c r="B2185" s="19"/>
    </row>
    <row r="2186" spans="1:2">
      <c r="A2186" s="19"/>
      <c r="B2186" s="19"/>
    </row>
    <row r="2187" spans="1:2">
      <c r="A2187" s="19"/>
      <c r="B2187" s="19"/>
    </row>
    <row r="2188" spans="1:2">
      <c r="A2188" s="19"/>
      <c r="B2188" s="19"/>
    </row>
    <row r="2189" spans="1:2">
      <c r="A2189" s="19"/>
      <c r="B2189" s="19"/>
    </row>
    <row r="2190" spans="1:2">
      <c r="A2190" s="19"/>
      <c r="B2190" s="19"/>
    </row>
    <row r="2191" spans="1:2">
      <c r="A2191" s="19"/>
      <c r="B2191" s="19"/>
    </row>
    <row r="2192" spans="1:2">
      <c r="A2192" s="19"/>
      <c r="B2192" s="19"/>
    </row>
    <row r="2193" spans="1:2">
      <c r="A2193" s="19"/>
      <c r="B2193" s="19"/>
    </row>
    <row r="2194" spans="1:2">
      <c r="A2194" s="19"/>
      <c r="B2194" s="19"/>
    </row>
    <row r="2195" spans="1:2">
      <c r="A2195" s="19"/>
      <c r="B2195" s="19"/>
    </row>
    <row r="2196" spans="1:2">
      <c r="A2196" s="19"/>
      <c r="B2196" s="19"/>
    </row>
    <row r="2197" spans="1:2">
      <c r="A2197" s="19"/>
      <c r="B2197" s="19"/>
    </row>
    <row r="2198" spans="1:2">
      <c r="A2198" s="19"/>
      <c r="B2198" s="19"/>
    </row>
    <row r="2199" spans="1:2">
      <c r="A2199" s="19"/>
      <c r="B2199" s="19"/>
    </row>
    <row r="2200" spans="1:2">
      <c r="A2200" s="19"/>
      <c r="B2200" s="19"/>
    </row>
    <row r="2201" spans="1:2">
      <c r="A2201" s="19"/>
      <c r="B2201" s="19"/>
    </row>
    <row r="2202" spans="1:2">
      <c r="A2202" s="19"/>
      <c r="B2202" s="19"/>
    </row>
    <row r="2203" spans="1:2">
      <c r="A2203" s="19"/>
      <c r="B2203" s="19"/>
    </row>
    <row r="2204" spans="1:2">
      <c r="A2204" s="19"/>
      <c r="B2204" s="19"/>
    </row>
    <row r="2205" spans="1:2">
      <c r="A2205" s="19"/>
      <c r="B2205" s="19"/>
    </row>
    <row r="2206" spans="1:2">
      <c r="A2206" s="19"/>
      <c r="B2206" s="19"/>
    </row>
    <row r="2207" spans="1:2">
      <c r="A2207" s="19"/>
      <c r="B2207" s="19"/>
    </row>
    <row r="2208" spans="1:2">
      <c r="A2208" s="19"/>
      <c r="B2208" s="19"/>
    </row>
    <row r="2209" spans="1:2">
      <c r="A2209" s="19"/>
      <c r="B2209" s="19"/>
    </row>
    <row r="2210" spans="1:2">
      <c r="A2210" s="19"/>
      <c r="B2210" s="19"/>
    </row>
    <row r="2211" spans="1:2">
      <c r="A2211" s="19"/>
      <c r="B2211" s="19"/>
    </row>
    <row r="2212" spans="1:2">
      <c r="A2212" s="19"/>
      <c r="B2212" s="19"/>
    </row>
    <row r="2213" spans="1:2">
      <c r="A2213" s="19"/>
      <c r="B2213" s="19"/>
    </row>
    <row r="2214" spans="1:2">
      <c r="A2214" s="19"/>
      <c r="B2214" s="19"/>
    </row>
    <row r="2215" spans="1:2">
      <c r="A2215" s="19"/>
      <c r="B2215" s="19"/>
    </row>
    <row r="2216" spans="1:2">
      <c r="A2216" s="19"/>
      <c r="B2216" s="19"/>
    </row>
    <row r="2217" spans="1:2">
      <c r="A2217" s="19"/>
      <c r="B2217" s="19"/>
    </row>
    <row r="2218" spans="1:2">
      <c r="A2218" s="19"/>
      <c r="B2218" s="19"/>
    </row>
    <row r="2219" spans="1:2">
      <c r="A2219" s="19"/>
      <c r="B2219" s="19"/>
    </row>
    <row r="2220" spans="1:2">
      <c r="A2220" s="19"/>
      <c r="B2220" s="19"/>
    </row>
    <row r="2221" spans="1:2">
      <c r="A2221" s="19"/>
      <c r="B2221" s="19"/>
    </row>
    <row r="2222" spans="1:2">
      <c r="A2222" s="19"/>
      <c r="B2222" s="19"/>
    </row>
    <row r="2223" spans="1:2">
      <c r="A2223" s="19"/>
      <c r="B2223" s="19"/>
    </row>
    <row r="2224" spans="1:2">
      <c r="A2224" s="19"/>
      <c r="B2224" s="19"/>
    </row>
    <row r="2225" spans="1:2">
      <c r="A2225" s="19"/>
      <c r="B2225" s="19"/>
    </row>
    <row r="2226" spans="1:2">
      <c r="A2226" s="19"/>
      <c r="B2226" s="19"/>
    </row>
    <row r="2227" spans="1:2">
      <c r="A2227" s="19"/>
      <c r="B2227" s="19"/>
    </row>
    <row r="2228" spans="1:2">
      <c r="A2228" s="19"/>
      <c r="B2228" s="19"/>
    </row>
    <row r="2229" spans="1:2">
      <c r="A2229" s="19"/>
      <c r="B2229" s="19"/>
    </row>
    <row r="2230" spans="1:2">
      <c r="A2230" s="19"/>
      <c r="B2230" s="19"/>
    </row>
    <row r="2231" spans="1:2">
      <c r="A2231" s="19"/>
      <c r="B2231" s="19"/>
    </row>
    <row r="2232" spans="1:2">
      <c r="A2232" s="19"/>
      <c r="B2232" s="19"/>
    </row>
    <row r="2233" spans="1:2">
      <c r="A2233" s="19"/>
      <c r="B2233" s="19"/>
    </row>
    <row r="2234" spans="1:2">
      <c r="A2234" s="19"/>
      <c r="B2234" s="19"/>
    </row>
    <row r="2235" spans="1:2">
      <c r="A2235" s="19"/>
      <c r="B2235" s="19"/>
    </row>
    <row r="2236" spans="1:2">
      <c r="A2236" s="19"/>
      <c r="B2236" s="19"/>
    </row>
    <row r="2237" spans="1:2">
      <c r="A2237" s="19"/>
      <c r="B2237" s="19"/>
    </row>
    <row r="2238" spans="1:2">
      <c r="A2238" s="19"/>
      <c r="B2238" s="19"/>
    </row>
    <row r="2239" spans="1:2">
      <c r="A2239" s="19"/>
      <c r="B2239" s="19"/>
    </row>
    <row r="2240" spans="1:2">
      <c r="A2240" s="19"/>
      <c r="B2240" s="19"/>
    </row>
    <row r="2241" spans="1:2">
      <c r="A2241" s="19"/>
      <c r="B2241" s="19"/>
    </row>
    <row r="2242" spans="1:2">
      <c r="A2242" s="19"/>
      <c r="B2242" s="19"/>
    </row>
    <row r="2243" spans="1:2">
      <c r="A2243" s="19"/>
      <c r="B2243" s="19"/>
    </row>
    <row r="2244" spans="1:2">
      <c r="A2244" s="19"/>
      <c r="B2244" s="19"/>
    </row>
    <row r="2245" spans="1:2">
      <c r="A2245" s="19"/>
      <c r="B2245" s="19"/>
    </row>
    <row r="2246" spans="1:2">
      <c r="A2246" s="19"/>
      <c r="B2246" s="19"/>
    </row>
    <row r="2247" spans="1:2">
      <c r="A2247" s="19"/>
      <c r="B2247" s="19"/>
    </row>
    <row r="2248" spans="1:2">
      <c r="A2248" s="19"/>
      <c r="B2248" s="19"/>
    </row>
  </sheetData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3282"/>
  <sheetViews>
    <sheetView workbookViewId="0"/>
  </sheetViews>
  <sheetFormatPr defaultColWidth="12.5703125" defaultRowHeight="15.75" customHeight="1"/>
  <sheetData>
    <row r="1" spans="1:3">
      <c r="A1" s="11" t="s">
        <v>1770</v>
      </c>
      <c r="B1" s="11" t="s">
        <v>3941</v>
      </c>
      <c r="C1" s="11" t="s">
        <v>3942</v>
      </c>
    </row>
    <row r="2" spans="1:3">
      <c r="A2" s="33" t="s">
        <v>1</v>
      </c>
      <c r="B2" s="33" t="s">
        <v>2</v>
      </c>
    </row>
    <row r="3" spans="1:3">
      <c r="A3" s="46" t="s">
        <v>1</v>
      </c>
      <c r="B3" s="47" t="s">
        <v>730</v>
      </c>
    </row>
    <row r="4" spans="1:3">
      <c r="A4" s="48" t="s">
        <v>1</v>
      </c>
      <c r="B4" s="48" t="s">
        <v>3293</v>
      </c>
    </row>
    <row r="5" spans="1:3">
      <c r="A5" s="48" t="s">
        <v>1</v>
      </c>
      <c r="B5" s="48" t="s">
        <v>3585</v>
      </c>
    </row>
    <row r="6" spans="1:3">
      <c r="A6" s="49" t="s">
        <v>1</v>
      </c>
      <c r="B6" s="50" t="s">
        <v>3640</v>
      </c>
    </row>
    <row r="7" spans="1:3">
      <c r="A7" s="46" t="s">
        <v>1</v>
      </c>
      <c r="B7" s="51" t="s">
        <v>732</v>
      </c>
    </row>
    <row r="8" spans="1:3">
      <c r="A8" s="52" t="s">
        <v>4</v>
      </c>
      <c r="B8" s="52" t="s">
        <v>1773</v>
      </c>
    </row>
    <row r="9" spans="1:3">
      <c r="A9" s="52" t="s">
        <v>4</v>
      </c>
      <c r="B9" s="53" t="s">
        <v>1774</v>
      </c>
    </row>
    <row r="10" spans="1:3">
      <c r="A10" s="52" t="s">
        <v>4</v>
      </c>
      <c r="B10" s="53" t="s">
        <v>1775</v>
      </c>
    </row>
    <row r="11" spans="1:3">
      <c r="A11" s="52" t="s">
        <v>4</v>
      </c>
      <c r="B11" s="52" t="s">
        <v>1776</v>
      </c>
    </row>
    <row r="12" spans="1:3">
      <c r="A12" s="52" t="s">
        <v>4</v>
      </c>
      <c r="B12" s="53" t="s">
        <v>1777</v>
      </c>
    </row>
    <row r="13" spans="1:3">
      <c r="A13" s="52"/>
      <c r="B13" s="53"/>
    </row>
    <row r="14" spans="1:3">
      <c r="A14" s="20" t="s">
        <v>4</v>
      </c>
      <c r="B14" s="21" t="s">
        <v>734</v>
      </c>
    </row>
    <row r="15" spans="1:3">
      <c r="A15" s="52"/>
      <c r="B15" s="53"/>
    </row>
    <row r="16" spans="1:3">
      <c r="A16" s="48" t="s">
        <v>4</v>
      </c>
      <c r="B16" s="54" t="s">
        <v>3865</v>
      </c>
    </row>
    <row r="17" spans="1:2">
      <c r="A17" s="20" t="s">
        <v>733</v>
      </c>
      <c r="B17" s="21" t="s">
        <v>736</v>
      </c>
    </row>
    <row r="18" spans="1:2">
      <c r="A18" s="48" t="s">
        <v>733</v>
      </c>
      <c r="B18" s="54" t="s">
        <v>2679</v>
      </c>
    </row>
    <row r="19" spans="1:2">
      <c r="A19" s="48" t="s">
        <v>733</v>
      </c>
      <c r="B19" s="54" t="s">
        <v>2774</v>
      </c>
    </row>
    <row r="20" spans="1:2">
      <c r="A20" s="48" t="s">
        <v>733</v>
      </c>
      <c r="B20" s="48" t="s">
        <v>3048</v>
      </c>
    </row>
    <row r="21" spans="1:2">
      <c r="A21" s="48" t="s">
        <v>733</v>
      </c>
      <c r="B21" s="48" t="s">
        <v>3925</v>
      </c>
    </row>
    <row r="22" spans="1:2">
      <c r="A22" s="48" t="s">
        <v>735</v>
      </c>
      <c r="B22" s="54" t="s">
        <v>3114</v>
      </c>
    </row>
    <row r="23" spans="1:2">
      <c r="A23" s="52" t="s">
        <v>7</v>
      </c>
      <c r="B23" s="53" t="s">
        <v>8</v>
      </c>
    </row>
    <row r="24" spans="1:2">
      <c r="A24" s="20" t="s">
        <v>10</v>
      </c>
      <c r="B24" s="20" t="s">
        <v>737</v>
      </c>
    </row>
    <row r="25" spans="1:2">
      <c r="A25" s="48" t="s">
        <v>10</v>
      </c>
      <c r="B25" s="48" t="s">
        <v>2717</v>
      </c>
    </row>
    <row r="26" spans="1:2">
      <c r="A26" s="48" t="s">
        <v>10</v>
      </c>
      <c r="B26" s="54" t="s">
        <v>2747</v>
      </c>
    </row>
    <row r="27" spans="1:2">
      <c r="A27" s="48" t="s">
        <v>10</v>
      </c>
      <c r="B27" s="54" t="s">
        <v>2752</v>
      </c>
    </row>
    <row r="28" spans="1:2">
      <c r="A28" s="48" t="s">
        <v>10</v>
      </c>
      <c r="B28" s="48" t="s">
        <v>2896</v>
      </c>
    </row>
    <row r="29" spans="1:2">
      <c r="A29" s="48" t="s">
        <v>10</v>
      </c>
      <c r="B29" s="54" t="s">
        <v>3109</v>
      </c>
    </row>
    <row r="30" spans="1:2">
      <c r="A30" s="48" t="s">
        <v>10</v>
      </c>
      <c r="B30" s="48" t="s">
        <v>3149</v>
      </c>
    </row>
    <row r="31" spans="1:2">
      <c r="A31" s="52" t="s">
        <v>10</v>
      </c>
      <c r="B31" s="53" t="s">
        <v>1779</v>
      </c>
    </row>
    <row r="32" spans="1:2">
      <c r="A32" s="20" t="s">
        <v>10</v>
      </c>
      <c r="B32" s="21" t="s">
        <v>739</v>
      </c>
    </row>
    <row r="33" spans="1:2">
      <c r="A33" s="20" t="s">
        <v>10</v>
      </c>
      <c r="B33" s="21" t="s">
        <v>741</v>
      </c>
    </row>
    <row r="34" spans="1:2">
      <c r="A34" s="52" t="s">
        <v>10</v>
      </c>
      <c r="B34" s="53" t="s">
        <v>1780</v>
      </c>
    </row>
    <row r="35" spans="1:2">
      <c r="A35" s="48" t="s">
        <v>10</v>
      </c>
      <c r="B35" s="54" t="s">
        <v>3707</v>
      </c>
    </row>
    <row r="36" spans="1:2">
      <c r="A36" s="20" t="s">
        <v>13</v>
      </c>
      <c r="B36" s="21" t="s">
        <v>743</v>
      </c>
    </row>
    <row r="37" spans="1:2">
      <c r="A37" s="52" t="s">
        <v>13</v>
      </c>
      <c r="B37" s="53" t="s">
        <v>14</v>
      </c>
    </row>
    <row r="38" spans="1:2">
      <c r="A38" s="20" t="s">
        <v>13</v>
      </c>
      <c r="B38" s="21" t="s">
        <v>745</v>
      </c>
    </row>
    <row r="39" spans="1:2">
      <c r="A39" s="52" t="s">
        <v>13</v>
      </c>
      <c r="B39" s="53" t="s">
        <v>1781</v>
      </c>
    </row>
    <row r="40" spans="1:2">
      <c r="A40" s="20" t="s">
        <v>13</v>
      </c>
      <c r="B40" s="21" t="s">
        <v>747</v>
      </c>
    </row>
    <row r="41" spans="1:2">
      <c r="A41" s="20" t="s">
        <v>13</v>
      </c>
      <c r="B41" s="21" t="s">
        <v>749</v>
      </c>
    </row>
    <row r="42" spans="1:2">
      <c r="A42" s="20" t="s">
        <v>17</v>
      </c>
      <c r="B42" s="20" t="s">
        <v>751</v>
      </c>
    </row>
    <row r="43" spans="1:2">
      <c r="A43" s="20" t="s">
        <v>17</v>
      </c>
      <c r="B43" s="20" t="s">
        <v>753</v>
      </c>
    </row>
    <row r="44" spans="1:2">
      <c r="A44" s="52" t="s">
        <v>17</v>
      </c>
      <c r="B44" s="53" t="s">
        <v>1782</v>
      </c>
    </row>
    <row r="45" spans="1:2">
      <c r="A45" s="20" t="s">
        <v>17</v>
      </c>
      <c r="B45" s="21" t="s">
        <v>755</v>
      </c>
    </row>
    <row r="46" spans="1:2">
      <c r="A46" s="48" t="s">
        <v>17</v>
      </c>
      <c r="B46" s="54" t="s">
        <v>2669</v>
      </c>
    </row>
    <row r="47" spans="1:2">
      <c r="A47" s="20" t="s">
        <v>17</v>
      </c>
      <c r="B47" s="21" t="s">
        <v>757</v>
      </c>
    </row>
    <row r="48" spans="1:2">
      <c r="A48" s="52" t="s">
        <v>17</v>
      </c>
      <c r="B48" s="53" t="s">
        <v>1783</v>
      </c>
    </row>
    <row r="49" spans="1:2">
      <c r="A49" s="52" t="s">
        <v>17</v>
      </c>
      <c r="B49" s="52" t="s">
        <v>1784</v>
      </c>
    </row>
    <row r="50" spans="1:2">
      <c r="A50" s="20" t="s">
        <v>17</v>
      </c>
      <c r="B50" s="20" t="s">
        <v>758</v>
      </c>
    </row>
    <row r="51" spans="1:2">
      <c r="A51" s="48" t="s">
        <v>17</v>
      </c>
      <c r="B51" s="54" t="s">
        <v>2888</v>
      </c>
    </row>
    <row r="52" spans="1:2">
      <c r="A52" s="20" t="s">
        <v>17</v>
      </c>
      <c r="B52" s="21" t="s">
        <v>760</v>
      </c>
    </row>
    <row r="53" spans="1:2">
      <c r="A53" s="48" t="s">
        <v>17</v>
      </c>
      <c r="B53" s="54" t="s">
        <v>3069</v>
      </c>
    </row>
    <row r="54" spans="1:2">
      <c r="A54" s="52" t="s">
        <v>17</v>
      </c>
      <c r="B54" s="53" t="s">
        <v>22</v>
      </c>
    </row>
    <row r="55" spans="1:2">
      <c r="A55" s="48" t="s">
        <v>17</v>
      </c>
      <c r="B55" s="54" t="s">
        <v>3193</v>
      </c>
    </row>
    <row r="56" spans="1:2">
      <c r="A56" s="48" t="s">
        <v>17</v>
      </c>
      <c r="B56" s="54" t="s">
        <v>3203</v>
      </c>
    </row>
    <row r="57" spans="1:2">
      <c r="A57" s="20" t="s">
        <v>17</v>
      </c>
      <c r="B57" s="21" t="s">
        <v>761</v>
      </c>
    </row>
    <row r="58" spans="1:2">
      <c r="A58" s="52" t="s">
        <v>17</v>
      </c>
      <c r="B58" s="53" t="s">
        <v>1785</v>
      </c>
    </row>
    <row r="59" spans="1:2">
      <c r="A59" s="48" t="s">
        <v>17</v>
      </c>
      <c r="B59" s="54" t="s">
        <v>3309</v>
      </c>
    </row>
    <row r="60" spans="1:2">
      <c r="A60" s="52" t="s">
        <v>17</v>
      </c>
      <c r="B60" s="53" t="s">
        <v>1786</v>
      </c>
    </row>
    <row r="61" spans="1:2">
      <c r="A61" s="48" t="s">
        <v>17</v>
      </c>
      <c r="B61" s="54" t="s">
        <v>3471</v>
      </c>
    </row>
    <row r="62" spans="1:2">
      <c r="A62" s="48" t="s">
        <v>17</v>
      </c>
      <c r="B62" s="54" t="s">
        <v>3472</v>
      </c>
    </row>
    <row r="63" spans="1:2">
      <c r="A63" s="48" t="s">
        <v>17</v>
      </c>
      <c r="B63" s="54" t="s">
        <v>3499</v>
      </c>
    </row>
    <row r="64" spans="1:2">
      <c r="A64" s="48" t="s">
        <v>17</v>
      </c>
      <c r="B64" s="54" t="s">
        <v>3518</v>
      </c>
    </row>
    <row r="65" spans="1:2">
      <c r="A65" s="20" t="s">
        <v>17</v>
      </c>
      <c r="B65" s="21" t="s">
        <v>763</v>
      </c>
    </row>
    <row r="66" spans="1:2">
      <c r="A66" s="20" t="s">
        <v>17</v>
      </c>
      <c r="B66" s="21" t="s">
        <v>765</v>
      </c>
    </row>
    <row r="67" spans="1:2">
      <c r="A67" s="48" t="s">
        <v>17</v>
      </c>
      <c r="B67" s="54" t="s">
        <v>3701</v>
      </c>
    </row>
    <row r="68" spans="1:2">
      <c r="A68" s="48" t="s">
        <v>17</v>
      </c>
      <c r="B68" s="54" t="s">
        <v>3714</v>
      </c>
    </row>
    <row r="69" spans="1:2">
      <c r="A69" s="48" t="s">
        <v>17</v>
      </c>
      <c r="B69" s="54" t="s">
        <v>3765</v>
      </c>
    </row>
    <row r="70" spans="1:2">
      <c r="A70" s="48" t="s">
        <v>17</v>
      </c>
      <c r="B70" s="54" t="s">
        <v>3795</v>
      </c>
    </row>
    <row r="71" spans="1:2">
      <c r="A71" s="48" t="s">
        <v>17</v>
      </c>
      <c r="B71" s="54" t="s">
        <v>3817</v>
      </c>
    </row>
    <row r="72" spans="1:2">
      <c r="A72" s="48" t="s">
        <v>17</v>
      </c>
      <c r="B72" s="54" t="s">
        <v>3820</v>
      </c>
    </row>
    <row r="73" spans="1:2">
      <c r="A73" s="20" t="s">
        <v>24</v>
      </c>
      <c r="B73" s="21" t="s">
        <v>766</v>
      </c>
    </row>
    <row r="74" spans="1:2">
      <c r="A74" s="48" t="s">
        <v>27</v>
      </c>
      <c r="B74" s="54" t="s">
        <v>2614</v>
      </c>
    </row>
    <row r="75" spans="1:2">
      <c r="A75" s="20" t="s">
        <v>27</v>
      </c>
      <c r="B75" s="21" t="s">
        <v>767</v>
      </c>
    </row>
    <row r="76" spans="1:2">
      <c r="A76" s="20" t="s">
        <v>27</v>
      </c>
      <c r="B76" s="21" t="s">
        <v>769</v>
      </c>
    </row>
    <row r="77" spans="1:2">
      <c r="A77" s="48" t="s">
        <v>27</v>
      </c>
      <c r="B77" s="54" t="s">
        <v>2880</v>
      </c>
    </row>
    <row r="78" spans="1:2">
      <c r="A78" s="48" t="s">
        <v>27</v>
      </c>
      <c r="B78" s="54" t="s">
        <v>3082</v>
      </c>
    </row>
    <row r="79" spans="1:2">
      <c r="A79" s="48" t="s">
        <v>27</v>
      </c>
      <c r="B79" s="54" t="s">
        <v>3228</v>
      </c>
    </row>
    <row r="80" spans="1:2">
      <c r="A80" s="48" t="s">
        <v>27</v>
      </c>
      <c r="B80" s="54" t="s">
        <v>3229</v>
      </c>
    </row>
    <row r="81" spans="1:2">
      <c r="A81" s="48" t="s">
        <v>27</v>
      </c>
      <c r="B81" s="54" t="s">
        <v>3482</v>
      </c>
    </row>
    <row r="82" spans="1:2">
      <c r="A82" s="20" t="s">
        <v>27</v>
      </c>
      <c r="B82" s="21" t="s">
        <v>771</v>
      </c>
    </row>
    <row r="83" spans="1:2">
      <c r="A83" s="48" t="s">
        <v>27</v>
      </c>
      <c r="B83" s="54" t="s">
        <v>3627</v>
      </c>
    </row>
    <row r="84" spans="1:2">
      <c r="A84" s="20" t="s">
        <v>772</v>
      </c>
      <c r="B84" s="21" t="s">
        <v>773</v>
      </c>
    </row>
    <row r="85" spans="1:2">
      <c r="A85" s="52" t="s">
        <v>772</v>
      </c>
      <c r="B85" s="53" t="s">
        <v>1787</v>
      </c>
    </row>
    <row r="86" spans="1:2">
      <c r="A86" s="52" t="s">
        <v>772</v>
      </c>
      <c r="B86" s="53" t="s">
        <v>1788</v>
      </c>
    </row>
    <row r="87" spans="1:2">
      <c r="A87" s="48" t="s">
        <v>33</v>
      </c>
      <c r="B87" s="54" t="s">
        <v>2502</v>
      </c>
    </row>
    <row r="88" spans="1:2">
      <c r="A88" s="48" t="s">
        <v>33</v>
      </c>
      <c r="B88" s="54" t="s">
        <v>2525</v>
      </c>
    </row>
    <row r="89" spans="1:2">
      <c r="A89" s="48" t="s">
        <v>33</v>
      </c>
      <c r="B89" s="54" t="s">
        <v>2616</v>
      </c>
    </row>
    <row r="90" spans="1:2">
      <c r="A90" s="48" t="s">
        <v>33</v>
      </c>
      <c r="B90" s="54" t="s">
        <v>2622</v>
      </c>
    </row>
    <row r="91" spans="1:2">
      <c r="A91" s="48" t="s">
        <v>33</v>
      </c>
      <c r="B91" s="54" t="s">
        <v>2624</v>
      </c>
    </row>
    <row r="92" spans="1:2">
      <c r="A92" s="48" t="s">
        <v>33</v>
      </c>
      <c r="B92" s="54" t="s">
        <v>2625</v>
      </c>
    </row>
    <row r="93" spans="1:2">
      <c r="A93" s="48" t="s">
        <v>33</v>
      </c>
      <c r="B93" s="54" t="s">
        <v>2630</v>
      </c>
    </row>
    <row r="94" spans="1:2">
      <c r="A94" s="48" t="s">
        <v>33</v>
      </c>
      <c r="B94" s="48" t="s">
        <v>2660</v>
      </c>
    </row>
    <row r="95" spans="1:2">
      <c r="A95" s="48" t="s">
        <v>33</v>
      </c>
      <c r="B95" s="48" t="s">
        <v>2661</v>
      </c>
    </row>
    <row r="96" spans="1:2">
      <c r="A96" s="48" t="s">
        <v>33</v>
      </c>
      <c r="B96" s="54" t="s">
        <v>2665</v>
      </c>
    </row>
    <row r="97" spans="1:2">
      <c r="A97" s="48" t="s">
        <v>33</v>
      </c>
      <c r="B97" s="54" t="s">
        <v>2702</v>
      </c>
    </row>
    <row r="98" spans="1:2">
      <c r="A98" s="48" t="s">
        <v>33</v>
      </c>
      <c r="B98" s="54" t="s">
        <v>2706</v>
      </c>
    </row>
    <row r="99" spans="1:2">
      <c r="A99" s="48" t="s">
        <v>33</v>
      </c>
      <c r="B99" s="54" t="s">
        <v>2727</v>
      </c>
    </row>
    <row r="100" spans="1:2">
      <c r="A100" s="48" t="s">
        <v>33</v>
      </c>
      <c r="B100" s="54" t="s">
        <v>2730</v>
      </c>
    </row>
    <row r="101" spans="1:2">
      <c r="A101" s="52" t="s">
        <v>33</v>
      </c>
      <c r="B101" s="53" t="s">
        <v>1789</v>
      </c>
    </row>
    <row r="102" spans="1:2">
      <c r="A102" s="48" t="s">
        <v>33</v>
      </c>
      <c r="B102" s="54" t="s">
        <v>2733</v>
      </c>
    </row>
    <row r="103" spans="1:2">
      <c r="A103" s="48" t="s">
        <v>33</v>
      </c>
      <c r="B103" s="54" t="s">
        <v>2734</v>
      </c>
    </row>
    <row r="104" spans="1:2">
      <c r="A104" s="48" t="s">
        <v>33</v>
      </c>
      <c r="B104" s="54" t="s">
        <v>2786</v>
      </c>
    </row>
    <row r="105" spans="1:2">
      <c r="A105" s="48" t="s">
        <v>33</v>
      </c>
      <c r="B105" s="54" t="s">
        <v>2821</v>
      </c>
    </row>
    <row r="106" spans="1:2">
      <c r="A106" s="48" t="s">
        <v>33</v>
      </c>
      <c r="B106" s="54" t="s">
        <v>2822</v>
      </c>
    </row>
    <row r="107" spans="1:2">
      <c r="A107" s="48" t="s">
        <v>33</v>
      </c>
      <c r="B107" s="54" t="s">
        <v>2840</v>
      </c>
    </row>
    <row r="108" spans="1:2">
      <c r="A108" s="48" t="s">
        <v>33</v>
      </c>
      <c r="B108" s="54" t="s">
        <v>2841</v>
      </c>
    </row>
    <row r="109" spans="1:2">
      <c r="A109" s="48" t="s">
        <v>33</v>
      </c>
      <c r="B109" s="54" t="s">
        <v>2843</v>
      </c>
    </row>
    <row r="110" spans="1:2">
      <c r="A110" s="48" t="s">
        <v>33</v>
      </c>
      <c r="B110" s="48" t="s">
        <v>2844</v>
      </c>
    </row>
    <row r="111" spans="1:2">
      <c r="A111" s="48" t="s">
        <v>33</v>
      </c>
      <c r="B111" s="48" t="s">
        <v>2859</v>
      </c>
    </row>
    <row r="112" spans="1:2">
      <c r="A112" s="48" t="s">
        <v>33</v>
      </c>
      <c r="B112" s="54" t="s">
        <v>2953</v>
      </c>
    </row>
    <row r="113" spans="1:2">
      <c r="A113" s="48" t="s">
        <v>33</v>
      </c>
      <c r="B113" s="48" t="s">
        <v>2960</v>
      </c>
    </row>
    <row r="114" spans="1:2">
      <c r="A114" s="52" t="s">
        <v>33</v>
      </c>
      <c r="B114" s="53" t="s">
        <v>1790</v>
      </c>
    </row>
    <row r="115" spans="1:2">
      <c r="A115" s="48" t="s">
        <v>33</v>
      </c>
      <c r="B115" s="54" t="s">
        <v>2978</v>
      </c>
    </row>
    <row r="116" spans="1:2">
      <c r="A116" s="52" t="s">
        <v>33</v>
      </c>
      <c r="B116" s="53" t="s">
        <v>1791</v>
      </c>
    </row>
    <row r="117" spans="1:2">
      <c r="A117" s="48" t="s">
        <v>33</v>
      </c>
      <c r="B117" s="54" t="s">
        <v>2980</v>
      </c>
    </row>
    <row r="118" spans="1:2">
      <c r="A118" s="48" t="s">
        <v>33</v>
      </c>
      <c r="B118" s="54" t="s">
        <v>2981</v>
      </c>
    </row>
    <row r="119" spans="1:2">
      <c r="A119" s="48" t="s">
        <v>33</v>
      </c>
      <c r="B119" s="54" t="s">
        <v>2982</v>
      </c>
    </row>
    <row r="120" spans="1:2">
      <c r="A120" s="48" t="s">
        <v>33</v>
      </c>
      <c r="B120" s="54" t="s">
        <v>2983</v>
      </c>
    </row>
    <row r="121" spans="1:2">
      <c r="A121" s="48" t="s">
        <v>33</v>
      </c>
      <c r="B121" s="54" t="s">
        <v>2984</v>
      </c>
    </row>
    <row r="122" spans="1:2">
      <c r="A122" s="48" t="s">
        <v>33</v>
      </c>
      <c r="B122" s="54" t="s">
        <v>3001</v>
      </c>
    </row>
    <row r="123" spans="1:2">
      <c r="A123" s="48" t="s">
        <v>33</v>
      </c>
      <c r="B123" s="54" t="s">
        <v>3014</v>
      </c>
    </row>
    <row r="124" spans="1:2">
      <c r="A124" s="48" t="s">
        <v>33</v>
      </c>
      <c r="B124" s="54" t="s">
        <v>3017</v>
      </c>
    </row>
    <row r="125" spans="1:2">
      <c r="A125" s="48" t="s">
        <v>33</v>
      </c>
      <c r="B125" s="54" t="s">
        <v>3019</v>
      </c>
    </row>
    <row r="126" spans="1:2">
      <c r="A126" s="48" t="s">
        <v>33</v>
      </c>
      <c r="B126" s="54" t="s">
        <v>3034</v>
      </c>
    </row>
    <row r="127" spans="1:2">
      <c r="A127" s="48" t="s">
        <v>33</v>
      </c>
      <c r="B127" s="54" t="s">
        <v>3040</v>
      </c>
    </row>
    <row r="128" spans="1:2">
      <c r="A128" s="48" t="s">
        <v>33</v>
      </c>
      <c r="B128" s="48" t="s">
        <v>3049</v>
      </c>
    </row>
    <row r="129" spans="1:2">
      <c r="A129" s="48" t="s">
        <v>33</v>
      </c>
      <c r="B129" s="54" t="s">
        <v>3059</v>
      </c>
    </row>
    <row r="130" spans="1:2">
      <c r="A130" s="20" t="s">
        <v>33</v>
      </c>
      <c r="B130" s="21" t="s">
        <v>34</v>
      </c>
    </row>
    <row r="131" spans="1:2">
      <c r="A131" s="48" t="s">
        <v>33</v>
      </c>
      <c r="B131" s="54" t="s">
        <v>3131</v>
      </c>
    </row>
    <row r="132" spans="1:2">
      <c r="A132" s="48" t="s">
        <v>33</v>
      </c>
      <c r="B132" s="54" t="s">
        <v>3143</v>
      </c>
    </row>
    <row r="133" spans="1:2">
      <c r="A133" s="48" t="s">
        <v>33</v>
      </c>
      <c r="B133" s="48" t="s">
        <v>3160</v>
      </c>
    </row>
    <row r="134" spans="1:2">
      <c r="A134" s="48" t="s">
        <v>33</v>
      </c>
      <c r="B134" s="48" t="s">
        <v>3188</v>
      </c>
    </row>
    <row r="135" spans="1:2">
      <c r="A135" s="52" t="s">
        <v>33</v>
      </c>
      <c r="B135" s="53" t="s">
        <v>1792</v>
      </c>
    </row>
    <row r="136" spans="1:2">
      <c r="A136" s="48" t="s">
        <v>33</v>
      </c>
      <c r="B136" s="54" t="s">
        <v>3215</v>
      </c>
    </row>
    <row r="137" spans="1:2">
      <c r="A137" s="48" t="s">
        <v>33</v>
      </c>
      <c r="B137" s="48" t="s">
        <v>3241</v>
      </c>
    </row>
    <row r="138" spans="1:2">
      <c r="A138" s="48" t="s">
        <v>33</v>
      </c>
      <c r="B138" s="48" t="s">
        <v>3261</v>
      </c>
    </row>
    <row r="139" spans="1:2">
      <c r="A139" s="48" t="s">
        <v>33</v>
      </c>
      <c r="B139" s="48" t="s">
        <v>3269</v>
      </c>
    </row>
    <row r="140" spans="1:2">
      <c r="A140" s="48" t="s">
        <v>33</v>
      </c>
      <c r="B140" s="48" t="s">
        <v>3292</v>
      </c>
    </row>
    <row r="141" spans="1:2">
      <c r="A141" s="48" t="s">
        <v>33</v>
      </c>
      <c r="B141" s="48" t="s">
        <v>3316</v>
      </c>
    </row>
    <row r="142" spans="1:2">
      <c r="A142" s="48" t="s">
        <v>33</v>
      </c>
      <c r="B142" s="54" t="s">
        <v>3331</v>
      </c>
    </row>
    <row r="143" spans="1:2">
      <c r="A143" s="48" t="s">
        <v>33</v>
      </c>
      <c r="B143" s="48" t="s">
        <v>3333</v>
      </c>
    </row>
    <row r="144" spans="1:2">
      <c r="A144" s="48" t="s">
        <v>33</v>
      </c>
      <c r="B144" s="54" t="s">
        <v>3336</v>
      </c>
    </row>
    <row r="145" spans="1:2">
      <c r="A145" s="48" t="s">
        <v>33</v>
      </c>
      <c r="B145" s="54" t="s">
        <v>3356</v>
      </c>
    </row>
    <row r="146" spans="1:2">
      <c r="A146" s="52" t="s">
        <v>33</v>
      </c>
      <c r="B146" s="53" t="s">
        <v>1793</v>
      </c>
    </row>
    <row r="147" spans="1:2">
      <c r="A147" s="48" t="s">
        <v>33</v>
      </c>
      <c r="B147" s="48" t="s">
        <v>3393</v>
      </c>
    </row>
    <row r="148" spans="1:2">
      <c r="A148" s="48" t="s">
        <v>33</v>
      </c>
      <c r="B148" s="54" t="s">
        <v>3404</v>
      </c>
    </row>
    <row r="149" spans="1:2">
      <c r="A149" s="52" t="s">
        <v>33</v>
      </c>
      <c r="B149" s="53" t="s">
        <v>1794</v>
      </c>
    </row>
    <row r="150" spans="1:2">
      <c r="A150" s="48" t="s">
        <v>33</v>
      </c>
      <c r="B150" s="54" t="s">
        <v>3420</v>
      </c>
    </row>
    <row r="151" spans="1:2">
      <c r="A151" s="48" t="s">
        <v>33</v>
      </c>
      <c r="B151" s="54" t="s">
        <v>3451</v>
      </c>
    </row>
    <row r="152" spans="1:2">
      <c r="A152" s="48" t="s">
        <v>33</v>
      </c>
      <c r="B152" s="54" t="s">
        <v>3545</v>
      </c>
    </row>
    <row r="153" spans="1:2">
      <c r="A153" s="48" t="s">
        <v>33</v>
      </c>
      <c r="B153" s="54" t="s">
        <v>3546</v>
      </c>
    </row>
    <row r="154" spans="1:2">
      <c r="A154" s="48" t="s">
        <v>33</v>
      </c>
      <c r="B154" s="54" t="s">
        <v>3547</v>
      </c>
    </row>
    <row r="155" spans="1:2">
      <c r="A155" s="48" t="s">
        <v>33</v>
      </c>
      <c r="B155" s="54" t="s">
        <v>3590</v>
      </c>
    </row>
    <row r="156" spans="1:2">
      <c r="A156" s="48" t="s">
        <v>33</v>
      </c>
      <c r="B156" s="54" t="s">
        <v>3611</v>
      </c>
    </row>
    <row r="157" spans="1:2">
      <c r="A157" s="48" t="s">
        <v>33</v>
      </c>
      <c r="B157" s="54" t="s">
        <v>3641</v>
      </c>
    </row>
    <row r="158" spans="1:2">
      <c r="A158" s="48" t="s">
        <v>33</v>
      </c>
      <c r="B158" s="54" t="s">
        <v>3642</v>
      </c>
    </row>
    <row r="159" spans="1:2">
      <c r="A159" s="48" t="s">
        <v>33</v>
      </c>
      <c r="B159" s="54" t="s">
        <v>3643</v>
      </c>
    </row>
    <row r="160" spans="1:2">
      <c r="A160" s="48" t="s">
        <v>33</v>
      </c>
      <c r="B160" s="54" t="s">
        <v>3644</v>
      </c>
    </row>
    <row r="161" spans="1:2">
      <c r="A161" s="48" t="s">
        <v>33</v>
      </c>
      <c r="B161" s="54" t="s">
        <v>3658</v>
      </c>
    </row>
    <row r="162" spans="1:2">
      <c r="A162" s="48" t="s">
        <v>33</v>
      </c>
      <c r="B162" s="54" t="s">
        <v>3672</v>
      </c>
    </row>
    <row r="163" spans="1:2">
      <c r="A163" s="48" t="s">
        <v>33</v>
      </c>
      <c r="B163" s="54" t="s">
        <v>3688</v>
      </c>
    </row>
    <row r="164" spans="1:2">
      <c r="A164" s="20" t="s">
        <v>33</v>
      </c>
      <c r="B164" s="21" t="s">
        <v>776</v>
      </c>
    </row>
    <row r="165" spans="1:2">
      <c r="A165" s="20" t="s">
        <v>33</v>
      </c>
      <c r="B165" s="21" t="s">
        <v>777</v>
      </c>
    </row>
    <row r="166" spans="1:2">
      <c r="A166" s="48" t="s">
        <v>33</v>
      </c>
      <c r="B166" s="54" t="s">
        <v>3751</v>
      </c>
    </row>
    <row r="167" spans="1:2">
      <c r="A167" s="48" t="s">
        <v>33</v>
      </c>
      <c r="B167" s="54" t="s">
        <v>3758</v>
      </c>
    </row>
    <row r="168" spans="1:2">
      <c r="A168" s="48" t="s">
        <v>33</v>
      </c>
      <c r="B168" s="54" t="s">
        <v>3759</v>
      </c>
    </row>
    <row r="169" spans="1:2">
      <c r="A169" s="48" t="s">
        <v>33</v>
      </c>
      <c r="B169" s="54" t="s">
        <v>3772</v>
      </c>
    </row>
    <row r="170" spans="1:2">
      <c r="A170" s="48" t="s">
        <v>33</v>
      </c>
      <c r="B170" s="54" t="s">
        <v>3778</v>
      </c>
    </row>
    <row r="171" spans="1:2">
      <c r="A171" s="48" t="s">
        <v>33</v>
      </c>
      <c r="B171" s="54" t="s">
        <v>3842</v>
      </c>
    </row>
    <row r="172" spans="1:2">
      <c r="A172" s="48" t="s">
        <v>33</v>
      </c>
      <c r="B172" s="54" t="s">
        <v>3853</v>
      </c>
    </row>
    <row r="173" spans="1:2">
      <c r="A173" s="48" t="s">
        <v>33</v>
      </c>
      <c r="B173" s="54" t="s">
        <v>3861</v>
      </c>
    </row>
    <row r="174" spans="1:2">
      <c r="A174" s="48" t="s">
        <v>33</v>
      </c>
      <c r="B174" s="54" t="s">
        <v>3870</v>
      </c>
    </row>
    <row r="175" spans="1:2">
      <c r="A175" s="52" t="s">
        <v>33</v>
      </c>
      <c r="B175" s="53" t="s">
        <v>1795</v>
      </c>
    </row>
    <row r="176" spans="1:2">
      <c r="A176" s="48" t="s">
        <v>33</v>
      </c>
      <c r="B176" s="54" t="s">
        <v>3899</v>
      </c>
    </row>
    <row r="177" spans="1:2">
      <c r="A177" s="48" t="s">
        <v>1796</v>
      </c>
      <c r="B177" s="54" t="s">
        <v>3045</v>
      </c>
    </row>
    <row r="178" spans="1:2">
      <c r="A178" s="48" t="s">
        <v>1796</v>
      </c>
      <c r="B178" s="54" t="s">
        <v>3119</v>
      </c>
    </row>
    <row r="179" spans="1:2">
      <c r="A179" s="52" t="s">
        <v>1796</v>
      </c>
      <c r="B179" s="53" t="s">
        <v>1797</v>
      </c>
    </row>
    <row r="180" spans="1:2">
      <c r="A180" s="48" t="s">
        <v>1796</v>
      </c>
      <c r="B180" s="54" t="s">
        <v>3628</v>
      </c>
    </row>
    <row r="181" spans="1:2">
      <c r="A181" s="20" t="s">
        <v>37</v>
      </c>
      <c r="B181" s="21" t="s">
        <v>779</v>
      </c>
    </row>
    <row r="182" spans="1:2">
      <c r="A182" s="52" t="s">
        <v>37</v>
      </c>
      <c r="B182" s="53" t="s">
        <v>1798</v>
      </c>
    </row>
    <row r="183" spans="1:2">
      <c r="A183" s="20" t="s">
        <v>37</v>
      </c>
      <c r="B183" s="21" t="s">
        <v>38</v>
      </c>
    </row>
    <row r="184" spans="1:2">
      <c r="A184" s="52" t="s">
        <v>37</v>
      </c>
      <c r="B184" s="53" t="s">
        <v>1799</v>
      </c>
    </row>
    <row r="185" spans="1:2">
      <c r="A185" s="48" t="s">
        <v>37</v>
      </c>
      <c r="B185" s="54" t="s">
        <v>54</v>
      </c>
    </row>
    <row r="186" spans="1:2">
      <c r="A186" s="52" t="s">
        <v>1800</v>
      </c>
      <c r="B186" s="53" t="s">
        <v>1801</v>
      </c>
    </row>
    <row r="187" spans="1:2">
      <c r="A187" s="48" t="s">
        <v>1800</v>
      </c>
      <c r="B187" s="54" t="s">
        <v>3588</v>
      </c>
    </row>
    <row r="188" spans="1:2">
      <c r="A188" s="20" t="s">
        <v>43</v>
      </c>
      <c r="B188" s="21" t="s">
        <v>782</v>
      </c>
    </row>
    <row r="189" spans="1:2">
      <c r="A189" s="52" t="s">
        <v>43</v>
      </c>
      <c r="B189" s="53" t="s">
        <v>45</v>
      </c>
    </row>
    <row r="190" spans="1:2">
      <c r="A190" s="20" t="s">
        <v>43</v>
      </c>
      <c r="B190" s="21" t="s">
        <v>783</v>
      </c>
    </row>
    <row r="191" spans="1:2">
      <c r="A191" s="20" t="s">
        <v>43</v>
      </c>
      <c r="B191" s="21" t="s">
        <v>784</v>
      </c>
    </row>
    <row r="192" spans="1:2">
      <c r="A192" s="20" t="s">
        <v>43</v>
      </c>
      <c r="B192" s="21" t="s">
        <v>786</v>
      </c>
    </row>
    <row r="193" spans="1:2">
      <c r="A193" s="52" t="s">
        <v>43</v>
      </c>
      <c r="B193" s="53" t="s">
        <v>1802</v>
      </c>
    </row>
    <row r="194" spans="1:2">
      <c r="A194" s="52" t="s">
        <v>43</v>
      </c>
      <c r="B194" s="53" t="s">
        <v>1803</v>
      </c>
    </row>
    <row r="195" spans="1:2">
      <c r="A195" s="20" t="s">
        <v>43</v>
      </c>
      <c r="B195" s="21" t="s">
        <v>788</v>
      </c>
    </row>
    <row r="196" spans="1:2">
      <c r="A196" s="20" t="s">
        <v>43</v>
      </c>
      <c r="B196" s="21" t="s">
        <v>790</v>
      </c>
    </row>
    <row r="197" spans="1:2">
      <c r="A197" s="20" t="s">
        <v>43</v>
      </c>
      <c r="B197" s="21" t="s">
        <v>791</v>
      </c>
    </row>
    <row r="198" spans="1:2">
      <c r="A198" s="20" t="s">
        <v>43</v>
      </c>
      <c r="B198" s="21" t="s">
        <v>793</v>
      </c>
    </row>
    <row r="199" spans="1:2">
      <c r="A199" s="20" t="s">
        <v>43</v>
      </c>
      <c r="B199" s="21" t="s">
        <v>48</v>
      </c>
    </row>
    <row r="200" spans="1:2">
      <c r="A200" s="20" t="s">
        <v>43</v>
      </c>
      <c r="B200" s="21" t="s">
        <v>796</v>
      </c>
    </row>
    <row r="201" spans="1:2">
      <c r="A201" s="52" t="s">
        <v>43</v>
      </c>
      <c r="B201" s="53" t="s">
        <v>1804</v>
      </c>
    </row>
    <row r="202" spans="1:2">
      <c r="A202" s="20" t="s">
        <v>43</v>
      </c>
      <c r="B202" s="21" t="s">
        <v>797</v>
      </c>
    </row>
    <row r="203" spans="1:2">
      <c r="A203" s="20" t="s">
        <v>43</v>
      </c>
      <c r="B203" s="21" t="s">
        <v>798</v>
      </c>
    </row>
    <row r="204" spans="1:2">
      <c r="A204" s="52" t="s">
        <v>43</v>
      </c>
      <c r="B204" s="52" t="s">
        <v>1805</v>
      </c>
    </row>
    <row r="205" spans="1:2">
      <c r="A205" s="52" t="s">
        <v>51</v>
      </c>
      <c r="B205" s="52" t="s">
        <v>1806</v>
      </c>
    </row>
    <row r="206" spans="1:2">
      <c r="A206" s="48" t="s">
        <v>51</v>
      </c>
      <c r="B206" s="54" t="s">
        <v>2820</v>
      </c>
    </row>
    <row r="207" spans="1:2">
      <c r="A207" s="20" t="s">
        <v>51</v>
      </c>
      <c r="B207" s="21" t="s">
        <v>800</v>
      </c>
    </row>
    <row r="208" spans="1:2">
      <c r="A208" s="20" t="s">
        <v>56</v>
      </c>
      <c r="B208" s="20" t="s">
        <v>801</v>
      </c>
    </row>
    <row r="209" spans="1:2">
      <c r="A209" s="20" t="s">
        <v>56</v>
      </c>
      <c r="B209" s="20" t="s">
        <v>802</v>
      </c>
    </row>
    <row r="210" spans="1:2">
      <c r="A210" s="20" t="s">
        <v>56</v>
      </c>
      <c r="B210" s="21" t="s">
        <v>803</v>
      </c>
    </row>
    <row r="211" spans="1:2">
      <c r="A211" s="20" t="s">
        <v>56</v>
      </c>
      <c r="B211" s="21" t="s">
        <v>804</v>
      </c>
    </row>
    <row r="212" spans="1:2">
      <c r="A212" s="20" t="s">
        <v>56</v>
      </c>
      <c r="B212" s="21" t="s">
        <v>805</v>
      </c>
    </row>
    <row r="213" spans="1:2">
      <c r="A213" s="20" t="s">
        <v>56</v>
      </c>
      <c r="B213" s="21" t="s">
        <v>807</v>
      </c>
    </row>
    <row r="214" spans="1:2">
      <c r="A214" s="52" t="s">
        <v>56</v>
      </c>
      <c r="B214" s="52" t="s">
        <v>58</v>
      </c>
    </row>
    <row r="215" spans="1:2">
      <c r="A215" s="48" t="s">
        <v>738</v>
      </c>
      <c r="B215" s="54" t="s">
        <v>2666</v>
      </c>
    </row>
    <row r="216" spans="1:2">
      <c r="A216" s="48" t="s">
        <v>738</v>
      </c>
      <c r="B216" s="48" t="s">
        <v>3061</v>
      </c>
    </row>
    <row r="217" spans="1:2">
      <c r="A217" s="20" t="s">
        <v>738</v>
      </c>
      <c r="B217" s="20" t="s">
        <v>809</v>
      </c>
    </row>
    <row r="218" spans="1:2">
      <c r="A218" s="48" t="s">
        <v>738</v>
      </c>
      <c r="B218" s="54" t="s">
        <v>3332</v>
      </c>
    </row>
    <row r="219" spans="1:2">
      <c r="A219" s="20" t="s">
        <v>60</v>
      </c>
      <c r="B219" s="21" t="s">
        <v>856</v>
      </c>
    </row>
    <row r="220" spans="1:2">
      <c r="A220" s="20" t="s">
        <v>60</v>
      </c>
      <c r="B220" s="21" t="s">
        <v>810</v>
      </c>
    </row>
    <row r="221" spans="1:2">
      <c r="A221" s="20" t="s">
        <v>60</v>
      </c>
      <c r="B221" s="21" t="s">
        <v>812</v>
      </c>
    </row>
    <row r="222" spans="1:2">
      <c r="A222" s="52" t="s">
        <v>60</v>
      </c>
      <c r="B222" s="53" t="s">
        <v>1808</v>
      </c>
    </row>
    <row r="223" spans="1:2">
      <c r="A223" s="52" t="s">
        <v>60</v>
      </c>
      <c r="B223" s="53" t="s">
        <v>1809</v>
      </c>
    </row>
    <row r="224" spans="1:2">
      <c r="A224" s="48" t="s">
        <v>60</v>
      </c>
      <c r="B224" s="54" t="s">
        <v>2724</v>
      </c>
    </row>
    <row r="225" spans="1:2">
      <c r="A225" s="20" t="s">
        <v>60</v>
      </c>
      <c r="B225" s="21" t="s">
        <v>814</v>
      </c>
    </row>
    <row r="226" spans="1:2">
      <c r="A226" s="20" t="s">
        <v>60</v>
      </c>
      <c r="B226" s="21" t="s">
        <v>815</v>
      </c>
    </row>
    <row r="227" spans="1:2">
      <c r="A227" s="52" t="s">
        <v>60</v>
      </c>
      <c r="B227" s="53" t="s">
        <v>1810</v>
      </c>
    </row>
    <row r="228" spans="1:2">
      <c r="A228" s="20" t="s">
        <v>60</v>
      </c>
      <c r="B228" s="21" t="s">
        <v>816</v>
      </c>
    </row>
    <row r="229" spans="1:2">
      <c r="A229" s="48" t="s">
        <v>60</v>
      </c>
      <c r="B229" s="54" t="s">
        <v>2759</v>
      </c>
    </row>
    <row r="230" spans="1:2">
      <c r="A230" s="48" t="s">
        <v>60</v>
      </c>
      <c r="B230" s="54" t="s">
        <v>2762</v>
      </c>
    </row>
    <row r="231" spans="1:2">
      <c r="A231" s="48" t="s">
        <v>60</v>
      </c>
      <c r="B231" s="54" t="s">
        <v>2763</v>
      </c>
    </row>
    <row r="232" spans="1:2">
      <c r="A232" s="48" t="s">
        <v>60</v>
      </c>
      <c r="B232" s="54" t="s">
        <v>2766</v>
      </c>
    </row>
    <row r="233" spans="1:2">
      <c r="A233" s="48" t="s">
        <v>60</v>
      </c>
      <c r="B233" s="54" t="s">
        <v>2767</v>
      </c>
    </row>
    <row r="234" spans="1:2">
      <c r="A234" s="48" t="s">
        <v>60</v>
      </c>
      <c r="B234" s="54" t="s">
        <v>2768</v>
      </c>
    </row>
    <row r="235" spans="1:2">
      <c r="A235" s="20" t="s">
        <v>60</v>
      </c>
      <c r="B235" s="21" t="s">
        <v>817</v>
      </c>
    </row>
    <row r="236" spans="1:2">
      <c r="A236" s="48" t="s">
        <v>60</v>
      </c>
      <c r="B236" s="54" t="s">
        <v>2870</v>
      </c>
    </row>
    <row r="237" spans="1:2">
      <c r="A237" s="20" t="s">
        <v>60</v>
      </c>
      <c r="B237" s="21" t="s">
        <v>818</v>
      </c>
    </row>
    <row r="238" spans="1:2">
      <c r="A238" s="48" t="s">
        <v>60</v>
      </c>
      <c r="B238" s="54" t="s">
        <v>2890</v>
      </c>
    </row>
    <row r="239" spans="1:2">
      <c r="A239" s="48" t="s">
        <v>60</v>
      </c>
      <c r="B239" s="54" t="s">
        <v>2891</v>
      </c>
    </row>
    <row r="240" spans="1:2">
      <c r="A240" s="48" t="s">
        <v>60</v>
      </c>
      <c r="B240" s="54" t="s">
        <v>2892</v>
      </c>
    </row>
    <row r="241" spans="1:2">
      <c r="A241" s="48" t="s">
        <v>60</v>
      </c>
      <c r="B241" s="54" t="s">
        <v>2894</v>
      </c>
    </row>
    <row r="242" spans="1:2">
      <c r="A242" s="48" t="s">
        <v>60</v>
      </c>
      <c r="B242" s="54" t="s">
        <v>2895</v>
      </c>
    </row>
    <row r="243" spans="1:2">
      <c r="A243" s="20" t="s">
        <v>60</v>
      </c>
      <c r="B243" s="21" t="s">
        <v>819</v>
      </c>
    </row>
    <row r="244" spans="1:2">
      <c r="A244" s="20" t="s">
        <v>60</v>
      </c>
      <c r="B244" s="21" t="s">
        <v>820</v>
      </c>
    </row>
    <row r="245" spans="1:2">
      <c r="A245" s="20" t="s">
        <v>60</v>
      </c>
      <c r="B245" s="21" t="s">
        <v>821</v>
      </c>
    </row>
    <row r="246" spans="1:2">
      <c r="A246" s="20" t="s">
        <v>60</v>
      </c>
      <c r="B246" s="21" t="s">
        <v>822</v>
      </c>
    </row>
    <row r="247" spans="1:2">
      <c r="A247" s="20" t="s">
        <v>60</v>
      </c>
      <c r="B247" s="21" t="s">
        <v>823</v>
      </c>
    </row>
    <row r="248" spans="1:2">
      <c r="A248" s="20" t="s">
        <v>60</v>
      </c>
      <c r="B248" s="21" t="s">
        <v>824</v>
      </c>
    </row>
    <row r="249" spans="1:2">
      <c r="A249" s="20" t="s">
        <v>60</v>
      </c>
      <c r="B249" s="21" t="s">
        <v>825</v>
      </c>
    </row>
    <row r="250" spans="1:2">
      <c r="A250" s="20" t="s">
        <v>60</v>
      </c>
      <c r="B250" s="21" t="s">
        <v>826</v>
      </c>
    </row>
    <row r="251" spans="1:2">
      <c r="A251" s="48" t="s">
        <v>60</v>
      </c>
      <c r="B251" s="54" t="s">
        <v>3041</v>
      </c>
    </row>
    <row r="252" spans="1:2">
      <c r="A252" s="20" t="s">
        <v>60</v>
      </c>
      <c r="B252" s="21" t="s">
        <v>827</v>
      </c>
    </row>
    <row r="253" spans="1:2">
      <c r="A253" s="20" t="s">
        <v>60</v>
      </c>
      <c r="B253" s="21" t="s">
        <v>828</v>
      </c>
    </row>
    <row r="254" spans="1:2">
      <c r="A254" s="52" t="s">
        <v>60</v>
      </c>
      <c r="B254" s="53" t="s">
        <v>1811</v>
      </c>
    </row>
    <row r="255" spans="1:2">
      <c r="A255" s="48" t="s">
        <v>60</v>
      </c>
      <c r="B255" s="54" t="s">
        <v>3086</v>
      </c>
    </row>
    <row r="256" spans="1:2">
      <c r="A256" s="20" t="s">
        <v>60</v>
      </c>
      <c r="B256" s="21" t="s">
        <v>829</v>
      </c>
    </row>
    <row r="257" spans="1:2">
      <c r="A257" s="20" t="s">
        <v>60</v>
      </c>
      <c r="B257" s="21" t="s">
        <v>830</v>
      </c>
    </row>
    <row r="258" spans="1:2">
      <c r="A258" s="20" t="s">
        <v>60</v>
      </c>
      <c r="B258" s="21" t="s">
        <v>831</v>
      </c>
    </row>
    <row r="259" spans="1:2">
      <c r="A259" s="20" t="s">
        <v>60</v>
      </c>
      <c r="B259" s="21" t="s">
        <v>832</v>
      </c>
    </row>
    <row r="260" spans="1:2">
      <c r="A260" s="20" t="s">
        <v>60</v>
      </c>
      <c r="B260" s="21" t="s">
        <v>833</v>
      </c>
    </row>
    <row r="261" spans="1:2">
      <c r="A261" s="52" t="s">
        <v>60</v>
      </c>
      <c r="B261" s="53" t="s">
        <v>1812</v>
      </c>
    </row>
    <row r="262" spans="1:2">
      <c r="A262" s="20" t="s">
        <v>60</v>
      </c>
      <c r="B262" s="20" t="s">
        <v>834</v>
      </c>
    </row>
    <row r="263" spans="1:2">
      <c r="A263" s="20" t="s">
        <v>60</v>
      </c>
      <c r="B263" s="20" t="s">
        <v>835</v>
      </c>
    </row>
    <row r="264" spans="1:2">
      <c r="A264" s="20" t="s">
        <v>60</v>
      </c>
      <c r="B264" s="21" t="s">
        <v>836</v>
      </c>
    </row>
    <row r="265" spans="1:2">
      <c r="A265" s="20" t="s">
        <v>60</v>
      </c>
      <c r="B265" s="20" t="s">
        <v>837</v>
      </c>
    </row>
    <row r="266" spans="1:2">
      <c r="A266" s="20" t="s">
        <v>60</v>
      </c>
      <c r="B266" s="21" t="s">
        <v>838</v>
      </c>
    </row>
    <row r="267" spans="1:2">
      <c r="A267" s="20" t="s">
        <v>60</v>
      </c>
      <c r="B267" s="20" t="s">
        <v>839</v>
      </c>
    </row>
    <row r="268" spans="1:2">
      <c r="A268" s="20" t="s">
        <v>60</v>
      </c>
      <c r="B268" s="20" t="s">
        <v>840</v>
      </c>
    </row>
    <row r="269" spans="1:2">
      <c r="A269" s="20" t="s">
        <v>60</v>
      </c>
      <c r="B269" s="21" t="s">
        <v>841</v>
      </c>
    </row>
    <row r="270" spans="1:2">
      <c r="A270" s="20" t="s">
        <v>60</v>
      </c>
      <c r="B270" s="20" t="s">
        <v>842</v>
      </c>
    </row>
    <row r="271" spans="1:2">
      <c r="A271" s="20" t="s">
        <v>60</v>
      </c>
      <c r="B271" s="21" t="s">
        <v>843</v>
      </c>
    </row>
    <row r="272" spans="1:2">
      <c r="A272" s="48" t="s">
        <v>60</v>
      </c>
      <c r="B272" s="48" t="s">
        <v>3110</v>
      </c>
    </row>
    <row r="273" spans="1:2">
      <c r="A273" s="20" t="s">
        <v>60</v>
      </c>
      <c r="B273" s="21" t="s">
        <v>844</v>
      </c>
    </row>
    <row r="274" spans="1:2">
      <c r="A274" s="52" t="s">
        <v>60</v>
      </c>
      <c r="B274" s="53" t="s">
        <v>1813</v>
      </c>
    </row>
    <row r="275" spans="1:2">
      <c r="A275" s="48" t="s">
        <v>60</v>
      </c>
      <c r="B275" s="54" t="s">
        <v>3111</v>
      </c>
    </row>
    <row r="276" spans="1:2">
      <c r="A276" s="20" t="s">
        <v>60</v>
      </c>
      <c r="B276" s="21" t="s">
        <v>845</v>
      </c>
    </row>
    <row r="277" spans="1:2">
      <c r="A277" s="20" t="s">
        <v>60</v>
      </c>
      <c r="B277" s="21" t="s">
        <v>846</v>
      </c>
    </row>
    <row r="278" spans="1:2">
      <c r="A278" s="20" t="s">
        <v>60</v>
      </c>
      <c r="B278" s="21" t="s">
        <v>847</v>
      </c>
    </row>
    <row r="279" spans="1:2">
      <c r="A279" s="20" t="s">
        <v>60</v>
      </c>
      <c r="B279" s="21" t="s">
        <v>848</v>
      </c>
    </row>
    <row r="280" spans="1:2">
      <c r="A280" s="20" t="s">
        <v>60</v>
      </c>
      <c r="B280" s="21" t="s">
        <v>849</v>
      </c>
    </row>
    <row r="281" spans="1:2">
      <c r="A281" s="52" t="s">
        <v>60</v>
      </c>
      <c r="B281" s="53" t="s">
        <v>1814</v>
      </c>
    </row>
    <row r="282" spans="1:2">
      <c r="A282" s="20" t="s">
        <v>60</v>
      </c>
      <c r="B282" s="21" t="s">
        <v>850</v>
      </c>
    </row>
    <row r="283" spans="1:2">
      <c r="A283" s="20" t="s">
        <v>60</v>
      </c>
      <c r="B283" s="21" t="s">
        <v>851</v>
      </c>
    </row>
    <row r="284" spans="1:2">
      <c r="A284" s="20" t="s">
        <v>60</v>
      </c>
      <c r="B284" s="21" t="s">
        <v>852</v>
      </c>
    </row>
    <row r="285" spans="1:2">
      <c r="A285" s="20" t="s">
        <v>60</v>
      </c>
      <c r="B285" s="21" t="s">
        <v>853</v>
      </c>
    </row>
    <row r="286" spans="1:2">
      <c r="A286" s="48" t="s">
        <v>60</v>
      </c>
      <c r="B286" s="54" t="s">
        <v>3496</v>
      </c>
    </row>
    <row r="287" spans="1:2">
      <c r="A287" s="48" t="s">
        <v>60</v>
      </c>
      <c r="B287" s="54" t="s">
        <v>3566</v>
      </c>
    </row>
    <row r="288" spans="1:2">
      <c r="A288" s="52" t="s">
        <v>60</v>
      </c>
      <c r="B288" s="53" t="s">
        <v>1815</v>
      </c>
    </row>
    <row r="289" spans="1:2">
      <c r="A289" s="20" t="s">
        <v>60</v>
      </c>
      <c r="B289" s="21" t="s">
        <v>854</v>
      </c>
    </row>
    <row r="290" spans="1:2">
      <c r="A290" s="20" t="s">
        <v>60</v>
      </c>
      <c r="B290" s="21" t="s">
        <v>855</v>
      </c>
    </row>
    <row r="291" spans="1:2">
      <c r="A291" s="52" t="s">
        <v>67</v>
      </c>
      <c r="B291" s="53" t="s">
        <v>1816</v>
      </c>
    </row>
    <row r="292" spans="1:2">
      <c r="A292" s="52" t="s">
        <v>740</v>
      </c>
      <c r="B292" s="53" t="s">
        <v>1817</v>
      </c>
    </row>
    <row r="293" spans="1:2">
      <c r="A293" s="48" t="s">
        <v>740</v>
      </c>
      <c r="B293" s="54" t="s">
        <v>3081</v>
      </c>
    </row>
    <row r="294" spans="1:2">
      <c r="A294" s="48" t="s">
        <v>744</v>
      </c>
      <c r="B294" s="54" t="s">
        <v>2893</v>
      </c>
    </row>
    <row r="295" spans="1:2">
      <c r="A295" s="52" t="s">
        <v>70</v>
      </c>
      <c r="B295" s="53" t="s">
        <v>1818</v>
      </c>
    </row>
    <row r="296" spans="1:2">
      <c r="A296" s="49" t="s">
        <v>70</v>
      </c>
      <c r="B296" s="50" t="s">
        <v>1296</v>
      </c>
    </row>
    <row r="297" spans="1:2">
      <c r="A297" s="48" t="s">
        <v>70</v>
      </c>
      <c r="B297" s="54" t="s">
        <v>2738</v>
      </c>
    </row>
    <row r="298" spans="1:2">
      <c r="A298" s="48" t="s">
        <v>70</v>
      </c>
      <c r="B298" s="54" t="s">
        <v>3391</v>
      </c>
    </row>
    <row r="299" spans="1:2">
      <c r="A299" s="52" t="s">
        <v>70</v>
      </c>
      <c r="B299" s="53" t="s">
        <v>1819</v>
      </c>
    </row>
    <row r="300" spans="1:2">
      <c r="A300" s="48" t="s">
        <v>70</v>
      </c>
      <c r="B300" s="54" t="s">
        <v>3503</v>
      </c>
    </row>
    <row r="301" spans="1:2">
      <c r="A301" s="52" t="s">
        <v>70</v>
      </c>
      <c r="B301" s="53" t="s">
        <v>1820</v>
      </c>
    </row>
    <row r="302" spans="1:2">
      <c r="A302" s="48" t="s">
        <v>746</v>
      </c>
      <c r="B302" s="54" t="s">
        <v>2499</v>
      </c>
    </row>
    <row r="303" spans="1:2">
      <c r="A303" s="48" t="s">
        <v>746</v>
      </c>
      <c r="B303" s="54" t="s">
        <v>2500</v>
      </c>
    </row>
    <row r="304" spans="1:2">
      <c r="A304" s="20" t="s">
        <v>746</v>
      </c>
      <c r="B304" s="21" t="s">
        <v>857</v>
      </c>
    </row>
    <row r="305" spans="1:2">
      <c r="A305" s="52" t="s">
        <v>746</v>
      </c>
      <c r="B305" s="53" t="s">
        <v>1821</v>
      </c>
    </row>
    <row r="306" spans="1:2">
      <c r="A306" s="48" t="s">
        <v>746</v>
      </c>
      <c r="B306" s="54" t="s">
        <v>2945</v>
      </c>
    </row>
    <row r="307" spans="1:2">
      <c r="A307" s="48" t="s">
        <v>746</v>
      </c>
      <c r="B307" s="54" t="s">
        <v>2974</v>
      </c>
    </row>
    <row r="308" spans="1:2">
      <c r="A308" s="48" t="s">
        <v>746</v>
      </c>
      <c r="B308" s="54" t="s">
        <v>2998</v>
      </c>
    </row>
    <row r="309" spans="1:2">
      <c r="A309" s="48" t="s">
        <v>746</v>
      </c>
      <c r="B309" s="54" t="s">
        <v>3151</v>
      </c>
    </row>
    <row r="310" spans="1:2">
      <c r="A310" s="48" t="s">
        <v>746</v>
      </c>
      <c r="B310" s="54" t="s">
        <v>3174</v>
      </c>
    </row>
    <row r="311" spans="1:2">
      <c r="A311" s="52" t="s">
        <v>746</v>
      </c>
      <c r="B311" s="53" t="s">
        <v>1822</v>
      </c>
    </row>
    <row r="312" spans="1:2">
      <c r="A312" s="48" t="s">
        <v>746</v>
      </c>
      <c r="B312" s="54" t="s">
        <v>3442</v>
      </c>
    </row>
    <row r="313" spans="1:2">
      <c r="A313" s="48" t="s">
        <v>746</v>
      </c>
      <c r="B313" s="54" t="s">
        <v>3535</v>
      </c>
    </row>
    <row r="314" spans="1:2">
      <c r="A314" s="48" t="s">
        <v>746</v>
      </c>
      <c r="B314" s="54" t="s">
        <v>3580</v>
      </c>
    </row>
    <row r="315" spans="1:2">
      <c r="A315" s="48" t="s">
        <v>746</v>
      </c>
      <c r="B315" s="54" t="s">
        <v>3600</v>
      </c>
    </row>
    <row r="316" spans="1:2">
      <c r="A316" s="48" t="s">
        <v>73</v>
      </c>
      <c r="B316" s="54" t="s">
        <v>2486</v>
      </c>
    </row>
    <row r="317" spans="1:2">
      <c r="A317" s="48" t="s">
        <v>73</v>
      </c>
      <c r="B317" s="54" t="s">
        <v>2550</v>
      </c>
    </row>
    <row r="318" spans="1:2">
      <c r="A318" s="48" t="s">
        <v>73</v>
      </c>
      <c r="B318" s="54" t="s">
        <v>2584</v>
      </c>
    </row>
    <row r="319" spans="1:2">
      <c r="A319" s="48" t="s">
        <v>73</v>
      </c>
      <c r="B319" s="54" t="s">
        <v>2597</v>
      </c>
    </row>
    <row r="320" spans="1:2">
      <c r="A320" s="48" t="s">
        <v>73</v>
      </c>
      <c r="B320" s="54" t="s">
        <v>2638</v>
      </c>
    </row>
    <row r="321" spans="1:2">
      <c r="A321" s="48" t="s">
        <v>73</v>
      </c>
      <c r="B321" s="54" t="s">
        <v>2675</v>
      </c>
    </row>
    <row r="322" spans="1:2">
      <c r="A322" s="20" t="s">
        <v>73</v>
      </c>
      <c r="B322" s="21" t="s">
        <v>74</v>
      </c>
    </row>
    <row r="323" spans="1:2">
      <c r="A323" s="52" t="s">
        <v>73</v>
      </c>
      <c r="B323" s="53" t="s">
        <v>1823</v>
      </c>
    </row>
    <row r="324" spans="1:2">
      <c r="A324" s="48" t="s">
        <v>73</v>
      </c>
      <c r="B324" s="54" t="s">
        <v>2689</v>
      </c>
    </row>
    <row r="325" spans="1:2">
      <c r="A325" s="48" t="s">
        <v>73</v>
      </c>
      <c r="B325" s="54" t="s">
        <v>2709</v>
      </c>
    </row>
    <row r="326" spans="1:2">
      <c r="A326" s="48" t="s">
        <v>73</v>
      </c>
      <c r="B326" s="54" t="s">
        <v>2739</v>
      </c>
    </row>
    <row r="327" spans="1:2">
      <c r="A327" s="48" t="s">
        <v>73</v>
      </c>
      <c r="B327" s="54" t="s">
        <v>2776</v>
      </c>
    </row>
    <row r="328" spans="1:2">
      <c r="A328" s="48" t="s">
        <v>73</v>
      </c>
      <c r="B328" s="54" t="s">
        <v>2777</v>
      </c>
    </row>
    <row r="329" spans="1:2">
      <c r="A329" s="52" t="s">
        <v>73</v>
      </c>
      <c r="B329" s="53" t="s">
        <v>1824</v>
      </c>
    </row>
    <row r="330" spans="1:2">
      <c r="A330" s="48" t="s">
        <v>73</v>
      </c>
      <c r="B330" s="48" t="s">
        <v>2797</v>
      </c>
    </row>
    <row r="331" spans="1:2">
      <c r="A331" s="20" t="s">
        <v>73</v>
      </c>
      <c r="B331" s="21" t="s">
        <v>858</v>
      </c>
    </row>
    <row r="332" spans="1:2">
      <c r="A332" s="20" t="s">
        <v>73</v>
      </c>
      <c r="B332" s="20" t="s">
        <v>859</v>
      </c>
    </row>
    <row r="333" spans="1:2">
      <c r="A333" s="48" t="s">
        <v>73</v>
      </c>
      <c r="B333" s="54" t="s">
        <v>2965</v>
      </c>
    </row>
    <row r="334" spans="1:2">
      <c r="A334" s="20" t="s">
        <v>73</v>
      </c>
      <c r="B334" s="21" t="s">
        <v>77</v>
      </c>
    </row>
    <row r="335" spans="1:2">
      <c r="A335" s="20" t="s">
        <v>73</v>
      </c>
      <c r="B335" s="21" t="s">
        <v>78</v>
      </c>
    </row>
    <row r="336" spans="1:2">
      <c r="A336" s="20" t="s">
        <v>73</v>
      </c>
      <c r="B336" s="21" t="s">
        <v>860</v>
      </c>
    </row>
    <row r="337" spans="1:2">
      <c r="A337" s="48" t="s">
        <v>73</v>
      </c>
      <c r="B337" s="54" t="s">
        <v>3084</v>
      </c>
    </row>
    <row r="338" spans="1:2">
      <c r="A338" s="52" t="s">
        <v>73</v>
      </c>
      <c r="B338" s="53" t="s">
        <v>1825</v>
      </c>
    </row>
    <row r="339" spans="1:2">
      <c r="A339" s="48" t="s">
        <v>73</v>
      </c>
      <c r="B339" s="54" t="s">
        <v>3230</v>
      </c>
    </row>
    <row r="340" spans="1:2">
      <c r="A340" s="48" t="s">
        <v>73</v>
      </c>
      <c r="B340" s="54" t="s">
        <v>3248</v>
      </c>
    </row>
    <row r="341" spans="1:2">
      <c r="A341" s="52" t="s">
        <v>73</v>
      </c>
      <c r="B341" s="52" t="s">
        <v>1826</v>
      </c>
    </row>
    <row r="342" spans="1:2">
      <c r="A342" s="48" t="s">
        <v>73</v>
      </c>
      <c r="B342" s="48" t="s">
        <v>3281</v>
      </c>
    </row>
    <row r="343" spans="1:2">
      <c r="A343" s="52" t="s">
        <v>73</v>
      </c>
      <c r="B343" s="53" t="s">
        <v>1827</v>
      </c>
    </row>
    <row r="344" spans="1:2">
      <c r="A344" s="48" t="s">
        <v>73</v>
      </c>
      <c r="B344" s="54" t="s">
        <v>3320</v>
      </c>
    </row>
    <row r="345" spans="1:2">
      <c r="A345" s="48" t="s">
        <v>73</v>
      </c>
      <c r="B345" s="54" t="s">
        <v>3354</v>
      </c>
    </row>
    <row r="346" spans="1:2">
      <c r="A346" s="20" t="s">
        <v>73</v>
      </c>
      <c r="B346" s="21" t="s">
        <v>861</v>
      </c>
    </row>
    <row r="347" spans="1:2">
      <c r="A347" s="48" t="s">
        <v>73</v>
      </c>
      <c r="B347" s="54" t="s">
        <v>3429</v>
      </c>
    </row>
    <row r="348" spans="1:2">
      <c r="A348" s="52" t="s">
        <v>73</v>
      </c>
      <c r="B348" s="53" t="s">
        <v>1828</v>
      </c>
    </row>
    <row r="349" spans="1:2">
      <c r="A349" s="20" t="s">
        <v>73</v>
      </c>
      <c r="B349" s="21" t="s">
        <v>79</v>
      </c>
    </row>
    <row r="350" spans="1:2">
      <c r="A350" s="48" t="s">
        <v>73</v>
      </c>
      <c r="B350" s="55" t="s">
        <v>3463</v>
      </c>
    </row>
    <row r="351" spans="1:2">
      <c r="A351" s="52" t="s">
        <v>73</v>
      </c>
      <c r="B351" s="53" t="s">
        <v>1829</v>
      </c>
    </row>
    <row r="352" spans="1:2">
      <c r="A352" s="48" t="s">
        <v>73</v>
      </c>
      <c r="B352" s="54" t="s">
        <v>3519</v>
      </c>
    </row>
    <row r="353" spans="1:2">
      <c r="A353" s="52" t="s">
        <v>73</v>
      </c>
      <c r="B353" s="53" t="s">
        <v>1830</v>
      </c>
    </row>
    <row r="354" spans="1:2">
      <c r="A354" s="20" t="s">
        <v>73</v>
      </c>
      <c r="B354" s="21" t="s">
        <v>862</v>
      </c>
    </row>
    <row r="355" spans="1:2">
      <c r="A355" s="20" t="s">
        <v>73</v>
      </c>
      <c r="B355" s="21" t="s">
        <v>863</v>
      </c>
    </row>
    <row r="356" spans="1:2">
      <c r="A356" s="48" t="s">
        <v>73</v>
      </c>
      <c r="B356" s="54" t="s">
        <v>3689</v>
      </c>
    </row>
    <row r="357" spans="1:2">
      <c r="A357" s="52" t="s">
        <v>73</v>
      </c>
      <c r="B357" s="53" t="s">
        <v>1831</v>
      </c>
    </row>
    <row r="358" spans="1:2">
      <c r="A358" s="48" t="s">
        <v>73</v>
      </c>
      <c r="B358" s="54" t="s">
        <v>3722</v>
      </c>
    </row>
    <row r="359" spans="1:2">
      <c r="A359" s="20" t="s">
        <v>73</v>
      </c>
      <c r="B359" s="21" t="s">
        <v>864</v>
      </c>
    </row>
    <row r="360" spans="1:2">
      <c r="A360" s="20" t="s">
        <v>73</v>
      </c>
      <c r="B360" s="21" t="s">
        <v>865</v>
      </c>
    </row>
    <row r="361" spans="1:2">
      <c r="A361" s="20" t="s">
        <v>73</v>
      </c>
      <c r="B361" s="20" t="s">
        <v>866</v>
      </c>
    </row>
    <row r="362" spans="1:2">
      <c r="A362" s="20" t="s">
        <v>73</v>
      </c>
      <c r="B362" s="21" t="s">
        <v>80</v>
      </c>
    </row>
    <row r="363" spans="1:2">
      <c r="A363" s="20" t="s">
        <v>73</v>
      </c>
      <c r="B363" s="21" t="s">
        <v>867</v>
      </c>
    </row>
    <row r="364" spans="1:2">
      <c r="A364" s="52" t="s">
        <v>73</v>
      </c>
      <c r="B364" s="53" t="s">
        <v>1832</v>
      </c>
    </row>
    <row r="365" spans="1:2">
      <c r="A365" s="48" t="s">
        <v>73</v>
      </c>
      <c r="B365" s="54" t="s">
        <v>3828</v>
      </c>
    </row>
    <row r="366" spans="1:2">
      <c r="A366" s="48" t="s">
        <v>73</v>
      </c>
      <c r="B366" s="48" t="s">
        <v>3847</v>
      </c>
    </row>
    <row r="367" spans="1:2">
      <c r="A367" s="48" t="s">
        <v>73</v>
      </c>
      <c r="B367" s="54" t="s">
        <v>3850</v>
      </c>
    </row>
    <row r="368" spans="1:2">
      <c r="A368" s="48" t="s">
        <v>73</v>
      </c>
      <c r="B368" s="54" t="s">
        <v>3866</v>
      </c>
    </row>
    <row r="369" spans="1:2">
      <c r="A369" s="48" t="s">
        <v>73</v>
      </c>
      <c r="B369" s="54" t="s">
        <v>3880</v>
      </c>
    </row>
    <row r="370" spans="1:2">
      <c r="A370" s="52" t="s">
        <v>73</v>
      </c>
      <c r="B370" s="53" t="s">
        <v>1833</v>
      </c>
    </row>
    <row r="371" spans="1:2">
      <c r="A371" s="48" t="s">
        <v>73</v>
      </c>
      <c r="B371" s="48" t="s">
        <v>3885</v>
      </c>
    </row>
    <row r="372" spans="1:2">
      <c r="A372" s="48" t="s">
        <v>73</v>
      </c>
      <c r="B372" s="54" t="s">
        <v>3896</v>
      </c>
    </row>
    <row r="373" spans="1:2">
      <c r="A373" s="48" t="s">
        <v>73</v>
      </c>
      <c r="B373" s="48" t="s">
        <v>3900</v>
      </c>
    </row>
    <row r="374" spans="1:2">
      <c r="A374" s="48" t="s">
        <v>73</v>
      </c>
      <c r="B374" s="54" t="s">
        <v>3915</v>
      </c>
    </row>
    <row r="375" spans="1:2">
      <c r="A375" s="48" t="s">
        <v>73</v>
      </c>
      <c r="B375" s="54" t="s">
        <v>3916</v>
      </c>
    </row>
    <row r="376" spans="1:2">
      <c r="A376" s="20" t="s">
        <v>82</v>
      </c>
      <c r="B376" s="20" t="s">
        <v>868</v>
      </c>
    </row>
    <row r="377" spans="1:2">
      <c r="A377" s="52" t="s">
        <v>82</v>
      </c>
      <c r="B377" s="53" t="s">
        <v>1835</v>
      </c>
    </row>
    <row r="378" spans="1:2">
      <c r="A378" s="56" t="s">
        <v>748</v>
      </c>
      <c r="B378" s="57" t="s">
        <v>3329</v>
      </c>
    </row>
    <row r="379" spans="1:2">
      <c r="A379" s="48" t="s">
        <v>869</v>
      </c>
      <c r="B379" s="54" t="s">
        <v>2753</v>
      </c>
    </row>
    <row r="380" spans="1:2">
      <c r="A380" s="52" t="s">
        <v>869</v>
      </c>
      <c r="B380" s="53" t="s">
        <v>1836</v>
      </c>
    </row>
    <row r="381" spans="1:2">
      <c r="A381" s="20" t="s">
        <v>869</v>
      </c>
      <c r="B381" s="21" t="s">
        <v>870</v>
      </c>
    </row>
    <row r="382" spans="1:2">
      <c r="A382" s="20" t="s">
        <v>869</v>
      </c>
      <c r="B382" s="21" t="s">
        <v>871</v>
      </c>
    </row>
    <row r="383" spans="1:2">
      <c r="A383" s="20" t="s">
        <v>85</v>
      </c>
      <c r="B383" s="21" t="s">
        <v>872</v>
      </c>
    </row>
    <row r="384" spans="1:2">
      <c r="A384" s="20" t="s">
        <v>85</v>
      </c>
      <c r="B384" s="21" t="s">
        <v>873</v>
      </c>
    </row>
    <row r="385" spans="1:2">
      <c r="A385" s="20" t="s">
        <v>85</v>
      </c>
      <c r="B385" s="21" t="s">
        <v>874</v>
      </c>
    </row>
    <row r="386" spans="1:2">
      <c r="A386" s="52"/>
      <c r="B386" s="53"/>
    </row>
    <row r="387" spans="1:2">
      <c r="A387" s="20" t="s">
        <v>85</v>
      </c>
      <c r="B387" s="21" t="s">
        <v>875</v>
      </c>
    </row>
    <row r="388" spans="1:2">
      <c r="A388" s="48" t="s">
        <v>85</v>
      </c>
      <c r="B388" s="54" t="s">
        <v>2736</v>
      </c>
    </row>
    <row r="389" spans="1:2">
      <c r="A389" s="20" t="s">
        <v>85</v>
      </c>
      <c r="B389" s="21" t="s">
        <v>876</v>
      </c>
    </row>
    <row r="390" spans="1:2">
      <c r="A390" s="48" t="s">
        <v>85</v>
      </c>
      <c r="B390" s="58" t="s">
        <v>2846</v>
      </c>
    </row>
    <row r="391" spans="1:2">
      <c r="A391" s="48" t="s">
        <v>85</v>
      </c>
      <c r="B391" s="54" t="s">
        <v>1910</v>
      </c>
    </row>
    <row r="392" spans="1:2">
      <c r="A392" s="20" t="s">
        <v>85</v>
      </c>
      <c r="B392" s="21" t="s">
        <v>877</v>
      </c>
    </row>
    <row r="393" spans="1:2">
      <c r="A393" s="52" t="s">
        <v>85</v>
      </c>
      <c r="B393" s="53" t="s">
        <v>1838</v>
      </c>
    </row>
    <row r="394" spans="1:2">
      <c r="A394" s="20" t="s">
        <v>85</v>
      </c>
      <c r="B394" s="21" t="s">
        <v>878</v>
      </c>
    </row>
    <row r="395" spans="1:2">
      <c r="A395" s="20" t="s">
        <v>85</v>
      </c>
      <c r="B395" s="21" t="s">
        <v>879</v>
      </c>
    </row>
    <row r="396" spans="1:2">
      <c r="A396" s="48" t="s">
        <v>85</v>
      </c>
      <c r="B396" s="54" t="s">
        <v>3199</v>
      </c>
    </row>
    <row r="397" spans="1:2">
      <c r="A397" s="20" t="s">
        <v>85</v>
      </c>
      <c r="B397" s="21" t="s">
        <v>880</v>
      </c>
    </row>
    <row r="398" spans="1:2">
      <c r="A398" s="20" t="s">
        <v>85</v>
      </c>
      <c r="B398" s="21" t="s">
        <v>881</v>
      </c>
    </row>
    <row r="399" spans="1:2">
      <c r="A399" s="20" t="s">
        <v>85</v>
      </c>
      <c r="B399" s="20" t="s">
        <v>86</v>
      </c>
    </row>
    <row r="400" spans="1:2">
      <c r="A400" s="20" t="s">
        <v>85</v>
      </c>
      <c r="B400" s="21" t="s">
        <v>882</v>
      </c>
    </row>
    <row r="401" spans="1:2">
      <c r="A401" s="52" t="s">
        <v>85</v>
      </c>
      <c r="B401" s="53" t="s">
        <v>1839</v>
      </c>
    </row>
    <row r="402" spans="1:2">
      <c r="A402" s="48" t="s">
        <v>85</v>
      </c>
      <c r="B402" s="54" t="s">
        <v>3656</v>
      </c>
    </row>
    <row r="403" spans="1:2">
      <c r="A403" s="48" t="s">
        <v>85</v>
      </c>
      <c r="B403" s="55" t="s">
        <v>3754</v>
      </c>
    </row>
    <row r="404" spans="1:2">
      <c r="A404" s="48" t="s">
        <v>85</v>
      </c>
      <c r="B404" s="54" t="s">
        <v>3793</v>
      </c>
    </row>
    <row r="405" spans="1:2">
      <c r="A405" s="48" t="s">
        <v>85</v>
      </c>
      <c r="B405" s="54" t="s">
        <v>3823</v>
      </c>
    </row>
    <row r="406" spans="1:2">
      <c r="A406" s="52" t="s">
        <v>85</v>
      </c>
      <c r="B406" s="53" t="s">
        <v>1840</v>
      </c>
    </row>
    <row r="407" spans="1:2">
      <c r="A407" s="20"/>
      <c r="B407" s="21"/>
    </row>
    <row r="408" spans="1:2">
      <c r="A408" s="48" t="s">
        <v>85</v>
      </c>
      <c r="B408" s="54" t="s">
        <v>3860</v>
      </c>
    </row>
    <row r="409" spans="1:2">
      <c r="A409" s="20" t="s">
        <v>85</v>
      </c>
      <c r="B409" s="21" t="s">
        <v>884</v>
      </c>
    </row>
    <row r="410" spans="1:2">
      <c r="A410" s="48" t="s">
        <v>85</v>
      </c>
      <c r="B410" s="55" t="s">
        <v>3911</v>
      </c>
    </row>
    <row r="411" spans="1:2">
      <c r="A411" s="20" t="s">
        <v>85</v>
      </c>
      <c r="B411" s="21" t="s">
        <v>885</v>
      </c>
    </row>
    <row r="412" spans="1:2">
      <c r="A412" s="52" t="s">
        <v>85</v>
      </c>
      <c r="B412" s="53" t="s">
        <v>1841</v>
      </c>
    </row>
    <row r="413" spans="1:2">
      <c r="A413" s="48"/>
      <c r="B413" s="55"/>
    </row>
    <row r="414" spans="1:2">
      <c r="A414" s="48" t="s">
        <v>88</v>
      </c>
      <c r="B414" s="54" t="s">
        <v>2628</v>
      </c>
    </row>
    <row r="415" spans="1:2">
      <c r="A415" s="48" t="s">
        <v>88</v>
      </c>
      <c r="B415" s="54" t="s">
        <v>89</v>
      </c>
    </row>
    <row r="416" spans="1:2">
      <c r="A416" s="52" t="s">
        <v>88</v>
      </c>
      <c r="B416" s="53" t="s">
        <v>1842</v>
      </c>
    </row>
    <row r="417" spans="1:2">
      <c r="A417" s="20" t="s">
        <v>88</v>
      </c>
      <c r="B417" s="21" t="s">
        <v>886</v>
      </c>
    </row>
    <row r="418" spans="1:2">
      <c r="A418" s="48" t="s">
        <v>88</v>
      </c>
      <c r="B418" s="54" t="s">
        <v>2764</v>
      </c>
    </row>
    <row r="419" spans="1:2">
      <c r="A419" s="20"/>
      <c r="B419" s="21"/>
    </row>
    <row r="420" spans="1:2">
      <c r="A420" s="48" t="s">
        <v>88</v>
      </c>
      <c r="B420" s="54" t="s">
        <v>2962</v>
      </c>
    </row>
    <row r="421" spans="1:2">
      <c r="A421" s="20" t="s">
        <v>88</v>
      </c>
      <c r="B421" s="21" t="s">
        <v>887</v>
      </c>
    </row>
    <row r="422" spans="1:2">
      <c r="A422" s="48" t="s">
        <v>88</v>
      </c>
      <c r="B422" s="54" t="s">
        <v>3102</v>
      </c>
    </row>
    <row r="423" spans="1:2">
      <c r="A423" s="48" t="s">
        <v>88</v>
      </c>
      <c r="B423" s="54" t="s">
        <v>3103</v>
      </c>
    </row>
    <row r="424" spans="1:2">
      <c r="A424" s="48" t="s">
        <v>88</v>
      </c>
      <c r="B424" s="54" t="s">
        <v>3104</v>
      </c>
    </row>
    <row r="425" spans="1:2">
      <c r="A425" s="48" t="s">
        <v>88</v>
      </c>
      <c r="B425" s="54" t="s">
        <v>3115</v>
      </c>
    </row>
    <row r="426" spans="1:2">
      <c r="A426" s="20" t="s">
        <v>88</v>
      </c>
      <c r="B426" s="21" t="s">
        <v>91</v>
      </c>
    </row>
    <row r="427" spans="1:2">
      <c r="A427" s="20" t="s">
        <v>88</v>
      </c>
      <c r="B427" s="21" t="s">
        <v>92</v>
      </c>
    </row>
    <row r="428" spans="1:2">
      <c r="A428" s="20" t="s">
        <v>888</v>
      </c>
      <c r="B428" s="21" t="s">
        <v>889</v>
      </c>
    </row>
    <row r="429" spans="1:2">
      <c r="A429" s="48" t="s">
        <v>890</v>
      </c>
      <c r="B429" s="54" t="s">
        <v>2760</v>
      </c>
    </row>
    <row r="430" spans="1:2">
      <c r="A430" s="48" t="s">
        <v>890</v>
      </c>
      <c r="B430" s="54" t="s">
        <v>2761</v>
      </c>
    </row>
    <row r="431" spans="1:2">
      <c r="A431" s="20" t="s">
        <v>890</v>
      </c>
      <c r="B431" s="21" t="s">
        <v>891</v>
      </c>
    </row>
    <row r="432" spans="1:2">
      <c r="A432" s="20" t="s">
        <v>890</v>
      </c>
      <c r="B432" s="21" t="s">
        <v>892</v>
      </c>
    </row>
    <row r="433" spans="1:2">
      <c r="A433" s="52" t="s">
        <v>890</v>
      </c>
      <c r="B433" s="53" t="s">
        <v>1843</v>
      </c>
    </row>
    <row r="434" spans="1:2">
      <c r="A434" s="52" t="s">
        <v>890</v>
      </c>
      <c r="B434" s="53" t="s">
        <v>1844</v>
      </c>
    </row>
    <row r="435" spans="1:2">
      <c r="A435" s="20" t="s">
        <v>890</v>
      </c>
      <c r="B435" s="20" t="s">
        <v>893</v>
      </c>
    </row>
    <row r="436" spans="1:2">
      <c r="A436" s="52"/>
      <c r="B436" s="52"/>
    </row>
    <row r="437" spans="1:2">
      <c r="A437" s="20" t="s">
        <v>94</v>
      </c>
      <c r="B437" s="20" t="s">
        <v>894</v>
      </c>
    </row>
    <row r="438" spans="1:2">
      <c r="A438" s="20" t="s">
        <v>895</v>
      </c>
      <c r="B438" s="20" t="s">
        <v>896</v>
      </c>
    </row>
    <row r="439" spans="1:2">
      <c r="A439" s="20" t="s">
        <v>897</v>
      </c>
      <c r="B439" s="21" t="s">
        <v>898</v>
      </c>
    </row>
    <row r="440" spans="1:2">
      <c r="A440" s="48" t="s">
        <v>897</v>
      </c>
      <c r="B440" s="54" t="s">
        <v>3133</v>
      </c>
    </row>
    <row r="441" spans="1:2">
      <c r="A441" s="48" t="s">
        <v>897</v>
      </c>
      <c r="B441" s="54" t="s">
        <v>3465</v>
      </c>
    </row>
    <row r="442" spans="1:2">
      <c r="A442" s="52" t="s">
        <v>97</v>
      </c>
      <c r="B442" s="53" t="s">
        <v>1846</v>
      </c>
    </row>
    <row r="443" spans="1:2">
      <c r="A443" s="20" t="s">
        <v>97</v>
      </c>
      <c r="B443" s="21" t="s">
        <v>98</v>
      </c>
    </row>
    <row r="444" spans="1:2">
      <c r="A444" s="52" t="s">
        <v>100</v>
      </c>
      <c r="B444" s="53" t="s">
        <v>1847</v>
      </c>
    </row>
    <row r="445" spans="1:2">
      <c r="A445" s="52" t="s">
        <v>107</v>
      </c>
      <c r="B445" s="53" t="s">
        <v>1848</v>
      </c>
    </row>
    <row r="446" spans="1:2">
      <c r="A446" s="20" t="s">
        <v>107</v>
      </c>
      <c r="B446" s="21" t="s">
        <v>899</v>
      </c>
    </row>
    <row r="447" spans="1:2">
      <c r="A447" s="20" t="s">
        <v>107</v>
      </c>
      <c r="B447" s="21" t="s">
        <v>108</v>
      </c>
    </row>
    <row r="448" spans="1:2">
      <c r="A448" s="20" t="s">
        <v>110</v>
      </c>
      <c r="B448" s="21" t="s">
        <v>900</v>
      </c>
    </row>
    <row r="449" spans="1:2">
      <c r="A449" s="48" t="s">
        <v>110</v>
      </c>
      <c r="B449" s="54" t="s">
        <v>2758</v>
      </c>
    </row>
    <row r="450" spans="1:2">
      <c r="A450" s="20" t="s">
        <v>110</v>
      </c>
      <c r="B450" s="21" t="s">
        <v>901</v>
      </c>
    </row>
    <row r="451" spans="1:2">
      <c r="A451" s="48" t="s">
        <v>110</v>
      </c>
      <c r="B451" s="54" t="s">
        <v>3303</v>
      </c>
    </row>
    <row r="452" spans="1:2">
      <c r="A452" s="48" t="s">
        <v>110</v>
      </c>
      <c r="B452" s="54" t="s">
        <v>3369</v>
      </c>
    </row>
    <row r="453" spans="1:2">
      <c r="A453" s="48" t="s">
        <v>110</v>
      </c>
      <c r="B453" s="54" t="s">
        <v>3450</v>
      </c>
    </row>
    <row r="454" spans="1:2">
      <c r="A454" s="48" t="s">
        <v>110</v>
      </c>
      <c r="B454" s="54" t="s">
        <v>3524</v>
      </c>
    </row>
    <row r="455" spans="1:2">
      <c r="A455" s="48" t="s">
        <v>110</v>
      </c>
      <c r="B455" s="54" t="s">
        <v>3596</v>
      </c>
    </row>
    <row r="456" spans="1:2">
      <c r="A456" s="48" t="s">
        <v>110</v>
      </c>
      <c r="B456" s="54" t="s">
        <v>3646</v>
      </c>
    </row>
    <row r="457" spans="1:2">
      <c r="A457" s="48" t="s">
        <v>110</v>
      </c>
      <c r="B457" s="54" t="s">
        <v>3834</v>
      </c>
    </row>
    <row r="458" spans="1:2">
      <c r="A458" s="20" t="s">
        <v>110</v>
      </c>
      <c r="B458" s="21" t="s">
        <v>902</v>
      </c>
    </row>
    <row r="459" spans="1:2">
      <c r="A459" s="48" t="s">
        <v>110</v>
      </c>
      <c r="B459" s="54" t="s">
        <v>3835</v>
      </c>
    </row>
    <row r="460" spans="1:2">
      <c r="A460" s="20" t="s">
        <v>110</v>
      </c>
      <c r="B460" s="21" t="s">
        <v>113</v>
      </c>
    </row>
    <row r="461" spans="1:2">
      <c r="A461" s="48" t="s">
        <v>110</v>
      </c>
      <c r="B461" s="54" t="s">
        <v>3836</v>
      </c>
    </row>
    <row r="462" spans="1:2">
      <c r="A462" s="48" t="s">
        <v>110</v>
      </c>
      <c r="B462" s="54" t="s">
        <v>3837</v>
      </c>
    </row>
    <row r="463" spans="1:2">
      <c r="A463" s="48" t="s">
        <v>110</v>
      </c>
      <c r="B463" s="48" t="s">
        <v>3838</v>
      </c>
    </row>
    <row r="464" spans="1:2">
      <c r="A464" s="48" t="s">
        <v>110</v>
      </c>
      <c r="B464" s="48" t="s">
        <v>3839</v>
      </c>
    </row>
    <row r="465" spans="1:2">
      <c r="A465" s="48" t="s">
        <v>110</v>
      </c>
      <c r="B465" s="54" t="s">
        <v>3840</v>
      </c>
    </row>
    <row r="466" spans="1:2">
      <c r="A466" s="20" t="s">
        <v>115</v>
      </c>
      <c r="B466" s="21" t="s">
        <v>903</v>
      </c>
    </row>
    <row r="467" spans="1:2">
      <c r="A467" s="48" t="s">
        <v>115</v>
      </c>
      <c r="B467" s="48" t="s">
        <v>2487</v>
      </c>
    </row>
    <row r="468" spans="1:2">
      <c r="A468" s="20" t="s">
        <v>115</v>
      </c>
      <c r="B468" s="21" t="s">
        <v>904</v>
      </c>
    </row>
    <row r="469" spans="1:2">
      <c r="A469" s="48" t="s">
        <v>115</v>
      </c>
      <c r="B469" s="54" t="s">
        <v>2510</v>
      </c>
    </row>
    <row r="470" spans="1:2">
      <c r="A470" s="48" t="s">
        <v>115</v>
      </c>
      <c r="B470" s="54" t="s">
        <v>2518</v>
      </c>
    </row>
    <row r="471" spans="1:2">
      <c r="A471" s="52" t="s">
        <v>115</v>
      </c>
      <c r="B471" s="53" t="s">
        <v>1849</v>
      </c>
    </row>
    <row r="472" spans="1:2">
      <c r="A472" s="20"/>
      <c r="B472" s="21"/>
    </row>
    <row r="473" spans="1:2">
      <c r="A473" s="48" t="s">
        <v>115</v>
      </c>
      <c r="B473" s="54" t="s">
        <v>2519</v>
      </c>
    </row>
    <row r="474" spans="1:2">
      <c r="A474" s="48" t="s">
        <v>115</v>
      </c>
      <c r="B474" s="54" t="s">
        <v>2521</v>
      </c>
    </row>
    <row r="475" spans="1:2">
      <c r="A475" s="20" t="s">
        <v>115</v>
      </c>
      <c r="B475" s="21" t="s">
        <v>906</v>
      </c>
    </row>
    <row r="476" spans="1:2">
      <c r="A476" s="52" t="s">
        <v>115</v>
      </c>
      <c r="B476" s="52" t="s">
        <v>1850</v>
      </c>
    </row>
    <row r="477" spans="1:2">
      <c r="A477" s="20" t="s">
        <v>115</v>
      </c>
      <c r="B477" s="21" t="s">
        <v>907</v>
      </c>
    </row>
    <row r="478" spans="1:2">
      <c r="A478" s="48" t="s">
        <v>115</v>
      </c>
      <c r="B478" s="54" t="s">
        <v>2539</v>
      </c>
    </row>
    <row r="479" spans="1:2">
      <c r="A479" s="20" t="s">
        <v>115</v>
      </c>
      <c r="B479" s="21" t="s">
        <v>908</v>
      </c>
    </row>
    <row r="480" spans="1:2">
      <c r="A480" s="48" t="s">
        <v>115</v>
      </c>
      <c r="B480" s="54" t="s">
        <v>2545</v>
      </c>
    </row>
    <row r="481" spans="1:2">
      <c r="A481" s="20" t="s">
        <v>115</v>
      </c>
      <c r="B481" s="21" t="s">
        <v>909</v>
      </c>
    </row>
    <row r="482" spans="1:2">
      <c r="A482" s="48" t="s">
        <v>115</v>
      </c>
      <c r="B482" s="54" t="s">
        <v>2548</v>
      </c>
    </row>
    <row r="483" spans="1:2">
      <c r="A483" s="48" t="s">
        <v>115</v>
      </c>
      <c r="B483" s="55" t="s">
        <v>2551</v>
      </c>
    </row>
    <row r="484" spans="1:2">
      <c r="A484" s="20" t="s">
        <v>115</v>
      </c>
      <c r="B484" s="21" t="s">
        <v>910</v>
      </c>
    </row>
    <row r="485" spans="1:2">
      <c r="A485" s="20" t="s">
        <v>115</v>
      </c>
      <c r="B485" s="21" t="s">
        <v>911</v>
      </c>
    </row>
    <row r="486" spans="1:2">
      <c r="A486" s="48" t="s">
        <v>115</v>
      </c>
      <c r="B486" s="54" t="s">
        <v>2565</v>
      </c>
    </row>
    <row r="487" spans="1:2">
      <c r="A487" s="20" t="s">
        <v>115</v>
      </c>
      <c r="B487" s="21" t="s">
        <v>912</v>
      </c>
    </row>
    <row r="488" spans="1:2">
      <c r="A488" s="48" t="s">
        <v>115</v>
      </c>
      <c r="B488" s="55" t="s">
        <v>2603</v>
      </c>
    </row>
    <row r="489" spans="1:2">
      <c r="A489" s="48" t="s">
        <v>115</v>
      </c>
      <c r="B489" s="54" t="s">
        <v>2605</v>
      </c>
    </row>
    <row r="490" spans="1:2">
      <c r="A490" s="20"/>
      <c r="B490" s="21"/>
    </row>
    <row r="491" spans="1:2">
      <c r="A491" s="20" t="s">
        <v>115</v>
      </c>
      <c r="B491" s="21" t="s">
        <v>914</v>
      </c>
    </row>
    <row r="492" spans="1:2">
      <c r="A492" s="48" t="s">
        <v>115</v>
      </c>
      <c r="B492" s="54" t="s">
        <v>2615</v>
      </c>
    </row>
    <row r="493" spans="1:2">
      <c r="A493" s="20" t="s">
        <v>115</v>
      </c>
      <c r="B493" s="21" t="s">
        <v>915</v>
      </c>
    </row>
    <row r="494" spans="1:2">
      <c r="A494" s="20" t="s">
        <v>115</v>
      </c>
      <c r="B494" s="21" t="s">
        <v>916</v>
      </c>
    </row>
    <row r="495" spans="1:2">
      <c r="A495" s="48" t="s">
        <v>115</v>
      </c>
      <c r="B495" s="54" t="s">
        <v>2687</v>
      </c>
    </row>
    <row r="496" spans="1:2">
      <c r="A496" s="52" t="s">
        <v>115</v>
      </c>
      <c r="B496" s="53" t="s">
        <v>1852</v>
      </c>
    </row>
    <row r="497" spans="1:2">
      <c r="A497" s="20" t="s">
        <v>115</v>
      </c>
      <c r="B497" s="21" t="s">
        <v>917</v>
      </c>
    </row>
    <row r="498" spans="1:2">
      <c r="A498" s="20" t="s">
        <v>115</v>
      </c>
      <c r="B498" s="21" t="s">
        <v>918</v>
      </c>
    </row>
    <row r="499" spans="1:2">
      <c r="A499" s="48" t="s">
        <v>115</v>
      </c>
      <c r="B499" s="54" t="s">
        <v>2803</v>
      </c>
    </row>
    <row r="500" spans="1:2">
      <c r="A500" s="48" t="s">
        <v>115</v>
      </c>
      <c r="B500" s="54" t="s">
        <v>2829</v>
      </c>
    </row>
    <row r="501" spans="1:2">
      <c r="A501" s="20" t="s">
        <v>115</v>
      </c>
      <c r="B501" s="21" t="s">
        <v>919</v>
      </c>
    </row>
    <row r="502" spans="1:2">
      <c r="A502" s="20" t="s">
        <v>115</v>
      </c>
      <c r="B502" s="21" t="s">
        <v>920</v>
      </c>
    </row>
    <row r="503" spans="1:2">
      <c r="A503" s="48" t="s">
        <v>115</v>
      </c>
      <c r="B503" s="54" t="s">
        <v>2860</v>
      </c>
    </row>
    <row r="504" spans="1:2">
      <c r="A504" s="20"/>
      <c r="B504" s="21"/>
    </row>
    <row r="505" spans="1:2">
      <c r="A505" s="20" t="s">
        <v>115</v>
      </c>
      <c r="B505" s="21" t="s">
        <v>921</v>
      </c>
    </row>
    <row r="506" spans="1:2">
      <c r="A506" s="48" t="s">
        <v>115</v>
      </c>
      <c r="B506" s="55" t="s">
        <v>2874</v>
      </c>
    </row>
    <row r="507" spans="1:2">
      <c r="A507" s="20" t="s">
        <v>115</v>
      </c>
      <c r="B507" s="21" t="s">
        <v>922</v>
      </c>
    </row>
    <row r="508" spans="1:2">
      <c r="A508" s="48" t="s">
        <v>115</v>
      </c>
      <c r="B508" s="54" t="s">
        <v>2876</v>
      </c>
    </row>
    <row r="509" spans="1:2">
      <c r="A509" s="48" t="s">
        <v>115</v>
      </c>
      <c r="B509" s="54" t="s">
        <v>2877</v>
      </c>
    </row>
    <row r="510" spans="1:2">
      <c r="A510" s="20" t="s">
        <v>115</v>
      </c>
      <c r="B510" s="21" t="s">
        <v>923</v>
      </c>
    </row>
    <row r="511" spans="1:2">
      <c r="A511" s="52" t="s">
        <v>115</v>
      </c>
      <c r="B511" s="53" t="s">
        <v>1853</v>
      </c>
    </row>
    <row r="512" spans="1:2">
      <c r="A512" s="48" t="s">
        <v>115</v>
      </c>
      <c r="B512" s="54" t="s">
        <v>2878</v>
      </c>
    </row>
    <row r="513" spans="1:2">
      <c r="A513" s="20" t="s">
        <v>115</v>
      </c>
      <c r="B513" s="21" t="s">
        <v>924</v>
      </c>
    </row>
    <row r="514" spans="1:2">
      <c r="A514" s="48" t="s">
        <v>115</v>
      </c>
      <c r="B514" s="54" t="s">
        <v>2879</v>
      </c>
    </row>
    <row r="515" spans="1:2">
      <c r="A515" s="20" t="s">
        <v>115</v>
      </c>
      <c r="B515" s="21" t="s">
        <v>925</v>
      </c>
    </row>
    <row r="516" spans="1:2">
      <c r="A516" s="20" t="s">
        <v>115</v>
      </c>
      <c r="B516" s="21" t="s">
        <v>926</v>
      </c>
    </row>
    <row r="517" spans="1:2">
      <c r="A517" s="52"/>
      <c r="B517" s="53"/>
    </row>
    <row r="518" spans="1:2">
      <c r="A518" s="48" t="s">
        <v>115</v>
      </c>
      <c r="B518" s="54" t="s">
        <v>2882</v>
      </c>
    </row>
    <row r="519" spans="1:2">
      <c r="A519" s="20" t="s">
        <v>115</v>
      </c>
      <c r="B519" s="21" t="s">
        <v>927</v>
      </c>
    </row>
    <row r="520" spans="1:2">
      <c r="A520" s="52" t="s">
        <v>115</v>
      </c>
      <c r="B520" s="53" t="s">
        <v>1855</v>
      </c>
    </row>
    <row r="521" spans="1:2">
      <c r="A521" s="48" t="s">
        <v>115</v>
      </c>
      <c r="B521" s="54" t="s">
        <v>2940</v>
      </c>
    </row>
    <row r="522" spans="1:2">
      <c r="A522" s="20"/>
      <c r="B522" s="21"/>
    </row>
    <row r="523" spans="1:2">
      <c r="A523" s="48"/>
      <c r="B523" s="54"/>
    </row>
    <row r="524" spans="1:2">
      <c r="A524" s="20" t="s">
        <v>115</v>
      </c>
      <c r="B524" s="21" t="s">
        <v>929</v>
      </c>
    </row>
    <row r="525" spans="1:2">
      <c r="A525" s="52" t="s">
        <v>115</v>
      </c>
      <c r="B525" s="53" t="s">
        <v>1856</v>
      </c>
    </row>
    <row r="526" spans="1:2">
      <c r="A526" s="48" t="s">
        <v>115</v>
      </c>
      <c r="B526" s="54" t="s">
        <v>2949</v>
      </c>
    </row>
    <row r="527" spans="1:2">
      <c r="A527" s="48"/>
      <c r="B527" s="54"/>
    </row>
    <row r="528" spans="1:2">
      <c r="A528" s="20" t="s">
        <v>115</v>
      </c>
      <c r="B528" s="21" t="s">
        <v>930</v>
      </c>
    </row>
    <row r="529" spans="1:2">
      <c r="A529" s="48" t="s">
        <v>115</v>
      </c>
      <c r="B529" s="54" t="s">
        <v>2964</v>
      </c>
    </row>
    <row r="530" spans="1:2">
      <c r="A530" s="48" t="s">
        <v>115</v>
      </c>
      <c r="B530" s="54" t="s">
        <v>2972</v>
      </c>
    </row>
    <row r="531" spans="1:2">
      <c r="A531" s="20" t="s">
        <v>115</v>
      </c>
      <c r="B531" s="21" t="s">
        <v>931</v>
      </c>
    </row>
    <row r="532" spans="1:2">
      <c r="A532" s="48" t="s">
        <v>115</v>
      </c>
      <c r="B532" s="54" t="s">
        <v>3027</v>
      </c>
    </row>
    <row r="533" spans="1:2" ht="22.5" customHeight="1">
      <c r="A533" s="48" t="s">
        <v>115</v>
      </c>
      <c r="B533" s="54" t="s">
        <v>3050</v>
      </c>
    </row>
    <row r="534" spans="1:2">
      <c r="A534" s="20"/>
      <c r="B534" s="21"/>
    </row>
    <row r="535" spans="1:2">
      <c r="A535" s="52" t="s">
        <v>115</v>
      </c>
      <c r="B535" s="53" t="s">
        <v>1858</v>
      </c>
    </row>
    <row r="536" spans="1:2">
      <c r="A536" s="48" t="s">
        <v>115</v>
      </c>
      <c r="B536" s="54" t="s">
        <v>3116</v>
      </c>
    </row>
    <row r="537" spans="1:2">
      <c r="A537" s="48" t="s">
        <v>115</v>
      </c>
      <c r="B537" s="54" t="s">
        <v>3142</v>
      </c>
    </row>
    <row r="538" spans="1:2">
      <c r="A538" s="52" t="s">
        <v>115</v>
      </c>
      <c r="B538" s="53" t="s">
        <v>1859</v>
      </c>
    </row>
    <row r="539" spans="1:2">
      <c r="A539" s="20" t="s">
        <v>115</v>
      </c>
      <c r="B539" s="21" t="s">
        <v>933</v>
      </c>
    </row>
    <row r="540" spans="1:2">
      <c r="A540" s="20" t="s">
        <v>115</v>
      </c>
      <c r="B540" s="20" t="s">
        <v>934</v>
      </c>
    </row>
    <row r="541" spans="1:2">
      <c r="A541" s="20" t="s">
        <v>115</v>
      </c>
      <c r="B541" s="20" t="s">
        <v>935</v>
      </c>
    </row>
    <row r="542" spans="1:2">
      <c r="A542" s="48" t="s">
        <v>115</v>
      </c>
      <c r="B542" s="48" t="s">
        <v>116</v>
      </c>
    </row>
    <row r="543" spans="1:2">
      <c r="A543" s="20" t="s">
        <v>115</v>
      </c>
      <c r="B543" s="20" t="s">
        <v>936</v>
      </c>
    </row>
    <row r="544" spans="1:2">
      <c r="A544" s="20" t="s">
        <v>115</v>
      </c>
      <c r="B544" s="21" t="s">
        <v>937</v>
      </c>
    </row>
    <row r="545" spans="1:2">
      <c r="A545" s="48" t="s">
        <v>115</v>
      </c>
      <c r="B545" s="48" t="s">
        <v>3267</v>
      </c>
    </row>
    <row r="546" spans="1:2">
      <c r="A546" s="52" t="s">
        <v>115</v>
      </c>
      <c r="B546" s="53" t="s">
        <v>1860</v>
      </c>
    </row>
    <row r="547" spans="1:2">
      <c r="A547" s="48" t="s">
        <v>115</v>
      </c>
      <c r="B547" s="54" t="s">
        <v>3274</v>
      </c>
    </row>
    <row r="548" spans="1:2">
      <c r="A548" s="52" t="s">
        <v>115</v>
      </c>
      <c r="B548" s="53" t="s">
        <v>1861</v>
      </c>
    </row>
    <row r="549" spans="1:2">
      <c r="A549" s="48" t="s">
        <v>115</v>
      </c>
      <c r="B549" s="54" t="s">
        <v>3298</v>
      </c>
    </row>
    <row r="550" spans="1:2">
      <c r="A550" s="20" t="s">
        <v>115</v>
      </c>
      <c r="B550" s="21" t="s">
        <v>938</v>
      </c>
    </row>
    <row r="551" spans="1:2">
      <c r="A551" s="48" t="s">
        <v>115</v>
      </c>
      <c r="B551" s="54" t="s">
        <v>3324</v>
      </c>
    </row>
    <row r="552" spans="1:2">
      <c r="A552" s="48" t="s">
        <v>115</v>
      </c>
      <c r="B552" s="54" t="s">
        <v>3328</v>
      </c>
    </row>
    <row r="553" spans="1:2">
      <c r="A553" s="20" t="s">
        <v>115</v>
      </c>
      <c r="B553" s="21" t="s">
        <v>939</v>
      </c>
    </row>
    <row r="554" spans="1:2">
      <c r="A554" s="20" t="s">
        <v>115</v>
      </c>
      <c r="B554" s="20" t="s">
        <v>940</v>
      </c>
    </row>
    <row r="555" spans="1:2">
      <c r="A555" s="48" t="s">
        <v>115</v>
      </c>
      <c r="B555" s="54" t="s">
        <v>3345</v>
      </c>
    </row>
    <row r="556" spans="1:2">
      <c r="A556" s="20" t="s">
        <v>115</v>
      </c>
      <c r="B556" s="21" t="s">
        <v>941</v>
      </c>
    </row>
    <row r="557" spans="1:2">
      <c r="A557" s="20" t="s">
        <v>115</v>
      </c>
      <c r="B557" s="21" t="s">
        <v>942</v>
      </c>
    </row>
    <row r="558" spans="1:2">
      <c r="A558" s="48" t="s">
        <v>115</v>
      </c>
      <c r="B558" s="48" t="s">
        <v>3359</v>
      </c>
    </row>
    <row r="559" spans="1:2">
      <c r="A559" s="20" t="s">
        <v>115</v>
      </c>
      <c r="B559" s="21" t="s">
        <v>943</v>
      </c>
    </row>
    <row r="560" spans="1:2">
      <c r="A560" s="48" t="s">
        <v>115</v>
      </c>
      <c r="B560" s="48" t="s">
        <v>3373</v>
      </c>
    </row>
    <row r="561" spans="1:2">
      <c r="A561" s="48" t="s">
        <v>115</v>
      </c>
      <c r="B561" s="54" t="s">
        <v>3401</v>
      </c>
    </row>
    <row r="562" spans="1:2">
      <c r="A562" s="59" t="s">
        <v>115</v>
      </c>
      <c r="B562" s="59" t="s">
        <v>3417</v>
      </c>
    </row>
    <row r="563" spans="1:2">
      <c r="A563" s="20" t="s">
        <v>115</v>
      </c>
      <c r="B563" s="21" t="s">
        <v>944</v>
      </c>
    </row>
    <row r="564" spans="1:2">
      <c r="A564" s="20" t="s">
        <v>115</v>
      </c>
      <c r="B564" s="20" t="s">
        <v>945</v>
      </c>
    </row>
    <row r="565" spans="1:2">
      <c r="A565" s="20" t="s">
        <v>115</v>
      </c>
      <c r="B565" s="21" t="s">
        <v>946</v>
      </c>
    </row>
    <row r="566" spans="1:2">
      <c r="A566" s="20"/>
      <c r="B566" s="21"/>
    </row>
    <row r="567" spans="1:2">
      <c r="A567" s="48" t="s">
        <v>115</v>
      </c>
      <c r="B567" s="54" t="s">
        <v>3494</v>
      </c>
    </row>
    <row r="568" spans="1:2">
      <c r="A568" s="52" t="s">
        <v>115</v>
      </c>
      <c r="B568" s="53" t="s">
        <v>1862</v>
      </c>
    </row>
    <row r="569" spans="1:2">
      <c r="A569" s="20" t="s">
        <v>115</v>
      </c>
      <c r="B569" s="21" t="s">
        <v>948</v>
      </c>
    </row>
    <row r="570" spans="1:2">
      <c r="A570" s="48" t="s">
        <v>115</v>
      </c>
      <c r="B570" s="54" t="s">
        <v>3550</v>
      </c>
    </row>
    <row r="571" spans="1:2">
      <c r="A571" s="20" t="s">
        <v>115</v>
      </c>
      <c r="B571" s="21" t="s">
        <v>117</v>
      </c>
    </row>
    <row r="572" spans="1:2">
      <c r="A572" s="48" t="s">
        <v>115</v>
      </c>
      <c r="B572" s="54" t="s">
        <v>3570</v>
      </c>
    </row>
    <row r="573" spans="1:2">
      <c r="A573" s="52" t="s">
        <v>115</v>
      </c>
      <c r="B573" s="53" t="s">
        <v>1863</v>
      </c>
    </row>
    <row r="574" spans="1:2">
      <c r="A574" s="48" t="s">
        <v>115</v>
      </c>
      <c r="B574" s="54" t="s">
        <v>3578</v>
      </c>
    </row>
    <row r="575" spans="1:2">
      <c r="A575" s="48" t="s">
        <v>115</v>
      </c>
      <c r="B575" s="54" t="s">
        <v>3583</v>
      </c>
    </row>
    <row r="576" spans="1:2">
      <c r="A576" s="48" t="s">
        <v>115</v>
      </c>
      <c r="B576" s="48" t="s">
        <v>3584</v>
      </c>
    </row>
    <row r="577" spans="1:2">
      <c r="A577" s="20" t="s">
        <v>115</v>
      </c>
      <c r="B577" s="20" t="s">
        <v>949</v>
      </c>
    </row>
    <row r="578" spans="1:2">
      <c r="A578" s="20" t="s">
        <v>115</v>
      </c>
      <c r="B578" s="20" t="s">
        <v>950</v>
      </c>
    </row>
    <row r="579" spans="1:2">
      <c r="A579" s="20" t="s">
        <v>115</v>
      </c>
      <c r="B579" s="21" t="s">
        <v>951</v>
      </c>
    </row>
    <row r="580" spans="1:2">
      <c r="A580" s="48" t="s">
        <v>115</v>
      </c>
      <c r="B580" s="54" t="s">
        <v>3633</v>
      </c>
    </row>
    <row r="581" spans="1:2">
      <c r="A581" s="20" t="s">
        <v>115</v>
      </c>
      <c r="B581" s="21" t="s">
        <v>952</v>
      </c>
    </row>
    <row r="582" spans="1:2">
      <c r="A582" s="52" t="s">
        <v>115</v>
      </c>
      <c r="B582" s="53" t="s">
        <v>1864</v>
      </c>
    </row>
    <row r="583" spans="1:2">
      <c r="A583" s="48" t="s">
        <v>115</v>
      </c>
      <c r="B583" s="55" t="s">
        <v>3651</v>
      </c>
    </row>
    <row r="584" spans="1:2">
      <c r="A584" s="20"/>
      <c r="B584" s="21"/>
    </row>
    <row r="585" spans="1:2">
      <c r="A585" s="48" t="s">
        <v>115</v>
      </c>
      <c r="B585" s="58" t="s">
        <v>3666</v>
      </c>
    </row>
    <row r="586" spans="1:2">
      <c r="A586" s="20" t="s">
        <v>115</v>
      </c>
      <c r="B586" s="21" t="s">
        <v>954</v>
      </c>
    </row>
    <row r="587" spans="1:2">
      <c r="A587" s="20" t="s">
        <v>115</v>
      </c>
      <c r="B587" s="21" t="s">
        <v>955</v>
      </c>
    </row>
    <row r="588" spans="1:2">
      <c r="A588" s="48" t="s">
        <v>115</v>
      </c>
      <c r="B588" s="54" t="s">
        <v>3740</v>
      </c>
    </row>
    <row r="589" spans="1:2">
      <c r="A589" s="20"/>
      <c r="B589" s="21"/>
    </row>
    <row r="590" spans="1:2">
      <c r="A590" s="20"/>
      <c r="B590" s="21"/>
    </row>
    <row r="591" spans="1:2">
      <c r="A591" s="48"/>
      <c r="B591" s="55"/>
    </row>
    <row r="592" spans="1:2">
      <c r="A592" s="52" t="s">
        <v>115</v>
      </c>
      <c r="B592" s="53" t="s">
        <v>1865</v>
      </c>
    </row>
    <row r="593" spans="1:2">
      <c r="A593" s="52" t="s">
        <v>115</v>
      </c>
      <c r="B593" s="52" t="s">
        <v>1866</v>
      </c>
    </row>
    <row r="594" spans="1:2">
      <c r="A594" s="52" t="s">
        <v>115</v>
      </c>
      <c r="B594" s="53" t="s">
        <v>689</v>
      </c>
    </row>
    <row r="595" spans="1:2">
      <c r="A595" s="48" t="s">
        <v>115</v>
      </c>
      <c r="B595" s="54" t="s">
        <v>3763</v>
      </c>
    </row>
    <row r="596" spans="1:2">
      <c r="A596" s="48" t="s">
        <v>115</v>
      </c>
      <c r="B596" s="54" t="s">
        <v>3767</v>
      </c>
    </row>
    <row r="597" spans="1:2">
      <c r="A597" s="48" t="s">
        <v>115</v>
      </c>
      <c r="B597" s="54" t="s">
        <v>3804</v>
      </c>
    </row>
    <row r="598" spans="1:2">
      <c r="A598" s="20" t="s">
        <v>115</v>
      </c>
      <c r="B598" s="21" t="s">
        <v>958</v>
      </c>
    </row>
    <row r="599" spans="1:2">
      <c r="A599" s="48" t="s">
        <v>115</v>
      </c>
      <c r="B599" s="54" t="s">
        <v>3926</v>
      </c>
    </row>
    <row r="600" spans="1:2">
      <c r="A600" s="48" t="s">
        <v>115</v>
      </c>
      <c r="B600" s="60" t="s">
        <v>3932</v>
      </c>
    </row>
    <row r="601" spans="1:2">
      <c r="A601" s="48" t="s">
        <v>115</v>
      </c>
      <c r="B601" s="60" t="s">
        <v>3936</v>
      </c>
    </row>
    <row r="602" spans="1:2">
      <c r="A602" s="48" t="s">
        <v>115</v>
      </c>
      <c r="B602" s="60" t="s">
        <v>3937</v>
      </c>
    </row>
    <row r="603" spans="1:2">
      <c r="A603" s="48" t="s">
        <v>115</v>
      </c>
      <c r="B603" s="60" t="s">
        <v>3938</v>
      </c>
    </row>
    <row r="604" spans="1:2">
      <c r="A604" s="20" t="s">
        <v>120</v>
      </c>
      <c r="B604" s="21" t="s">
        <v>959</v>
      </c>
    </row>
    <row r="605" spans="1:2">
      <c r="A605" s="52" t="s">
        <v>123</v>
      </c>
      <c r="B605" s="53" t="s">
        <v>1867</v>
      </c>
    </row>
    <row r="606" spans="1:2">
      <c r="A606" s="52" t="s">
        <v>123</v>
      </c>
      <c r="B606" s="53" t="s">
        <v>1868</v>
      </c>
    </row>
    <row r="607" spans="1:2">
      <c r="A607" s="20" t="s">
        <v>123</v>
      </c>
      <c r="B607" s="21" t="s">
        <v>960</v>
      </c>
    </row>
    <row r="608" spans="1:2">
      <c r="A608" s="52" t="s">
        <v>123</v>
      </c>
      <c r="B608" s="53" t="s">
        <v>1869</v>
      </c>
    </row>
    <row r="609" spans="1:2">
      <c r="A609" s="20" t="s">
        <v>123</v>
      </c>
      <c r="B609" s="21" t="s">
        <v>961</v>
      </c>
    </row>
    <row r="610" spans="1:2">
      <c r="A610" s="20" t="s">
        <v>123</v>
      </c>
      <c r="B610" s="21" t="s">
        <v>126</v>
      </c>
    </row>
    <row r="611" spans="1:2">
      <c r="A611" s="52" t="s">
        <v>128</v>
      </c>
      <c r="B611" s="53" t="s">
        <v>1870</v>
      </c>
    </row>
    <row r="612" spans="1:2">
      <c r="A612" s="48" t="s">
        <v>128</v>
      </c>
      <c r="B612" s="54" t="s">
        <v>3718</v>
      </c>
    </row>
    <row r="613" spans="1:2">
      <c r="A613" s="20" t="s">
        <v>128</v>
      </c>
      <c r="B613" s="21" t="s">
        <v>129</v>
      </c>
    </row>
    <row r="614" spans="1:2">
      <c r="A614" s="20"/>
      <c r="B614" s="21"/>
    </row>
    <row r="615" spans="1:2">
      <c r="A615" s="52" t="s">
        <v>131</v>
      </c>
      <c r="B615" s="53" t="s">
        <v>1871</v>
      </c>
    </row>
    <row r="616" spans="1:2">
      <c r="A616" s="20" t="s">
        <v>131</v>
      </c>
      <c r="B616" s="21" t="s">
        <v>962</v>
      </c>
    </row>
    <row r="617" spans="1:2">
      <c r="A617" s="48"/>
      <c r="B617" s="55"/>
    </row>
    <row r="618" spans="1:2">
      <c r="A618" s="48" t="s">
        <v>131</v>
      </c>
      <c r="B618" s="54" t="s">
        <v>2948</v>
      </c>
    </row>
    <row r="619" spans="1:2">
      <c r="A619" s="20" t="s">
        <v>131</v>
      </c>
      <c r="B619" s="21" t="s">
        <v>963</v>
      </c>
    </row>
    <row r="620" spans="1:2">
      <c r="A620" s="20" t="s">
        <v>131</v>
      </c>
      <c r="B620" s="21" t="s">
        <v>964</v>
      </c>
    </row>
    <row r="621" spans="1:2">
      <c r="A621" s="20" t="s">
        <v>131</v>
      </c>
      <c r="B621" s="21" t="s">
        <v>965</v>
      </c>
    </row>
    <row r="622" spans="1:2">
      <c r="A622" s="20"/>
      <c r="B622" s="21"/>
    </row>
    <row r="623" spans="1:2">
      <c r="A623" s="52" t="s">
        <v>966</v>
      </c>
      <c r="B623" s="53" t="s">
        <v>1873</v>
      </c>
    </row>
    <row r="624" spans="1:2">
      <c r="A624" s="20"/>
      <c r="B624" s="21"/>
    </row>
    <row r="625" spans="1:2">
      <c r="A625" s="48" t="s">
        <v>966</v>
      </c>
      <c r="B625" s="54" t="s">
        <v>3368</v>
      </c>
    </row>
    <row r="626" spans="1:2">
      <c r="A626" s="48" t="s">
        <v>966</v>
      </c>
      <c r="B626" s="54" t="s">
        <v>3370</v>
      </c>
    </row>
    <row r="627" spans="1:2">
      <c r="A627" s="48" t="s">
        <v>966</v>
      </c>
      <c r="B627" s="54" t="s">
        <v>3874</v>
      </c>
    </row>
    <row r="628" spans="1:2">
      <c r="A628" s="48" t="s">
        <v>966</v>
      </c>
      <c r="B628" s="54" t="s">
        <v>3875</v>
      </c>
    </row>
    <row r="629" spans="1:2">
      <c r="A629" s="48" t="s">
        <v>137</v>
      </c>
      <c r="B629" s="54" t="s">
        <v>3827</v>
      </c>
    </row>
    <row r="630" spans="1:2">
      <c r="A630" s="52" t="s">
        <v>137</v>
      </c>
      <c r="B630" s="53" t="s">
        <v>1874</v>
      </c>
    </row>
    <row r="631" spans="1:2">
      <c r="A631" s="20" t="s">
        <v>969</v>
      </c>
      <c r="B631" s="21" t="s">
        <v>970</v>
      </c>
    </row>
    <row r="632" spans="1:2">
      <c r="A632" s="48" t="s">
        <v>969</v>
      </c>
      <c r="B632" s="54" t="s">
        <v>3107</v>
      </c>
    </row>
    <row r="633" spans="1:2">
      <c r="A633" s="52" t="s">
        <v>969</v>
      </c>
      <c r="B633" s="53" t="s">
        <v>1875</v>
      </c>
    </row>
    <row r="634" spans="1:2">
      <c r="A634" s="48" t="s">
        <v>969</v>
      </c>
      <c r="B634" s="54" t="s">
        <v>3310</v>
      </c>
    </row>
    <row r="635" spans="1:2">
      <c r="A635" s="48" t="s">
        <v>143</v>
      </c>
      <c r="B635" s="54" t="s">
        <v>2457</v>
      </c>
    </row>
    <row r="636" spans="1:2">
      <c r="A636" s="20" t="s">
        <v>143</v>
      </c>
      <c r="B636" s="21" t="s">
        <v>971</v>
      </c>
    </row>
    <row r="637" spans="1:2">
      <c r="A637" s="20"/>
      <c r="B637" s="21"/>
    </row>
    <row r="638" spans="1:2">
      <c r="A638" s="52" t="s">
        <v>143</v>
      </c>
      <c r="B638" s="53" t="s">
        <v>1876</v>
      </c>
    </row>
    <row r="639" spans="1:2">
      <c r="A639" s="20"/>
      <c r="B639" s="21"/>
    </row>
    <row r="640" spans="1:2">
      <c r="A640" s="20" t="s">
        <v>143</v>
      </c>
      <c r="B640" s="21" t="s">
        <v>974</v>
      </c>
    </row>
    <row r="641" spans="1:2">
      <c r="A641" s="20" t="s">
        <v>143</v>
      </c>
      <c r="B641" s="21" t="s">
        <v>975</v>
      </c>
    </row>
    <row r="642" spans="1:2">
      <c r="A642" s="20" t="s">
        <v>143</v>
      </c>
      <c r="B642" s="21" t="s">
        <v>976</v>
      </c>
    </row>
    <row r="643" spans="1:2">
      <c r="A643" s="20" t="s">
        <v>143</v>
      </c>
      <c r="B643" s="21" t="s">
        <v>977</v>
      </c>
    </row>
    <row r="644" spans="1:2">
      <c r="A644" s="20" t="s">
        <v>143</v>
      </c>
      <c r="B644" s="21" t="s">
        <v>144</v>
      </c>
    </row>
    <row r="645" spans="1:2">
      <c r="A645" s="20" t="s">
        <v>143</v>
      </c>
      <c r="B645" s="21" t="s">
        <v>978</v>
      </c>
    </row>
    <row r="646" spans="1:2">
      <c r="A646" s="20"/>
      <c r="B646" s="21"/>
    </row>
    <row r="647" spans="1:2">
      <c r="A647" s="48" t="s">
        <v>143</v>
      </c>
      <c r="B647" s="54" t="s">
        <v>2524</v>
      </c>
    </row>
    <row r="648" spans="1:2">
      <c r="A648" s="61" t="s">
        <v>143</v>
      </c>
      <c r="B648" s="62" t="s">
        <v>1877</v>
      </c>
    </row>
    <row r="649" spans="1:2">
      <c r="A649" s="20" t="s">
        <v>143</v>
      </c>
      <c r="B649" s="21" t="s">
        <v>980</v>
      </c>
    </row>
    <row r="650" spans="1:2">
      <c r="A650" s="20"/>
      <c r="B650" s="21"/>
    </row>
    <row r="651" spans="1:2">
      <c r="A651" s="52" t="s">
        <v>143</v>
      </c>
      <c r="B651" s="53" t="s">
        <v>1878</v>
      </c>
    </row>
    <row r="652" spans="1:2">
      <c r="A652" s="52" t="s">
        <v>143</v>
      </c>
      <c r="B652" s="53" t="s">
        <v>1879</v>
      </c>
    </row>
    <row r="653" spans="1:2">
      <c r="A653" s="20" t="s">
        <v>143</v>
      </c>
      <c r="B653" s="21" t="s">
        <v>982</v>
      </c>
    </row>
    <row r="654" spans="1:2">
      <c r="A654" s="52" t="s">
        <v>143</v>
      </c>
      <c r="B654" s="53" t="s">
        <v>1880</v>
      </c>
    </row>
    <row r="655" spans="1:2">
      <c r="A655" s="52" t="s">
        <v>143</v>
      </c>
      <c r="B655" s="53" t="s">
        <v>1881</v>
      </c>
    </row>
    <row r="656" spans="1:2">
      <c r="A656" s="52" t="s">
        <v>143</v>
      </c>
      <c r="B656" s="53" t="s">
        <v>1882</v>
      </c>
    </row>
    <row r="657" spans="1:2">
      <c r="A657" s="20" t="s">
        <v>143</v>
      </c>
      <c r="B657" s="21" t="s">
        <v>983</v>
      </c>
    </row>
    <row r="658" spans="1:2">
      <c r="A658" s="20" t="s">
        <v>143</v>
      </c>
      <c r="B658" s="21" t="s">
        <v>984</v>
      </c>
    </row>
    <row r="659" spans="1:2">
      <c r="A659" s="52"/>
      <c r="B659" s="53"/>
    </row>
    <row r="660" spans="1:2">
      <c r="A660" s="20" t="s">
        <v>143</v>
      </c>
      <c r="B660" s="21" t="s">
        <v>985</v>
      </c>
    </row>
    <row r="661" spans="1:2">
      <c r="A661" s="20" t="s">
        <v>143</v>
      </c>
      <c r="B661" s="21" t="s">
        <v>986</v>
      </c>
    </row>
    <row r="662" spans="1:2">
      <c r="A662" s="52" t="s">
        <v>143</v>
      </c>
      <c r="B662" s="53" t="s">
        <v>1884</v>
      </c>
    </row>
    <row r="663" spans="1:2">
      <c r="A663" s="52" t="s">
        <v>143</v>
      </c>
      <c r="B663" s="53" t="s">
        <v>1885</v>
      </c>
    </row>
    <row r="664" spans="1:2">
      <c r="A664" s="48" t="s">
        <v>143</v>
      </c>
      <c r="B664" s="55" t="s">
        <v>2284</v>
      </c>
    </row>
    <row r="665" spans="1:2">
      <c r="A665" s="20" t="s">
        <v>143</v>
      </c>
      <c r="B665" s="21" t="s">
        <v>987</v>
      </c>
    </row>
    <row r="666" spans="1:2">
      <c r="A666" s="20" t="s">
        <v>143</v>
      </c>
      <c r="B666" s="21" t="s">
        <v>988</v>
      </c>
    </row>
    <row r="667" spans="1:2">
      <c r="A667" s="20" t="s">
        <v>143</v>
      </c>
      <c r="B667" s="21" t="s">
        <v>989</v>
      </c>
    </row>
    <row r="668" spans="1:2">
      <c r="A668" s="52" t="s">
        <v>143</v>
      </c>
      <c r="B668" s="53" t="s">
        <v>1886</v>
      </c>
    </row>
    <row r="669" spans="1:2">
      <c r="A669" s="20" t="s">
        <v>143</v>
      </c>
      <c r="B669" s="21" t="s">
        <v>990</v>
      </c>
    </row>
    <row r="670" spans="1:2">
      <c r="A670" s="20" t="s">
        <v>143</v>
      </c>
      <c r="B670" s="21" t="s">
        <v>991</v>
      </c>
    </row>
    <row r="671" spans="1:2">
      <c r="A671" s="48" t="s">
        <v>143</v>
      </c>
      <c r="B671" s="55" t="s">
        <v>3236</v>
      </c>
    </row>
    <row r="672" spans="1:2">
      <c r="A672" s="20" t="s">
        <v>143</v>
      </c>
      <c r="B672" s="21" t="s">
        <v>992</v>
      </c>
    </row>
    <row r="673" spans="1:2">
      <c r="A673" s="20" t="s">
        <v>143</v>
      </c>
      <c r="B673" s="21" t="s">
        <v>993</v>
      </c>
    </row>
    <row r="674" spans="1:2">
      <c r="A674" s="20" t="s">
        <v>143</v>
      </c>
      <c r="B674" s="21" t="s">
        <v>994</v>
      </c>
    </row>
    <row r="675" spans="1:2">
      <c r="A675" s="20" t="s">
        <v>143</v>
      </c>
      <c r="B675" s="21" t="s">
        <v>995</v>
      </c>
    </row>
    <row r="676" spans="1:2">
      <c r="A676" s="20" t="s">
        <v>143</v>
      </c>
      <c r="B676" s="21" t="s">
        <v>996</v>
      </c>
    </row>
    <row r="677" spans="1:2">
      <c r="A677" s="20" t="s">
        <v>143</v>
      </c>
      <c r="B677" s="21" t="s">
        <v>997</v>
      </c>
    </row>
    <row r="678" spans="1:2">
      <c r="A678" s="20" t="s">
        <v>143</v>
      </c>
      <c r="B678" s="21" t="s">
        <v>998</v>
      </c>
    </row>
    <row r="679" spans="1:2">
      <c r="A679" s="52"/>
      <c r="B679" s="53"/>
    </row>
    <row r="680" spans="1:2">
      <c r="A680" s="48" t="s">
        <v>143</v>
      </c>
      <c r="B680" s="54" t="s">
        <v>146</v>
      </c>
    </row>
    <row r="681" spans="1:2">
      <c r="A681" s="20" t="s">
        <v>143</v>
      </c>
      <c r="B681" s="21" t="s">
        <v>999</v>
      </c>
    </row>
    <row r="682" spans="1:2">
      <c r="A682" s="52" t="s">
        <v>143</v>
      </c>
      <c r="B682" s="53" t="s">
        <v>1888</v>
      </c>
    </row>
    <row r="683" spans="1:2">
      <c r="A683" s="20" t="s">
        <v>143</v>
      </c>
      <c r="B683" s="21" t="s">
        <v>1000</v>
      </c>
    </row>
    <row r="684" spans="1:2">
      <c r="A684" s="52" t="s">
        <v>143</v>
      </c>
      <c r="B684" s="53" t="s">
        <v>1889</v>
      </c>
    </row>
    <row r="685" spans="1:2">
      <c r="A685" s="48" t="s">
        <v>143</v>
      </c>
      <c r="B685" s="54" t="s">
        <v>3528</v>
      </c>
    </row>
    <row r="686" spans="1:2">
      <c r="A686" s="20" t="s">
        <v>143</v>
      </c>
      <c r="B686" s="21" t="s">
        <v>1001</v>
      </c>
    </row>
    <row r="687" spans="1:2">
      <c r="A687" s="52" t="s">
        <v>143</v>
      </c>
      <c r="B687" s="53" t="s">
        <v>1890</v>
      </c>
    </row>
    <row r="688" spans="1:2">
      <c r="A688" s="52" t="s">
        <v>143</v>
      </c>
      <c r="B688" s="53" t="s">
        <v>1891</v>
      </c>
    </row>
    <row r="689" spans="1:2">
      <c r="A689" s="20"/>
      <c r="B689" s="21"/>
    </row>
    <row r="690" spans="1:2">
      <c r="A690" s="20" t="s">
        <v>143</v>
      </c>
      <c r="B690" s="21" t="s">
        <v>1003</v>
      </c>
    </row>
    <row r="691" spans="1:2">
      <c r="A691" s="20" t="s">
        <v>143</v>
      </c>
      <c r="B691" s="21" t="s">
        <v>1004</v>
      </c>
    </row>
    <row r="692" spans="1:2">
      <c r="A692" s="20" t="s">
        <v>143</v>
      </c>
      <c r="B692" s="21" t="s">
        <v>1005</v>
      </c>
    </row>
    <row r="693" spans="1:2">
      <c r="A693" s="52" t="s">
        <v>143</v>
      </c>
      <c r="B693" s="53" t="s">
        <v>1892</v>
      </c>
    </row>
    <row r="694" spans="1:2">
      <c r="A694" s="20"/>
      <c r="B694" s="21"/>
    </row>
    <row r="695" spans="1:2">
      <c r="A695" s="52" t="s">
        <v>143</v>
      </c>
      <c r="B695" s="53" t="s">
        <v>1893</v>
      </c>
    </row>
    <row r="696" spans="1:2">
      <c r="A696" s="20" t="s">
        <v>143</v>
      </c>
      <c r="B696" s="21" t="s">
        <v>1007</v>
      </c>
    </row>
    <row r="697" spans="1:2">
      <c r="A697" s="52" t="s">
        <v>143</v>
      </c>
      <c r="B697" s="53" t="s">
        <v>1894</v>
      </c>
    </row>
    <row r="698" spans="1:2">
      <c r="A698" s="20" t="s">
        <v>143</v>
      </c>
      <c r="B698" s="21" t="s">
        <v>1008</v>
      </c>
    </row>
    <row r="699" spans="1:2">
      <c r="A699" s="20" t="s">
        <v>143</v>
      </c>
      <c r="B699" s="21" t="s">
        <v>1009</v>
      </c>
    </row>
    <row r="700" spans="1:2">
      <c r="A700" s="20"/>
      <c r="B700" s="21"/>
    </row>
    <row r="701" spans="1:2">
      <c r="A701" s="52" t="s">
        <v>143</v>
      </c>
      <c r="B701" s="53" t="s">
        <v>1895</v>
      </c>
    </row>
    <row r="702" spans="1:2">
      <c r="A702" s="20" t="s">
        <v>143</v>
      </c>
      <c r="B702" s="21" t="s">
        <v>1011</v>
      </c>
    </row>
    <row r="703" spans="1:2">
      <c r="A703" s="20" t="s">
        <v>143</v>
      </c>
      <c r="B703" s="21" t="s">
        <v>1012</v>
      </c>
    </row>
    <row r="704" spans="1:2">
      <c r="A704" s="52" t="s">
        <v>143</v>
      </c>
      <c r="B704" s="53" t="s">
        <v>1896</v>
      </c>
    </row>
    <row r="705" spans="1:2">
      <c r="A705" s="20" t="s">
        <v>143</v>
      </c>
      <c r="B705" s="21" t="s">
        <v>1013</v>
      </c>
    </row>
    <row r="706" spans="1:2">
      <c r="A706" s="20" t="s">
        <v>143</v>
      </c>
      <c r="B706" s="21" t="s">
        <v>1014</v>
      </c>
    </row>
    <row r="707" spans="1:2">
      <c r="A707" s="20" t="s">
        <v>143</v>
      </c>
      <c r="B707" s="21" t="s">
        <v>1015</v>
      </c>
    </row>
    <row r="708" spans="1:2">
      <c r="A708" s="20" t="s">
        <v>149</v>
      </c>
      <c r="B708" s="21" t="s">
        <v>1016</v>
      </c>
    </row>
    <row r="709" spans="1:2">
      <c r="A709" s="52" t="s">
        <v>149</v>
      </c>
      <c r="B709" s="53" t="s">
        <v>1897</v>
      </c>
    </row>
    <row r="710" spans="1:2">
      <c r="A710" s="48" t="s">
        <v>149</v>
      </c>
      <c r="B710" s="54" t="s">
        <v>3007</v>
      </c>
    </row>
    <row r="711" spans="1:2">
      <c r="A711" s="52" t="s">
        <v>149</v>
      </c>
      <c r="B711" s="53" t="s">
        <v>1898</v>
      </c>
    </row>
    <row r="712" spans="1:2">
      <c r="A712" s="48" t="s">
        <v>149</v>
      </c>
      <c r="B712" s="54" t="s">
        <v>3125</v>
      </c>
    </row>
    <row r="713" spans="1:2">
      <c r="A713" s="48" t="s">
        <v>155</v>
      </c>
      <c r="B713" s="54" t="s">
        <v>2580</v>
      </c>
    </row>
    <row r="714" spans="1:2">
      <c r="A714" s="48" t="s">
        <v>155</v>
      </c>
      <c r="B714" s="54" t="s">
        <v>2700</v>
      </c>
    </row>
    <row r="715" spans="1:2">
      <c r="A715" s="48" t="s">
        <v>155</v>
      </c>
      <c r="B715" s="54" t="s">
        <v>2951</v>
      </c>
    </row>
    <row r="716" spans="1:2">
      <c r="A716" s="48" t="s">
        <v>155</v>
      </c>
      <c r="B716" s="48" t="s">
        <v>2989</v>
      </c>
    </row>
    <row r="717" spans="1:2">
      <c r="A717" s="48" t="s">
        <v>155</v>
      </c>
      <c r="B717" s="48" t="s">
        <v>3058</v>
      </c>
    </row>
    <row r="718" spans="1:2">
      <c r="A718" s="48" t="s">
        <v>155</v>
      </c>
      <c r="B718" s="54" t="s">
        <v>3152</v>
      </c>
    </row>
    <row r="719" spans="1:2">
      <c r="A719" s="52" t="s">
        <v>155</v>
      </c>
      <c r="B719" s="52" t="s">
        <v>1899</v>
      </c>
    </row>
    <row r="720" spans="1:2">
      <c r="A720" s="48" t="s">
        <v>155</v>
      </c>
      <c r="B720" s="54" t="s">
        <v>3209</v>
      </c>
    </row>
    <row r="721" spans="1:2">
      <c r="A721" s="48" t="s">
        <v>155</v>
      </c>
      <c r="B721" s="54" t="s">
        <v>3347</v>
      </c>
    </row>
    <row r="722" spans="1:2">
      <c r="A722" s="48" t="s">
        <v>155</v>
      </c>
      <c r="B722" s="54" t="s">
        <v>3443</v>
      </c>
    </row>
    <row r="723" spans="1:2">
      <c r="A723" s="48" t="s">
        <v>155</v>
      </c>
      <c r="B723" s="54" t="s">
        <v>3452</v>
      </c>
    </row>
    <row r="724" spans="1:2">
      <c r="A724" s="48" t="s">
        <v>155</v>
      </c>
      <c r="B724" s="54" t="s">
        <v>3505</v>
      </c>
    </row>
    <row r="725" spans="1:2">
      <c r="A725" s="20" t="s">
        <v>155</v>
      </c>
      <c r="B725" s="21" t="s">
        <v>1017</v>
      </c>
    </row>
    <row r="726" spans="1:2">
      <c r="A726" s="48" t="s">
        <v>155</v>
      </c>
      <c r="B726" s="54" t="s">
        <v>3764</v>
      </c>
    </row>
    <row r="727" spans="1:2">
      <c r="A727" s="20" t="s">
        <v>155</v>
      </c>
      <c r="B727" s="20" t="s">
        <v>1018</v>
      </c>
    </row>
    <row r="728" spans="1:2">
      <c r="A728" s="52" t="s">
        <v>155</v>
      </c>
      <c r="B728" s="53" t="s">
        <v>1900</v>
      </c>
    </row>
    <row r="729" spans="1:2">
      <c r="A729" s="52" t="s">
        <v>1019</v>
      </c>
      <c r="B729" s="53" t="s">
        <v>1901</v>
      </c>
    </row>
    <row r="730" spans="1:2">
      <c r="A730" s="20" t="s">
        <v>1019</v>
      </c>
      <c r="B730" s="21" t="s">
        <v>1020</v>
      </c>
    </row>
    <row r="731" spans="1:2">
      <c r="A731" s="52" t="s">
        <v>1019</v>
      </c>
      <c r="B731" s="52" t="s">
        <v>1902</v>
      </c>
    </row>
    <row r="732" spans="1:2">
      <c r="A732" s="52" t="s">
        <v>1019</v>
      </c>
      <c r="B732" s="53" t="s">
        <v>1903</v>
      </c>
    </row>
    <row r="733" spans="1:2">
      <c r="A733" s="52" t="s">
        <v>1019</v>
      </c>
      <c r="B733" s="52" t="s">
        <v>1904</v>
      </c>
    </row>
    <row r="734" spans="1:2">
      <c r="A734" s="48" t="s">
        <v>1019</v>
      </c>
      <c r="B734" s="54" t="s">
        <v>3218</v>
      </c>
    </row>
    <row r="735" spans="1:2">
      <c r="A735" s="52" t="s">
        <v>1019</v>
      </c>
      <c r="B735" s="53" t="s">
        <v>1905</v>
      </c>
    </row>
    <row r="736" spans="1:2">
      <c r="A736" s="48" t="s">
        <v>1019</v>
      </c>
      <c r="B736" s="54" t="s">
        <v>3383</v>
      </c>
    </row>
    <row r="737" spans="1:2">
      <c r="A737" s="20" t="s">
        <v>1019</v>
      </c>
      <c r="B737" s="21" t="s">
        <v>1021</v>
      </c>
    </row>
    <row r="738" spans="1:2">
      <c r="A738" s="52" t="s">
        <v>1019</v>
      </c>
      <c r="B738" s="53" t="s">
        <v>1906</v>
      </c>
    </row>
    <row r="739" spans="1:2">
      <c r="A739" s="48" t="s">
        <v>1019</v>
      </c>
      <c r="B739" s="54" t="s">
        <v>3927</v>
      </c>
    </row>
    <row r="740" spans="1:2">
      <c r="A740" s="48" t="s">
        <v>2956</v>
      </c>
      <c r="B740" s="48" t="s">
        <v>2955</v>
      </c>
    </row>
    <row r="741" spans="1:2">
      <c r="A741" s="20"/>
      <c r="B741" s="20"/>
    </row>
    <row r="742" spans="1:2">
      <c r="A742" s="48" t="s">
        <v>2741</v>
      </c>
      <c r="B742" s="54" t="s">
        <v>173</v>
      </c>
    </row>
    <row r="743" spans="1:2">
      <c r="A743" s="48" t="s">
        <v>2741</v>
      </c>
      <c r="B743" s="48" t="s">
        <v>1529</v>
      </c>
    </row>
    <row r="744" spans="1:2">
      <c r="A744" s="52" t="s">
        <v>1907</v>
      </c>
      <c r="B744" s="52" t="s">
        <v>1908</v>
      </c>
    </row>
    <row r="745" spans="1:2">
      <c r="A745" s="48" t="s">
        <v>1024</v>
      </c>
      <c r="B745" s="48" t="s">
        <v>2572</v>
      </c>
    </row>
    <row r="746" spans="1:2">
      <c r="A746" s="52" t="s">
        <v>1024</v>
      </c>
      <c r="B746" s="53" t="s">
        <v>1909</v>
      </c>
    </row>
    <row r="747" spans="1:2">
      <c r="A747" s="48" t="s">
        <v>1024</v>
      </c>
      <c r="B747" s="48" t="s">
        <v>875</v>
      </c>
    </row>
    <row r="748" spans="1:2">
      <c r="A748" s="48" t="s">
        <v>1024</v>
      </c>
      <c r="B748" s="48" t="s">
        <v>2735</v>
      </c>
    </row>
    <row r="749" spans="1:2">
      <c r="A749" s="48" t="s">
        <v>1024</v>
      </c>
      <c r="B749" s="54" t="s">
        <v>2792</v>
      </c>
    </row>
    <row r="750" spans="1:2">
      <c r="A750" s="48" t="s">
        <v>1024</v>
      </c>
      <c r="B750" s="54" t="s">
        <v>2824</v>
      </c>
    </row>
    <row r="751" spans="1:2">
      <c r="A751" s="48" t="s">
        <v>1024</v>
      </c>
      <c r="B751" s="54" t="s">
        <v>2825</v>
      </c>
    </row>
    <row r="752" spans="1:2">
      <c r="A752" s="52" t="s">
        <v>1024</v>
      </c>
      <c r="B752" s="53" t="s">
        <v>1910</v>
      </c>
    </row>
    <row r="753" spans="1:2">
      <c r="A753" s="48" t="s">
        <v>1024</v>
      </c>
      <c r="B753" s="48" t="s">
        <v>3120</v>
      </c>
    </row>
    <row r="754" spans="1:2">
      <c r="A754" s="48" t="s">
        <v>1024</v>
      </c>
      <c r="B754" s="54" t="s">
        <v>3121</v>
      </c>
    </row>
    <row r="755" spans="1:2">
      <c r="A755" s="52" t="s">
        <v>1024</v>
      </c>
      <c r="B755" s="53" t="s">
        <v>1911</v>
      </c>
    </row>
    <row r="756" spans="1:2">
      <c r="A756" s="20" t="s">
        <v>1024</v>
      </c>
      <c r="B756" s="21" t="s">
        <v>1025</v>
      </c>
    </row>
    <row r="757" spans="1:2">
      <c r="A757" s="52" t="s">
        <v>1024</v>
      </c>
      <c r="B757" s="53" t="s">
        <v>1912</v>
      </c>
    </row>
    <row r="758" spans="1:2">
      <c r="A758" s="20" t="s">
        <v>1024</v>
      </c>
      <c r="B758" s="20" t="s">
        <v>1026</v>
      </c>
    </row>
    <row r="759" spans="1:2">
      <c r="A759" s="52" t="s">
        <v>1024</v>
      </c>
      <c r="B759" s="53" t="s">
        <v>1913</v>
      </c>
    </row>
    <row r="760" spans="1:2">
      <c r="A760" s="52" t="s">
        <v>1024</v>
      </c>
      <c r="B760" s="52" t="s">
        <v>1914</v>
      </c>
    </row>
    <row r="761" spans="1:2">
      <c r="A761" s="48" t="s">
        <v>1024</v>
      </c>
      <c r="B761" s="54" t="s">
        <v>3652</v>
      </c>
    </row>
    <row r="762" spans="1:2">
      <c r="A762" s="52" t="s">
        <v>1024</v>
      </c>
      <c r="B762" s="52" t="s">
        <v>1915</v>
      </c>
    </row>
    <row r="763" spans="1:2">
      <c r="A763" s="48" t="s">
        <v>1024</v>
      </c>
      <c r="B763" s="48" t="s">
        <v>3735</v>
      </c>
    </row>
    <row r="764" spans="1:2">
      <c r="A764" s="52" t="s">
        <v>1024</v>
      </c>
      <c r="B764" s="53" t="s">
        <v>1916</v>
      </c>
    </row>
    <row r="765" spans="1:2">
      <c r="A765" s="48" t="s">
        <v>1024</v>
      </c>
      <c r="B765" s="54" t="s">
        <v>3886</v>
      </c>
    </row>
    <row r="766" spans="1:2">
      <c r="A766" s="20" t="s">
        <v>1027</v>
      </c>
      <c r="B766" s="21" t="s">
        <v>1028</v>
      </c>
    </row>
    <row r="767" spans="1:2">
      <c r="A767" s="20" t="s">
        <v>1027</v>
      </c>
      <c r="B767" s="21" t="s">
        <v>1029</v>
      </c>
    </row>
    <row r="768" spans="1:2">
      <c r="A768" s="48" t="s">
        <v>162</v>
      </c>
      <c r="B768" s="54" t="s">
        <v>2460</v>
      </c>
    </row>
    <row r="769" spans="1:2">
      <c r="A769" s="52" t="s">
        <v>162</v>
      </c>
      <c r="B769" s="53" t="s">
        <v>1917</v>
      </c>
    </row>
    <row r="770" spans="1:2">
      <c r="A770" s="20" t="s">
        <v>162</v>
      </c>
      <c r="B770" s="21" t="s">
        <v>144</v>
      </c>
    </row>
    <row r="771" spans="1:2">
      <c r="A771" s="48" t="s">
        <v>162</v>
      </c>
      <c r="B771" s="55" t="s">
        <v>2488</v>
      </c>
    </row>
    <row r="772" spans="1:2">
      <c r="A772" s="48" t="s">
        <v>162</v>
      </c>
      <c r="B772" s="58" t="s">
        <v>2489</v>
      </c>
    </row>
    <row r="773" spans="1:2">
      <c r="A773" s="48" t="s">
        <v>162</v>
      </c>
      <c r="B773" s="48" t="s">
        <v>2498</v>
      </c>
    </row>
    <row r="774" spans="1:2">
      <c r="A774" s="48" t="s">
        <v>162</v>
      </c>
      <c r="B774" s="54" t="s">
        <v>2504</v>
      </c>
    </row>
    <row r="775" spans="1:2">
      <c r="A775" s="52" t="s">
        <v>162</v>
      </c>
      <c r="B775" s="53" t="s">
        <v>1918</v>
      </c>
    </row>
    <row r="776" spans="1:2">
      <c r="A776" s="48" t="s">
        <v>162</v>
      </c>
      <c r="B776" s="54" t="s">
        <v>2507</v>
      </c>
    </row>
    <row r="777" spans="1:2">
      <c r="A777" s="48" t="s">
        <v>162</v>
      </c>
      <c r="B777" s="54" t="s">
        <v>2508</v>
      </c>
    </row>
    <row r="778" spans="1:2">
      <c r="A778" s="48" t="s">
        <v>162</v>
      </c>
      <c r="B778" s="54" t="s">
        <v>2517</v>
      </c>
    </row>
    <row r="779" spans="1:2">
      <c r="A779" s="48" t="s">
        <v>162</v>
      </c>
      <c r="B779" s="54" t="s">
        <v>2557</v>
      </c>
    </row>
    <row r="780" spans="1:2">
      <c r="A780" s="48" t="s">
        <v>162</v>
      </c>
      <c r="B780" s="54" t="s">
        <v>2571</v>
      </c>
    </row>
    <row r="781" spans="1:2">
      <c r="A781" s="48" t="s">
        <v>162</v>
      </c>
      <c r="B781" s="48" t="s">
        <v>2574</v>
      </c>
    </row>
    <row r="782" spans="1:2">
      <c r="A782" s="52" t="s">
        <v>162</v>
      </c>
      <c r="B782" s="53" t="s">
        <v>1919</v>
      </c>
    </row>
    <row r="783" spans="1:2">
      <c r="A783" s="20" t="s">
        <v>162</v>
      </c>
      <c r="B783" s="20" t="s">
        <v>1030</v>
      </c>
    </row>
    <row r="784" spans="1:2">
      <c r="A784" s="48" t="s">
        <v>162</v>
      </c>
      <c r="B784" s="54" t="s">
        <v>2583</v>
      </c>
    </row>
    <row r="785" spans="1:2">
      <c r="A785" s="52" t="s">
        <v>162</v>
      </c>
      <c r="B785" s="52" t="s">
        <v>1920</v>
      </c>
    </row>
    <row r="786" spans="1:2">
      <c r="A786" s="52" t="s">
        <v>162</v>
      </c>
      <c r="B786" s="53" t="s">
        <v>1921</v>
      </c>
    </row>
    <row r="787" spans="1:2">
      <c r="A787" s="20" t="s">
        <v>162</v>
      </c>
      <c r="B787" s="21" t="s">
        <v>1031</v>
      </c>
    </row>
    <row r="788" spans="1:2">
      <c r="A788" s="20" t="s">
        <v>162</v>
      </c>
      <c r="B788" s="21" t="s">
        <v>1032</v>
      </c>
    </row>
    <row r="789" spans="1:2">
      <c r="A789" s="52" t="s">
        <v>162</v>
      </c>
      <c r="B789" s="53" t="s">
        <v>167</v>
      </c>
    </row>
    <row r="790" spans="1:2">
      <c r="A790" s="20" t="s">
        <v>162</v>
      </c>
      <c r="B790" s="21" t="s">
        <v>1033</v>
      </c>
    </row>
    <row r="791" spans="1:2">
      <c r="A791" s="20"/>
      <c r="B791" s="20"/>
    </row>
    <row r="792" spans="1:2">
      <c r="A792" s="48" t="s">
        <v>162</v>
      </c>
      <c r="B792" s="54" t="s">
        <v>2621</v>
      </c>
    </row>
    <row r="793" spans="1:2">
      <c r="A793" s="48" t="s">
        <v>162</v>
      </c>
      <c r="B793" s="54" t="s">
        <v>2623</v>
      </c>
    </row>
    <row r="794" spans="1:2">
      <c r="A794" s="48" t="s">
        <v>162</v>
      </c>
      <c r="B794" s="54" t="s">
        <v>2633</v>
      </c>
    </row>
    <row r="795" spans="1:2">
      <c r="A795" s="48" t="s">
        <v>162</v>
      </c>
      <c r="B795" s="48" t="s">
        <v>2652</v>
      </c>
    </row>
    <row r="796" spans="1:2">
      <c r="A796" s="48" t="s">
        <v>162</v>
      </c>
      <c r="B796" s="54" t="s">
        <v>2653</v>
      </c>
    </row>
    <row r="797" spans="1:2">
      <c r="A797" s="52" t="s">
        <v>162</v>
      </c>
      <c r="B797" s="53" t="s">
        <v>1922</v>
      </c>
    </row>
    <row r="798" spans="1:2">
      <c r="A798" s="20" t="s">
        <v>162</v>
      </c>
      <c r="B798" s="21" t="s">
        <v>1035</v>
      </c>
    </row>
    <row r="799" spans="1:2">
      <c r="A799" s="20" t="s">
        <v>162</v>
      </c>
      <c r="B799" s="21" t="s">
        <v>1036</v>
      </c>
    </row>
    <row r="800" spans="1:2">
      <c r="A800" s="48" t="s">
        <v>162</v>
      </c>
      <c r="B800" s="54" t="s">
        <v>2676</v>
      </c>
    </row>
    <row r="801" spans="1:2">
      <c r="A801" s="52" t="s">
        <v>162</v>
      </c>
      <c r="B801" s="53" t="s">
        <v>1923</v>
      </c>
    </row>
    <row r="802" spans="1:2">
      <c r="A802" s="48" t="s">
        <v>162</v>
      </c>
      <c r="B802" s="54" t="s">
        <v>2713</v>
      </c>
    </row>
    <row r="803" spans="1:2">
      <c r="A803" s="48" t="s">
        <v>162</v>
      </c>
      <c r="B803" s="54" t="s">
        <v>2726</v>
      </c>
    </row>
    <row r="804" spans="1:2">
      <c r="A804" s="48" t="s">
        <v>162</v>
      </c>
      <c r="B804" s="54" t="s">
        <v>2731</v>
      </c>
    </row>
    <row r="805" spans="1:2">
      <c r="A805" s="52" t="s">
        <v>162</v>
      </c>
      <c r="B805" s="53" t="s">
        <v>1924</v>
      </c>
    </row>
    <row r="806" spans="1:2">
      <c r="A806" s="20" t="s">
        <v>162</v>
      </c>
      <c r="B806" s="21" t="s">
        <v>1037</v>
      </c>
    </row>
    <row r="807" spans="1:2">
      <c r="A807" s="20" t="s">
        <v>162</v>
      </c>
      <c r="B807" s="21" t="s">
        <v>1038</v>
      </c>
    </row>
    <row r="808" spans="1:2">
      <c r="A808" s="20" t="s">
        <v>162</v>
      </c>
      <c r="B808" s="21" t="s">
        <v>1039</v>
      </c>
    </row>
    <row r="809" spans="1:2">
      <c r="A809" s="48" t="s">
        <v>162</v>
      </c>
      <c r="B809" s="54" t="s">
        <v>2740</v>
      </c>
    </row>
    <row r="810" spans="1:2">
      <c r="A810" s="20" t="s">
        <v>162</v>
      </c>
      <c r="B810" s="21" t="s">
        <v>1040</v>
      </c>
    </row>
    <row r="811" spans="1:2">
      <c r="A811" s="20" t="s">
        <v>162</v>
      </c>
      <c r="B811" s="21" t="s">
        <v>1041</v>
      </c>
    </row>
    <row r="812" spans="1:2">
      <c r="A812" s="20" t="s">
        <v>162</v>
      </c>
      <c r="B812" s="21" t="s">
        <v>1042</v>
      </c>
    </row>
    <row r="813" spans="1:2">
      <c r="A813" s="20"/>
      <c r="B813" s="20"/>
    </row>
    <row r="814" spans="1:2">
      <c r="A814" s="52" t="s">
        <v>162</v>
      </c>
      <c r="B814" s="53" t="s">
        <v>1925</v>
      </c>
    </row>
    <row r="815" spans="1:2">
      <c r="A815" s="20" t="s">
        <v>162</v>
      </c>
      <c r="B815" s="21" t="s">
        <v>1043</v>
      </c>
    </row>
    <row r="816" spans="1:2">
      <c r="A816" s="48" t="s">
        <v>162</v>
      </c>
      <c r="B816" s="54" t="s">
        <v>2787</v>
      </c>
    </row>
    <row r="817" spans="1:2">
      <c r="A817" s="48" t="s">
        <v>162</v>
      </c>
      <c r="B817" s="54" t="s">
        <v>2789</v>
      </c>
    </row>
    <row r="818" spans="1:2">
      <c r="A818" s="20" t="s">
        <v>162</v>
      </c>
      <c r="B818" s="20" t="s">
        <v>175</v>
      </c>
    </row>
    <row r="819" spans="1:2">
      <c r="A819" s="48" t="s">
        <v>162</v>
      </c>
      <c r="B819" s="54" t="s">
        <v>2807</v>
      </c>
    </row>
    <row r="820" spans="1:2">
      <c r="A820" s="52" t="s">
        <v>162</v>
      </c>
      <c r="B820" s="52" t="s">
        <v>1926</v>
      </c>
    </row>
    <row r="821" spans="1:2">
      <c r="A821" s="48" t="s">
        <v>162</v>
      </c>
      <c r="B821" s="54" t="s">
        <v>2809</v>
      </c>
    </row>
    <row r="822" spans="1:2">
      <c r="A822" s="52" t="s">
        <v>162</v>
      </c>
      <c r="B822" s="53" t="s">
        <v>1927</v>
      </c>
    </row>
    <row r="823" spans="1:2">
      <c r="A823" s="48" t="s">
        <v>162</v>
      </c>
      <c r="B823" s="54" t="s">
        <v>2814</v>
      </c>
    </row>
    <row r="824" spans="1:2">
      <c r="A824" s="52" t="s">
        <v>162</v>
      </c>
      <c r="B824" s="53" t="s">
        <v>1928</v>
      </c>
    </row>
    <row r="825" spans="1:2">
      <c r="A825" s="48" t="s">
        <v>162</v>
      </c>
      <c r="B825" s="54" t="s">
        <v>2815</v>
      </c>
    </row>
    <row r="826" spans="1:2">
      <c r="A826" s="52" t="s">
        <v>162</v>
      </c>
      <c r="B826" s="53" t="s">
        <v>1929</v>
      </c>
    </row>
    <row r="827" spans="1:2">
      <c r="A827" s="48"/>
      <c r="B827" s="54"/>
    </row>
    <row r="828" spans="1:2">
      <c r="A828" s="52" t="s">
        <v>162</v>
      </c>
      <c r="B828" s="53" t="s">
        <v>1930</v>
      </c>
    </row>
    <row r="829" spans="1:2">
      <c r="A829" s="48" t="s">
        <v>162</v>
      </c>
      <c r="B829" s="54" t="s">
        <v>2817</v>
      </c>
    </row>
    <row r="830" spans="1:2">
      <c r="A830" s="52" t="s">
        <v>162</v>
      </c>
      <c r="B830" s="53" t="s">
        <v>1931</v>
      </c>
    </row>
    <row r="831" spans="1:2">
      <c r="A831" s="52" t="s">
        <v>162</v>
      </c>
      <c r="B831" s="53" t="s">
        <v>1932</v>
      </c>
    </row>
    <row r="832" spans="1:2">
      <c r="A832" s="48" t="s">
        <v>162</v>
      </c>
      <c r="B832" s="54" t="s">
        <v>2818</v>
      </c>
    </row>
    <row r="833" spans="1:2">
      <c r="A833" s="52" t="s">
        <v>162</v>
      </c>
      <c r="B833" s="53" t="s">
        <v>1933</v>
      </c>
    </row>
    <row r="834" spans="1:2">
      <c r="A834" s="52" t="s">
        <v>162</v>
      </c>
      <c r="B834" s="53" t="s">
        <v>1934</v>
      </c>
    </row>
    <row r="835" spans="1:2">
      <c r="A835" s="20" t="s">
        <v>162</v>
      </c>
      <c r="B835" s="21" t="s">
        <v>1044</v>
      </c>
    </row>
    <row r="836" spans="1:2">
      <c r="A836" s="48" t="s">
        <v>162</v>
      </c>
      <c r="B836" s="54" t="s">
        <v>2837</v>
      </c>
    </row>
    <row r="837" spans="1:2">
      <c r="A837" s="52" t="s">
        <v>162</v>
      </c>
      <c r="B837" s="52" t="s">
        <v>1935</v>
      </c>
    </row>
    <row r="838" spans="1:2">
      <c r="A838" s="48" t="s">
        <v>162</v>
      </c>
      <c r="B838" s="54" t="s">
        <v>2839</v>
      </c>
    </row>
    <row r="839" spans="1:2">
      <c r="A839" s="52" t="s">
        <v>162</v>
      </c>
      <c r="B839" s="53" t="s">
        <v>1936</v>
      </c>
    </row>
    <row r="840" spans="1:2">
      <c r="A840" s="48" t="s">
        <v>162</v>
      </c>
      <c r="B840" s="54" t="s">
        <v>2842</v>
      </c>
    </row>
    <row r="841" spans="1:2">
      <c r="A841" s="48" t="s">
        <v>162</v>
      </c>
      <c r="B841" s="54" t="s">
        <v>2849</v>
      </c>
    </row>
    <row r="842" spans="1:2">
      <c r="A842" s="48" t="s">
        <v>162</v>
      </c>
      <c r="B842" s="54" t="s">
        <v>2863</v>
      </c>
    </row>
    <row r="843" spans="1:2">
      <c r="A843" s="48" t="s">
        <v>162</v>
      </c>
      <c r="B843" s="54" t="s">
        <v>2864</v>
      </c>
    </row>
    <row r="844" spans="1:2">
      <c r="A844" s="52" t="s">
        <v>162</v>
      </c>
      <c r="B844" s="53" t="s">
        <v>1937</v>
      </c>
    </row>
    <row r="845" spans="1:2">
      <c r="A845" s="48" t="s">
        <v>162</v>
      </c>
      <c r="B845" s="54" t="s">
        <v>2884</v>
      </c>
    </row>
    <row r="846" spans="1:2">
      <c r="A846" s="20" t="s">
        <v>162</v>
      </c>
      <c r="B846" s="21" t="s">
        <v>1045</v>
      </c>
    </row>
    <row r="847" spans="1:2">
      <c r="A847" s="20" t="s">
        <v>162</v>
      </c>
      <c r="B847" s="21" t="s">
        <v>1046</v>
      </c>
    </row>
    <row r="848" spans="1:2">
      <c r="A848" s="52" t="s">
        <v>162</v>
      </c>
      <c r="B848" s="53" t="s">
        <v>1938</v>
      </c>
    </row>
    <row r="849" spans="1:2">
      <c r="A849" s="20" t="s">
        <v>162</v>
      </c>
      <c r="B849" s="21" t="s">
        <v>1047</v>
      </c>
    </row>
    <row r="850" spans="1:2">
      <c r="A850" s="48" t="s">
        <v>162</v>
      </c>
      <c r="B850" s="54" t="s">
        <v>2920</v>
      </c>
    </row>
    <row r="851" spans="1:2">
      <c r="A851" s="48" t="s">
        <v>162</v>
      </c>
      <c r="B851" s="54" t="s">
        <v>2924</v>
      </c>
    </row>
    <row r="852" spans="1:2">
      <c r="A852" s="48" t="s">
        <v>162</v>
      </c>
      <c r="B852" s="54" t="s">
        <v>2937</v>
      </c>
    </row>
    <row r="853" spans="1:2">
      <c r="A853" s="48" t="s">
        <v>162</v>
      </c>
      <c r="B853" s="54" t="s">
        <v>2943</v>
      </c>
    </row>
    <row r="854" spans="1:2">
      <c r="A854" s="48" t="s">
        <v>162</v>
      </c>
      <c r="B854" s="54" t="s">
        <v>2947</v>
      </c>
    </row>
    <row r="855" spans="1:2">
      <c r="A855" s="20" t="s">
        <v>162</v>
      </c>
      <c r="B855" s="21" t="s">
        <v>1048</v>
      </c>
    </row>
    <row r="856" spans="1:2">
      <c r="A856" s="20" t="s">
        <v>162</v>
      </c>
      <c r="B856" s="21" t="s">
        <v>179</v>
      </c>
    </row>
    <row r="857" spans="1:2">
      <c r="A857" s="52" t="s">
        <v>162</v>
      </c>
      <c r="B857" s="53" t="s">
        <v>1939</v>
      </c>
    </row>
    <row r="858" spans="1:2">
      <c r="A858" s="48" t="s">
        <v>162</v>
      </c>
      <c r="B858" s="54" t="s">
        <v>2970</v>
      </c>
    </row>
    <row r="859" spans="1:2">
      <c r="A859" s="20" t="s">
        <v>162</v>
      </c>
      <c r="B859" s="21" t="s">
        <v>1049</v>
      </c>
    </row>
    <row r="860" spans="1:2">
      <c r="A860" s="20" t="s">
        <v>162</v>
      </c>
      <c r="B860" s="21" t="s">
        <v>1050</v>
      </c>
    </row>
    <row r="861" spans="1:2">
      <c r="A861" s="48" t="s">
        <v>162</v>
      </c>
      <c r="B861" s="54" t="s">
        <v>2977</v>
      </c>
    </row>
    <row r="862" spans="1:2">
      <c r="A862" s="52" t="s">
        <v>162</v>
      </c>
      <c r="B862" s="53" t="s">
        <v>1940</v>
      </c>
    </row>
    <row r="863" spans="1:2">
      <c r="A863" s="48" t="s">
        <v>162</v>
      </c>
      <c r="B863" s="54" t="s">
        <v>3002</v>
      </c>
    </row>
    <row r="864" spans="1:2">
      <c r="A864" s="20" t="s">
        <v>162</v>
      </c>
      <c r="B864" s="21" t="s">
        <v>1051</v>
      </c>
    </row>
    <row r="865" spans="1:2">
      <c r="A865" s="48" t="s">
        <v>162</v>
      </c>
      <c r="B865" s="54" t="s">
        <v>3025</v>
      </c>
    </row>
    <row r="866" spans="1:2">
      <c r="A866" s="48" t="s">
        <v>162</v>
      </c>
      <c r="B866" s="54" t="s">
        <v>3028</v>
      </c>
    </row>
    <row r="867" spans="1:2">
      <c r="A867" s="48" t="s">
        <v>162</v>
      </c>
      <c r="B867" s="54" t="s">
        <v>3039</v>
      </c>
    </row>
    <row r="868" spans="1:2">
      <c r="A868" s="52" t="s">
        <v>162</v>
      </c>
      <c r="B868" s="53" t="s">
        <v>1941</v>
      </c>
    </row>
    <row r="869" spans="1:2">
      <c r="A869" s="48" t="s">
        <v>162</v>
      </c>
      <c r="B869" s="54" t="s">
        <v>3064</v>
      </c>
    </row>
    <row r="870" spans="1:2">
      <c r="A870" s="48" t="s">
        <v>162</v>
      </c>
      <c r="B870" s="54" t="s">
        <v>3074</v>
      </c>
    </row>
    <row r="871" spans="1:2">
      <c r="A871" s="52" t="s">
        <v>162</v>
      </c>
      <c r="B871" s="52" t="s">
        <v>1942</v>
      </c>
    </row>
    <row r="872" spans="1:2">
      <c r="A872" s="48" t="s">
        <v>162</v>
      </c>
      <c r="B872" s="54" t="s">
        <v>3090</v>
      </c>
    </row>
    <row r="873" spans="1:2">
      <c r="A873" s="48" t="s">
        <v>162</v>
      </c>
      <c r="B873" s="54" t="s">
        <v>3094</v>
      </c>
    </row>
    <row r="874" spans="1:2">
      <c r="A874" s="52" t="s">
        <v>162</v>
      </c>
      <c r="B874" s="53" t="s">
        <v>1943</v>
      </c>
    </row>
    <row r="875" spans="1:2">
      <c r="A875" s="48" t="s">
        <v>162</v>
      </c>
      <c r="B875" s="54" t="s">
        <v>3095</v>
      </c>
    </row>
    <row r="876" spans="1:2">
      <c r="A876" s="52" t="s">
        <v>162</v>
      </c>
      <c r="B876" s="53" t="s">
        <v>1944</v>
      </c>
    </row>
    <row r="877" spans="1:2">
      <c r="A877" s="48" t="s">
        <v>162</v>
      </c>
      <c r="B877" s="54" t="s">
        <v>3100</v>
      </c>
    </row>
    <row r="878" spans="1:2">
      <c r="A878" s="48" t="s">
        <v>162</v>
      </c>
      <c r="B878" s="54" t="s">
        <v>3101</v>
      </c>
    </row>
    <row r="879" spans="1:2">
      <c r="A879" s="20" t="s">
        <v>162</v>
      </c>
      <c r="B879" s="21" t="s">
        <v>1052</v>
      </c>
    </row>
    <row r="880" spans="1:2">
      <c r="A880" s="52" t="s">
        <v>162</v>
      </c>
      <c r="B880" s="53" t="s">
        <v>1945</v>
      </c>
    </row>
    <row r="881" spans="1:2">
      <c r="A881" s="20" t="s">
        <v>162</v>
      </c>
      <c r="B881" s="21" t="s">
        <v>1053</v>
      </c>
    </row>
    <row r="882" spans="1:2">
      <c r="A882" s="48" t="s">
        <v>162</v>
      </c>
      <c r="B882" s="54" t="s">
        <v>3161</v>
      </c>
    </row>
    <row r="883" spans="1:2">
      <c r="A883" s="48" t="s">
        <v>162</v>
      </c>
      <c r="B883" s="54" t="s">
        <v>3162</v>
      </c>
    </row>
    <row r="884" spans="1:2">
      <c r="A884" s="52"/>
      <c r="B884" s="53"/>
    </row>
    <row r="885" spans="1:2">
      <c r="A885" s="52" t="s">
        <v>162</v>
      </c>
      <c r="B885" s="53" t="s">
        <v>1947</v>
      </c>
    </row>
    <row r="886" spans="1:2">
      <c r="A886" s="20" t="s">
        <v>162</v>
      </c>
      <c r="B886" s="21" t="s">
        <v>1054</v>
      </c>
    </row>
    <row r="887" spans="1:2">
      <c r="A887" s="48" t="s">
        <v>162</v>
      </c>
      <c r="B887" s="54" t="s">
        <v>3164</v>
      </c>
    </row>
    <row r="888" spans="1:2">
      <c r="A888" s="48" t="s">
        <v>162</v>
      </c>
      <c r="B888" s="54" t="s">
        <v>3166</v>
      </c>
    </row>
    <row r="889" spans="1:2">
      <c r="A889" s="48" t="s">
        <v>162</v>
      </c>
      <c r="B889" s="54" t="s">
        <v>3176</v>
      </c>
    </row>
    <row r="890" spans="1:2">
      <c r="A890" s="52" t="s">
        <v>162</v>
      </c>
      <c r="B890" s="53" t="s">
        <v>1948</v>
      </c>
    </row>
    <row r="891" spans="1:2">
      <c r="A891" s="52" t="s">
        <v>162</v>
      </c>
      <c r="B891" s="53" t="s">
        <v>1949</v>
      </c>
    </row>
    <row r="892" spans="1:2">
      <c r="A892" s="20" t="s">
        <v>162</v>
      </c>
      <c r="B892" s="21" t="s">
        <v>1055</v>
      </c>
    </row>
    <row r="893" spans="1:2">
      <c r="A893" s="52" t="s">
        <v>162</v>
      </c>
      <c r="B893" s="53" t="s">
        <v>1950</v>
      </c>
    </row>
    <row r="894" spans="1:2">
      <c r="A894" s="48" t="s">
        <v>162</v>
      </c>
      <c r="B894" s="54" t="s">
        <v>3190</v>
      </c>
    </row>
    <row r="895" spans="1:2">
      <c r="A895" s="48" t="s">
        <v>162</v>
      </c>
      <c r="B895" s="54" t="s">
        <v>3192</v>
      </c>
    </row>
    <row r="896" spans="1:2">
      <c r="A896" s="48" t="s">
        <v>162</v>
      </c>
      <c r="B896" s="54" t="s">
        <v>3197</v>
      </c>
    </row>
    <row r="897" spans="1:2">
      <c r="A897" s="48" t="s">
        <v>162</v>
      </c>
      <c r="B897" s="54" t="s">
        <v>3198</v>
      </c>
    </row>
    <row r="898" spans="1:2">
      <c r="A898" s="48" t="s">
        <v>162</v>
      </c>
      <c r="B898" s="54" t="s">
        <v>3200</v>
      </c>
    </row>
    <row r="899" spans="1:2">
      <c r="A899" s="20" t="s">
        <v>162</v>
      </c>
      <c r="B899" s="21" t="s">
        <v>1056</v>
      </c>
    </row>
    <row r="900" spans="1:2">
      <c r="A900" s="20" t="s">
        <v>162</v>
      </c>
      <c r="B900" s="21" t="s">
        <v>1057</v>
      </c>
    </row>
    <row r="901" spans="1:2">
      <c r="A901" s="52" t="s">
        <v>162</v>
      </c>
      <c r="B901" s="53" t="s">
        <v>186</v>
      </c>
    </row>
    <row r="902" spans="1:2">
      <c r="A902" s="48" t="s">
        <v>162</v>
      </c>
      <c r="B902" s="54" t="s">
        <v>3214</v>
      </c>
    </row>
    <row r="903" spans="1:2">
      <c r="A903" s="20" t="s">
        <v>162</v>
      </c>
      <c r="B903" s="21" t="s">
        <v>187</v>
      </c>
    </row>
    <row r="904" spans="1:2">
      <c r="A904" s="52" t="s">
        <v>162</v>
      </c>
      <c r="B904" s="53" t="s">
        <v>1951</v>
      </c>
    </row>
    <row r="905" spans="1:2">
      <c r="A905" s="52" t="s">
        <v>162</v>
      </c>
      <c r="B905" s="53" t="s">
        <v>1952</v>
      </c>
    </row>
    <row r="906" spans="1:2">
      <c r="A906" s="48" t="s">
        <v>162</v>
      </c>
      <c r="B906" s="54" t="s">
        <v>3260</v>
      </c>
    </row>
    <row r="907" spans="1:2">
      <c r="A907" s="48" t="s">
        <v>162</v>
      </c>
      <c r="B907" s="54" t="s">
        <v>3263</v>
      </c>
    </row>
    <row r="908" spans="1:2">
      <c r="A908" s="52" t="s">
        <v>162</v>
      </c>
      <c r="B908" s="53" t="s">
        <v>1953</v>
      </c>
    </row>
    <row r="909" spans="1:2">
      <c r="A909" s="52" t="s">
        <v>162</v>
      </c>
      <c r="B909" s="53" t="s">
        <v>1954</v>
      </c>
    </row>
    <row r="910" spans="1:2">
      <c r="A910" s="48" t="s">
        <v>162</v>
      </c>
      <c r="B910" s="54" t="s">
        <v>3265</v>
      </c>
    </row>
    <row r="911" spans="1:2">
      <c r="A911" s="48" t="s">
        <v>162</v>
      </c>
      <c r="B911" s="54" t="s">
        <v>3271</v>
      </c>
    </row>
    <row r="912" spans="1:2">
      <c r="A912" s="48" t="s">
        <v>162</v>
      </c>
      <c r="B912" s="54" t="s">
        <v>3275</v>
      </c>
    </row>
    <row r="913" spans="1:2">
      <c r="A913" s="48" t="s">
        <v>162</v>
      </c>
      <c r="B913" s="54" t="s">
        <v>3294</v>
      </c>
    </row>
    <row r="914" spans="1:2">
      <c r="A914" s="48" t="s">
        <v>162</v>
      </c>
      <c r="B914" s="54" t="s">
        <v>3325</v>
      </c>
    </row>
    <row r="915" spans="1:2">
      <c r="A915" s="52"/>
      <c r="B915" s="53"/>
    </row>
    <row r="916" spans="1:2">
      <c r="A916" s="48" t="s">
        <v>162</v>
      </c>
      <c r="B916" s="54" t="s">
        <v>3330</v>
      </c>
    </row>
    <row r="917" spans="1:2">
      <c r="A917" s="20" t="s">
        <v>162</v>
      </c>
      <c r="B917" s="21" t="s">
        <v>1058</v>
      </c>
    </row>
    <row r="918" spans="1:2">
      <c r="A918" s="63" t="s">
        <v>162</v>
      </c>
      <c r="B918" s="64" t="s">
        <v>3338</v>
      </c>
    </row>
    <row r="919" spans="1:2">
      <c r="A919" s="52" t="s">
        <v>162</v>
      </c>
      <c r="B919" s="53" t="s">
        <v>1956</v>
      </c>
    </row>
    <row r="920" spans="1:2">
      <c r="A920" s="48" t="s">
        <v>162</v>
      </c>
      <c r="B920" s="54" t="s">
        <v>3342</v>
      </c>
    </row>
    <row r="921" spans="1:2">
      <c r="A921" s="48" t="s">
        <v>162</v>
      </c>
      <c r="B921" s="54" t="s">
        <v>3365</v>
      </c>
    </row>
    <row r="922" spans="1:2">
      <c r="A922" s="52" t="s">
        <v>162</v>
      </c>
      <c r="B922" s="53" t="s">
        <v>1957</v>
      </c>
    </row>
    <row r="923" spans="1:2">
      <c r="A923" s="48" t="s">
        <v>162</v>
      </c>
      <c r="B923" s="55" t="s">
        <v>3367</v>
      </c>
    </row>
    <row r="924" spans="1:2">
      <c r="A924" s="20" t="s">
        <v>162</v>
      </c>
      <c r="B924" s="21" t="s">
        <v>1059</v>
      </c>
    </row>
    <row r="925" spans="1:2">
      <c r="A925" s="20" t="s">
        <v>162</v>
      </c>
      <c r="B925" s="21" t="s">
        <v>1060</v>
      </c>
    </row>
    <row r="926" spans="1:2">
      <c r="A926" s="48" t="s">
        <v>162</v>
      </c>
      <c r="B926" s="54" t="s">
        <v>3375</v>
      </c>
    </row>
    <row r="927" spans="1:2">
      <c r="A927" s="20" t="s">
        <v>162</v>
      </c>
      <c r="B927" s="21" t="s">
        <v>1061</v>
      </c>
    </row>
    <row r="928" spans="1:2">
      <c r="A928" s="48" t="s">
        <v>162</v>
      </c>
      <c r="B928" s="54" t="s">
        <v>3385</v>
      </c>
    </row>
    <row r="929" spans="1:2">
      <c r="A929" s="52" t="s">
        <v>162</v>
      </c>
      <c r="B929" s="53" t="s">
        <v>1958</v>
      </c>
    </row>
    <row r="930" spans="1:2">
      <c r="A930" s="48" t="s">
        <v>162</v>
      </c>
      <c r="B930" s="54" t="s">
        <v>3406</v>
      </c>
    </row>
    <row r="931" spans="1:2">
      <c r="A931" s="20" t="s">
        <v>162</v>
      </c>
      <c r="B931" s="21" t="s">
        <v>195</v>
      </c>
    </row>
    <row r="932" spans="1:2">
      <c r="A932" s="52" t="s">
        <v>162</v>
      </c>
      <c r="B932" s="53" t="s">
        <v>1960</v>
      </c>
    </row>
    <row r="933" spans="1:2">
      <c r="A933" s="48" t="s">
        <v>162</v>
      </c>
      <c r="B933" s="54" t="s">
        <v>3439</v>
      </c>
    </row>
    <row r="934" spans="1:2">
      <c r="A934" s="48" t="s">
        <v>162</v>
      </c>
      <c r="B934" s="54" t="s">
        <v>3440</v>
      </c>
    </row>
    <row r="935" spans="1:2">
      <c r="A935" s="48" t="s">
        <v>162</v>
      </c>
      <c r="B935" s="54" t="s">
        <v>3466</v>
      </c>
    </row>
    <row r="936" spans="1:2">
      <c r="A936" s="20" t="s">
        <v>162</v>
      </c>
      <c r="B936" s="21" t="s">
        <v>1062</v>
      </c>
    </row>
    <row r="937" spans="1:2">
      <c r="A937" s="48" t="s">
        <v>162</v>
      </c>
      <c r="B937" s="54" t="s">
        <v>3483</v>
      </c>
    </row>
    <row r="938" spans="1:2">
      <c r="A938" s="48" t="s">
        <v>162</v>
      </c>
      <c r="B938" s="54" t="s">
        <v>3488</v>
      </c>
    </row>
    <row r="939" spans="1:2">
      <c r="A939" s="48" t="s">
        <v>162</v>
      </c>
      <c r="B939" s="54" t="s">
        <v>3489</v>
      </c>
    </row>
    <row r="940" spans="1:2">
      <c r="A940" s="52" t="s">
        <v>162</v>
      </c>
      <c r="B940" s="53" t="s">
        <v>1961</v>
      </c>
    </row>
    <row r="941" spans="1:2">
      <c r="A941" s="48" t="s">
        <v>162</v>
      </c>
      <c r="B941" s="54" t="s">
        <v>3500</v>
      </c>
    </row>
    <row r="942" spans="1:2">
      <c r="A942" s="48" t="s">
        <v>162</v>
      </c>
      <c r="B942" s="54" t="s">
        <v>3501</v>
      </c>
    </row>
    <row r="943" spans="1:2">
      <c r="A943" s="20" t="s">
        <v>162</v>
      </c>
      <c r="B943" s="21" t="s">
        <v>1063</v>
      </c>
    </row>
    <row r="944" spans="1:2">
      <c r="A944" s="52" t="s">
        <v>162</v>
      </c>
      <c r="B944" s="53" t="s">
        <v>1962</v>
      </c>
    </row>
    <row r="945" spans="1:2">
      <c r="A945" s="48" t="s">
        <v>162</v>
      </c>
      <c r="B945" s="54" t="s">
        <v>3539</v>
      </c>
    </row>
    <row r="946" spans="1:2">
      <c r="A946" s="52" t="s">
        <v>162</v>
      </c>
      <c r="B946" s="53" t="s">
        <v>1963</v>
      </c>
    </row>
    <row r="947" spans="1:2">
      <c r="A947" s="52" t="s">
        <v>162</v>
      </c>
      <c r="B947" s="53" t="s">
        <v>1964</v>
      </c>
    </row>
    <row r="948" spans="1:2">
      <c r="A948" s="48" t="s">
        <v>162</v>
      </c>
      <c r="B948" s="54" t="s">
        <v>3555</v>
      </c>
    </row>
    <row r="949" spans="1:2">
      <c r="A949" s="48" t="s">
        <v>162</v>
      </c>
      <c r="B949" s="54" t="s">
        <v>3560</v>
      </c>
    </row>
    <row r="950" spans="1:2">
      <c r="A950" s="20" t="s">
        <v>162</v>
      </c>
      <c r="B950" s="21" t="s">
        <v>1064</v>
      </c>
    </row>
    <row r="951" spans="1:2">
      <c r="A951" s="48" t="s">
        <v>162</v>
      </c>
      <c r="B951" s="54" t="s">
        <v>3567</v>
      </c>
    </row>
    <row r="952" spans="1:2">
      <c r="A952" s="52" t="s">
        <v>162</v>
      </c>
      <c r="B952" s="53" t="s">
        <v>1965</v>
      </c>
    </row>
    <row r="953" spans="1:2">
      <c r="A953" s="48" t="s">
        <v>162</v>
      </c>
      <c r="B953" s="54" t="s">
        <v>3574</v>
      </c>
    </row>
    <row r="954" spans="1:2">
      <c r="A954" s="52" t="s">
        <v>162</v>
      </c>
      <c r="B954" s="53" t="s">
        <v>1966</v>
      </c>
    </row>
    <row r="955" spans="1:2">
      <c r="A955" s="48" t="s">
        <v>162</v>
      </c>
      <c r="B955" s="54" t="s">
        <v>3581</v>
      </c>
    </row>
    <row r="956" spans="1:2">
      <c r="A956" s="20" t="s">
        <v>162</v>
      </c>
      <c r="B956" s="21" t="s">
        <v>1065</v>
      </c>
    </row>
    <row r="957" spans="1:2">
      <c r="A957" s="20" t="s">
        <v>162</v>
      </c>
      <c r="B957" s="21" t="s">
        <v>1066</v>
      </c>
    </row>
    <row r="958" spans="1:2">
      <c r="A958" s="52" t="s">
        <v>162</v>
      </c>
      <c r="B958" s="53" t="s">
        <v>1968</v>
      </c>
    </row>
    <row r="959" spans="1:2">
      <c r="A959" s="48" t="s">
        <v>162</v>
      </c>
      <c r="B959" s="54" t="s">
        <v>3603</v>
      </c>
    </row>
    <row r="960" spans="1:2">
      <c r="A960" s="48" t="s">
        <v>162</v>
      </c>
      <c r="B960" s="54" t="s">
        <v>3607</v>
      </c>
    </row>
    <row r="961" spans="1:2">
      <c r="A961" s="52" t="s">
        <v>162</v>
      </c>
      <c r="B961" s="53" t="s">
        <v>1969</v>
      </c>
    </row>
    <row r="962" spans="1:2">
      <c r="A962" s="48" t="s">
        <v>162</v>
      </c>
      <c r="B962" s="54" t="s">
        <v>3615</v>
      </c>
    </row>
    <row r="963" spans="1:2">
      <c r="A963" s="48" t="s">
        <v>162</v>
      </c>
      <c r="B963" s="54" t="s">
        <v>3623</v>
      </c>
    </row>
    <row r="964" spans="1:2">
      <c r="A964" s="48" t="s">
        <v>162</v>
      </c>
      <c r="B964" s="54" t="s">
        <v>3624</v>
      </c>
    </row>
    <row r="965" spans="1:2">
      <c r="A965" s="52" t="s">
        <v>162</v>
      </c>
      <c r="B965" s="53" t="s">
        <v>1970</v>
      </c>
    </row>
    <row r="966" spans="1:2">
      <c r="A966" s="20" t="s">
        <v>162</v>
      </c>
      <c r="B966" s="21" t="s">
        <v>1067</v>
      </c>
    </row>
    <row r="967" spans="1:2">
      <c r="A967" s="48" t="s">
        <v>162</v>
      </c>
      <c r="B967" s="54" t="s">
        <v>3663</v>
      </c>
    </row>
    <row r="968" spans="1:2">
      <c r="A968" s="48" t="s">
        <v>162</v>
      </c>
      <c r="B968" s="54" t="s">
        <v>3665</v>
      </c>
    </row>
    <row r="969" spans="1:2">
      <c r="A969" s="52" t="s">
        <v>162</v>
      </c>
      <c r="B969" s="53" t="s">
        <v>1971</v>
      </c>
    </row>
    <row r="970" spans="1:2">
      <c r="A970" s="52" t="s">
        <v>162</v>
      </c>
      <c r="B970" s="53" t="s">
        <v>1972</v>
      </c>
    </row>
    <row r="971" spans="1:2">
      <c r="A971" s="52" t="s">
        <v>162</v>
      </c>
      <c r="B971" s="53" t="s">
        <v>1973</v>
      </c>
    </row>
    <row r="972" spans="1:2">
      <c r="A972" s="48" t="s">
        <v>162</v>
      </c>
      <c r="B972" s="54" t="s">
        <v>3674</v>
      </c>
    </row>
    <row r="973" spans="1:2">
      <c r="A973" s="48" t="s">
        <v>162</v>
      </c>
      <c r="B973" s="54" t="s">
        <v>3677</v>
      </c>
    </row>
    <row r="974" spans="1:2">
      <c r="A974" s="52" t="s">
        <v>162</v>
      </c>
      <c r="B974" s="53" t="s">
        <v>1974</v>
      </c>
    </row>
    <row r="975" spans="1:2">
      <c r="A975" s="48" t="s">
        <v>162</v>
      </c>
      <c r="B975" s="54" t="s">
        <v>3691</v>
      </c>
    </row>
    <row r="976" spans="1:2">
      <c r="A976" s="20" t="s">
        <v>162</v>
      </c>
      <c r="B976" s="21" t="s">
        <v>206</v>
      </c>
    </row>
    <row r="977" spans="1:2">
      <c r="A977" s="48" t="s">
        <v>162</v>
      </c>
      <c r="B977" s="54" t="s">
        <v>3698</v>
      </c>
    </row>
    <row r="978" spans="1:2">
      <c r="A978" s="20"/>
      <c r="B978" s="21"/>
    </row>
    <row r="979" spans="1:2">
      <c r="A979" s="48" t="s">
        <v>162</v>
      </c>
      <c r="B979" s="54" t="s">
        <v>3699</v>
      </c>
    </row>
    <row r="980" spans="1:2">
      <c r="A980" s="20" t="s">
        <v>162</v>
      </c>
      <c r="B980" s="21" t="s">
        <v>1069</v>
      </c>
    </row>
    <row r="981" spans="1:2">
      <c r="A981" s="48"/>
      <c r="B981" s="54"/>
    </row>
    <row r="982" spans="1:2">
      <c r="A982" s="52" t="s">
        <v>162</v>
      </c>
      <c r="B982" s="53" t="s">
        <v>1975</v>
      </c>
    </row>
    <row r="983" spans="1:2">
      <c r="A983" s="52" t="s">
        <v>162</v>
      </c>
      <c r="B983" s="53" t="s">
        <v>1976</v>
      </c>
    </row>
    <row r="984" spans="1:2">
      <c r="A984" s="52" t="s">
        <v>162</v>
      </c>
      <c r="B984" s="53" t="s">
        <v>1977</v>
      </c>
    </row>
    <row r="985" spans="1:2">
      <c r="A985" s="52" t="s">
        <v>162</v>
      </c>
      <c r="B985" s="53" t="s">
        <v>1978</v>
      </c>
    </row>
    <row r="986" spans="1:2">
      <c r="A986" s="52" t="s">
        <v>162</v>
      </c>
      <c r="B986" s="53" t="s">
        <v>1979</v>
      </c>
    </row>
    <row r="987" spans="1:2">
      <c r="A987" s="48" t="s">
        <v>162</v>
      </c>
      <c r="B987" s="54" t="s">
        <v>3721</v>
      </c>
    </row>
    <row r="988" spans="1:2">
      <c r="A988" s="20" t="s">
        <v>162</v>
      </c>
      <c r="B988" s="21" t="s">
        <v>1070</v>
      </c>
    </row>
    <row r="989" spans="1:2">
      <c r="A989" s="48" t="s">
        <v>162</v>
      </c>
      <c r="B989" s="54" t="s">
        <v>3725</v>
      </c>
    </row>
    <row r="990" spans="1:2">
      <c r="A990" s="48" t="s">
        <v>162</v>
      </c>
      <c r="B990" s="54" t="s">
        <v>3726</v>
      </c>
    </row>
    <row r="991" spans="1:2">
      <c r="A991" s="52" t="s">
        <v>162</v>
      </c>
      <c r="B991" s="53" t="s">
        <v>1980</v>
      </c>
    </row>
    <row r="992" spans="1:2">
      <c r="A992" s="52" t="s">
        <v>162</v>
      </c>
      <c r="B992" s="53" t="s">
        <v>1981</v>
      </c>
    </row>
    <row r="993" spans="1:2">
      <c r="A993" s="20" t="s">
        <v>162</v>
      </c>
      <c r="B993" s="21" t="s">
        <v>1071</v>
      </c>
    </row>
    <row r="994" spans="1:2">
      <c r="A994" s="20" t="s">
        <v>162</v>
      </c>
      <c r="B994" s="21" t="s">
        <v>1072</v>
      </c>
    </row>
    <row r="995" spans="1:2">
      <c r="A995" s="20" t="s">
        <v>162</v>
      </c>
      <c r="B995" s="21" t="s">
        <v>210</v>
      </c>
    </row>
    <row r="996" spans="1:2">
      <c r="A996" s="48" t="s">
        <v>162</v>
      </c>
      <c r="B996" s="54" t="s">
        <v>3742</v>
      </c>
    </row>
    <row r="997" spans="1:2">
      <c r="A997" s="20" t="s">
        <v>162</v>
      </c>
      <c r="B997" s="21" t="s">
        <v>1073</v>
      </c>
    </row>
    <row r="998" spans="1:2">
      <c r="A998" s="52" t="s">
        <v>162</v>
      </c>
      <c r="B998" s="53" t="s">
        <v>1982</v>
      </c>
    </row>
    <row r="999" spans="1:2">
      <c r="A999" s="20" t="s">
        <v>162</v>
      </c>
      <c r="B999" s="21" t="s">
        <v>1074</v>
      </c>
    </row>
    <row r="1000" spans="1:2">
      <c r="A1000" s="52" t="s">
        <v>162</v>
      </c>
      <c r="B1000" s="53" t="s">
        <v>1983</v>
      </c>
    </row>
    <row r="1001" spans="1:2">
      <c r="A1001" s="48" t="s">
        <v>162</v>
      </c>
      <c r="B1001" s="54" t="s">
        <v>3748</v>
      </c>
    </row>
    <row r="1002" spans="1:2">
      <c r="A1002" s="48" t="s">
        <v>162</v>
      </c>
      <c r="B1002" s="54" t="s">
        <v>3749</v>
      </c>
    </row>
    <row r="1003" spans="1:2">
      <c r="A1003" s="20" t="s">
        <v>162</v>
      </c>
      <c r="B1003" s="21" t="s">
        <v>1075</v>
      </c>
    </row>
    <row r="1004" spans="1:2">
      <c r="A1004" s="48" t="s">
        <v>162</v>
      </c>
      <c r="B1004" s="54" t="s">
        <v>3770</v>
      </c>
    </row>
    <row r="1005" spans="1:2">
      <c r="A1005" s="48" t="s">
        <v>162</v>
      </c>
      <c r="B1005" s="54" t="s">
        <v>3780</v>
      </c>
    </row>
    <row r="1006" spans="1:2">
      <c r="A1006" s="48" t="s">
        <v>162</v>
      </c>
      <c r="B1006" s="54" t="s">
        <v>3784</v>
      </c>
    </row>
    <row r="1007" spans="1:2">
      <c r="A1007" s="52" t="s">
        <v>162</v>
      </c>
      <c r="B1007" s="53" t="s">
        <v>1984</v>
      </c>
    </row>
    <row r="1008" spans="1:2">
      <c r="A1008" s="20" t="s">
        <v>162</v>
      </c>
      <c r="B1008" s="21" t="s">
        <v>1076</v>
      </c>
    </row>
    <row r="1009" spans="1:2">
      <c r="A1009" s="20" t="s">
        <v>162</v>
      </c>
      <c r="B1009" s="21" t="s">
        <v>1077</v>
      </c>
    </row>
    <row r="1010" spans="1:2">
      <c r="A1010" s="48" t="s">
        <v>162</v>
      </c>
      <c r="B1010" s="54" t="s">
        <v>3794</v>
      </c>
    </row>
    <row r="1011" spans="1:2">
      <c r="A1011" s="52" t="s">
        <v>162</v>
      </c>
      <c r="B1011" s="53" t="s">
        <v>1985</v>
      </c>
    </row>
    <row r="1012" spans="1:2">
      <c r="A1012" s="52" t="s">
        <v>162</v>
      </c>
      <c r="B1012" s="53" t="s">
        <v>1986</v>
      </c>
    </row>
    <row r="1013" spans="1:2">
      <c r="A1013" s="48" t="s">
        <v>162</v>
      </c>
      <c r="B1013" s="54" t="s">
        <v>3796</v>
      </c>
    </row>
    <row r="1014" spans="1:2">
      <c r="A1014" s="48" t="s">
        <v>162</v>
      </c>
      <c r="B1014" s="54" t="s">
        <v>3799</v>
      </c>
    </row>
    <row r="1015" spans="1:2">
      <c r="A1015" s="48" t="s">
        <v>162</v>
      </c>
      <c r="B1015" s="54" t="s">
        <v>3802</v>
      </c>
    </row>
    <row r="1016" spans="1:2">
      <c r="A1016" s="48" t="s">
        <v>162</v>
      </c>
      <c r="B1016" s="54" t="s">
        <v>3806</v>
      </c>
    </row>
    <row r="1017" spans="1:2">
      <c r="A1017" s="52" t="s">
        <v>162</v>
      </c>
      <c r="B1017" s="53" t="s">
        <v>1987</v>
      </c>
    </row>
    <row r="1018" spans="1:2">
      <c r="A1018" s="48" t="s">
        <v>162</v>
      </c>
      <c r="B1018" s="54" t="s">
        <v>3807</v>
      </c>
    </row>
    <row r="1019" spans="1:2">
      <c r="A1019" s="20" t="s">
        <v>162</v>
      </c>
      <c r="B1019" s="21" t="s">
        <v>1078</v>
      </c>
    </row>
    <row r="1020" spans="1:2">
      <c r="A1020" s="52" t="s">
        <v>162</v>
      </c>
      <c r="B1020" s="53" t="s">
        <v>1988</v>
      </c>
    </row>
    <row r="1021" spans="1:2">
      <c r="A1021" s="48" t="s">
        <v>162</v>
      </c>
      <c r="B1021" s="54" t="s">
        <v>3858</v>
      </c>
    </row>
    <row r="1022" spans="1:2">
      <c r="A1022" s="52" t="s">
        <v>162</v>
      </c>
      <c r="B1022" s="53" t="s">
        <v>1989</v>
      </c>
    </row>
    <row r="1023" spans="1:2">
      <c r="A1023" s="48" t="s">
        <v>162</v>
      </c>
      <c r="B1023" s="54" t="s">
        <v>3863</v>
      </c>
    </row>
    <row r="1024" spans="1:2">
      <c r="A1024" s="48" t="s">
        <v>162</v>
      </c>
      <c r="B1024" s="54" t="s">
        <v>3864</v>
      </c>
    </row>
    <row r="1025" spans="1:2">
      <c r="A1025" s="52" t="s">
        <v>162</v>
      </c>
      <c r="B1025" s="53" t="s">
        <v>1990</v>
      </c>
    </row>
    <row r="1026" spans="1:2">
      <c r="A1026" s="20" t="s">
        <v>162</v>
      </c>
      <c r="B1026" s="21" t="s">
        <v>1079</v>
      </c>
    </row>
    <row r="1027" spans="1:2">
      <c r="A1027" s="48" t="s">
        <v>162</v>
      </c>
      <c r="B1027" s="54" t="s">
        <v>3867</v>
      </c>
    </row>
    <row r="1028" spans="1:2">
      <c r="A1028" s="48" t="s">
        <v>162</v>
      </c>
      <c r="B1028" s="54" t="s">
        <v>3868</v>
      </c>
    </row>
    <row r="1029" spans="1:2">
      <c r="A1029" s="48" t="s">
        <v>162</v>
      </c>
      <c r="B1029" s="54" t="s">
        <v>3871</v>
      </c>
    </row>
    <row r="1030" spans="1:2">
      <c r="A1030" s="52" t="s">
        <v>162</v>
      </c>
      <c r="B1030" s="53" t="s">
        <v>1991</v>
      </c>
    </row>
    <row r="1031" spans="1:2">
      <c r="A1031" s="52" t="s">
        <v>162</v>
      </c>
      <c r="B1031" s="53" t="s">
        <v>1992</v>
      </c>
    </row>
    <row r="1032" spans="1:2">
      <c r="A1032" s="48" t="s">
        <v>162</v>
      </c>
      <c r="B1032" s="54" t="s">
        <v>3909</v>
      </c>
    </row>
    <row r="1033" spans="1:2">
      <c r="A1033" s="48" t="s">
        <v>162</v>
      </c>
      <c r="B1033" s="54" t="s">
        <v>3910</v>
      </c>
    </row>
    <row r="1034" spans="1:2">
      <c r="A1034" s="48" t="s">
        <v>162</v>
      </c>
      <c r="B1034" s="54" t="s">
        <v>3912</v>
      </c>
    </row>
    <row r="1035" spans="1:2">
      <c r="A1035" s="48" t="s">
        <v>162</v>
      </c>
      <c r="B1035" s="54" t="s">
        <v>3922</v>
      </c>
    </row>
    <row r="1036" spans="1:2">
      <c r="A1036" s="48" t="s">
        <v>221</v>
      </c>
      <c r="B1036" s="54" t="s">
        <v>2541</v>
      </c>
    </row>
    <row r="1037" spans="1:2">
      <c r="A1037" s="48" t="s">
        <v>221</v>
      </c>
      <c r="B1037" s="54" t="s">
        <v>2578</v>
      </c>
    </row>
    <row r="1038" spans="1:2">
      <c r="A1038" s="48" t="s">
        <v>221</v>
      </c>
      <c r="B1038" s="54" t="s">
        <v>2657</v>
      </c>
    </row>
    <row r="1039" spans="1:2">
      <c r="A1039" s="52" t="s">
        <v>221</v>
      </c>
      <c r="B1039" s="53" t="s">
        <v>1993</v>
      </c>
    </row>
    <row r="1040" spans="1:2">
      <c r="A1040" s="48" t="s">
        <v>221</v>
      </c>
      <c r="B1040" s="54" t="s">
        <v>2704</v>
      </c>
    </row>
    <row r="1041" spans="1:2">
      <c r="A1041" s="48" t="s">
        <v>221</v>
      </c>
      <c r="B1041" s="54" t="s">
        <v>2832</v>
      </c>
    </row>
    <row r="1042" spans="1:2">
      <c r="A1042" s="48" t="s">
        <v>221</v>
      </c>
      <c r="B1042" s="54" t="s">
        <v>2865</v>
      </c>
    </row>
    <row r="1043" spans="1:2">
      <c r="A1043" s="48" t="s">
        <v>221</v>
      </c>
      <c r="B1043" s="54" t="s">
        <v>2967</v>
      </c>
    </row>
    <row r="1044" spans="1:2">
      <c r="A1044" s="48" t="s">
        <v>221</v>
      </c>
      <c r="B1044" s="54" t="s">
        <v>2968</v>
      </c>
    </row>
    <row r="1045" spans="1:2">
      <c r="A1045" s="20" t="s">
        <v>221</v>
      </c>
      <c r="B1045" s="21" t="s">
        <v>1080</v>
      </c>
    </row>
    <row r="1046" spans="1:2">
      <c r="A1046" s="48" t="s">
        <v>221</v>
      </c>
      <c r="B1046" s="54" t="s">
        <v>3140</v>
      </c>
    </row>
    <row r="1047" spans="1:2">
      <c r="A1047" s="52" t="s">
        <v>221</v>
      </c>
      <c r="B1047" s="53" t="s">
        <v>1994</v>
      </c>
    </row>
    <row r="1048" spans="1:2">
      <c r="A1048" s="52" t="s">
        <v>221</v>
      </c>
      <c r="B1048" s="53" t="s">
        <v>1995</v>
      </c>
    </row>
    <row r="1049" spans="1:2">
      <c r="A1049" s="48" t="s">
        <v>221</v>
      </c>
      <c r="B1049" s="54" t="s">
        <v>3377</v>
      </c>
    </row>
    <row r="1050" spans="1:2">
      <c r="A1050" s="48" t="s">
        <v>221</v>
      </c>
      <c r="B1050" s="54" t="s">
        <v>3473</v>
      </c>
    </row>
    <row r="1051" spans="1:2">
      <c r="A1051" s="20" t="s">
        <v>221</v>
      </c>
      <c r="B1051" s="21" t="s">
        <v>1081</v>
      </c>
    </row>
    <row r="1052" spans="1:2">
      <c r="A1052" s="48" t="s">
        <v>221</v>
      </c>
      <c r="B1052" s="54" t="s">
        <v>3634</v>
      </c>
    </row>
    <row r="1053" spans="1:2">
      <c r="A1053" s="48" t="s">
        <v>221</v>
      </c>
      <c r="B1053" s="54" t="s">
        <v>3635</v>
      </c>
    </row>
    <row r="1054" spans="1:2">
      <c r="A1054" s="48" t="s">
        <v>221</v>
      </c>
      <c r="B1054" s="54" t="s">
        <v>3678</v>
      </c>
    </row>
    <row r="1055" spans="1:2">
      <c r="A1055" s="48" t="s">
        <v>221</v>
      </c>
      <c r="B1055" s="54" t="s">
        <v>3679</v>
      </c>
    </row>
    <row r="1056" spans="1:2">
      <c r="A1056" s="52" t="s">
        <v>221</v>
      </c>
      <c r="B1056" s="53" t="s">
        <v>1996</v>
      </c>
    </row>
    <row r="1057" spans="1:2">
      <c r="A1057" s="48" t="s">
        <v>221</v>
      </c>
      <c r="B1057" s="54" t="s">
        <v>3681</v>
      </c>
    </row>
    <row r="1058" spans="1:2">
      <c r="A1058" s="48" t="s">
        <v>221</v>
      </c>
      <c r="B1058" s="54" t="s">
        <v>224</v>
      </c>
    </row>
    <row r="1059" spans="1:2">
      <c r="A1059" s="48" t="s">
        <v>221</v>
      </c>
      <c r="B1059" s="54" t="s">
        <v>3826</v>
      </c>
    </row>
    <row r="1060" spans="1:2">
      <c r="A1060" s="48" t="s">
        <v>221</v>
      </c>
      <c r="B1060" s="54" t="s">
        <v>3849</v>
      </c>
    </row>
    <row r="1061" spans="1:2">
      <c r="A1061" s="49" t="s">
        <v>226</v>
      </c>
      <c r="B1061" s="50" t="s">
        <v>903</v>
      </c>
    </row>
    <row r="1062" spans="1:2">
      <c r="A1062" s="20" t="s">
        <v>226</v>
      </c>
      <c r="B1062" s="20" t="s">
        <v>230</v>
      </c>
    </row>
    <row r="1063" spans="1:2">
      <c r="A1063" s="20" t="s">
        <v>226</v>
      </c>
      <c r="B1063" s="21" t="s">
        <v>1082</v>
      </c>
    </row>
    <row r="1064" spans="1:2">
      <c r="A1064" s="20" t="s">
        <v>226</v>
      </c>
      <c r="B1064" s="20" t="s">
        <v>1083</v>
      </c>
    </row>
    <row r="1065" spans="1:2">
      <c r="A1065" s="20" t="s">
        <v>226</v>
      </c>
      <c r="B1065" s="21" t="s">
        <v>236</v>
      </c>
    </row>
    <row r="1066" spans="1:2">
      <c r="A1066" s="52" t="s">
        <v>226</v>
      </c>
      <c r="B1066" s="53" t="s">
        <v>1997</v>
      </c>
    </row>
    <row r="1067" spans="1:2">
      <c r="A1067" s="48" t="s">
        <v>226</v>
      </c>
      <c r="B1067" s="54" t="s">
        <v>2912</v>
      </c>
    </row>
    <row r="1068" spans="1:2">
      <c r="A1068" s="48" t="s">
        <v>226</v>
      </c>
      <c r="B1068" s="54" t="s">
        <v>2918</v>
      </c>
    </row>
    <row r="1069" spans="1:2">
      <c r="A1069" s="20" t="s">
        <v>226</v>
      </c>
      <c r="B1069" s="21" t="s">
        <v>266</v>
      </c>
    </row>
    <row r="1070" spans="1:2">
      <c r="A1070" s="20" t="s">
        <v>226</v>
      </c>
      <c r="B1070" s="21" t="s">
        <v>1084</v>
      </c>
    </row>
    <row r="1071" spans="1:2">
      <c r="A1071" s="20" t="s">
        <v>226</v>
      </c>
      <c r="B1071" s="21" t="s">
        <v>1085</v>
      </c>
    </row>
    <row r="1072" spans="1:2">
      <c r="A1072" s="20" t="s">
        <v>226</v>
      </c>
      <c r="B1072" s="21" t="s">
        <v>1086</v>
      </c>
    </row>
    <row r="1073" spans="1:2">
      <c r="A1073" s="48" t="s">
        <v>226</v>
      </c>
      <c r="B1073" s="54" t="s">
        <v>3636</v>
      </c>
    </row>
    <row r="1074" spans="1:2">
      <c r="A1074" s="48" t="s">
        <v>226</v>
      </c>
      <c r="B1074" s="54" t="s">
        <v>289</v>
      </c>
    </row>
    <row r="1075" spans="1:2">
      <c r="A1075" s="20" t="s">
        <v>226</v>
      </c>
      <c r="B1075" s="20" t="s">
        <v>1087</v>
      </c>
    </row>
    <row r="1076" spans="1:2">
      <c r="A1076" s="48" t="s">
        <v>226</v>
      </c>
      <c r="B1076" s="48" t="s">
        <v>293</v>
      </c>
    </row>
    <row r="1077" spans="1:2">
      <c r="A1077" s="52" t="s">
        <v>226</v>
      </c>
      <c r="B1077" s="53" t="s">
        <v>1998</v>
      </c>
    </row>
    <row r="1078" spans="1:2">
      <c r="A1078" s="48" t="s">
        <v>226</v>
      </c>
      <c r="B1078" s="54" t="s">
        <v>3660</v>
      </c>
    </row>
    <row r="1079" spans="1:2">
      <c r="A1079" s="48" t="s">
        <v>1088</v>
      </c>
      <c r="B1079" s="54" t="s">
        <v>2969</v>
      </c>
    </row>
    <row r="1080" spans="1:2">
      <c r="A1080" s="52" t="s">
        <v>1088</v>
      </c>
      <c r="B1080" s="53" t="s">
        <v>1999</v>
      </c>
    </row>
    <row r="1081" spans="1:2">
      <c r="A1081" s="65" t="s">
        <v>1088</v>
      </c>
      <c r="B1081" s="65" t="s">
        <v>1089</v>
      </c>
    </row>
    <row r="1082" spans="1:2">
      <c r="A1082" s="65" t="s">
        <v>309</v>
      </c>
      <c r="B1082" s="65" t="s">
        <v>1090</v>
      </c>
    </row>
    <row r="1083" spans="1:2">
      <c r="A1083" s="65" t="s">
        <v>309</v>
      </c>
      <c r="B1083" s="65" t="s">
        <v>1091</v>
      </c>
    </row>
    <row r="1084" spans="1:2">
      <c r="A1084" s="65" t="s">
        <v>309</v>
      </c>
      <c r="B1084" s="65" t="s">
        <v>1092</v>
      </c>
    </row>
    <row r="1085" spans="1:2">
      <c r="A1085" s="65" t="s">
        <v>309</v>
      </c>
      <c r="B1085" s="65" t="s">
        <v>1093</v>
      </c>
    </row>
    <row r="1086" spans="1:2">
      <c r="A1086" s="65" t="s">
        <v>309</v>
      </c>
      <c r="B1086" s="65" t="s">
        <v>1094</v>
      </c>
    </row>
    <row r="1087" spans="1:2">
      <c r="A1087" s="23" t="s">
        <v>309</v>
      </c>
      <c r="B1087" s="23" t="s">
        <v>2000</v>
      </c>
    </row>
    <row r="1088" spans="1:2">
      <c r="A1088" s="65" t="s">
        <v>309</v>
      </c>
      <c r="B1088" s="65" t="s">
        <v>1095</v>
      </c>
    </row>
    <row r="1089" spans="1:2">
      <c r="A1089" s="33" t="s">
        <v>309</v>
      </c>
      <c r="B1089" s="33" t="s">
        <v>2750</v>
      </c>
    </row>
    <row r="1090" spans="1:2">
      <c r="A1090" s="33" t="s">
        <v>309</v>
      </c>
      <c r="B1090" s="33" t="s">
        <v>2751</v>
      </c>
    </row>
    <row r="1091" spans="1:2">
      <c r="A1091" s="65" t="s">
        <v>309</v>
      </c>
      <c r="B1091" s="65" t="s">
        <v>1096</v>
      </c>
    </row>
    <row r="1092" spans="1:2">
      <c r="A1092" s="23" t="s">
        <v>309</v>
      </c>
      <c r="B1092" s="23" t="s">
        <v>2001</v>
      </c>
    </row>
    <row r="1093" spans="1:2">
      <c r="A1093" s="33" t="s">
        <v>309</v>
      </c>
      <c r="B1093" s="33" t="s">
        <v>2847</v>
      </c>
    </row>
    <row r="1094" spans="1:2">
      <c r="A1094" s="33" t="s">
        <v>309</v>
      </c>
      <c r="B1094" s="33" t="s">
        <v>2869</v>
      </c>
    </row>
    <row r="1095" spans="1:2">
      <c r="A1095" s="65" t="s">
        <v>309</v>
      </c>
      <c r="B1095" s="65" t="s">
        <v>1097</v>
      </c>
    </row>
    <row r="1096" spans="1:2">
      <c r="A1096" s="33" t="s">
        <v>309</v>
      </c>
      <c r="B1096" s="33" t="s">
        <v>312</v>
      </c>
    </row>
    <row r="1097" spans="1:2">
      <c r="A1097" s="65" t="s">
        <v>309</v>
      </c>
      <c r="B1097" s="65" t="s">
        <v>1098</v>
      </c>
    </row>
    <row r="1098" spans="1:2">
      <c r="A1098" s="33" t="s">
        <v>309</v>
      </c>
      <c r="B1098" s="33" t="s">
        <v>3277</v>
      </c>
    </row>
    <row r="1099" spans="1:2">
      <c r="A1099" s="65" t="s">
        <v>309</v>
      </c>
      <c r="B1099" s="65" t="s">
        <v>313</v>
      </c>
    </row>
    <row r="1100" spans="1:2">
      <c r="A1100" s="65" t="s">
        <v>309</v>
      </c>
      <c r="B1100" s="65" t="s">
        <v>1099</v>
      </c>
    </row>
    <row r="1101" spans="1:2">
      <c r="A1101" s="65" t="s">
        <v>309</v>
      </c>
      <c r="B1101" s="65" t="s">
        <v>1100</v>
      </c>
    </row>
    <row r="1102" spans="1:2">
      <c r="A1102" s="65" t="s">
        <v>309</v>
      </c>
      <c r="B1102" s="65" t="s">
        <v>1101</v>
      </c>
    </row>
    <row r="1103" spans="1:2">
      <c r="A1103" s="65" t="s">
        <v>309</v>
      </c>
      <c r="B1103" s="65" t="s">
        <v>1102</v>
      </c>
    </row>
    <row r="1104" spans="1:2">
      <c r="A1104" s="65" t="s">
        <v>309</v>
      </c>
      <c r="B1104" s="65" t="s">
        <v>1103</v>
      </c>
    </row>
    <row r="1105" spans="1:2">
      <c r="A1105" s="65" t="s">
        <v>309</v>
      </c>
      <c r="B1105" s="65" t="s">
        <v>1104</v>
      </c>
    </row>
    <row r="1106" spans="1:2">
      <c r="A1106" s="65" t="s">
        <v>309</v>
      </c>
      <c r="B1106" s="65" t="s">
        <v>1105</v>
      </c>
    </row>
    <row r="1107" spans="1:2">
      <c r="A1107" s="65" t="s">
        <v>309</v>
      </c>
      <c r="B1107" s="65" t="s">
        <v>1106</v>
      </c>
    </row>
    <row r="1108" spans="1:2">
      <c r="A1108" s="65" t="s">
        <v>309</v>
      </c>
      <c r="B1108" s="65" t="s">
        <v>1107</v>
      </c>
    </row>
    <row r="1109" spans="1:2">
      <c r="A1109" s="23" t="s">
        <v>309</v>
      </c>
      <c r="B1109" s="23" t="s">
        <v>2002</v>
      </c>
    </row>
    <row r="1110" spans="1:2">
      <c r="A1110" s="33" t="s">
        <v>309</v>
      </c>
      <c r="B1110" s="33" t="s">
        <v>3720</v>
      </c>
    </row>
    <row r="1111" spans="1:2">
      <c r="A1111" s="33" t="s">
        <v>309</v>
      </c>
      <c r="B1111" s="33" t="s">
        <v>3829</v>
      </c>
    </row>
    <row r="1112" spans="1:2">
      <c r="A1112" s="65" t="s">
        <v>316</v>
      </c>
      <c r="B1112" s="65" t="s">
        <v>144</v>
      </c>
    </row>
    <row r="1113" spans="1:2">
      <c r="A1113" s="65" t="s">
        <v>316</v>
      </c>
      <c r="B1113" s="65" t="s">
        <v>1108</v>
      </c>
    </row>
    <row r="1114" spans="1:2">
      <c r="A1114" s="65" t="s">
        <v>316</v>
      </c>
      <c r="B1114" s="65" t="s">
        <v>1109</v>
      </c>
    </row>
    <row r="1115" spans="1:2">
      <c r="A1115" s="33" t="s">
        <v>316</v>
      </c>
      <c r="B1115" s="33" t="s">
        <v>2804</v>
      </c>
    </row>
    <row r="1116" spans="1:2">
      <c r="A1116" s="33" t="s">
        <v>316</v>
      </c>
      <c r="B1116" s="33" t="s">
        <v>317</v>
      </c>
    </row>
    <row r="1117" spans="1:2">
      <c r="A1117" s="33" t="s">
        <v>316</v>
      </c>
      <c r="B1117" s="33" t="s">
        <v>2939</v>
      </c>
    </row>
    <row r="1118" spans="1:2">
      <c r="A1118" s="65" t="s">
        <v>316</v>
      </c>
      <c r="B1118" s="65" t="s">
        <v>1110</v>
      </c>
    </row>
    <row r="1119" spans="1:2">
      <c r="A1119" s="33" t="s">
        <v>316</v>
      </c>
      <c r="B1119" s="33" t="s">
        <v>3403</v>
      </c>
    </row>
    <row r="1120" spans="1:2">
      <c r="A1120" s="65" t="s">
        <v>316</v>
      </c>
      <c r="B1120" s="65" t="s">
        <v>1111</v>
      </c>
    </row>
    <row r="1121" spans="1:2">
      <c r="A1121" s="23" t="s">
        <v>319</v>
      </c>
      <c r="B1121" s="23" t="s">
        <v>2003</v>
      </c>
    </row>
    <row r="1122" spans="1:2">
      <c r="A1122" s="23" t="s">
        <v>319</v>
      </c>
      <c r="B1122" s="23" t="s">
        <v>2004</v>
      </c>
    </row>
    <row r="1123" spans="1:2">
      <c r="A1123" s="33" t="s">
        <v>319</v>
      </c>
      <c r="B1123" s="33" t="s">
        <v>3089</v>
      </c>
    </row>
    <row r="1124" spans="1:2">
      <c r="A1124" s="65" t="s">
        <v>319</v>
      </c>
      <c r="B1124" s="65" t="s">
        <v>1112</v>
      </c>
    </row>
    <row r="1125" spans="1:2">
      <c r="A1125" s="33" t="s">
        <v>319</v>
      </c>
      <c r="B1125" s="33" t="s">
        <v>3135</v>
      </c>
    </row>
    <row r="1126" spans="1:2">
      <c r="A1126" s="65" t="s">
        <v>319</v>
      </c>
      <c r="B1126" s="65" t="s">
        <v>1113</v>
      </c>
    </row>
    <row r="1127" spans="1:2">
      <c r="A1127" s="23" t="s">
        <v>319</v>
      </c>
      <c r="B1127" s="23" t="s">
        <v>2005</v>
      </c>
    </row>
    <row r="1128" spans="1:2">
      <c r="A1128" s="33" t="s">
        <v>319</v>
      </c>
      <c r="B1128" s="33" t="s">
        <v>3239</v>
      </c>
    </row>
    <row r="1129" spans="1:2">
      <c r="A1129" s="65" t="s">
        <v>319</v>
      </c>
      <c r="B1129" s="65" t="s">
        <v>1114</v>
      </c>
    </row>
    <row r="1130" spans="1:2">
      <c r="A1130" s="33" t="s">
        <v>319</v>
      </c>
      <c r="B1130" s="33" t="s">
        <v>3733</v>
      </c>
    </row>
    <row r="1131" spans="1:2">
      <c r="A1131" s="65" t="s">
        <v>319</v>
      </c>
      <c r="B1131" s="65" t="s">
        <v>1115</v>
      </c>
    </row>
    <row r="1132" spans="1:2">
      <c r="A1132" s="65" t="s">
        <v>319</v>
      </c>
      <c r="B1132" s="65" t="s">
        <v>1116</v>
      </c>
    </row>
    <row r="1133" spans="1:2">
      <c r="A1133" s="33" t="s">
        <v>2866</v>
      </c>
      <c r="B1133" s="33" t="s">
        <v>2867</v>
      </c>
    </row>
    <row r="1134" spans="1:2">
      <c r="A1134" s="33" t="s">
        <v>324</v>
      </c>
      <c r="B1134" s="33" t="s">
        <v>2662</v>
      </c>
    </row>
    <row r="1135" spans="1:2">
      <c r="A1135" s="65" t="s">
        <v>324</v>
      </c>
      <c r="B1135" s="65" t="s">
        <v>325</v>
      </c>
    </row>
    <row r="1136" spans="1:2">
      <c r="A1136" s="33" t="s">
        <v>324</v>
      </c>
      <c r="B1136" s="33" t="s">
        <v>3022</v>
      </c>
    </row>
    <row r="1137" spans="1:2">
      <c r="A1137" s="23" t="s">
        <v>324</v>
      </c>
      <c r="B1137" s="23" t="s">
        <v>2006</v>
      </c>
    </row>
    <row r="1138" spans="1:2">
      <c r="A1138" s="65" t="s">
        <v>324</v>
      </c>
      <c r="B1138" s="65" t="s">
        <v>326</v>
      </c>
    </row>
    <row r="1139" spans="1:2">
      <c r="A1139" s="33" t="s">
        <v>328</v>
      </c>
      <c r="B1139" s="38" t="s">
        <v>2933</v>
      </c>
    </row>
    <row r="1140" spans="1:2">
      <c r="A1140" s="33" t="s">
        <v>328</v>
      </c>
      <c r="B1140" s="33" t="s">
        <v>3055</v>
      </c>
    </row>
    <row r="1141" spans="1:2">
      <c r="A1141" s="65" t="s">
        <v>328</v>
      </c>
      <c r="B1141" s="65" t="s">
        <v>1117</v>
      </c>
    </row>
    <row r="1142" spans="1:2">
      <c r="A1142" s="33" t="s">
        <v>328</v>
      </c>
      <c r="B1142" s="33" t="s">
        <v>3134</v>
      </c>
    </row>
    <row r="1143" spans="1:2">
      <c r="A1143" s="33" t="s">
        <v>328</v>
      </c>
      <c r="B1143" s="33" t="s">
        <v>3178</v>
      </c>
    </row>
    <row r="1144" spans="1:2">
      <c r="A1144" s="65" t="s">
        <v>328</v>
      </c>
      <c r="B1144" s="65" t="s">
        <v>1118</v>
      </c>
    </row>
    <row r="1145" spans="1:2">
      <c r="A1145" s="33" t="s">
        <v>328</v>
      </c>
      <c r="B1145" s="33" t="s">
        <v>3220</v>
      </c>
    </row>
    <row r="1146" spans="1:2">
      <c r="A1146" s="23" t="s">
        <v>328</v>
      </c>
      <c r="B1146" s="23" t="s">
        <v>2007</v>
      </c>
    </row>
    <row r="1147" spans="1:2">
      <c r="A1147" s="23" t="s">
        <v>328</v>
      </c>
      <c r="B1147" s="23" t="s">
        <v>2008</v>
      </c>
    </row>
    <row r="1148" spans="1:2">
      <c r="A1148" s="33" t="s">
        <v>328</v>
      </c>
      <c r="B1148" s="33" t="s">
        <v>3435</v>
      </c>
    </row>
    <row r="1149" spans="1:2">
      <c r="A1149" s="33" t="s">
        <v>328</v>
      </c>
      <c r="B1149" s="33" t="s">
        <v>3606</v>
      </c>
    </row>
    <row r="1150" spans="1:2">
      <c r="A1150" s="65" t="s">
        <v>328</v>
      </c>
      <c r="B1150" s="65" t="s">
        <v>1119</v>
      </c>
    </row>
    <row r="1151" spans="1:2">
      <c r="A1151" s="33" t="s">
        <v>328</v>
      </c>
      <c r="B1151" s="33" t="s">
        <v>3730</v>
      </c>
    </row>
    <row r="1152" spans="1:2">
      <c r="A1152" s="65" t="s">
        <v>328</v>
      </c>
      <c r="B1152" s="65" t="s">
        <v>329</v>
      </c>
    </row>
    <row r="1153" spans="1:2">
      <c r="A1153" s="65" t="s">
        <v>331</v>
      </c>
      <c r="B1153" s="65" t="s">
        <v>332</v>
      </c>
    </row>
    <row r="1154" spans="1:2">
      <c r="A1154" s="65" t="s">
        <v>331</v>
      </c>
      <c r="B1154" s="65" t="s">
        <v>333</v>
      </c>
    </row>
    <row r="1155" spans="1:2">
      <c r="A1155" s="65" t="s">
        <v>331</v>
      </c>
      <c r="B1155" s="65" t="s">
        <v>1120</v>
      </c>
    </row>
    <row r="1156" spans="1:2">
      <c r="A1156" s="65" t="s">
        <v>331</v>
      </c>
      <c r="B1156" s="65" t="s">
        <v>1121</v>
      </c>
    </row>
    <row r="1157" spans="1:2">
      <c r="A1157" s="33" t="s">
        <v>331</v>
      </c>
      <c r="B1157" s="33" t="s">
        <v>2542</v>
      </c>
    </row>
    <row r="1158" spans="1:2">
      <c r="A1158" s="33" t="s">
        <v>331</v>
      </c>
      <c r="B1158" s="33" t="s">
        <v>2547</v>
      </c>
    </row>
    <row r="1159" spans="1:2">
      <c r="A1159" s="65" t="s">
        <v>331</v>
      </c>
      <c r="B1159" s="65" t="s">
        <v>1122</v>
      </c>
    </row>
    <row r="1160" spans="1:2">
      <c r="A1160" s="33" t="s">
        <v>331</v>
      </c>
      <c r="B1160" s="33" t="s">
        <v>2564</v>
      </c>
    </row>
    <row r="1161" spans="1:2">
      <c r="A1161" s="65" t="s">
        <v>331</v>
      </c>
      <c r="B1161" s="65" t="s">
        <v>1123</v>
      </c>
    </row>
    <row r="1162" spans="1:2">
      <c r="A1162" s="65" t="s">
        <v>331</v>
      </c>
      <c r="B1162" s="65" t="s">
        <v>1124</v>
      </c>
    </row>
    <row r="1163" spans="1:2">
      <c r="A1163" s="23" t="s">
        <v>331</v>
      </c>
      <c r="B1163" s="23" t="s">
        <v>2009</v>
      </c>
    </row>
    <row r="1164" spans="1:2">
      <c r="A1164" s="65" t="s">
        <v>331</v>
      </c>
      <c r="B1164" s="65" t="s">
        <v>1125</v>
      </c>
    </row>
    <row r="1165" spans="1:2">
      <c r="A1165" s="65" t="s">
        <v>331</v>
      </c>
      <c r="B1165" s="65" t="s">
        <v>1126</v>
      </c>
    </row>
    <row r="1166" spans="1:2">
      <c r="A1166" s="65" t="s">
        <v>331</v>
      </c>
      <c r="B1166" s="65" t="s">
        <v>335</v>
      </c>
    </row>
    <row r="1167" spans="1:2">
      <c r="A1167" s="65" t="s">
        <v>331</v>
      </c>
      <c r="B1167" s="65" t="s">
        <v>336</v>
      </c>
    </row>
    <row r="1168" spans="1:2">
      <c r="A1168" s="33" t="s">
        <v>331</v>
      </c>
      <c r="B1168" s="33" t="s">
        <v>3283</v>
      </c>
    </row>
    <row r="1169" spans="1:2">
      <c r="A1169" s="33" t="s">
        <v>331</v>
      </c>
      <c r="B1169" s="33" t="s">
        <v>3286</v>
      </c>
    </row>
    <row r="1170" spans="1:2">
      <c r="A1170" s="65" t="s">
        <v>331</v>
      </c>
      <c r="B1170" s="65" t="s">
        <v>1127</v>
      </c>
    </row>
    <row r="1171" spans="1:2">
      <c r="A1171" s="33" t="s">
        <v>331</v>
      </c>
      <c r="B1171" s="33" t="s">
        <v>3553</v>
      </c>
    </row>
    <row r="1172" spans="1:2">
      <c r="A1172" s="65" t="s">
        <v>331</v>
      </c>
      <c r="B1172" s="65" t="s">
        <v>339</v>
      </c>
    </row>
    <row r="1173" spans="1:2">
      <c r="A1173" s="33" t="s">
        <v>331</v>
      </c>
      <c r="B1173" s="33" t="s">
        <v>3831</v>
      </c>
    </row>
    <row r="1174" spans="1:2">
      <c r="A1174" s="33" t="s">
        <v>331</v>
      </c>
      <c r="B1174" s="33" t="s">
        <v>3848</v>
      </c>
    </row>
    <row r="1175" spans="1:2">
      <c r="A1175" s="65" t="s">
        <v>331</v>
      </c>
      <c r="B1175" s="65" t="s">
        <v>1128</v>
      </c>
    </row>
    <row r="1176" spans="1:2">
      <c r="A1176" s="33" t="s">
        <v>331</v>
      </c>
      <c r="B1176" s="33" t="s">
        <v>3881</v>
      </c>
    </row>
    <row r="1177" spans="1:2">
      <c r="A1177" s="23" t="s">
        <v>343</v>
      </c>
      <c r="B1177" s="23" t="s">
        <v>2010</v>
      </c>
    </row>
    <row r="1178" spans="1:2">
      <c r="A1178" s="33" t="s">
        <v>343</v>
      </c>
      <c r="B1178" s="33" t="s">
        <v>2466</v>
      </c>
    </row>
    <row r="1179" spans="1:2">
      <c r="A1179" s="33" t="s">
        <v>343</v>
      </c>
      <c r="B1179" s="33" t="s">
        <v>2467</v>
      </c>
    </row>
    <row r="1180" spans="1:2">
      <c r="A1180" s="23" t="s">
        <v>343</v>
      </c>
      <c r="B1180" s="23" t="s">
        <v>344</v>
      </c>
    </row>
    <row r="1181" spans="1:2">
      <c r="A1181" s="33" t="s">
        <v>343</v>
      </c>
      <c r="B1181" s="33" t="s">
        <v>2483</v>
      </c>
    </row>
    <row r="1182" spans="1:2">
      <c r="A1182" s="33" t="s">
        <v>343</v>
      </c>
      <c r="B1182" s="33" t="s">
        <v>2484</v>
      </c>
    </row>
    <row r="1183" spans="1:2">
      <c r="A1183" s="65" t="s">
        <v>343</v>
      </c>
      <c r="B1183" s="65" t="s">
        <v>1129</v>
      </c>
    </row>
    <row r="1184" spans="1:2">
      <c r="A1184" s="23" t="s">
        <v>343</v>
      </c>
      <c r="B1184" s="23" t="s">
        <v>2011</v>
      </c>
    </row>
    <row r="1185" spans="1:2">
      <c r="A1185" s="23" t="s">
        <v>343</v>
      </c>
      <c r="B1185" s="23" t="s">
        <v>2012</v>
      </c>
    </row>
    <row r="1186" spans="1:2">
      <c r="A1186" s="33" t="s">
        <v>343</v>
      </c>
      <c r="B1186" s="33" t="s">
        <v>2608</v>
      </c>
    </row>
    <row r="1187" spans="1:2">
      <c r="A1187" s="33" t="s">
        <v>343</v>
      </c>
      <c r="B1187" s="33" t="s">
        <v>2650</v>
      </c>
    </row>
    <row r="1188" spans="1:2">
      <c r="A1188" s="33" t="s">
        <v>343</v>
      </c>
      <c r="B1188" s="33" t="s">
        <v>2655</v>
      </c>
    </row>
    <row r="1189" spans="1:2">
      <c r="A1189" s="23" t="s">
        <v>343</v>
      </c>
      <c r="B1189" s="23" t="s">
        <v>2013</v>
      </c>
    </row>
    <row r="1190" spans="1:2">
      <c r="A1190" s="65" t="s">
        <v>343</v>
      </c>
      <c r="B1190" s="65" t="s">
        <v>1130</v>
      </c>
    </row>
    <row r="1191" spans="1:2">
      <c r="A1191" s="65" t="s">
        <v>343</v>
      </c>
      <c r="B1191" s="65" t="s">
        <v>1131</v>
      </c>
    </row>
    <row r="1192" spans="1:2">
      <c r="A1192" s="33" t="s">
        <v>343</v>
      </c>
      <c r="B1192" s="33" t="s">
        <v>2658</v>
      </c>
    </row>
    <row r="1193" spans="1:2">
      <c r="A1193" s="23" t="s">
        <v>343</v>
      </c>
      <c r="B1193" s="23" t="s">
        <v>2014</v>
      </c>
    </row>
    <row r="1194" spans="1:2">
      <c r="A1194" s="33" t="s">
        <v>343</v>
      </c>
      <c r="B1194" s="33" t="s">
        <v>2852</v>
      </c>
    </row>
    <row r="1195" spans="1:2">
      <c r="A1195" s="65" t="s">
        <v>343</v>
      </c>
      <c r="B1195" s="65" t="s">
        <v>1132</v>
      </c>
    </row>
    <row r="1196" spans="1:2">
      <c r="A1196" s="23" t="s">
        <v>343</v>
      </c>
      <c r="B1196" s="23" t="s">
        <v>2015</v>
      </c>
    </row>
    <row r="1197" spans="1:2">
      <c r="A1197" s="33" t="s">
        <v>343</v>
      </c>
      <c r="B1197" s="33" t="s">
        <v>2923</v>
      </c>
    </row>
    <row r="1198" spans="1:2">
      <c r="A1198" s="65" t="s">
        <v>343</v>
      </c>
      <c r="B1198" s="65" t="s">
        <v>345</v>
      </c>
    </row>
    <row r="1199" spans="1:2">
      <c r="A1199" s="33" t="s">
        <v>343</v>
      </c>
      <c r="B1199" s="33" t="s">
        <v>3006</v>
      </c>
    </row>
    <row r="1200" spans="1:2">
      <c r="A1200" s="23" t="s">
        <v>343</v>
      </c>
      <c r="B1200" s="23" t="s">
        <v>2016</v>
      </c>
    </row>
    <row r="1201" spans="1:2">
      <c r="A1201" s="33" t="s">
        <v>343</v>
      </c>
      <c r="B1201" s="33" t="s">
        <v>3029</v>
      </c>
    </row>
    <row r="1202" spans="1:2">
      <c r="A1202" s="65" t="s">
        <v>343</v>
      </c>
      <c r="B1202" s="65" t="s">
        <v>1133</v>
      </c>
    </row>
    <row r="1203" spans="1:2">
      <c r="A1203" s="33" t="s">
        <v>343</v>
      </c>
      <c r="B1203" s="33" t="s">
        <v>3051</v>
      </c>
    </row>
    <row r="1204" spans="1:2">
      <c r="A1204" s="33" t="s">
        <v>343</v>
      </c>
      <c r="B1204" s="33" t="s">
        <v>3063</v>
      </c>
    </row>
    <row r="1205" spans="1:2">
      <c r="A1205" s="23" t="s">
        <v>343</v>
      </c>
      <c r="B1205" s="23" t="s">
        <v>2017</v>
      </c>
    </row>
    <row r="1206" spans="1:2">
      <c r="A1206" s="33" t="s">
        <v>343</v>
      </c>
      <c r="B1206" s="33" t="s">
        <v>3132</v>
      </c>
    </row>
    <row r="1207" spans="1:2">
      <c r="A1207" s="23" t="s">
        <v>343</v>
      </c>
      <c r="B1207" s="23" t="s">
        <v>2018</v>
      </c>
    </row>
    <row r="1208" spans="1:2">
      <c r="A1208" s="65" t="s">
        <v>343</v>
      </c>
      <c r="B1208" s="65" t="s">
        <v>1134</v>
      </c>
    </row>
    <row r="1209" spans="1:2">
      <c r="A1209" s="33" t="s">
        <v>343</v>
      </c>
      <c r="B1209" s="33" t="s">
        <v>3376</v>
      </c>
    </row>
    <row r="1210" spans="1:2">
      <c r="A1210" s="33" t="s">
        <v>343</v>
      </c>
      <c r="B1210" s="33" t="s">
        <v>3378</v>
      </c>
    </row>
    <row r="1211" spans="1:2">
      <c r="A1211" s="33" t="s">
        <v>343</v>
      </c>
      <c r="B1211" s="33" t="s">
        <v>3379</v>
      </c>
    </row>
    <row r="1212" spans="1:2">
      <c r="A1212" s="33" t="s">
        <v>343</v>
      </c>
      <c r="B1212" s="33" t="s">
        <v>3380</v>
      </c>
    </row>
    <row r="1213" spans="1:2">
      <c r="A1213" s="65" t="s">
        <v>343</v>
      </c>
      <c r="B1213" s="65" t="s">
        <v>1135</v>
      </c>
    </row>
    <row r="1214" spans="1:2">
      <c r="A1214" s="33" t="s">
        <v>343</v>
      </c>
      <c r="B1214" s="33" t="s">
        <v>3381</v>
      </c>
    </row>
    <row r="1215" spans="1:2">
      <c r="A1215" s="23" t="s">
        <v>343</v>
      </c>
      <c r="B1215" s="23" t="s">
        <v>2019</v>
      </c>
    </row>
    <row r="1216" spans="1:2">
      <c r="A1216" s="23" t="s">
        <v>343</v>
      </c>
      <c r="B1216" s="23" t="s">
        <v>2020</v>
      </c>
    </row>
    <row r="1217" spans="1:2">
      <c r="A1217" s="23" t="s">
        <v>343</v>
      </c>
      <c r="B1217" s="23" t="s">
        <v>2021</v>
      </c>
    </row>
    <row r="1218" spans="1:2">
      <c r="A1218" s="23" t="s">
        <v>343</v>
      </c>
      <c r="B1218" s="23" t="s">
        <v>2022</v>
      </c>
    </row>
    <row r="1219" spans="1:2">
      <c r="A1219" s="23" t="s">
        <v>343</v>
      </c>
      <c r="B1219" s="23" t="s">
        <v>2023</v>
      </c>
    </row>
    <row r="1220" spans="1:2">
      <c r="A1220" s="23" t="s">
        <v>343</v>
      </c>
      <c r="B1220" s="23" t="s">
        <v>2024</v>
      </c>
    </row>
    <row r="1221" spans="1:2">
      <c r="A1221" s="23" t="s">
        <v>343</v>
      </c>
      <c r="B1221" s="23" t="s">
        <v>2025</v>
      </c>
    </row>
    <row r="1222" spans="1:2">
      <c r="A1222" s="23" t="s">
        <v>343</v>
      </c>
      <c r="B1222" s="23" t="s">
        <v>2026</v>
      </c>
    </row>
    <row r="1223" spans="1:2">
      <c r="A1223" s="23" t="s">
        <v>343</v>
      </c>
      <c r="B1223" s="23" t="s">
        <v>2027</v>
      </c>
    </row>
    <row r="1224" spans="1:2">
      <c r="A1224" s="33" t="s">
        <v>343</v>
      </c>
      <c r="B1224" s="33" t="s">
        <v>3445</v>
      </c>
    </row>
    <row r="1225" spans="1:2">
      <c r="A1225" s="33" t="s">
        <v>343</v>
      </c>
      <c r="B1225" s="33" t="s">
        <v>3534</v>
      </c>
    </row>
    <row r="1226" spans="1:2">
      <c r="A1226" s="33" t="s">
        <v>343</v>
      </c>
      <c r="B1226" s="33" t="s">
        <v>3619</v>
      </c>
    </row>
    <row r="1227" spans="1:2">
      <c r="A1227" s="33" t="s">
        <v>343</v>
      </c>
      <c r="B1227" s="33" t="s">
        <v>3620</v>
      </c>
    </row>
    <row r="1228" spans="1:2">
      <c r="A1228" s="23" t="s">
        <v>343</v>
      </c>
      <c r="B1228" s="23" t="s">
        <v>2028</v>
      </c>
    </row>
    <row r="1229" spans="1:2">
      <c r="A1229" s="65" t="s">
        <v>343</v>
      </c>
      <c r="B1229" s="65" t="s">
        <v>1136</v>
      </c>
    </row>
    <row r="1230" spans="1:2">
      <c r="A1230" s="33" t="s">
        <v>343</v>
      </c>
      <c r="B1230" s="33" t="s">
        <v>3662</v>
      </c>
    </row>
    <row r="1231" spans="1:2">
      <c r="A1231" s="23" t="s">
        <v>343</v>
      </c>
      <c r="B1231" s="23" t="s">
        <v>2029</v>
      </c>
    </row>
    <row r="1232" spans="1:2">
      <c r="A1232" s="23" t="s">
        <v>343</v>
      </c>
      <c r="B1232" s="23" t="s">
        <v>2030</v>
      </c>
    </row>
    <row r="1233" spans="1:2">
      <c r="A1233" s="33" t="s">
        <v>343</v>
      </c>
      <c r="B1233" s="33" t="s">
        <v>3830</v>
      </c>
    </row>
    <row r="1234" spans="1:2">
      <c r="A1234" s="33" t="s">
        <v>343</v>
      </c>
      <c r="B1234" s="33" t="s">
        <v>3930</v>
      </c>
    </row>
    <row r="1235" spans="1:2">
      <c r="A1235" s="23" t="s">
        <v>347</v>
      </c>
      <c r="B1235" s="23" t="s">
        <v>2031</v>
      </c>
    </row>
    <row r="1236" spans="1:2">
      <c r="A1236" s="33" t="s">
        <v>347</v>
      </c>
      <c r="B1236" s="33" t="s">
        <v>2512</v>
      </c>
    </row>
    <row r="1237" spans="1:2">
      <c r="A1237" s="23" t="s">
        <v>347</v>
      </c>
      <c r="B1237" s="23" t="s">
        <v>2032</v>
      </c>
    </row>
    <row r="1238" spans="1:2">
      <c r="A1238" s="33" t="s">
        <v>347</v>
      </c>
      <c r="B1238" s="33" t="s">
        <v>2570</v>
      </c>
    </row>
    <row r="1239" spans="1:2">
      <c r="A1239" s="23" t="s">
        <v>347</v>
      </c>
      <c r="B1239" s="23" t="s">
        <v>2033</v>
      </c>
    </row>
    <row r="1240" spans="1:2">
      <c r="A1240" s="23" t="s">
        <v>347</v>
      </c>
      <c r="B1240" s="23" t="s">
        <v>2034</v>
      </c>
    </row>
    <row r="1241" spans="1:2">
      <c r="A1241" s="65" t="s">
        <v>347</v>
      </c>
      <c r="B1241" s="65" t="s">
        <v>1137</v>
      </c>
    </row>
    <row r="1242" spans="1:2">
      <c r="A1242" s="65" t="s">
        <v>347</v>
      </c>
      <c r="B1242" s="65" t="s">
        <v>1138</v>
      </c>
    </row>
    <row r="1243" spans="1:2">
      <c r="A1243" s="65" t="s">
        <v>347</v>
      </c>
      <c r="B1243" s="65" t="s">
        <v>1139</v>
      </c>
    </row>
    <row r="1244" spans="1:2">
      <c r="A1244" s="23" t="s">
        <v>347</v>
      </c>
      <c r="B1244" s="23" t="s">
        <v>2035</v>
      </c>
    </row>
    <row r="1245" spans="1:2">
      <c r="A1245" s="65" t="s">
        <v>347</v>
      </c>
      <c r="B1245" s="65" t="s">
        <v>1140</v>
      </c>
    </row>
    <row r="1246" spans="1:2">
      <c r="A1246" s="33" t="s">
        <v>347</v>
      </c>
      <c r="B1246" s="33" t="s">
        <v>172</v>
      </c>
    </row>
    <row r="1247" spans="1:2">
      <c r="A1247" s="65" t="s">
        <v>347</v>
      </c>
      <c r="B1247" s="65" t="s">
        <v>1141</v>
      </c>
    </row>
    <row r="1248" spans="1:2">
      <c r="A1248" s="33" t="s">
        <v>347</v>
      </c>
      <c r="B1248" s="33" t="s">
        <v>2745</v>
      </c>
    </row>
    <row r="1249" spans="1:2">
      <c r="A1249" s="23" t="s">
        <v>347</v>
      </c>
      <c r="B1249" s="23" t="s">
        <v>2036</v>
      </c>
    </row>
    <row r="1250" spans="1:2">
      <c r="A1250" s="33" t="s">
        <v>347</v>
      </c>
      <c r="B1250" s="33" t="s">
        <v>2873</v>
      </c>
    </row>
    <row r="1251" spans="1:2">
      <c r="A1251" s="33" t="s">
        <v>347</v>
      </c>
      <c r="B1251" s="38" t="s">
        <v>2883</v>
      </c>
    </row>
    <row r="1252" spans="1:2">
      <c r="A1252" s="65" t="s">
        <v>347</v>
      </c>
      <c r="B1252" s="65" t="s">
        <v>1142</v>
      </c>
    </row>
    <row r="1253" spans="1:2">
      <c r="A1253" s="33" t="s">
        <v>347</v>
      </c>
      <c r="B1253" s="33" t="s">
        <v>3036</v>
      </c>
    </row>
    <row r="1254" spans="1:2">
      <c r="A1254" s="65" t="s">
        <v>347</v>
      </c>
      <c r="B1254" s="65" t="s">
        <v>1143</v>
      </c>
    </row>
    <row r="1255" spans="1:2">
      <c r="A1255" s="65" t="s">
        <v>347</v>
      </c>
      <c r="B1255" s="65" t="s">
        <v>1144</v>
      </c>
    </row>
    <row r="1256" spans="1:2">
      <c r="A1256" s="23" t="s">
        <v>347</v>
      </c>
      <c r="B1256" s="23" t="s">
        <v>348</v>
      </c>
    </row>
    <row r="1257" spans="1:2">
      <c r="A1257" s="65" t="s">
        <v>347</v>
      </c>
      <c r="B1257" s="65" t="s">
        <v>1145</v>
      </c>
    </row>
    <row r="1258" spans="1:2">
      <c r="A1258" s="33" t="s">
        <v>347</v>
      </c>
      <c r="B1258" s="33" t="s">
        <v>3181</v>
      </c>
    </row>
    <row r="1259" spans="1:2">
      <c r="A1259" s="65" t="s">
        <v>347</v>
      </c>
      <c r="B1259" s="65" t="s">
        <v>1146</v>
      </c>
    </row>
    <row r="1260" spans="1:2">
      <c r="A1260" s="33" t="s">
        <v>347</v>
      </c>
      <c r="B1260" s="33" t="s">
        <v>3196</v>
      </c>
    </row>
    <row r="1261" spans="1:2">
      <c r="A1261" s="65" t="s">
        <v>347</v>
      </c>
      <c r="B1261" s="65" t="s">
        <v>1147</v>
      </c>
    </row>
    <row r="1262" spans="1:2">
      <c r="A1262" s="23" t="s">
        <v>347</v>
      </c>
      <c r="B1262" s="23" t="s">
        <v>2037</v>
      </c>
    </row>
    <row r="1263" spans="1:2">
      <c r="A1263" s="65" t="s">
        <v>347</v>
      </c>
      <c r="B1263" s="65" t="s">
        <v>1148</v>
      </c>
    </row>
    <row r="1264" spans="1:2">
      <c r="A1264" s="23" t="s">
        <v>347</v>
      </c>
      <c r="B1264" s="23" t="s">
        <v>2038</v>
      </c>
    </row>
    <row r="1265" spans="1:2">
      <c r="A1265" s="33" t="s">
        <v>347</v>
      </c>
      <c r="B1265" s="33" t="s">
        <v>3208</v>
      </c>
    </row>
    <row r="1266" spans="1:2">
      <c r="A1266" s="65" t="s">
        <v>347</v>
      </c>
      <c r="B1266" s="65" t="s">
        <v>1149</v>
      </c>
    </row>
    <row r="1267" spans="1:2">
      <c r="A1267" s="65" t="s">
        <v>347</v>
      </c>
      <c r="B1267" s="65" t="s">
        <v>1150</v>
      </c>
    </row>
    <row r="1268" spans="1:2">
      <c r="A1268" s="23" t="s">
        <v>347</v>
      </c>
      <c r="B1268" s="23" t="s">
        <v>2039</v>
      </c>
    </row>
    <row r="1269" spans="1:2">
      <c r="A1269" s="65" t="s">
        <v>347</v>
      </c>
      <c r="B1269" s="65" t="s">
        <v>1151</v>
      </c>
    </row>
    <row r="1270" spans="1:2">
      <c r="A1270" s="65" t="s">
        <v>347</v>
      </c>
      <c r="B1270" s="65" t="s">
        <v>1152</v>
      </c>
    </row>
    <row r="1271" spans="1:2">
      <c r="A1271" s="65" t="s">
        <v>347</v>
      </c>
      <c r="B1271" s="65" t="s">
        <v>1153</v>
      </c>
    </row>
    <row r="1272" spans="1:2">
      <c r="A1272" s="65" t="s">
        <v>347</v>
      </c>
      <c r="B1272" s="65" t="s">
        <v>1154</v>
      </c>
    </row>
    <row r="1273" spans="1:2">
      <c r="A1273" s="33" t="s">
        <v>347</v>
      </c>
      <c r="B1273" s="33" t="s">
        <v>3318</v>
      </c>
    </row>
    <row r="1274" spans="1:2">
      <c r="A1274" s="23" t="s">
        <v>347</v>
      </c>
      <c r="B1274" s="23" t="s">
        <v>2040</v>
      </c>
    </row>
    <row r="1275" spans="1:2">
      <c r="A1275" s="65" t="s">
        <v>347</v>
      </c>
      <c r="B1275" s="65" t="s">
        <v>1155</v>
      </c>
    </row>
    <row r="1276" spans="1:2">
      <c r="A1276" s="65" t="s">
        <v>347</v>
      </c>
      <c r="B1276" s="65" t="s">
        <v>1156</v>
      </c>
    </row>
    <row r="1277" spans="1:2">
      <c r="A1277" s="65" t="s">
        <v>347</v>
      </c>
      <c r="B1277" s="65" t="s">
        <v>1157</v>
      </c>
    </row>
    <row r="1278" spans="1:2">
      <c r="A1278" s="65" t="s">
        <v>347</v>
      </c>
      <c r="B1278" s="65" t="s">
        <v>1158</v>
      </c>
    </row>
    <row r="1279" spans="1:2">
      <c r="A1279" s="65" t="s">
        <v>347</v>
      </c>
      <c r="B1279" s="65" t="s">
        <v>1159</v>
      </c>
    </row>
    <row r="1280" spans="1:2">
      <c r="A1280" s="65" t="s">
        <v>347</v>
      </c>
      <c r="B1280" s="65" t="s">
        <v>351</v>
      </c>
    </row>
    <row r="1281" spans="1:2">
      <c r="A1281" s="65" t="s">
        <v>347</v>
      </c>
      <c r="B1281" s="65" t="s">
        <v>1160</v>
      </c>
    </row>
    <row r="1282" spans="1:2">
      <c r="A1282" s="23" t="s">
        <v>347</v>
      </c>
      <c r="B1282" s="23" t="s">
        <v>2041</v>
      </c>
    </row>
    <row r="1283" spans="1:2">
      <c r="A1283" s="33" t="s">
        <v>347</v>
      </c>
      <c r="B1283" s="33" t="s">
        <v>3422</v>
      </c>
    </row>
    <row r="1284" spans="1:2">
      <c r="A1284" s="33" t="s">
        <v>347</v>
      </c>
      <c r="B1284" s="33" t="s">
        <v>3427</v>
      </c>
    </row>
    <row r="1285" spans="1:2">
      <c r="A1285" s="23" t="s">
        <v>347</v>
      </c>
      <c r="B1285" s="23" t="s">
        <v>2042</v>
      </c>
    </row>
    <row r="1286" spans="1:2">
      <c r="A1286" s="23" t="s">
        <v>347</v>
      </c>
      <c r="B1286" s="23" t="s">
        <v>2043</v>
      </c>
    </row>
    <row r="1287" spans="1:2">
      <c r="A1287" s="23" t="s">
        <v>347</v>
      </c>
      <c r="B1287" s="23" t="s">
        <v>2044</v>
      </c>
    </row>
    <row r="1288" spans="1:2">
      <c r="A1288" s="65" t="s">
        <v>347</v>
      </c>
      <c r="B1288" s="65" t="s">
        <v>1161</v>
      </c>
    </row>
    <row r="1289" spans="1:2">
      <c r="A1289" s="65" t="s">
        <v>347</v>
      </c>
      <c r="B1289" s="65" t="s">
        <v>354</v>
      </c>
    </row>
    <row r="1290" spans="1:2">
      <c r="A1290" s="33" t="s">
        <v>347</v>
      </c>
      <c r="B1290" s="33" t="s">
        <v>3573</v>
      </c>
    </row>
    <row r="1291" spans="1:2">
      <c r="A1291" s="23" t="s">
        <v>347</v>
      </c>
      <c r="B1291" s="23" t="s">
        <v>2045</v>
      </c>
    </row>
    <row r="1292" spans="1:2">
      <c r="A1292" s="23" t="s">
        <v>347</v>
      </c>
      <c r="B1292" s="23" t="s">
        <v>2046</v>
      </c>
    </row>
    <row r="1293" spans="1:2">
      <c r="A1293" s="65" t="s">
        <v>347</v>
      </c>
      <c r="B1293" s="65" t="s">
        <v>1162</v>
      </c>
    </row>
    <row r="1294" spans="1:2">
      <c r="A1294" s="65" t="s">
        <v>347</v>
      </c>
      <c r="B1294" s="65" t="s">
        <v>1163</v>
      </c>
    </row>
    <row r="1295" spans="1:2">
      <c r="A1295" s="65" t="s">
        <v>347</v>
      </c>
      <c r="B1295" s="65" t="s">
        <v>1164</v>
      </c>
    </row>
    <row r="1296" spans="1:2">
      <c r="A1296" s="33" t="s">
        <v>347</v>
      </c>
      <c r="B1296" s="33" t="s">
        <v>3713</v>
      </c>
    </row>
    <row r="1297" spans="1:2">
      <c r="A1297" s="33" t="s">
        <v>347</v>
      </c>
      <c r="B1297" s="33" t="s">
        <v>3719</v>
      </c>
    </row>
    <row r="1298" spans="1:2">
      <c r="A1298" s="33" t="s">
        <v>347</v>
      </c>
      <c r="B1298" s="33" t="s">
        <v>3723</v>
      </c>
    </row>
    <row r="1299" spans="1:2">
      <c r="A1299" s="33" t="s">
        <v>347</v>
      </c>
      <c r="B1299" s="33" t="s">
        <v>3727</v>
      </c>
    </row>
    <row r="1300" spans="1:2">
      <c r="A1300" s="65" t="s">
        <v>347</v>
      </c>
      <c r="B1300" s="65" t="s">
        <v>1165</v>
      </c>
    </row>
    <row r="1301" spans="1:2">
      <c r="A1301" s="65" t="s">
        <v>347</v>
      </c>
      <c r="B1301" s="65" t="s">
        <v>1166</v>
      </c>
    </row>
    <row r="1302" spans="1:2">
      <c r="A1302" s="23" t="s">
        <v>347</v>
      </c>
      <c r="B1302" s="23" t="s">
        <v>2047</v>
      </c>
    </row>
    <row r="1303" spans="1:2">
      <c r="A1303" s="65" t="s">
        <v>347</v>
      </c>
      <c r="B1303" s="65" t="s">
        <v>357</v>
      </c>
    </row>
    <row r="1304" spans="1:2">
      <c r="A1304" s="23" t="s">
        <v>347</v>
      </c>
      <c r="B1304" s="23" t="s">
        <v>2048</v>
      </c>
    </row>
    <row r="1305" spans="1:2">
      <c r="A1305" s="65" t="s">
        <v>347</v>
      </c>
      <c r="B1305" s="65" t="s">
        <v>1167</v>
      </c>
    </row>
    <row r="1306" spans="1:2">
      <c r="A1306" s="65" t="s">
        <v>347</v>
      </c>
      <c r="B1306" s="65" t="s">
        <v>732</v>
      </c>
    </row>
    <row r="1307" spans="1:2">
      <c r="A1307" s="33" t="s">
        <v>347</v>
      </c>
      <c r="B1307" s="33" t="s">
        <v>3877</v>
      </c>
    </row>
    <row r="1308" spans="1:2">
      <c r="A1308" s="65" t="s">
        <v>347</v>
      </c>
      <c r="B1308" s="65" t="s">
        <v>1168</v>
      </c>
    </row>
    <row r="1309" spans="1:2">
      <c r="A1309" s="33" t="s">
        <v>359</v>
      </c>
      <c r="B1309" s="33" t="s">
        <v>360</v>
      </c>
    </row>
    <row r="1310" spans="1:2">
      <c r="A1310" s="34" t="s">
        <v>362</v>
      </c>
      <c r="B1310" s="34" t="s">
        <v>903</v>
      </c>
    </row>
    <row r="1311" spans="1:2">
      <c r="A1311" s="65" t="s">
        <v>362</v>
      </c>
      <c r="B1311" s="65" t="s">
        <v>1169</v>
      </c>
    </row>
    <row r="1312" spans="1:2">
      <c r="A1312" s="33" t="s">
        <v>362</v>
      </c>
      <c r="B1312" s="33" t="s">
        <v>2602</v>
      </c>
    </row>
    <row r="1313" spans="1:2">
      <c r="A1313" s="33" t="s">
        <v>362</v>
      </c>
      <c r="B1313" s="33" t="s">
        <v>2908</v>
      </c>
    </row>
    <row r="1314" spans="1:2">
      <c r="A1314" s="33" t="s">
        <v>1170</v>
      </c>
      <c r="B1314" s="33">
        <v>111</v>
      </c>
    </row>
    <row r="1315" spans="1:2">
      <c r="A1315" s="33" t="s">
        <v>1170</v>
      </c>
      <c r="B1315" s="33" t="s">
        <v>2732</v>
      </c>
    </row>
    <row r="1316" spans="1:2">
      <c r="A1316" s="23" t="s">
        <v>1170</v>
      </c>
      <c r="B1316" s="23" t="s">
        <v>2049</v>
      </c>
    </row>
    <row r="1317" spans="1:2">
      <c r="A1317" s="65" t="s">
        <v>1170</v>
      </c>
      <c r="B1317" s="65" t="s">
        <v>1171</v>
      </c>
    </row>
    <row r="1318" spans="1:2">
      <c r="A1318" s="65" t="s">
        <v>366</v>
      </c>
      <c r="B1318" s="65" t="s">
        <v>367</v>
      </c>
    </row>
    <row r="1319" spans="1:2">
      <c r="A1319" s="65" t="s">
        <v>369</v>
      </c>
      <c r="B1319" s="65" t="s">
        <v>1172</v>
      </c>
    </row>
    <row r="1320" spans="1:2">
      <c r="A1320" s="65" t="s">
        <v>369</v>
      </c>
      <c r="B1320" s="65" t="s">
        <v>1173</v>
      </c>
    </row>
    <row r="1321" spans="1:2">
      <c r="A1321" s="65" t="s">
        <v>369</v>
      </c>
      <c r="B1321" s="65" t="s">
        <v>1174</v>
      </c>
    </row>
    <row r="1322" spans="1:2">
      <c r="A1322" s="23" t="s">
        <v>369</v>
      </c>
      <c r="B1322" s="23" t="s">
        <v>2050</v>
      </c>
    </row>
    <row r="1323" spans="1:2">
      <c r="A1323" s="65" t="s">
        <v>369</v>
      </c>
      <c r="B1323" s="65" t="s">
        <v>1175</v>
      </c>
    </row>
    <row r="1324" spans="1:2">
      <c r="A1324" s="33" t="s">
        <v>369</v>
      </c>
      <c r="B1324" s="33" t="s">
        <v>2771</v>
      </c>
    </row>
    <row r="1325" spans="1:2">
      <c r="A1325" s="65" t="s">
        <v>369</v>
      </c>
      <c r="B1325" s="65" t="s">
        <v>1176</v>
      </c>
    </row>
    <row r="1326" spans="1:2">
      <c r="A1326" s="23" t="s">
        <v>369</v>
      </c>
      <c r="B1326" s="23" t="s">
        <v>2051</v>
      </c>
    </row>
    <row r="1327" spans="1:2">
      <c r="A1327" s="23" t="s">
        <v>369</v>
      </c>
      <c r="B1327" s="23" t="s">
        <v>2052</v>
      </c>
    </row>
    <row r="1328" spans="1:2">
      <c r="A1328" s="65" t="s">
        <v>369</v>
      </c>
      <c r="B1328" s="65" t="s">
        <v>1177</v>
      </c>
    </row>
    <row r="1329" spans="1:2">
      <c r="A1329" s="33" t="s">
        <v>369</v>
      </c>
      <c r="B1329" s="33" t="s">
        <v>2868</v>
      </c>
    </row>
    <row r="1330" spans="1:2">
      <c r="A1330" s="23" t="s">
        <v>369</v>
      </c>
      <c r="B1330" s="23" t="s">
        <v>2053</v>
      </c>
    </row>
    <row r="1331" spans="1:2">
      <c r="A1331" s="65" t="s">
        <v>369</v>
      </c>
      <c r="B1331" s="65" t="s">
        <v>1178</v>
      </c>
    </row>
    <row r="1332" spans="1:2">
      <c r="A1332" s="65" t="s">
        <v>369</v>
      </c>
      <c r="B1332" s="65" t="s">
        <v>377</v>
      </c>
    </row>
    <row r="1333" spans="1:2">
      <c r="A1333" s="65" t="s">
        <v>369</v>
      </c>
      <c r="B1333" s="65" t="s">
        <v>1179</v>
      </c>
    </row>
    <row r="1334" spans="1:2">
      <c r="A1334" s="23" t="s">
        <v>369</v>
      </c>
      <c r="B1334" s="23" t="s">
        <v>2054</v>
      </c>
    </row>
    <row r="1335" spans="1:2">
      <c r="A1335" s="65" t="s">
        <v>369</v>
      </c>
      <c r="B1335" s="65" t="s">
        <v>1180</v>
      </c>
    </row>
    <row r="1336" spans="1:2">
      <c r="A1336" s="65" t="s">
        <v>369</v>
      </c>
      <c r="B1336" s="65" t="s">
        <v>1181</v>
      </c>
    </row>
    <row r="1337" spans="1:2">
      <c r="A1337" s="65" t="s">
        <v>369</v>
      </c>
      <c r="B1337" s="65" t="s">
        <v>1182</v>
      </c>
    </row>
    <row r="1338" spans="1:2">
      <c r="A1338" s="65" t="s">
        <v>369</v>
      </c>
      <c r="B1338" s="65" t="s">
        <v>1183</v>
      </c>
    </row>
    <row r="1339" spans="1:2">
      <c r="A1339" s="65" t="s">
        <v>369</v>
      </c>
      <c r="B1339" s="65" t="s">
        <v>1184</v>
      </c>
    </row>
    <row r="1340" spans="1:2">
      <c r="A1340" s="65" t="s">
        <v>369</v>
      </c>
      <c r="B1340" s="65" t="s">
        <v>1185</v>
      </c>
    </row>
    <row r="1341" spans="1:2">
      <c r="A1341" s="33" t="s">
        <v>369</v>
      </c>
      <c r="B1341" s="33" t="s">
        <v>3548</v>
      </c>
    </row>
    <row r="1342" spans="1:2">
      <c r="A1342" s="65" t="s">
        <v>369</v>
      </c>
      <c r="B1342" s="65" t="s">
        <v>1186</v>
      </c>
    </row>
    <row r="1343" spans="1:2">
      <c r="A1343" s="65" t="s">
        <v>369</v>
      </c>
      <c r="B1343" s="65" t="s">
        <v>1187</v>
      </c>
    </row>
    <row r="1344" spans="1:2">
      <c r="A1344" s="65" t="s">
        <v>369</v>
      </c>
      <c r="B1344" s="65" t="s">
        <v>1188</v>
      </c>
    </row>
    <row r="1345" spans="1:2">
      <c r="A1345" s="65" t="s">
        <v>369</v>
      </c>
      <c r="B1345" s="65" t="s">
        <v>1189</v>
      </c>
    </row>
    <row r="1346" spans="1:2">
      <c r="A1346" s="23" t="s">
        <v>369</v>
      </c>
      <c r="B1346" s="23" t="s">
        <v>2055</v>
      </c>
    </row>
    <row r="1347" spans="1:2">
      <c r="A1347" s="33" t="s">
        <v>369</v>
      </c>
      <c r="B1347" s="33" t="s">
        <v>3595</v>
      </c>
    </row>
    <row r="1348" spans="1:2">
      <c r="A1348" s="65" t="s">
        <v>369</v>
      </c>
      <c r="B1348" s="65" t="s">
        <v>1190</v>
      </c>
    </row>
    <row r="1349" spans="1:2">
      <c r="A1349" s="65" t="s">
        <v>369</v>
      </c>
      <c r="B1349" s="65" t="s">
        <v>1191</v>
      </c>
    </row>
    <row r="1350" spans="1:2">
      <c r="A1350" s="65" t="s">
        <v>369</v>
      </c>
      <c r="B1350" s="65" t="s">
        <v>1192</v>
      </c>
    </row>
    <row r="1351" spans="1:2">
      <c r="A1351" s="33" t="s">
        <v>369</v>
      </c>
      <c r="B1351" s="33" t="s">
        <v>3712</v>
      </c>
    </row>
    <row r="1352" spans="1:2">
      <c r="A1352" s="33" t="s">
        <v>369</v>
      </c>
      <c r="B1352" s="33" t="s">
        <v>3876</v>
      </c>
    </row>
    <row r="1353" spans="1:2">
      <c r="A1353" s="65" t="s">
        <v>369</v>
      </c>
      <c r="B1353" s="65" t="s">
        <v>1193</v>
      </c>
    </row>
    <row r="1354" spans="1:2">
      <c r="A1354" s="65" t="s">
        <v>369</v>
      </c>
      <c r="B1354" s="65" t="s">
        <v>1194</v>
      </c>
    </row>
    <row r="1355" spans="1:2">
      <c r="A1355" s="65" t="s">
        <v>369</v>
      </c>
      <c r="B1355" s="65" t="s">
        <v>1195</v>
      </c>
    </row>
    <row r="1356" spans="1:2">
      <c r="A1356" s="33" t="s">
        <v>369</v>
      </c>
      <c r="B1356" s="66" t="s">
        <v>3931</v>
      </c>
    </row>
    <row r="1357" spans="1:2">
      <c r="A1357" s="33" t="s">
        <v>778</v>
      </c>
      <c r="B1357" s="33" t="s">
        <v>3262</v>
      </c>
    </row>
    <row r="1358" spans="1:2">
      <c r="A1358" s="33" t="s">
        <v>780</v>
      </c>
      <c r="B1358" s="33" t="s">
        <v>2773</v>
      </c>
    </row>
    <row r="1359" spans="1:2">
      <c r="A1359" s="33" t="s">
        <v>780</v>
      </c>
      <c r="B1359" s="33" t="s">
        <v>3523</v>
      </c>
    </row>
    <row r="1360" spans="1:2">
      <c r="A1360" s="65" t="s">
        <v>781</v>
      </c>
      <c r="B1360" s="65" t="s">
        <v>1196</v>
      </c>
    </row>
    <row r="1361" spans="1:2">
      <c r="A1361" s="23" t="s">
        <v>395</v>
      </c>
      <c r="B1361" s="23" t="s">
        <v>2056</v>
      </c>
    </row>
    <row r="1362" spans="1:2">
      <c r="A1362" s="23" t="s">
        <v>395</v>
      </c>
      <c r="B1362" s="23" t="s">
        <v>2057</v>
      </c>
    </row>
    <row r="1363" spans="1:2">
      <c r="A1363" s="23" t="s">
        <v>395</v>
      </c>
      <c r="B1363" s="23" t="s">
        <v>2058</v>
      </c>
    </row>
    <row r="1364" spans="1:2">
      <c r="A1364" s="33" t="s">
        <v>398</v>
      </c>
      <c r="B1364" s="33" t="s">
        <v>2573</v>
      </c>
    </row>
    <row r="1365" spans="1:2">
      <c r="A1365" s="65" t="s">
        <v>398</v>
      </c>
      <c r="B1365" s="65" t="s">
        <v>1197</v>
      </c>
    </row>
    <row r="1366" spans="1:2">
      <c r="A1366" s="65" t="s">
        <v>398</v>
      </c>
      <c r="B1366" s="65" t="s">
        <v>1198</v>
      </c>
    </row>
    <row r="1367" spans="1:2">
      <c r="A1367" s="65" t="s">
        <v>398</v>
      </c>
      <c r="B1367" s="65" t="s">
        <v>1199</v>
      </c>
    </row>
    <row r="1368" spans="1:2">
      <c r="A1368" s="23" t="s">
        <v>398</v>
      </c>
      <c r="B1368" s="23" t="s">
        <v>2059</v>
      </c>
    </row>
    <row r="1369" spans="1:2">
      <c r="A1369" s="23" t="s">
        <v>401</v>
      </c>
      <c r="B1369" s="23" t="s">
        <v>2060</v>
      </c>
    </row>
    <row r="1370" spans="1:2">
      <c r="A1370" s="33" t="s">
        <v>401</v>
      </c>
      <c r="B1370" s="33" t="s">
        <v>3360</v>
      </c>
    </row>
    <row r="1371" spans="1:2">
      <c r="A1371" s="33" t="s">
        <v>404</v>
      </c>
      <c r="B1371" s="33" t="s">
        <v>2505</v>
      </c>
    </row>
    <row r="1372" spans="1:2">
      <c r="A1372" s="65" t="s">
        <v>404</v>
      </c>
      <c r="B1372" s="65" t="s">
        <v>1200</v>
      </c>
    </row>
    <row r="1373" spans="1:2">
      <c r="A1373" s="33" t="s">
        <v>404</v>
      </c>
      <c r="B1373" s="33" t="s">
        <v>2737</v>
      </c>
    </row>
    <row r="1374" spans="1:2">
      <c r="A1374" s="23" t="s">
        <v>404</v>
      </c>
      <c r="B1374" s="23" t="s">
        <v>2061</v>
      </c>
    </row>
    <row r="1375" spans="1:2">
      <c r="A1375" s="65" t="s">
        <v>404</v>
      </c>
      <c r="B1375" s="65" t="s">
        <v>1201</v>
      </c>
    </row>
    <row r="1376" spans="1:2">
      <c r="A1376" s="33" t="s">
        <v>404</v>
      </c>
      <c r="B1376" s="33" t="s">
        <v>3023</v>
      </c>
    </row>
    <row r="1377" spans="1:2">
      <c r="A1377" s="65" t="s">
        <v>404</v>
      </c>
      <c r="B1377" s="65" t="s">
        <v>1202</v>
      </c>
    </row>
    <row r="1378" spans="1:2">
      <c r="A1378" s="23" t="s">
        <v>404</v>
      </c>
      <c r="B1378" s="23" t="s">
        <v>2062</v>
      </c>
    </row>
    <row r="1379" spans="1:2">
      <c r="A1379" s="65" t="s">
        <v>404</v>
      </c>
      <c r="B1379" s="65" t="s">
        <v>1203</v>
      </c>
    </row>
    <row r="1380" spans="1:2">
      <c r="A1380" s="65" t="s">
        <v>404</v>
      </c>
      <c r="B1380" s="65" t="s">
        <v>1204</v>
      </c>
    </row>
    <row r="1381" spans="1:2">
      <c r="A1381" s="65" t="s">
        <v>404</v>
      </c>
      <c r="B1381" s="65" t="s">
        <v>1205</v>
      </c>
    </row>
    <row r="1382" spans="1:2">
      <c r="A1382" s="33" t="s">
        <v>404</v>
      </c>
      <c r="B1382" s="33" t="s">
        <v>3680</v>
      </c>
    </row>
    <row r="1383" spans="1:2">
      <c r="A1383" s="65" t="s">
        <v>404</v>
      </c>
      <c r="B1383" s="65" t="s">
        <v>1206</v>
      </c>
    </row>
    <row r="1384" spans="1:2">
      <c r="A1384" s="33" t="s">
        <v>404</v>
      </c>
      <c r="B1384" s="33" t="s">
        <v>3753</v>
      </c>
    </row>
    <row r="1385" spans="1:2">
      <c r="A1385" s="65" t="s">
        <v>404</v>
      </c>
      <c r="B1385" s="65" t="s">
        <v>1207</v>
      </c>
    </row>
    <row r="1386" spans="1:2">
      <c r="A1386" s="65" t="s">
        <v>404</v>
      </c>
      <c r="B1386" s="65" t="s">
        <v>1208</v>
      </c>
    </row>
    <row r="1387" spans="1:2">
      <c r="A1387" s="23" t="s">
        <v>2063</v>
      </c>
      <c r="B1387" s="23" t="s">
        <v>2064</v>
      </c>
    </row>
    <row r="1388" spans="1:2">
      <c r="A1388" s="33" t="s">
        <v>3216</v>
      </c>
      <c r="B1388" s="33" t="s">
        <v>3217</v>
      </c>
    </row>
    <row r="1389" spans="1:2">
      <c r="A1389" s="65" t="s">
        <v>410</v>
      </c>
      <c r="B1389" s="65" t="s">
        <v>1209</v>
      </c>
    </row>
    <row r="1390" spans="1:2">
      <c r="A1390" s="65" t="s">
        <v>410</v>
      </c>
      <c r="B1390" s="65" t="s">
        <v>1210</v>
      </c>
    </row>
    <row r="1391" spans="1:2">
      <c r="A1391" s="65" t="s">
        <v>410</v>
      </c>
      <c r="B1391" s="65" t="s">
        <v>1211</v>
      </c>
    </row>
    <row r="1392" spans="1:2">
      <c r="A1392" s="65" t="s">
        <v>410</v>
      </c>
      <c r="B1392" s="65" t="s">
        <v>1212</v>
      </c>
    </row>
    <row r="1393" spans="1:2">
      <c r="A1393" s="65" t="s">
        <v>410</v>
      </c>
      <c r="B1393" s="65" t="s">
        <v>1213</v>
      </c>
    </row>
    <row r="1394" spans="1:2">
      <c r="A1394" s="65" t="s">
        <v>410</v>
      </c>
      <c r="B1394" s="65" t="s">
        <v>1214</v>
      </c>
    </row>
    <row r="1395" spans="1:2">
      <c r="A1395" s="65" t="s">
        <v>410</v>
      </c>
      <c r="B1395" s="65" t="s">
        <v>1215</v>
      </c>
    </row>
    <row r="1396" spans="1:2">
      <c r="A1396" s="65" t="s">
        <v>410</v>
      </c>
      <c r="B1396" s="65" t="s">
        <v>1216</v>
      </c>
    </row>
    <row r="1397" spans="1:2">
      <c r="A1397" s="65" t="s">
        <v>410</v>
      </c>
      <c r="B1397" s="65" t="s">
        <v>1217</v>
      </c>
    </row>
    <row r="1398" spans="1:2">
      <c r="A1398" s="65" t="s">
        <v>410</v>
      </c>
      <c r="B1398" s="65" t="s">
        <v>1218</v>
      </c>
    </row>
    <row r="1399" spans="1:2">
      <c r="A1399" s="65" t="s">
        <v>410</v>
      </c>
      <c r="B1399" s="65" t="s">
        <v>1219</v>
      </c>
    </row>
    <row r="1400" spans="1:2">
      <c r="A1400" s="65" t="s">
        <v>410</v>
      </c>
      <c r="B1400" s="67" t="s">
        <v>1220</v>
      </c>
    </row>
    <row r="1401" spans="1:2">
      <c r="A1401" s="23" t="s">
        <v>410</v>
      </c>
      <c r="B1401" s="23" t="s">
        <v>2065</v>
      </c>
    </row>
    <row r="1402" spans="1:2">
      <c r="A1402" s="65" t="s">
        <v>410</v>
      </c>
      <c r="B1402" s="65" t="s">
        <v>1221</v>
      </c>
    </row>
    <row r="1403" spans="1:2">
      <c r="A1403" s="65" t="s">
        <v>410</v>
      </c>
      <c r="B1403" s="65" t="s">
        <v>1222</v>
      </c>
    </row>
    <row r="1404" spans="1:2">
      <c r="A1404" s="23" t="s">
        <v>410</v>
      </c>
      <c r="B1404" s="23" t="s">
        <v>2066</v>
      </c>
    </row>
    <row r="1405" spans="1:2">
      <c r="A1405" s="23" t="s">
        <v>410</v>
      </c>
      <c r="B1405" s="23" t="s">
        <v>2067</v>
      </c>
    </row>
    <row r="1406" spans="1:2">
      <c r="A1406" s="65" t="s">
        <v>410</v>
      </c>
      <c r="B1406" s="65" t="s">
        <v>1223</v>
      </c>
    </row>
    <row r="1407" spans="1:2">
      <c r="A1407" s="65" t="s">
        <v>410</v>
      </c>
      <c r="B1407" s="65" t="s">
        <v>1224</v>
      </c>
    </row>
    <row r="1408" spans="1:2">
      <c r="A1408" s="65" t="s">
        <v>410</v>
      </c>
      <c r="B1408" s="65" t="s">
        <v>1225</v>
      </c>
    </row>
    <row r="1409" spans="1:2">
      <c r="A1409" s="65" t="s">
        <v>410</v>
      </c>
      <c r="B1409" s="65" t="s">
        <v>411</v>
      </c>
    </row>
    <row r="1410" spans="1:2">
      <c r="A1410" s="65" t="s">
        <v>410</v>
      </c>
      <c r="B1410" s="65" t="s">
        <v>1226</v>
      </c>
    </row>
    <row r="1411" spans="1:2">
      <c r="A1411" s="65" t="s">
        <v>410</v>
      </c>
      <c r="B1411" s="65" t="s">
        <v>1227</v>
      </c>
    </row>
    <row r="1412" spans="1:2">
      <c r="A1412" s="65" t="s">
        <v>410</v>
      </c>
      <c r="B1412" s="65" t="s">
        <v>1228</v>
      </c>
    </row>
    <row r="1413" spans="1:2">
      <c r="A1413" s="65" t="s">
        <v>410</v>
      </c>
      <c r="B1413" s="65" t="s">
        <v>1229</v>
      </c>
    </row>
    <row r="1414" spans="1:2">
      <c r="A1414" s="23" t="s">
        <v>410</v>
      </c>
      <c r="B1414" s="26" t="s">
        <v>2068</v>
      </c>
    </row>
    <row r="1415" spans="1:2">
      <c r="A1415" s="65" t="s">
        <v>410</v>
      </c>
      <c r="B1415" s="65" t="s">
        <v>1230</v>
      </c>
    </row>
    <row r="1416" spans="1:2">
      <c r="A1416" s="65" t="s">
        <v>410</v>
      </c>
      <c r="B1416" s="65" t="s">
        <v>1231</v>
      </c>
    </row>
    <row r="1417" spans="1:2">
      <c r="A1417" s="65" t="s">
        <v>410</v>
      </c>
      <c r="B1417" s="65" t="s">
        <v>1232</v>
      </c>
    </row>
    <row r="1418" spans="1:2">
      <c r="A1418" s="65" t="s">
        <v>410</v>
      </c>
      <c r="B1418" s="65" t="s">
        <v>1233</v>
      </c>
    </row>
    <row r="1419" spans="1:2">
      <c r="A1419" s="65" t="s">
        <v>410</v>
      </c>
      <c r="B1419" s="65" t="s">
        <v>1234</v>
      </c>
    </row>
    <row r="1420" spans="1:2">
      <c r="A1420" s="65" t="s">
        <v>410</v>
      </c>
      <c r="B1420" s="65" t="s">
        <v>1235</v>
      </c>
    </row>
    <row r="1421" spans="1:2">
      <c r="A1421" s="65" t="s">
        <v>410</v>
      </c>
      <c r="B1421" s="65" t="s">
        <v>1236</v>
      </c>
    </row>
    <row r="1422" spans="1:2">
      <c r="A1422" s="65" t="s">
        <v>410</v>
      </c>
      <c r="B1422" s="65" t="s">
        <v>1237</v>
      </c>
    </row>
    <row r="1423" spans="1:2">
      <c r="A1423" s="65" t="s">
        <v>410</v>
      </c>
      <c r="B1423" s="65" t="s">
        <v>1238</v>
      </c>
    </row>
    <row r="1424" spans="1:2">
      <c r="A1424" s="65" t="s">
        <v>410</v>
      </c>
      <c r="B1424" s="65" t="s">
        <v>1239</v>
      </c>
    </row>
    <row r="1425" spans="1:2">
      <c r="A1425" s="65" t="s">
        <v>410</v>
      </c>
      <c r="B1425" s="65" t="s">
        <v>1240</v>
      </c>
    </row>
    <row r="1426" spans="1:2">
      <c r="A1426" s="65" t="s">
        <v>410</v>
      </c>
      <c r="B1426" s="65" t="s">
        <v>1241</v>
      </c>
    </row>
    <row r="1427" spans="1:2">
      <c r="A1427" s="65" t="s">
        <v>410</v>
      </c>
      <c r="B1427" s="65" t="s">
        <v>1242</v>
      </c>
    </row>
    <row r="1428" spans="1:2">
      <c r="A1428" s="65" t="s">
        <v>410</v>
      </c>
      <c r="B1428" s="65" t="s">
        <v>1243</v>
      </c>
    </row>
    <row r="1429" spans="1:2">
      <c r="A1429" s="65" t="s">
        <v>410</v>
      </c>
      <c r="B1429" s="65" t="s">
        <v>1244</v>
      </c>
    </row>
    <row r="1430" spans="1:2">
      <c r="A1430" s="65" t="s">
        <v>410</v>
      </c>
      <c r="B1430" s="65" t="s">
        <v>1245</v>
      </c>
    </row>
    <row r="1431" spans="1:2">
      <c r="A1431" s="65" t="s">
        <v>410</v>
      </c>
      <c r="B1431" s="65" t="s">
        <v>1246</v>
      </c>
    </row>
    <row r="1432" spans="1:2">
      <c r="A1432" s="65" t="s">
        <v>410</v>
      </c>
      <c r="B1432" s="65" t="s">
        <v>1247</v>
      </c>
    </row>
    <row r="1433" spans="1:2">
      <c r="A1433" s="65" t="s">
        <v>410</v>
      </c>
      <c r="B1433" s="65" t="s">
        <v>1248</v>
      </c>
    </row>
    <row r="1434" spans="1:2">
      <c r="A1434" s="65" t="s">
        <v>410</v>
      </c>
      <c r="B1434" s="65" t="s">
        <v>1249</v>
      </c>
    </row>
    <row r="1435" spans="1:2">
      <c r="A1435" s="65" t="s">
        <v>410</v>
      </c>
      <c r="B1435" s="65" t="s">
        <v>1250</v>
      </c>
    </row>
    <row r="1436" spans="1:2">
      <c r="A1436" s="65" t="s">
        <v>410</v>
      </c>
      <c r="B1436" s="65" t="s">
        <v>1251</v>
      </c>
    </row>
    <row r="1437" spans="1:2">
      <c r="A1437" s="65" t="s">
        <v>410</v>
      </c>
      <c r="B1437" s="65" t="s">
        <v>1252</v>
      </c>
    </row>
    <row r="1438" spans="1:2">
      <c r="A1438" s="65" t="s">
        <v>410</v>
      </c>
      <c r="B1438" s="65" t="s">
        <v>1253</v>
      </c>
    </row>
    <row r="1439" spans="1:2">
      <c r="A1439" s="65" t="s">
        <v>410</v>
      </c>
      <c r="B1439" s="65" t="s">
        <v>1254</v>
      </c>
    </row>
    <row r="1440" spans="1:2">
      <c r="A1440" s="65" t="s">
        <v>410</v>
      </c>
      <c r="B1440" s="65" t="s">
        <v>1255</v>
      </c>
    </row>
    <row r="1441" spans="1:2">
      <c r="A1441" s="65" t="s">
        <v>410</v>
      </c>
      <c r="B1441" s="65" t="s">
        <v>1256</v>
      </c>
    </row>
    <row r="1442" spans="1:2">
      <c r="A1442" s="65" t="s">
        <v>410</v>
      </c>
      <c r="B1442" s="65" t="s">
        <v>1257</v>
      </c>
    </row>
    <row r="1443" spans="1:2">
      <c r="A1443" s="23" t="s">
        <v>410</v>
      </c>
      <c r="B1443" s="23" t="s">
        <v>2069</v>
      </c>
    </row>
    <row r="1444" spans="1:2">
      <c r="A1444" s="65" t="s">
        <v>410</v>
      </c>
      <c r="B1444" s="65" t="s">
        <v>1258</v>
      </c>
    </row>
    <row r="1445" spans="1:2">
      <c r="A1445" s="65" t="s">
        <v>410</v>
      </c>
      <c r="B1445" s="65" t="s">
        <v>1259</v>
      </c>
    </row>
    <row r="1446" spans="1:2">
      <c r="A1446" s="65" t="s">
        <v>410</v>
      </c>
      <c r="B1446" s="65" t="s">
        <v>1260</v>
      </c>
    </row>
    <row r="1447" spans="1:2">
      <c r="A1447" s="23" t="s">
        <v>410</v>
      </c>
      <c r="B1447" s="23" t="s">
        <v>2070</v>
      </c>
    </row>
    <row r="1448" spans="1:2">
      <c r="A1448" s="65" t="s">
        <v>410</v>
      </c>
      <c r="B1448" s="65" t="s">
        <v>1261</v>
      </c>
    </row>
    <row r="1449" spans="1:2">
      <c r="A1449" s="65" t="s">
        <v>410</v>
      </c>
      <c r="B1449" s="65" t="s">
        <v>1262</v>
      </c>
    </row>
    <row r="1450" spans="1:2">
      <c r="A1450" s="65" t="s">
        <v>410</v>
      </c>
      <c r="B1450" s="65" t="s">
        <v>1263</v>
      </c>
    </row>
    <row r="1451" spans="1:2">
      <c r="A1451" s="23" t="s">
        <v>410</v>
      </c>
      <c r="B1451" s="23" t="s">
        <v>2071</v>
      </c>
    </row>
    <row r="1452" spans="1:2">
      <c r="A1452" s="33" t="s">
        <v>410</v>
      </c>
      <c r="B1452" s="33" t="s">
        <v>2897</v>
      </c>
    </row>
    <row r="1453" spans="1:2">
      <c r="A1453" s="65" t="s">
        <v>410</v>
      </c>
      <c r="B1453" s="65" t="s">
        <v>1264</v>
      </c>
    </row>
    <row r="1454" spans="1:2">
      <c r="A1454" s="33" t="s">
        <v>410</v>
      </c>
      <c r="B1454" s="33" t="s">
        <v>3112</v>
      </c>
    </row>
    <row r="1455" spans="1:2">
      <c r="A1455" s="33" t="s">
        <v>410</v>
      </c>
      <c r="B1455" s="33" t="s">
        <v>3113</v>
      </c>
    </row>
    <row r="1456" spans="1:2">
      <c r="A1456" s="65" t="s">
        <v>410</v>
      </c>
      <c r="B1456" s="65" t="s">
        <v>1265</v>
      </c>
    </row>
    <row r="1457" spans="1:2">
      <c r="A1457" s="23" t="s">
        <v>410</v>
      </c>
      <c r="B1457" s="23" t="s">
        <v>2072</v>
      </c>
    </row>
    <row r="1458" spans="1:2">
      <c r="A1458" s="65" t="s">
        <v>410</v>
      </c>
      <c r="B1458" s="65" t="s">
        <v>1266</v>
      </c>
    </row>
    <row r="1459" spans="1:2">
      <c r="A1459" s="33" t="s">
        <v>410</v>
      </c>
      <c r="B1459" s="33" t="s">
        <v>3148</v>
      </c>
    </row>
    <row r="1460" spans="1:2">
      <c r="A1460" s="65" t="s">
        <v>410</v>
      </c>
      <c r="B1460" s="65" t="s">
        <v>1267</v>
      </c>
    </row>
    <row r="1461" spans="1:2">
      <c r="A1461" s="65" t="s">
        <v>410</v>
      </c>
      <c r="B1461" s="65" t="s">
        <v>1268</v>
      </c>
    </row>
    <row r="1462" spans="1:2">
      <c r="A1462" s="65" t="s">
        <v>410</v>
      </c>
      <c r="B1462" s="65" t="s">
        <v>1269</v>
      </c>
    </row>
    <row r="1463" spans="1:2">
      <c r="A1463" s="23" t="s">
        <v>410</v>
      </c>
      <c r="B1463" s="23" t="s">
        <v>2073</v>
      </c>
    </row>
    <row r="1464" spans="1:2">
      <c r="A1464" s="65" t="s">
        <v>410</v>
      </c>
      <c r="B1464" s="65" t="s">
        <v>1270</v>
      </c>
    </row>
    <row r="1465" spans="1:2">
      <c r="A1465" s="33" t="s">
        <v>410</v>
      </c>
      <c r="B1465" s="33" t="s">
        <v>3630</v>
      </c>
    </row>
    <row r="1466" spans="1:2">
      <c r="A1466" s="65" t="s">
        <v>410</v>
      </c>
      <c r="B1466" s="65" t="s">
        <v>1271</v>
      </c>
    </row>
    <row r="1467" spans="1:2">
      <c r="A1467" s="65" t="s">
        <v>1272</v>
      </c>
      <c r="B1467" s="65" t="s">
        <v>1273</v>
      </c>
    </row>
    <row r="1468" spans="1:2">
      <c r="A1468" s="23" t="s">
        <v>1274</v>
      </c>
      <c r="B1468" s="23" t="s">
        <v>2075</v>
      </c>
    </row>
    <row r="1469" spans="1:2">
      <c r="A1469" s="23" t="s">
        <v>1274</v>
      </c>
      <c r="B1469" s="23" t="s">
        <v>2076</v>
      </c>
    </row>
    <row r="1470" spans="1:2">
      <c r="A1470" s="23" t="s">
        <v>1274</v>
      </c>
      <c r="B1470" s="23" t="s">
        <v>2077</v>
      </c>
    </row>
    <row r="1471" spans="1:2">
      <c r="A1471" s="23" t="s">
        <v>1274</v>
      </c>
      <c r="B1471" s="23" t="s">
        <v>2078</v>
      </c>
    </row>
    <row r="1472" spans="1:2">
      <c r="A1472" s="23" t="s">
        <v>1274</v>
      </c>
      <c r="B1472" s="23" t="s">
        <v>2079</v>
      </c>
    </row>
    <row r="1473" spans="1:2">
      <c r="A1473" s="23" t="s">
        <v>1274</v>
      </c>
      <c r="B1473" s="23" t="s">
        <v>2080</v>
      </c>
    </row>
    <row r="1474" spans="1:2">
      <c r="A1474" s="23" t="s">
        <v>1274</v>
      </c>
      <c r="B1474" s="23" t="s">
        <v>2081</v>
      </c>
    </row>
    <row r="1475" spans="1:2">
      <c r="A1475" s="33" t="s">
        <v>1274</v>
      </c>
      <c r="B1475" s="33" t="s">
        <v>3396</v>
      </c>
    </row>
    <row r="1476" spans="1:2">
      <c r="A1476" s="23" t="s">
        <v>1274</v>
      </c>
      <c r="B1476" s="23" t="s">
        <v>2082</v>
      </c>
    </row>
    <row r="1477" spans="1:2">
      <c r="A1477" s="33" t="s">
        <v>1274</v>
      </c>
      <c r="B1477" s="33" t="s">
        <v>3657</v>
      </c>
    </row>
    <row r="1478" spans="1:2">
      <c r="A1478" s="23" t="s">
        <v>1274</v>
      </c>
      <c r="B1478" s="23" t="s">
        <v>2083</v>
      </c>
    </row>
    <row r="1479" spans="1:2">
      <c r="A1479" s="23" t="s">
        <v>1274</v>
      </c>
      <c r="B1479" s="23" t="s">
        <v>2084</v>
      </c>
    </row>
    <row r="1480" spans="1:2">
      <c r="A1480" s="33" t="s">
        <v>1274</v>
      </c>
      <c r="B1480" s="33" t="s">
        <v>3792</v>
      </c>
    </row>
    <row r="1481" spans="1:2">
      <c r="A1481" s="65" t="s">
        <v>1274</v>
      </c>
      <c r="B1481" s="65" t="s">
        <v>1275</v>
      </c>
    </row>
    <row r="1482" spans="1:2">
      <c r="A1482" s="23" t="s">
        <v>1274</v>
      </c>
      <c r="B1482" s="23" t="s">
        <v>2085</v>
      </c>
    </row>
    <row r="1483" spans="1:2">
      <c r="A1483" s="33" t="s">
        <v>1274</v>
      </c>
      <c r="B1483" s="33" t="s">
        <v>3818</v>
      </c>
    </row>
    <row r="1484" spans="1:2">
      <c r="A1484" s="23" t="s">
        <v>1274</v>
      </c>
      <c r="B1484" s="23" t="s">
        <v>2086</v>
      </c>
    </row>
    <row r="1485" spans="1:2">
      <c r="A1485" s="65" t="s">
        <v>418</v>
      </c>
      <c r="B1485" s="65" t="s">
        <v>1276</v>
      </c>
    </row>
    <row r="1486" spans="1:2">
      <c r="A1486" s="33" t="s">
        <v>423</v>
      </c>
      <c r="B1486" s="33" t="s">
        <v>2534</v>
      </c>
    </row>
    <row r="1487" spans="1:2">
      <c r="A1487" s="65" t="s">
        <v>423</v>
      </c>
      <c r="B1487" s="65" t="s">
        <v>1277</v>
      </c>
    </row>
    <row r="1488" spans="1:2">
      <c r="A1488" s="33" t="s">
        <v>423</v>
      </c>
      <c r="B1488" s="33" t="s">
        <v>2725</v>
      </c>
    </row>
    <row r="1489" spans="1:2">
      <c r="A1489" s="65" t="s">
        <v>423</v>
      </c>
      <c r="B1489" s="65" t="s">
        <v>1278</v>
      </c>
    </row>
    <row r="1490" spans="1:2">
      <c r="A1490" s="23" t="s">
        <v>423</v>
      </c>
      <c r="B1490" s="23" t="s">
        <v>2087</v>
      </c>
    </row>
    <row r="1491" spans="1:2">
      <c r="A1491" s="33" t="s">
        <v>423</v>
      </c>
      <c r="B1491" s="33" t="s">
        <v>2954</v>
      </c>
    </row>
    <row r="1492" spans="1:2">
      <c r="A1492" s="33" t="s">
        <v>423</v>
      </c>
      <c r="B1492" s="33" t="s">
        <v>2995</v>
      </c>
    </row>
    <row r="1493" spans="1:2">
      <c r="A1493" s="23" t="s">
        <v>423</v>
      </c>
      <c r="B1493" s="23" t="s">
        <v>2088</v>
      </c>
    </row>
    <row r="1494" spans="1:2">
      <c r="A1494" s="33" t="s">
        <v>423</v>
      </c>
      <c r="B1494" s="33" t="s">
        <v>3237</v>
      </c>
    </row>
    <row r="1495" spans="1:2">
      <c r="A1495" s="33" t="s">
        <v>423</v>
      </c>
      <c r="B1495" s="33" t="s">
        <v>3257</v>
      </c>
    </row>
    <row r="1496" spans="1:2">
      <c r="A1496" s="33" t="s">
        <v>423</v>
      </c>
      <c r="B1496" s="33" t="s">
        <v>3258</v>
      </c>
    </row>
    <row r="1497" spans="1:2">
      <c r="A1497" s="33" t="s">
        <v>423</v>
      </c>
      <c r="B1497" s="33" t="s">
        <v>3803</v>
      </c>
    </row>
    <row r="1498" spans="1:2">
      <c r="A1498" s="33" t="s">
        <v>423</v>
      </c>
      <c r="B1498" s="33" t="s">
        <v>696</v>
      </c>
    </row>
    <row r="1499" spans="1:2">
      <c r="A1499" s="23" t="s">
        <v>792</v>
      </c>
      <c r="B1499" s="23" t="s">
        <v>2089</v>
      </c>
    </row>
    <row r="1500" spans="1:2">
      <c r="A1500" s="65" t="s">
        <v>427</v>
      </c>
      <c r="B1500" s="65" t="s">
        <v>1279</v>
      </c>
    </row>
    <row r="1501" spans="1:2">
      <c r="A1501" s="65" t="s">
        <v>427</v>
      </c>
      <c r="B1501" s="65" t="s">
        <v>1280</v>
      </c>
    </row>
    <row r="1502" spans="1:2">
      <c r="A1502" s="65" t="s">
        <v>427</v>
      </c>
      <c r="B1502" s="65" t="s">
        <v>1281</v>
      </c>
    </row>
    <row r="1503" spans="1:2">
      <c r="A1503" s="65" t="s">
        <v>427</v>
      </c>
      <c r="B1503" s="65" t="s">
        <v>1282</v>
      </c>
    </row>
    <row r="1504" spans="1:2">
      <c r="A1504" s="65" t="s">
        <v>427</v>
      </c>
      <c r="B1504" s="65" t="s">
        <v>1283</v>
      </c>
    </row>
    <row r="1505" spans="1:2">
      <c r="A1505" s="65" t="s">
        <v>427</v>
      </c>
      <c r="B1505" s="65" t="s">
        <v>1284</v>
      </c>
    </row>
    <row r="1506" spans="1:2">
      <c r="A1506" s="33" t="s">
        <v>427</v>
      </c>
      <c r="B1506" s="33" t="s">
        <v>3137</v>
      </c>
    </row>
    <row r="1507" spans="1:2">
      <c r="A1507" s="23" t="s">
        <v>427</v>
      </c>
      <c r="B1507" s="23" t="s">
        <v>2090</v>
      </c>
    </row>
    <row r="1508" spans="1:2">
      <c r="A1508" s="65" t="s">
        <v>427</v>
      </c>
      <c r="B1508" s="65" t="s">
        <v>1285</v>
      </c>
    </row>
    <row r="1509" spans="1:2">
      <c r="A1509" s="65" t="s">
        <v>427</v>
      </c>
      <c r="B1509" s="65" t="s">
        <v>1286</v>
      </c>
    </row>
    <row r="1510" spans="1:2">
      <c r="A1510" s="65" t="s">
        <v>427</v>
      </c>
      <c r="B1510" s="65" t="s">
        <v>1287</v>
      </c>
    </row>
    <row r="1511" spans="1:2">
      <c r="A1511" s="33" t="s">
        <v>794</v>
      </c>
      <c r="B1511" s="33" t="s">
        <v>3362</v>
      </c>
    </row>
    <row r="1512" spans="1:2">
      <c r="A1512" s="23" t="s">
        <v>430</v>
      </c>
      <c r="B1512" s="23" t="s">
        <v>2091</v>
      </c>
    </row>
    <row r="1513" spans="1:2">
      <c r="A1513" s="65" t="s">
        <v>430</v>
      </c>
      <c r="B1513" s="65" t="s">
        <v>1288</v>
      </c>
    </row>
    <row r="1514" spans="1:2">
      <c r="A1514" s="23" t="s">
        <v>430</v>
      </c>
      <c r="B1514" s="23" t="s">
        <v>2092</v>
      </c>
    </row>
    <row r="1515" spans="1:2">
      <c r="A1515" s="38" t="s">
        <v>430</v>
      </c>
      <c r="B1515" s="33" t="s">
        <v>2811</v>
      </c>
    </row>
    <row r="1516" spans="1:2">
      <c r="A1516" s="33" t="s">
        <v>430</v>
      </c>
      <c r="B1516" s="33" t="s">
        <v>3172</v>
      </c>
    </row>
    <row r="1517" spans="1:2">
      <c r="A1517" s="23" t="s">
        <v>430</v>
      </c>
      <c r="B1517" s="23" t="s">
        <v>2093</v>
      </c>
    </row>
    <row r="1518" spans="1:2">
      <c r="A1518" s="23" t="s">
        <v>430</v>
      </c>
      <c r="B1518" s="23" t="s">
        <v>2094</v>
      </c>
    </row>
    <row r="1519" spans="1:2">
      <c r="A1519" s="33" t="s">
        <v>430</v>
      </c>
      <c r="B1519" s="33" t="s">
        <v>3321</v>
      </c>
    </row>
    <row r="1520" spans="1:2">
      <c r="A1520" s="65" t="s">
        <v>430</v>
      </c>
      <c r="B1520" s="65" t="s">
        <v>1289</v>
      </c>
    </row>
    <row r="1521" spans="1:2">
      <c r="A1521" s="65" t="s">
        <v>430</v>
      </c>
      <c r="B1521" s="65" t="s">
        <v>1290</v>
      </c>
    </row>
    <row r="1522" spans="1:2">
      <c r="A1522" s="33" t="s">
        <v>430</v>
      </c>
      <c r="B1522" s="33" t="s">
        <v>3504</v>
      </c>
    </row>
    <row r="1523" spans="1:2">
      <c r="A1523" s="65" t="s">
        <v>430</v>
      </c>
      <c r="B1523" s="65" t="s">
        <v>431</v>
      </c>
    </row>
    <row r="1524" spans="1:2">
      <c r="A1524" s="23" t="s">
        <v>430</v>
      </c>
      <c r="B1524" s="23" t="s">
        <v>2095</v>
      </c>
    </row>
    <row r="1525" spans="1:2">
      <c r="A1525" s="33" t="s">
        <v>430</v>
      </c>
      <c r="B1525" s="33" t="s">
        <v>3734</v>
      </c>
    </row>
    <row r="1526" spans="1:2">
      <c r="A1526" s="23" t="s">
        <v>430</v>
      </c>
      <c r="B1526" s="27" t="s">
        <v>2096</v>
      </c>
    </row>
    <row r="1527" spans="1:2">
      <c r="A1527" s="33" t="s">
        <v>430</v>
      </c>
      <c r="B1527" s="33" t="s">
        <v>3752</v>
      </c>
    </row>
    <row r="1528" spans="1:2">
      <c r="A1528" s="33" t="s">
        <v>430</v>
      </c>
      <c r="B1528" s="33" t="s">
        <v>3821</v>
      </c>
    </row>
    <row r="1529" spans="1:2">
      <c r="A1529" s="33" t="s">
        <v>430</v>
      </c>
      <c r="B1529" s="33" t="s">
        <v>3841</v>
      </c>
    </row>
    <row r="1530" spans="1:2">
      <c r="A1530" s="33" t="s">
        <v>433</v>
      </c>
      <c r="B1530" s="33" t="s">
        <v>434</v>
      </c>
    </row>
    <row r="1531" spans="1:2">
      <c r="A1531" s="33" t="s">
        <v>433</v>
      </c>
      <c r="B1531" s="33" t="s">
        <v>2871</v>
      </c>
    </row>
    <row r="1532" spans="1:2">
      <c r="A1532" s="65" t="s">
        <v>433</v>
      </c>
      <c r="B1532" s="65" t="s">
        <v>1291</v>
      </c>
    </row>
    <row r="1533" spans="1:2">
      <c r="A1533" s="33" t="s">
        <v>433</v>
      </c>
      <c r="B1533" s="33" t="s">
        <v>3800</v>
      </c>
    </row>
    <row r="1534" spans="1:2">
      <c r="A1534" s="65" t="s">
        <v>433</v>
      </c>
      <c r="B1534" s="65" t="s">
        <v>1292</v>
      </c>
    </row>
    <row r="1535" spans="1:2">
      <c r="A1535" s="65" t="s">
        <v>436</v>
      </c>
      <c r="B1535" s="65" t="s">
        <v>1293</v>
      </c>
    </row>
    <row r="1536" spans="1:2">
      <c r="A1536" s="33" t="s">
        <v>436</v>
      </c>
      <c r="B1536" s="33" t="s">
        <v>2674</v>
      </c>
    </row>
    <row r="1537" spans="1:2">
      <c r="A1537" s="23" t="s">
        <v>436</v>
      </c>
      <c r="B1537" s="23" t="s">
        <v>2097</v>
      </c>
    </row>
    <row r="1538" spans="1:2">
      <c r="A1538" s="33" t="s">
        <v>436</v>
      </c>
      <c r="B1538" s="33" t="s">
        <v>3288</v>
      </c>
    </row>
    <row r="1539" spans="1:2">
      <c r="A1539" s="33" t="s">
        <v>436</v>
      </c>
      <c r="B1539" s="33" t="s">
        <v>3536</v>
      </c>
    </row>
    <row r="1540" spans="1:2">
      <c r="A1540" s="65" t="s">
        <v>436</v>
      </c>
      <c r="B1540" s="65" t="s">
        <v>1294</v>
      </c>
    </row>
    <row r="1541" spans="1:2">
      <c r="A1541" s="33" t="s">
        <v>436</v>
      </c>
      <c r="B1541" s="33" t="s">
        <v>3705</v>
      </c>
    </row>
    <row r="1542" spans="1:2">
      <c r="A1542" s="33" t="s">
        <v>1295</v>
      </c>
      <c r="B1542" s="33" t="s">
        <v>2506</v>
      </c>
    </row>
    <row r="1543" spans="1:2">
      <c r="A1543" s="33" t="s">
        <v>1295</v>
      </c>
      <c r="B1543" s="33" t="s">
        <v>2559</v>
      </c>
    </row>
    <row r="1544" spans="1:2">
      <c r="A1544" s="65" t="s">
        <v>1295</v>
      </c>
      <c r="B1544" s="65" t="s">
        <v>1296</v>
      </c>
    </row>
    <row r="1545" spans="1:2">
      <c r="A1545" s="65" t="s">
        <v>1295</v>
      </c>
      <c r="B1545" s="65" t="s">
        <v>1297</v>
      </c>
    </row>
    <row r="1546" spans="1:2">
      <c r="A1546" s="33" t="s">
        <v>1295</v>
      </c>
      <c r="B1546" s="33" t="s">
        <v>3075</v>
      </c>
    </row>
    <row r="1547" spans="1:2">
      <c r="A1547" s="33" t="s">
        <v>1295</v>
      </c>
      <c r="B1547" s="33" t="s">
        <v>3078</v>
      </c>
    </row>
    <row r="1548" spans="1:2">
      <c r="A1548" s="33" t="s">
        <v>1295</v>
      </c>
      <c r="B1548" s="33" t="s">
        <v>3219</v>
      </c>
    </row>
    <row r="1549" spans="1:2">
      <c r="A1549" s="33" t="s">
        <v>1295</v>
      </c>
      <c r="B1549" s="33" t="s">
        <v>3344</v>
      </c>
    </row>
    <row r="1550" spans="1:2">
      <c r="A1550" s="33" t="s">
        <v>1295</v>
      </c>
      <c r="B1550" s="33" t="s">
        <v>3480</v>
      </c>
    </row>
    <row r="1551" spans="1:2">
      <c r="A1551" s="33" t="s">
        <v>1295</v>
      </c>
      <c r="B1551" s="33" t="s">
        <v>3683</v>
      </c>
    </row>
    <row r="1552" spans="1:2">
      <c r="A1552" s="65" t="s">
        <v>439</v>
      </c>
      <c r="B1552" s="65" t="s">
        <v>1298</v>
      </c>
    </row>
    <row r="1553" spans="1:2">
      <c r="A1553" s="33" t="s">
        <v>439</v>
      </c>
      <c r="B1553" s="33" t="s">
        <v>2511</v>
      </c>
    </row>
    <row r="1554" spans="1:2">
      <c r="A1554" s="33" t="s">
        <v>439</v>
      </c>
      <c r="B1554" s="33" t="s">
        <v>2514</v>
      </c>
    </row>
    <row r="1555" spans="1:2">
      <c r="A1555" s="33" t="s">
        <v>439</v>
      </c>
      <c r="B1555" s="33" t="s">
        <v>2577</v>
      </c>
    </row>
    <row r="1556" spans="1:2">
      <c r="A1556" s="33" t="s">
        <v>439</v>
      </c>
      <c r="B1556" s="33" t="s">
        <v>2585</v>
      </c>
    </row>
    <row r="1557" spans="1:2">
      <c r="A1557" s="33" t="s">
        <v>439</v>
      </c>
      <c r="B1557" s="33" t="s">
        <v>2587</v>
      </c>
    </row>
    <row r="1558" spans="1:2">
      <c r="A1558" s="65" t="s">
        <v>439</v>
      </c>
      <c r="B1558" s="65" t="s">
        <v>1299</v>
      </c>
    </row>
    <row r="1559" spans="1:2">
      <c r="A1559" s="65" t="s">
        <v>439</v>
      </c>
      <c r="B1559" s="65" t="s">
        <v>1300</v>
      </c>
    </row>
    <row r="1560" spans="1:2">
      <c r="A1560" s="33" t="s">
        <v>439</v>
      </c>
      <c r="B1560" s="33" t="s">
        <v>2664</v>
      </c>
    </row>
    <row r="1561" spans="1:2">
      <c r="A1561" s="33" t="s">
        <v>439</v>
      </c>
      <c r="B1561" s="33" t="s">
        <v>2667</v>
      </c>
    </row>
    <row r="1562" spans="1:2">
      <c r="A1562" s="33" t="s">
        <v>439</v>
      </c>
      <c r="B1562" s="33" t="s">
        <v>2671</v>
      </c>
    </row>
    <row r="1563" spans="1:2">
      <c r="A1563" s="33" t="s">
        <v>439</v>
      </c>
      <c r="B1563" s="33" t="s">
        <v>2693</v>
      </c>
    </row>
    <row r="1564" spans="1:2">
      <c r="A1564" s="33" t="s">
        <v>439</v>
      </c>
      <c r="B1564" s="33" t="s">
        <v>2695</v>
      </c>
    </row>
    <row r="1565" spans="1:2">
      <c r="A1565" s="33" t="s">
        <v>439</v>
      </c>
      <c r="B1565" s="33" t="s">
        <v>2707</v>
      </c>
    </row>
    <row r="1566" spans="1:2">
      <c r="A1566" s="65" t="s">
        <v>439</v>
      </c>
      <c r="B1566" s="65" t="s">
        <v>1301</v>
      </c>
    </row>
    <row r="1567" spans="1:2">
      <c r="A1567" s="33" t="s">
        <v>439</v>
      </c>
      <c r="B1567" s="33" t="s">
        <v>2779</v>
      </c>
    </row>
    <row r="1568" spans="1:2">
      <c r="A1568" s="33" t="s">
        <v>439</v>
      </c>
      <c r="B1568" s="33" t="s">
        <v>2780</v>
      </c>
    </row>
    <row r="1569" spans="1:2">
      <c r="A1569" s="33" t="s">
        <v>439</v>
      </c>
      <c r="B1569" s="33" t="s">
        <v>2781</v>
      </c>
    </row>
    <row r="1570" spans="1:2">
      <c r="A1570" s="33" t="s">
        <v>439</v>
      </c>
      <c r="B1570" s="33" t="s">
        <v>2788</v>
      </c>
    </row>
    <row r="1571" spans="1:2">
      <c r="A1571" s="65" t="s">
        <v>439</v>
      </c>
      <c r="B1571" s="65" t="s">
        <v>1302</v>
      </c>
    </row>
    <row r="1572" spans="1:2">
      <c r="A1572" s="33" t="s">
        <v>439</v>
      </c>
      <c r="B1572" s="33" t="s">
        <v>2826</v>
      </c>
    </row>
    <row r="1573" spans="1:2">
      <c r="A1573" s="33" t="s">
        <v>439</v>
      </c>
      <c r="B1573" s="33" t="s">
        <v>2834</v>
      </c>
    </row>
    <row r="1574" spans="1:2">
      <c r="A1574" s="33" t="s">
        <v>439</v>
      </c>
      <c r="B1574" s="33" t="s">
        <v>2872</v>
      </c>
    </row>
    <row r="1575" spans="1:2">
      <c r="A1575" s="33" t="s">
        <v>439</v>
      </c>
      <c r="B1575" s="33" t="s">
        <v>2903</v>
      </c>
    </row>
    <row r="1576" spans="1:2">
      <c r="A1576" s="33" t="s">
        <v>439</v>
      </c>
      <c r="B1576" s="33" t="s">
        <v>2904</v>
      </c>
    </row>
    <row r="1577" spans="1:2">
      <c r="A1577" s="65" t="s">
        <v>439</v>
      </c>
      <c r="B1577" s="65" t="s">
        <v>440</v>
      </c>
    </row>
    <row r="1578" spans="1:2">
      <c r="A1578" s="65" t="s">
        <v>439</v>
      </c>
      <c r="B1578" s="65" t="s">
        <v>1303</v>
      </c>
    </row>
    <row r="1579" spans="1:2">
      <c r="A1579" s="33" t="s">
        <v>439</v>
      </c>
      <c r="B1579" s="33" t="s">
        <v>2919</v>
      </c>
    </row>
    <row r="1580" spans="1:2">
      <c r="A1580" s="33" t="s">
        <v>439</v>
      </c>
      <c r="B1580" s="33" t="s">
        <v>2934</v>
      </c>
    </row>
    <row r="1581" spans="1:2">
      <c r="A1581" s="65" t="s">
        <v>439</v>
      </c>
      <c r="B1581" s="65" t="s">
        <v>1304</v>
      </c>
    </row>
    <row r="1582" spans="1:2">
      <c r="A1582" s="33" t="s">
        <v>439</v>
      </c>
      <c r="B1582" s="33" t="s">
        <v>2973</v>
      </c>
    </row>
    <row r="1583" spans="1:2">
      <c r="A1583" s="23" t="s">
        <v>439</v>
      </c>
      <c r="B1583" s="23" t="s">
        <v>2098</v>
      </c>
    </row>
    <row r="1584" spans="1:2">
      <c r="A1584" s="33" t="s">
        <v>439</v>
      </c>
      <c r="B1584" s="33" t="s">
        <v>2979</v>
      </c>
    </row>
    <row r="1585" spans="1:2">
      <c r="A1585" s="33" t="s">
        <v>439</v>
      </c>
      <c r="B1585" s="33" t="s">
        <v>2988</v>
      </c>
    </row>
    <row r="1586" spans="1:2">
      <c r="A1586" s="33" t="s">
        <v>439</v>
      </c>
      <c r="B1586" s="33" t="s">
        <v>2992</v>
      </c>
    </row>
    <row r="1587" spans="1:2">
      <c r="A1587" s="34" t="s">
        <v>439</v>
      </c>
      <c r="B1587" s="34" t="s">
        <v>3064</v>
      </c>
    </row>
    <row r="1588" spans="1:2">
      <c r="A1588" s="33" t="s">
        <v>439</v>
      </c>
      <c r="B1588" s="33" t="s">
        <v>3085</v>
      </c>
    </row>
    <row r="1589" spans="1:2">
      <c r="A1589" s="33" t="s">
        <v>439</v>
      </c>
      <c r="B1589" s="33" t="s">
        <v>3092</v>
      </c>
    </row>
    <row r="1590" spans="1:2">
      <c r="A1590" s="33" t="s">
        <v>439</v>
      </c>
      <c r="B1590" s="33" t="s">
        <v>3170</v>
      </c>
    </row>
    <row r="1591" spans="1:2">
      <c r="A1591" s="33" t="s">
        <v>439</v>
      </c>
      <c r="B1591" s="33" t="s">
        <v>3222</v>
      </c>
    </row>
    <row r="1592" spans="1:2">
      <c r="A1592" s="33" t="s">
        <v>439</v>
      </c>
      <c r="B1592" s="33" t="s">
        <v>3223</v>
      </c>
    </row>
    <row r="1593" spans="1:2">
      <c r="A1593" s="65" t="s">
        <v>439</v>
      </c>
      <c r="B1593" s="65" t="s">
        <v>1305</v>
      </c>
    </row>
    <row r="1594" spans="1:2">
      <c r="A1594" s="33" t="s">
        <v>439</v>
      </c>
      <c r="B1594" s="33" t="s">
        <v>3384</v>
      </c>
    </row>
    <row r="1595" spans="1:2">
      <c r="A1595" s="23" t="s">
        <v>439</v>
      </c>
      <c r="B1595" s="23" t="s">
        <v>2099</v>
      </c>
    </row>
    <row r="1596" spans="1:2">
      <c r="A1596" s="33" t="s">
        <v>439</v>
      </c>
      <c r="B1596" s="33" t="s">
        <v>3431</v>
      </c>
    </row>
    <row r="1597" spans="1:2">
      <c r="A1597" s="33" t="s">
        <v>439</v>
      </c>
      <c r="B1597" s="33" t="s">
        <v>3433</v>
      </c>
    </row>
    <row r="1598" spans="1:2">
      <c r="A1598" s="33" t="s">
        <v>439</v>
      </c>
      <c r="B1598" s="33" t="s">
        <v>3434</v>
      </c>
    </row>
    <row r="1599" spans="1:2">
      <c r="A1599" s="33" t="s">
        <v>439</v>
      </c>
      <c r="B1599" s="33" t="s">
        <v>3436</v>
      </c>
    </row>
    <row r="1600" spans="1:2">
      <c r="A1600" s="23" t="s">
        <v>439</v>
      </c>
      <c r="B1600" s="23" t="s">
        <v>2100</v>
      </c>
    </row>
    <row r="1601" spans="1:2">
      <c r="A1601" s="33" t="s">
        <v>439</v>
      </c>
      <c r="B1601" s="33" t="s">
        <v>3498</v>
      </c>
    </row>
    <row r="1602" spans="1:2">
      <c r="A1602" s="23" t="s">
        <v>439</v>
      </c>
      <c r="B1602" s="23" t="s">
        <v>2101</v>
      </c>
    </row>
    <row r="1603" spans="1:2">
      <c r="A1603" s="33" t="s">
        <v>439</v>
      </c>
      <c r="B1603" s="33" t="s">
        <v>3589</v>
      </c>
    </row>
    <row r="1604" spans="1:2">
      <c r="A1604" s="33" t="s">
        <v>439</v>
      </c>
      <c r="B1604" s="33" t="s">
        <v>3676</v>
      </c>
    </row>
    <row r="1605" spans="1:2">
      <c r="A1605" s="65" t="s">
        <v>439</v>
      </c>
      <c r="B1605" s="65" t="s">
        <v>1306</v>
      </c>
    </row>
    <row r="1606" spans="1:2">
      <c r="A1606" s="33" t="s">
        <v>439</v>
      </c>
      <c r="B1606" s="33" t="s">
        <v>3695</v>
      </c>
    </row>
    <row r="1607" spans="1:2">
      <c r="A1607" s="65" t="s">
        <v>439</v>
      </c>
      <c r="B1607" s="65" t="s">
        <v>1307</v>
      </c>
    </row>
    <row r="1608" spans="1:2">
      <c r="A1608" s="65" t="s">
        <v>439</v>
      </c>
      <c r="B1608" s="65" t="s">
        <v>1308</v>
      </c>
    </row>
    <row r="1609" spans="1:2">
      <c r="A1609" s="33" t="s">
        <v>439</v>
      </c>
      <c r="B1609" s="33" t="s">
        <v>3766</v>
      </c>
    </row>
    <row r="1610" spans="1:2">
      <c r="A1610" s="33" t="s">
        <v>439</v>
      </c>
      <c r="B1610" s="33" t="s">
        <v>3787</v>
      </c>
    </row>
    <row r="1611" spans="1:2">
      <c r="A1611" s="33" t="s">
        <v>439</v>
      </c>
      <c r="B1611" s="33" t="s">
        <v>3833</v>
      </c>
    </row>
    <row r="1612" spans="1:2">
      <c r="A1612" s="33" t="s">
        <v>439</v>
      </c>
      <c r="B1612" s="33" t="s">
        <v>3852</v>
      </c>
    </row>
    <row r="1613" spans="1:2">
      <c r="A1613" s="33" t="s">
        <v>439</v>
      </c>
      <c r="B1613" s="33" t="s">
        <v>442</v>
      </c>
    </row>
    <row r="1614" spans="1:2">
      <c r="A1614" s="33" t="s">
        <v>439</v>
      </c>
      <c r="B1614" s="33" t="s">
        <v>3897</v>
      </c>
    </row>
    <row r="1615" spans="1:2">
      <c r="A1615" s="33" t="s">
        <v>1309</v>
      </c>
      <c r="B1615" s="33" t="s">
        <v>3629</v>
      </c>
    </row>
    <row r="1616" spans="1:2">
      <c r="A1616" s="65" t="s">
        <v>1309</v>
      </c>
      <c r="B1616" s="65" t="s">
        <v>1310</v>
      </c>
    </row>
    <row r="1617" spans="1:2">
      <c r="A1617" s="33" t="s">
        <v>1309</v>
      </c>
      <c r="B1617" s="33" t="s">
        <v>3929</v>
      </c>
    </row>
    <row r="1618" spans="1:2">
      <c r="A1618" s="33" t="s">
        <v>3278</v>
      </c>
      <c r="B1618" s="33" t="s">
        <v>3279</v>
      </c>
    </row>
    <row r="1619" spans="1:2">
      <c r="A1619" s="23" t="s">
        <v>444</v>
      </c>
      <c r="B1619" s="23" t="s">
        <v>445</v>
      </c>
    </row>
    <row r="1620" spans="1:2">
      <c r="A1620" s="65" t="s">
        <v>444</v>
      </c>
      <c r="B1620" s="65" t="s">
        <v>1311</v>
      </c>
    </row>
    <row r="1621" spans="1:2">
      <c r="A1621" s="65" t="s">
        <v>447</v>
      </c>
      <c r="B1621" s="65" t="s">
        <v>1312</v>
      </c>
    </row>
    <row r="1622" spans="1:2">
      <c r="A1622" s="65" t="s">
        <v>447</v>
      </c>
      <c r="B1622" s="65" t="s">
        <v>1313</v>
      </c>
    </row>
    <row r="1623" spans="1:2">
      <c r="A1623" s="65" t="s">
        <v>447</v>
      </c>
      <c r="B1623" s="65" t="s">
        <v>1314</v>
      </c>
    </row>
    <row r="1624" spans="1:2">
      <c r="A1624" s="23" t="s">
        <v>447</v>
      </c>
      <c r="B1624" s="23" t="s">
        <v>2102</v>
      </c>
    </row>
    <row r="1625" spans="1:2">
      <c r="A1625" s="33" t="s">
        <v>447</v>
      </c>
      <c r="B1625" s="33" t="s">
        <v>3098</v>
      </c>
    </row>
    <row r="1626" spans="1:2">
      <c r="A1626" s="33" t="s">
        <v>447</v>
      </c>
      <c r="B1626" s="33" t="s">
        <v>3438</v>
      </c>
    </row>
    <row r="1627" spans="1:2">
      <c r="A1627" s="65" t="s">
        <v>447</v>
      </c>
      <c r="B1627" s="65" t="s">
        <v>1315</v>
      </c>
    </row>
    <row r="1628" spans="1:2">
      <c r="A1628" s="65" t="s">
        <v>447</v>
      </c>
      <c r="B1628" s="65" t="s">
        <v>1316</v>
      </c>
    </row>
    <row r="1629" spans="1:2">
      <c r="A1629" s="65" t="s">
        <v>447</v>
      </c>
      <c r="B1629" s="65" t="s">
        <v>1317</v>
      </c>
    </row>
    <row r="1630" spans="1:2">
      <c r="A1630" s="23" t="s">
        <v>447</v>
      </c>
      <c r="B1630" s="23" t="s">
        <v>2103</v>
      </c>
    </row>
    <row r="1631" spans="1:2">
      <c r="A1631" s="65" t="s">
        <v>447</v>
      </c>
      <c r="B1631" s="65" t="s">
        <v>448</v>
      </c>
    </row>
    <row r="1632" spans="1:2">
      <c r="A1632" s="33" t="s">
        <v>450</v>
      </c>
      <c r="B1632" s="33" t="s">
        <v>2522</v>
      </c>
    </row>
    <row r="1633" spans="1:2">
      <c r="A1633" s="33" t="s">
        <v>450</v>
      </c>
      <c r="B1633" s="33" t="s">
        <v>2601</v>
      </c>
    </row>
    <row r="1634" spans="1:2">
      <c r="A1634" s="33" t="s">
        <v>450</v>
      </c>
      <c r="B1634" s="33" t="s">
        <v>2620</v>
      </c>
    </row>
    <row r="1635" spans="1:2">
      <c r="A1635" s="33" t="s">
        <v>450</v>
      </c>
      <c r="B1635" s="33" t="s">
        <v>2641</v>
      </c>
    </row>
    <row r="1636" spans="1:2">
      <c r="A1636" s="33" t="s">
        <v>450</v>
      </c>
      <c r="B1636" s="33" t="s">
        <v>2646</v>
      </c>
    </row>
    <row r="1637" spans="1:2">
      <c r="A1637" s="23" t="s">
        <v>450</v>
      </c>
      <c r="B1637" s="23" t="s">
        <v>2104</v>
      </c>
    </row>
    <row r="1638" spans="1:2">
      <c r="A1638" s="33" t="s">
        <v>450</v>
      </c>
      <c r="B1638" s="33" t="s">
        <v>2743</v>
      </c>
    </row>
    <row r="1639" spans="1:2">
      <c r="A1639" s="33" t="s">
        <v>450</v>
      </c>
      <c r="B1639" s="33" t="s">
        <v>2796</v>
      </c>
    </row>
    <row r="1640" spans="1:2">
      <c r="A1640" s="33" t="s">
        <v>450</v>
      </c>
      <c r="B1640" s="33" t="s">
        <v>2802</v>
      </c>
    </row>
    <row r="1641" spans="1:2">
      <c r="A1641" s="33" t="s">
        <v>450</v>
      </c>
      <c r="B1641" s="33" t="s">
        <v>2808</v>
      </c>
    </row>
    <row r="1642" spans="1:2">
      <c r="A1642" s="33" t="s">
        <v>450</v>
      </c>
      <c r="B1642" s="33" t="s">
        <v>2952</v>
      </c>
    </row>
    <row r="1643" spans="1:2">
      <c r="A1643" s="33" t="s">
        <v>450</v>
      </c>
      <c r="B1643" s="33" t="s">
        <v>2975</v>
      </c>
    </row>
    <row r="1644" spans="1:2">
      <c r="A1644" s="33" t="s">
        <v>450</v>
      </c>
      <c r="B1644" s="33" t="s">
        <v>2976</v>
      </c>
    </row>
    <row r="1645" spans="1:2">
      <c r="A1645" s="33" t="s">
        <v>450</v>
      </c>
      <c r="B1645" s="33" t="s">
        <v>3026</v>
      </c>
    </row>
    <row r="1646" spans="1:2">
      <c r="A1646" s="33" t="s">
        <v>450</v>
      </c>
      <c r="B1646" s="33" t="s">
        <v>3035</v>
      </c>
    </row>
    <row r="1647" spans="1:2">
      <c r="A1647" s="33" t="s">
        <v>450</v>
      </c>
      <c r="B1647" s="33" t="s">
        <v>3047</v>
      </c>
    </row>
    <row r="1648" spans="1:2">
      <c r="A1648" s="23" t="s">
        <v>450</v>
      </c>
      <c r="B1648" s="23" t="s">
        <v>2105</v>
      </c>
    </row>
    <row r="1649" spans="1:2">
      <c r="A1649" s="34" t="s">
        <v>450</v>
      </c>
      <c r="B1649" s="34" t="s">
        <v>3065</v>
      </c>
    </row>
    <row r="1650" spans="1:2">
      <c r="A1650" s="33" t="s">
        <v>450</v>
      </c>
      <c r="B1650" s="33" t="s">
        <v>3105</v>
      </c>
    </row>
    <row r="1651" spans="1:2">
      <c r="A1651" s="33" t="s">
        <v>450</v>
      </c>
      <c r="B1651" s="33" t="s">
        <v>3126</v>
      </c>
    </row>
    <row r="1652" spans="1:2">
      <c r="A1652" s="33" t="s">
        <v>450</v>
      </c>
      <c r="B1652" s="33" t="s">
        <v>3159</v>
      </c>
    </row>
    <row r="1653" spans="1:2">
      <c r="A1653" s="23" t="s">
        <v>450</v>
      </c>
      <c r="B1653" s="23" t="s">
        <v>2106</v>
      </c>
    </row>
    <row r="1654" spans="1:2">
      <c r="A1654" s="33" t="s">
        <v>450</v>
      </c>
      <c r="B1654" s="33" t="s">
        <v>3183</v>
      </c>
    </row>
    <row r="1655" spans="1:2">
      <c r="A1655" s="33" t="s">
        <v>450</v>
      </c>
      <c r="B1655" s="33" t="s">
        <v>3221</v>
      </c>
    </row>
    <row r="1656" spans="1:2">
      <c r="A1656" s="33" t="s">
        <v>450</v>
      </c>
      <c r="B1656" s="33" t="s">
        <v>3224</v>
      </c>
    </row>
    <row r="1657" spans="1:2">
      <c r="A1657" s="65" t="s">
        <v>450</v>
      </c>
      <c r="B1657" s="65" t="s">
        <v>1318</v>
      </c>
    </row>
    <row r="1658" spans="1:2">
      <c r="A1658" s="65" t="s">
        <v>450</v>
      </c>
      <c r="B1658" s="65" t="s">
        <v>1319</v>
      </c>
    </row>
    <row r="1659" spans="1:2">
      <c r="A1659" s="34" t="s">
        <v>450</v>
      </c>
      <c r="B1659" s="34" t="s">
        <v>3418</v>
      </c>
    </row>
    <row r="1660" spans="1:2">
      <c r="A1660" s="65" t="s">
        <v>450</v>
      </c>
      <c r="B1660" s="65" t="s">
        <v>1320</v>
      </c>
    </row>
    <row r="1661" spans="1:2">
      <c r="A1661" s="33" t="s">
        <v>450</v>
      </c>
      <c r="B1661" s="33" t="s">
        <v>3460</v>
      </c>
    </row>
    <row r="1662" spans="1:2">
      <c r="A1662" s="65" t="s">
        <v>450</v>
      </c>
      <c r="B1662" s="65" t="s">
        <v>1321</v>
      </c>
    </row>
    <row r="1663" spans="1:2">
      <c r="A1663" s="65" t="s">
        <v>450</v>
      </c>
      <c r="B1663" s="65" t="s">
        <v>1322</v>
      </c>
    </row>
    <row r="1664" spans="1:2">
      <c r="A1664" s="33" t="s">
        <v>450</v>
      </c>
      <c r="B1664" s="33" t="s">
        <v>3653</v>
      </c>
    </row>
    <row r="1665" spans="1:2">
      <c r="A1665" s="33" t="s">
        <v>450</v>
      </c>
      <c r="B1665" s="33" t="s">
        <v>3671</v>
      </c>
    </row>
    <row r="1666" spans="1:2">
      <c r="A1666" s="33" t="s">
        <v>450</v>
      </c>
      <c r="B1666" s="33" t="s">
        <v>3788</v>
      </c>
    </row>
    <row r="1667" spans="1:2">
      <c r="A1667" s="33" t="s">
        <v>450</v>
      </c>
      <c r="B1667" s="33" t="s">
        <v>3790</v>
      </c>
    </row>
    <row r="1668" spans="1:2">
      <c r="A1668" s="33" t="s">
        <v>450</v>
      </c>
      <c r="B1668" s="33" t="s">
        <v>3791</v>
      </c>
    </row>
    <row r="1669" spans="1:2">
      <c r="A1669" s="65" t="s">
        <v>450</v>
      </c>
      <c r="B1669" s="65" t="s">
        <v>1323</v>
      </c>
    </row>
    <row r="1670" spans="1:2">
      <c r="A1670" s="33" t="s">
        <v>450</v>
      </c>
      <c r="B1670" s="33" t="s">
        <v>3798</v>
      </c>
    </row>
    <row r="1671" spans="1:2">
      <c r="A1671" s="65" t="s">
        <v>450</v>
      </c>
      <c r="B1671" s="65" t="s">
        <v>1324</v>
      </c>
    </row>
    <row r="1672" spans="1:2">
      <c r="A1672" s="65" t="s">
        <v>450</v>
      </c>
      <c r="B1672" s="65" t="s">
        <v>1325</v>
      </c>
    </row>
    <row r="1673" spans="1:2">
      <c r="A1673" s="33" t="s">
        <v>450</v>
      </c>
      <c r="B1673" s="33" t="s">
        <v>3872</v>
      </c>
    </row>
    <row r="1674" spans="1:2">
      <c r="A1674" s="33" t="s">
        <v>450</v>
      </c>
      <c r="B1674" s="33" t="s">
        <v>3920</v>
      </c>
    </row>
    <row r="1675" spans="1:2">
      <c r="A1675" s="65" t="s">
        <v>455</v>
      </c>
      <c r="B1675" s="65" t="s">
        <v>456</v>
      </c>
    </row>
    <row r="1676" spans="1:2">
      <c r="A1676" s="65" t="s">
        <v>455</v>
      </c>
      <c r="B1676" s="65" t="s">
        <v>1327</v>
      </c>
    </row>
    <row r="1677" spans="1:2">
      <c r="A1677" s="65" t="s">
        <v>455</v>
      </c>
      <c r="B1677" s="65" t="s">
        <v>1328</v>
      </c>
    </row>
    <row r="1678" spans="1:2">
      <c r="A1678" s="65" t="s">
        <v>455</v>
      </c>
      <c r="B1678" s="65" t="s">
        <v>1329</v>
      </c>
    </row>
    <row r="1679" spans="1:2">
      <c r="A1679" s="65" t="s">
        <v>455</v>
      </c>
      <c r="B1679" s="65" t="s">
        <v>1330</v>
      </c>
    </row>
    <row r="1680" spans="1:2">
      <c r="A1680" s="65" t="s">
        <v>455</v>
      </c>
      <c r="B1680" s="65" t="s">
        <v>1331</v>
      </c>
    </row>
    <row r="1681" spans="1:2">
      <c r="A1681" s="65" t="s">
        <v>455</v>
      </c>
      <c r="B1681" s="65" t="s">
        <v>1332</v>
      </c>
    </row>
    <row r="1682" spans="1:2">
      <c r="A1682" s="65" t="s">
        <v>455</v>
      </c>
      <c r="B1682" s="65" t="s">
        <v>1333</v>
      </c>
    </row>
    <row r="1683" spans="1:2">
      <c r="A1683" s="65" t="s">
        <v>455</v>
      </c>
      <c r="B1683" s="65" t="s">
        <v>1334</v>
      </c>
    </row>
    <row r="1684" spans="1:2">
      <c r="A1684" s="65" t="s">
        <v>455</v>
      </c>
      <c r="B1684" s="65" t="s">
        <v>1335</v>
      </c>
    </row>
    <row r="1685" spans="1:2">
      <c r="A1685" s="65" t="s">
        <v>455</v>
      </c>
      <c r="B1685" s="65" t="s">
        <v>1336</v>
      </c>
    </row>
    <row r="1686" spans="1:2">
      <c r="A1686" s="65" t="s">
        <v>455</v>
      </c>
      <c r="B1686" s="65" t="s">
        <v>1337</v>
      </c>
    </row>
    <row r="1687" spans="1:2">
      <c r="A1687" s="65" t="s">
        <v>455</v>
      </c>
      <c r="B1687" s="65" t="s">
        <v>1338</v>
      </c>
    </row>
    <row r="1688" spans="1:2">
      <c r="A1688" s="33" t="s">
        <v>455</v>
      </c>
      <c r="B1688" s="33" t="s">
        <v>2544</v>
      </c>
    </row>
    <row r="1689" spans="1:2">
      <c r="A1689" s="65" t="s">
        <v>455</v>
      </c>
      <c r="B1689" s="65" t="s">
        <v>1339</v>
      </c>
    </row>
    <row r="1690" spans="1:2">
      <c r="A1690" s="65" t="s">
        <v>455</v>
      </c>
      <c r="B1690" s="65" t="s">
        <v>1340</v>
      </c>
    </row>
    <row r="1691" spans="1:2">
      <c r="A1691" s="33" t="s">
        <v>455</v>
      </c>
      <c r="B1691" s="33" t="s">
        <v>2555</v>
      </c>
    </row>
    <row r="1692" spans="1:2">
      <c r="A1692" s="65" t="s">
        <v>455</v>
      </c>
      <c r="B1692" s="65" t="s">
        <v>1341</v>
      </c>
    </row>
    <row r="1693" spans="1:2">
      <c r="A1693" s="65" t="s">
        <v>455</v>
      </c>
      <c r="B1693" s="65" t="s">
        <v>1342</v>
      </c>
    </row>
    <row r="1694" spans="1:2">
      <c r="A1694" s="65" t="s">
        <v>455</v>
      </c>
      <c r="B1694" s="65" t="s">
        <v>1343</v>
      </c>
    </row>
    <row r="1695" spans="1:2">
      <c r="A1695" s="33" t="s">
        <v>455</v>
      </c>
      <c r="B1695" s="33" t="s">
        <v>2566</v>
      </c>
    </row>
    <row r="1696" spans="1:2">
      <c r="A1696" s="65" t="s">
        <v>455</v>
      </c>
      <c r="B1696" s="65" t="s">
        <v>1344</v>
      </c>
    </row>
    <row r="1697" spans="1:2">
      <c r="A1697" s="65" t="s">
        <v>455</v>
      </c>
      <c r="B1697" s="65" t="s">
        <v>458</v>
      </c>
    </row>
    <row r="1698" spans="1:2">
      <c r="A1698" s="65" t="s">
        <v>455</v>
      </c>
      <c r="B1698" s="65" t="s">
        <v>1345</v>
      </c>
    </row>
    <row r="1699" spans="1:2">
      <c r="A1699" s="65" t="s">
        <v>455</v>
      </c>
      <c r="B1699" s="65" t="s">
        <v>1346</v>
      </c>
    </row>
    <row r="1700" spans="1:2">
      <c r="A1700" s="65" t="s">
        <v>455</v>
      </c>
      <c r="B1700" s="65" t="s">
        <v>1347</v>
      </c>
    </row>
    <row r="1701" spans="1:2">
      <c r="A1701" s="65" t="s">
        <v>455</v>
      </c>
      <c r="B1701" s="65" t="s">
        <v>1348</v>
      </c>
    </row>
    <row r="1702" spans="1:2">
      <c r="A1702" s="65" t="s">
        <v>455</v>
      </c>
      <c r="B1702" s="65" t="s">
        <v>1349</v>
      </c>
    </row>
    <row r="1703" spans="1:2">
      <c r="A1703" s="65" t="s">
        <v>455</v>
      </c>
      <c r="B1703" s="65" t="s">
        <v>1350</v>
      </c>
    </row>
    <row r="1704" spans="1:2">
      <c r="A1704" s="65" t="s">
        <v>455</v>
      </c>
      <c r="B1704" s="65" t="s">
        <v>1351</v>
      </c>
    </row>
    <row r="1705" spans="1:2">
      <c r="A1705" s="65" t="s">
        <v>455</v>
      </c>
      <c r="B1705" s="65" t="s">
        <v>1352</v>
      </c>
    </row>
    <row r="1706" spans="1:2">
      <c r="A1706" s="65" t="s">
        <v>455</v>
      </c>
      <c r="B1706" s="65" t="s">
        <v>459</v>
      </c>
    </row>
    <row r="1707" spans="1:2">
      <c r="A1707" s="65" t="s">
        <v>455</v>
      </c>
      <c r="B1707" s="65" t="s">
        <v>1353</v>
      </c>
    </row>
    <row r="1708" spans="1:2">
      <c r="A1708" s="65" t="s">
        <v>455</v>
      </c>
      <c r="B1708" s="65" t="s">
        <v>1354</v>
      </c>
    </row>
    <row r="1709" spans="1:2">
      <c r="A1709" s="65" t="s">
        <v>455</v>
      </c>
      <c r="B1709" s="65" t="s">
        <v>1355</v>
      </c>
    </row>
    <row r="1710" spans="1:2">
      <c r="A1710" s="65" t="s">
        <v>455</v>
      </c>
      <c r="B1710" s="65" t="s">
        <v>1356</v>
      </c>
    </row>
    <row r="1711" spans="1:2">
      <c r="A1711" s="65" t="s">
        <v>455</v>
      </c>
      <c r="B1711" s="65" t="s">
        <v>1357</v>
      </c>
    </row>
    <row r="1712" spans="1:2">
      <c r="A1712" s="65" t="s">
        <v>455</v>
      </c>
      <c r="B1712" s="65" t="s">
        <v>1358</v>
      </c>
    </row>
    <row r="1713" spans="1:2">
      <c r="A1713" s="23" t="s">
        <v>455</v>
      </c>
      <c r="B1713" s="23" t="s">
        <v>2107</v>
      </c>
    </row>
    <row r="1714" spans="1:2">
      <c r="A1714" s="65" t="s">
        <v>455</v>
      </c>
      <c r="B1714" s="65" t="s">
        <v>1359</v>
      </c>
    </row>
    <row r="1715" spans="1:2">
      <c r="A1715" s="65" t="s">
        <v>455</v>
      </c>
      <c r="B1715" s="65" t="s">
        <v>1360</v>
      </c>
    </row>
    <row r="1716" spans="1:2">
      <c r="A1716" s="65" t="s">
        <v>455</v>
      </c>
      <c r="B1716" s="65" t="s">
        <v>1361</v>
      </c>
    </row>
    <row r="1717" spans="1:2">
      <c r="A1717" s="65" t="s">
        <v>455</v>
      </c>
      <c r="B1717" s="65" t="s">
        <v>1362</v>
      </c>
    </row>
    <row r="1718" spans="1:2">
      <c r="A1718" s="65" t="s">
        <v>455</v>
      </c>
      <c r="B1718" s="65" t="s">
        <v>1363</v>
      </c>
    </row>
    <row r="1719" spans="1:2">
      <c r="A1719" s="65" t="s">
        <v>455</v>
      </c>
      <c r="B1719" s="65" t="s">
        <v>1364</v>
      </c>
    </row>
    <row r="1720" spans="1:2">
      <c r="A1720" s="33" t="s">
        <v>455</v>
      </c>
      <c r="B1720" s="33" t="s">
        <v>2898</v>
      </c>
    </row>
    <row r="1721" spans="1:2">
      <c r="A1721" s="65" t="s">
        <v>455</v>
      </c>
      <c r="B1721" s="65" t="s">
        <v>1365</v>
      </c>
    </row>
    <row r="1722" spans="1:2">
      <c r="A1722" s="65" t="s">
        <v>455</v>
      </c>
      <c r="B1722" s="65" t="s">
        <v>1326</v>
      </c>
    </row>
    <row r="1723" spans="1:2">
      <c r="A1723" s="65" t="s">
        <v>455</v>
      </c>
      <c r="B1723" s="65" t="s">
        <v>1366</v>
      </c>
    </row>
    <row r="1724" spans="1:2">
      <c r="A1724" s="65" t="s">
        <v>455</v>
      </c>
      <c r="B1724" s="65" t="s">
        <v>1367</v>
      </c>
    </row>
    <row r="1725" spans="1:2">
      <c r="A1725" s="65" t="s">
        <v>455</v>
      </c>
      <c r="B1725" s="65" t="s">
        <v>462</v>
      </c>
    </row>
    <row r="1726" spans="1:2">
      <c r="A1726" s="33" t="s">
        <v>455</v>
      </c>
      <c r="B1726" s="33" t="s">
        <v>2932</v>
      </c>
    </row>
    <row r="1727" spans="1:2">
      <c r="A1727" s="65" t="s">
        <v>455</v>
      </c>
      <c r="B1727" s="65" t="s">
        <v>1368</v>
      </c>
    </row>
    <row r="1728" spans="1:2">
      <c r="A1728" s="33" t="s">
        <v>455</v>
      </c>
      <c r="B1728" s="33" t="s">
        <v>2944</v>
      </c>
    </row>
    <row r="1729" spans="1:2">
      <c r="A1729" s="65" t="s">
        <v>455</v>
      </c>
      <c r="B1729" s="65" t="s">
        <v>1369</v>
      </c>
    </row>
    <row r="1730" spans="1:2">
      <c r="A1730" s="65" t="s">
        <v>455</v>
      </c>
      <c r="B1730" s="65" t="s">
        <v>1370</v>
      </c>
    </row>
    <row r="1731" spans="1:2">
      <c r="A1731" s="65" t="s">
        <v>455</v>
      </c>
      <c r="B1731" s="65" t="s">
        <v>464</v>
      </c>
    </row>
    <row r="1732" spans="1:2">
      <c r="A1732" s="65" t="s">
        <v>455</v>
      </c>
      <c r="B1732" s="65" t="s">
        <v>1371</v>
      </c>
    </row>
    <row r="1733" spans="1:2">
      <c r="A1733" s="65" t="s">
        <v>455</v>
      </c>
      <c r="B1733" s="65" t="s">
        <v>1372</v>
      </c>
    </row>
    <row r="1734" spans="1:2">
      <c r="A1734" s="65" t="s">
        <v>455</v>
      </c>
      <c r="B1734" s="65" t="s">
        <v>466</v>
      </c>
    </row>
    <row r="1735" spans="1:2">
      <c r="A1735" s="65" t="s">
        <v>455</v>
      </c>
      <c r="B1735" s="65" t="s">
        <v>1373</v>
      </c>
    </row>
    <row r="1736" spans="1:2">
      <c r="A1736" s="65" t="s">
        <v>455</v>
      </c>
      <c r="B1736" s="65" t="s">
        <v>1374</v>
      </c>
    </row>
    <row r="1737" spans="1:2">
      <c r="A1737" s="23" t="s">
        <v>455</v>
      </c>
      <c r="B1737" s="23" t="s">
        <v>467</v>
      </c>
    </row>
    <row r="1738" spans="1:2">
      <c r="A1738" s="23" t="s">
        <v>455</v>
      </c>
      <c r="B1738" s="23" t="s">
        <v>2108</v>
      </c>
    </row>
    <row r="1739" spans="1:2">
      <c r="A1739" s="34" t="s">
        <v>455</v>
      </c>
      <c r="B1739" s="34" t="s">
        <v>3062</v>
      </c>
    </row>
    <row r="1740" spans="1:2">
      <c r="A1740" s="34" t="s">
        <v>455</v>
      </c>
      <c r="B1740" s="34" t="s">
        <v>2105</v>
      </c>
    </row>
    <row r="1741" spans="1:2">
      <c r="A1741" s="65" t="s">
        <v>455</v>
      </c>
      <c r="B1741" s="65" t="s">
        <v>1375</v>
      </c>
    </row>
    <row r="1742" spans="1:2">
      <c r="A1742" s="65" t="s">
        <v>455</v>
      </c>
      <c r="B1742" s="65" t="s">
        <v>1376</v>
      </c>
    </row>
    <row r="1743" spans="1:2">
      <c r="A1743" s="65" t="s">
        <v>455</v>
      </c>
      <c r="B1743" s="65" t="s">
        <v>1377</v>
      </c>
    </row>
    <row r="1744" spans="1:2">
      <c r="A1744" s="65" t="s">
        <v>455</v>
      </c>
      <c r="B1744" s="65" t="s">
        <v>1378</v>
      </c>
    </row>
    <row r="1745" spans="1:2">
      <c r="A1745" s="65" t="s">
        <v>455</v>
      </c>
      <c r="B1745" s="65" t="s">
        <v>1379</v>
      </c>
    </row>
    <row r="1746" spans="1:2">
      <c r="A1746" s="65" t="s">
        <v>455</v>
      </c>
      <c r="B1746" s="65" t="s">
        <v>1380</v>
      </c>
    </row>
    <row r="1747" spans="1:2">
      <c r="A1747" s="65" t="s">
        <v>455</v>
      </c>
      <c r="B1747" s="65" t="s">
        <v>1381</v>
      </c>
    </row>
    <row r="1748" spans="1:2">
      <c r="A1748" s="65" t="s">
        <v>455</v>
      </c>
      <c r="B1748" s="65" t="s">
        <v>1382</v>
      </c>
    </row>
    <row r="1749" spans="1:2">
      <c r="A1749" s="65" t="s">
        <v>455</v>
      </c>
      <c r="B1749" s="65" t="s">
        <v>1383</v>
      </c>
    </row>
    <row r="1750" spans="1:2">
      <c r="A1750" s="65" t="s">
        <v>455</v>
      </c>
      <c r="B1750" s="65" t="s">
        <v>1384</v>
      </c>
    </row>
    <row r="1751" spans="1:2">
      <c r="A1751" s="65" t="s">
        <v>455</v>
      </c>
      <c r="B1751" s="65" t="s">
        <v>1385</v>
      </c>
    </row>
    <row r="1752" spans="1:2">
      <c r="A1752" s="65" t="s">
        <v>455</v>
      </c>
      <c r="B1752" s="65" t="s">
        <v>1386</v>
      </c>
    </row>
    <row r="1753" spans="1:2">
      <c r="A1753" s="65" t="s">
        <v>455</v>
      </c>
      <c r="B1753" s="65" t="s">
        <v>1387</v>
      </c>
    </row>
    <row r="1754" spans="1:2">
      <c r="A1754" s="65" t="s">
        <v>455</v>
      </c>
      <c r="B1754" s="65" t="s">
        <v>1388</v>
      </c>
    </row>
    <row r="1755" spans="1:2">
      <c r="A1755" s="65" t="s">
        <v>455</v>
      </c>
      <c r="B1755" s="65" t="s">
        <v>1389</v>
      </c>
    </row>
    <row r="1756" spans="1:2">
      <c r="A1756" s="65" t="s">
        <v>455</v>
      </c>
      <c r="B1756" s="65" t="s">
        <v>1390</v>
      </c>
    </row>
    <row r="1757" spans="1:2">
      <c r="A1757" s="65" t="s">
        <v>455</v>
      </c>
      <c r="B1757" s="65" t="s">
        <v>1391</v>
      </c>
    </row>
    <row r="1758" spans="1:2">
      <c r="A1758" s="65" t="s">
        <v>455</v>
      </c>
      <c r="B1758" s="65" t="s">
        <v>1392</v>
      </c>
    </row>
    <row r="1759" spans="1:2">
      <c r="A1759" s="65" t="s">
        <v>455</v>
      </c>
      <c r="B1759" s="65" t="s">
        <v>469</v>
      </c>
    </row>
    <row r="1760" spans="1:2">
      <c r="A1760" s="65" t="s">
        <v>455</v>
      </c>
      <c r="B1760" s="65" t="s">
        <v>1393</v>
      </c>
    </row>
    <row r="1761" spans="1:2">
      <c r="A1761" s="65" t="s">
        <v>455</v>
      </c>
      <c r="B1761" s="65" t="s">
        <v>1394</v>
      </c>
    </row>
    <row r="1762" spans="1:2">
      <c r="A1762" s="65" t="s">
        <v>455</v>
      </c>
      <c r="B1762" s="65" t="s">
        <v>1395</v>
      </c>
    </row>
    <row r="1763" spans="1:2">
      <c r="A1763" s="65" t="s">
        <v>455</v>
      </c>
      <c r="B1763" s="65" t="s">
        <v>1396</v>
      </c>
    </row>
    <row r="1764" spans="1:2">
      <c r="A1764" s="65" t="s">
        <v>455</v>
      </c>
      <c r="B1764" s="65" t="s">
        <v>1397</v>
      </c>
    </row>
    <row r="1765" spans="1:2">
      <c r="A1765" s="65" t="s">
        <v>455</v>
      </c>
      <c r="B1765" s="65" t="s">
        <v>1398</v>
      </c>
    </row>
    <row r="1766" spans="1:2">
      <c r="A1766" s="33" t="s">
        <v>455</v>
      </c>
      <c r="B1766" s="33" t="s">
        <v>3268</v>
      </c>
    </row>
    <row r="1767" spans="1:2">
      <c r="A1767" s="65" t="s">
        <v>455</v>
      </c>
      <c r="B1767" s="65" t="s">
        <v>1399</v>
      </c>
    </row>
    <row r="1768" spans="1:2">
      <c r="A1768" s="65" t="s">
        <v>455</v>
      </c>
      <c r="B1768" s="65" t="s">
        <v>1400</v>
      </c>
    </row>
    <row r="1769" spans="1:2">
      <c r="A1769" s="65" t="s">
        <v>455</v>
      </c>
      <c r="B1769" s="65" t="s">
        <v>1401</v>
      </c>
    </row>
    <row r="1770" spans="1:2">
      <c r="A1770" s="65" t="s">
        <v>455</v>
      </c>
      <c r="B1770" s="65" t="s">
        <v>1402</v>
      </c>
    </row>
    <row r="1771" spans="1:2">
      <c r="A1771" s="65" t="s">
        <v>455</v>
      </c>
      <c r="B1771" s="65" t="s">
        <v>1403</v>
      </c>
    </row>
    <row r="1772" spans="1:2">
      <c r="A1772" s="65" t="s">
        <v>455</v>
      </c>
      <c r="B1772" s="65" t="s">
        <v>1404</v>
      </c>
    </row>
    <row r="1773" spans="1:2">
      <c r="A1773" s="65" t="s">
        <v>455</v>
      </c>
      <c r="B1773" s="65" t="s">
        <v>1405</v>
      </c>
    </row>
    <row r="1774" spans="1:2">
      <c r="A1774" s="65" t="s">
        <v>455</v>
      </c>
      <c r="B1774" s="65" t="s">
        <v>1406</v>
      </c>
    </row>
    <row r="1775" spans="1:2">
      <c r="A1775" s="65" t="s">
        <v>455</v>
      </c>
      <c r="B1775" s="65" t="s">
        <v>1407</v>
      </c>
    </row>
    <row r="1776" spans="1:2">
      <c r="A1776" s="65" t="s">
        <v>455</v>
      </c>
      <c r="B1776" s="65" t="s">
        <v>1408</v>
      </c>
    </row>
    <row r="1777" spans="1:2">
      <c r="A1777" s="65" t="s">
        <v>455</v>
      </c>
      <c r="B1777" s="65" t="s">
        <v>1409</v>
      </c>
    </row>
    <row r="1778" spans="1:2">
      <c r="A1778" s="65" t="s">
        <v>455</v>
      </c>
      <c r="B1778" s="65" t="s">
        <v>1410</v>
      </c>
    </row>
    <row r="1779" spans="1:2">
      <c r="A1779" s="65" t="s">
        <v>455</v>
      </c>
      <c r="B1779" s="65" t="s">
        <v>1411</v>
      </c>
    </row>
    <row r="1780" spans="1:2">
      <c r="A1780" s="65" t="s">
        <v>455</v>
      </c>
      <c r="B1780" s="65" t="s">
        <v>1412</v>
      </c>
    </row>
    <row r="1781" spans="1:2">
      <c r="A1781" s="65" t="s">
        <v>455</v>
      </c>
      <c r="B1781" s="65" t="s">
        <v>1413</v>
      </c>
    </row>
    <row r="1782" spans="1:2">
      <c r="A1782" s="65" t="s">
        <v>455</v>
      </c>
      <c r="B1782" s="65" t="s">
        <v>1414</v>
      </c>
    </row>
    <row r="1783" spans="1:2">
      <c r="A1783" s="65" t="s">
        <v>455</v>
      </c>
      <c r="B1783" s="65" t="s">
        <v>1415</v>
      </c>
    </row>
    <row r="1784" spans="1:2">
      <c r="A1784" s="65" t="s">
        <v>455</v>
      </c>
      <c r="B1784" s="65" t="s">
        <v>1416</v>
      </c>
    </row>
    <row r="1785" spans="1:2">
      <c r="A1785" s="65" t="s">
        <v>455</v>
      </c>
      <c r="B1785" s="65" t="s">
        <v>1417</v>
      </c>
    </row>
    <row r="1786" spans="1:2">
      <c r="A1786" s="65" t="s">
        <v>455</v>
      </c>
      <c r="B1786" s="65" t="s">
        <v>1418</v>
      </c>
    </row>
    <row r="1787" spans="1:2">
      <c r="A1787" s="65" t="s">
        <v>455</v>
      </c>
      <c r="B1787" s="65" t="s">
        <v>1419</v>
      </c>
    </row>
    <row r="1788" spans="1:2">
      <c r="A1788" s="65" t="s">
        <v>455</v>
      </c>
      <c r="B1788" s="65" t="s">
        <v>1420</v>
      </c>
    </row>
    <row r="1789" spans="1:2">
      <c r="A1789" s="23" t="s">
        <v>455</v>
      </c>
      <c r="B1789" s="23" t="s">
        <v>473</v>
      </c>
    </row>
    <row r="1790" spans="1:2">
      <c r="A1790" s="65" t="s">
        <v>455</v>
      </c>
      <c r="B1790" s="65" t="s">
        <v>1421</v>
      </c>
    </row>
    <row r="1791" spans="1:2">
      <c r="A1791" s="65" t="s">
        <v>455</v>
      </c>
      <c r="B1791" s="65" t="s">
        <v>1422</v>
      </c>
    </row>
    <row r="1792" spans="1:2">
      <c r="A1792" s="65" t="s">
        <v>455</v>
      </c>
      <c r="B1792" s="65" t="s">
        <v>1423</v>
      </c>
    </row>
    <row r="1793" spans="1:2">
      <c r="A1793" s="65" t="s">
        <v>455</v>
      </c>
      <c r="B1793" s="65" t="s">
        <v>1424</v>
      </c>
    </row>
    <row r="1794" spans="1:2">
      <c r="A1794" s="65" t="s">
        <v>455</v>
      </c>
      <c r="B1794" s="65" t="s">
        <v>1425</v>
      </c>
    </row>
    <row r="1795" spans="1:2">
      <c r="A1795" s="65" t="s">
        <v>455</v>
      </c>
      <c r="B1795" s="65" t="s">
        <v>1426</v>
      </c>
    </row>
    <row r="1796" spans="1:2">
      <c r="A1796" s="65" t="s">
        <v>455</v>
      </c>
      <c r="B1796" s="65" t="s">
        <v>1427</v>
      </c>
    </row>
    <row r="1797" spans="1:2">
      <c r="A1797" s="65" t="s">
        <v>455</v>
      </c>
      <c r="B1797" s="65" t="s">
        <v>1428</v>
      </c>
    </row>
    <row r="1798" spans="1:2">
      <c r="A1798" s="23" t="s">
        <v>455</v>
      </c>
      <c r="B1798" s="23" t="s">
        <v>476</v>
      </c>
    </row>
    <row r="1799" spans="1:2">
      <c r="A1799" s="65" t="s">
        <v>455</v>
      </c>
      <c r="B1799" s="65" t="s">
        <v>1429</v>
      </c>
    </row>
    <row r="1800" spans="1:2">
      <c r="A1800" s="33" t="s">
        <v>455</v>
      </c>
      <c r="B1800" s="33" t="s">
        <v>3599</v>
      </c>
    </row>
    <row r="1801" spans="1:2">
      <c r="A1801" s="65" t="s">
        <v>455</v>
      </c>
      <c r="B1801" s="65" t="s">
        <v>1430</v>
      </c>
    </row>
    <row r="1802" spans="1:2">
      <c r="A1802" s="65" t="s">
        <v>455</v>
      </c>
      <c r="B1802" s="65" t="s">
        <v>1431</v>
      </c>
    </row>
    <row r="1803" spans="1:2">
      <c r="A1803" s="65" t="s">
        <v>455</v>
      </c>
      <c r="B1803" s="65" t="s">
        <v>1432</v>
      </c>
    </row>
    <row r="1804" spans="1:2">
      <c r="A1804" s="65" t="s">
        <v>455</v>
      </c>
      <c r="B1804" s="65" t="s">
        <v>1433</v>
      </c>
    </row>
    <row r="1805" spans="1:2">
      <c r="A1805" s="65" t="s">
        <v>455</v>
      </c>
      <c r="B1805" s="65" t="s">
        <v>1434</v>
      </c>
    </row>
    <row r="1806" spans="1:2">
      <c r="A1806" s="65" t="s">
        <v>455</v>
      </c>
      <c r="B1806" s="65" t="s">
        <v>1435</v>
      </c>
    </row>
    <row r="1807" spans="1:2">
      <c r="A1807" s="65" t="s">
        <v>455</v>
      </c>
      <c r="B1807" s="65" t="s">
        <v>1436</v>
      </c>
    </row>
    <row r="1808" spans="1:2">
      <c r="A1808" s="65" t="s">
        <v>455</v>
      </c>
      <c r="B1808" s="65" t="s">
        <v>1437</v>
      </c>
    </row>
    <row r="1809" spans="1:2">
      <c r="A1809" s="65" t="s">
        <v>455</v>
      </c>
      <c r="B1809" s="65" t="s">
        <v>1438</v>
      </c>
    </row>
    <row r="1810" spans="1:2">
      <c r="A1810" s="65" t="s">
        <v>455</v>
      </c>
      <c r="B1810" s="65" t="s">
        <v>1439</v>
      </c>
    </row>
    <row r="1811" spans="1:2">
      <c r="A1811" s="65" t="s">
        <v>455</v>
      </c>
      <c r="B1811" s="65" t="s">
        <v>1440</v>
      </c>
    </row>
    <row r="1812" spans="1:2">
      <c r="A1812" s="65" t="s">
        <v>455</v>
      </c>
      <c r="B1812" s="65" t="s">
        <v>1441</v>
      </c>
    </row>
    <row r="1813" spans="1:2">
      <c r="A1813" s="65" t="s">
        <v>480</v>
      </c>
      <c r="B1813" s="65" t="s">
        <v>1442</v>
      </c>
    </row>
    <row r="1814" spans="1:2">
      <c r="A1814" s="65" t="s">
        <v>488</v>
      </c>
      <c r="B1814" s="65" t="s">
        <v>489</v>
      </c>
    </row>
    <row r="1815" spans="1:2">
      <c r="A1815" s="23" t="s">
        <v>488</v>
      </c>
      <c r="B1815" s="23" t="s">
        <v>2109</v>
      </c>
    </row>
    <row r="1816" spans="1:2">
      <c r="A1816" s="65" t="s">
        <v>488</v>
      </c>
      <c r="B1816" s="65" t="s">
        <v>1443</v>
      </c>
    </row>
    <row r="1817" spans="1:2">
      <c r="A1817" s="33" t="s">
        <v>1444</v>
      </c>
      <c r="B1817" s="33" t="s">
        <v>978</v>
      </c>
    </row>
    <row r="1818" spans="1:2">
      <c r="A1818" s="65" t="s">
        <v>1444</v>
      </c>
      <c r="B1818" s="65" t="s">
        <v>1445</v>
      </c>
    </row>
    <row r="1819" spans="1:2">
      <c r="A1819" s="33" t="s">
        <v>1444</v>
      </c>
      <c r="B1819" s="33" t="s">
        <v>2748</v>
      </c>
    </row>
    <row r="1820" spans="1:2">
      <c r="A1820" s="33" t="s">
        <v>1444</v>
      </c>
      <c r="B1820" s="33" t="s">
        <v>2749</v>
      </c>
    </row>
    <row r="1821" spans="1:2">
      <c r="A1821" s="65" t="s">
        <v>1444</v>
      </c>
      <c r="B1821" s="65" t="s">
        <v>1446</v>
      </c>
    </row>
    <row r="1822" spans="1:2">
      <c r="A1822" s="65" t="s">
        <v>1444</v>
      </c>
      <c r="B1822" s="65" t="s">
        <v>1447</v>
      </c>
    </row>
    <row r="1823" spans="1:2">
      <c r="A1823" s="33" t="s">
        <v>1444</v>
      </c>
      <c r="B1823" s="33" t="s">
        <v>2754</v>
      </c>
    </row>
    <row r="1824" spans="1:2">
      <c r="A1824" s="33" t="s">
        <v>1444</v>
      </c>
      <c r="B1824" s="33" t="s">
        <v>2755</v>
      </c>
    </row>
    <row r="1825" spans="1:2">
      <c r="A1825" s="33" t="s">
        <v>1444</v>
      </c>
      <c r="B1825" s="33" t="s">
        <v>2757</v>
      </c>
    </row>
    <row r="1826" spans="1:2">
      <c r="A1826" s="65" t="s">
        <v>1444</v>
      </c>
      <c r="B1826" s="65" t="s">
        <v>1448</v>
      </c>
    </row>
    <row r="1827" spans="1:2">
      <c r="A1827" s="65" t="s">
        <v>1444</v>
      </c>
      <c r="B1827" s="65" t="s">
        <v>1449</v>
      </c>
    </row>
    <row r="1828" spans="1:2">
      <c r="A1828" s="33" t="s">
        <v>1444</v>
      </c>
      <c r="B1828" s="33" t="s">
        <v>2765</v>
      </c>
    </row>
    <row r="1829" spans="1:2">
      <c r="A1829" s="33" t="s">
        <v>1444</v>
      </c>
      <c r="B1829" s="33" t="s">
        <v>760</v>
      </c>
    </row>
    <row r="1830" spans="1:2">
      <c r="A1830" s="33" t="s">
        <v>1444</v>
      </c>
      <c r="B1830" s="33" t="s">
        <v>3083</v>
      </c>
    </row>
    <row r="1831" spans="1:2">
      <c r="A1831" s="65" t="s">
        <v>1444</v>
      </c>
      <c r="B1831" s="65" t="s">
        <v>1450</v>
      </c>
    </row>
    <row r="1832" spans="1:2">
      <c r="A1832" s="33" t="s">
        <v>1444</v>
      </c>
      <c r="B1832" s="33" t="s">
        <v>3456</v>
      </c>
    </row>
    <row r="1833" spans="1:2">
      <c r="A1833" s="33" t="s">
        <v>1444</v>
      </c>
      <c r="B1833" s="33" t="s">
        <v>3579</v>
      </c>
    </row>
    <row r="1834" spans="1:2">
      <c r="A1834" s="65" t="s">
        <v>1444</v>
      </c>
      <c r="B1834" s="65" t="s">
        <v>1451</v>
      </c>
    </row>
    <row r="1835" spans="1:2">
      <c r="A1835" s="65" t="s">
        <v>1444</v>
      </c>
      <c r="B1835" s="65" t="s">
        <v>54</v>
      </c>
    </row>
    <row r="1836" spans="1:2">
      <c r="A1836" s="33" t="s">
        <v>1452</v>
      </c>
      <c r="B1836" s="33" t="s">
        <v>2552</v>
      </c>
    </row>
    <row r="1837" spans="1:2">
      <c r="A1837" s="33" t="s">
        <v>1452</v>
      </c>
      <c r="B1837" s="33" t="s">
        <v>2607</v>
      </c>
    </row>
    <row r="1838" spans="1:2">
      <c r="A1838" s="65" t="s">
        <v>1452</v>
      </c>
      <c r="B1838" s="65" t="s">
        <v>1453</v>
      </c>
    </row>
    <row r="1839" spans="1:2">
      <c r="A1839" s="33" t="s">
        <v>1452</v>
      </c>
      <c r="B1839" s="33" t="s">
        <v>2626</v>
      </c>
    </row>
    <row r="1840" spans="1:2">
      <c r="A1840" s="65" t="s">
        <v>1452</v>
      </c>
      <c r="B1840" s="65" t="s">
        <v>1454</v>
      </c>
    </row>
    <row r="1841" spans="1:2">
      <c r="A1841" s="33" t="s">
        <v>1452</v>
      </c>
      <c r="B1841" s="33" t="s">
        <v>2654</v>
      </c>
    </row>
    <row r="1842" spans="1:2">
      <c r="A1842" s="23" t="s">
        <v>1452</v>
      </c>
      <c r="B1842" s="23" t="s">
        <v>2110</v>
      </c>
    </row>
    <row r="1843" spans="1:2">
      <c r="A1843" s="33" t="s">
        <v>1452</v>
      </c>
      <c r="B1843" s="33" t="s">
        <v>2971</v>
      </c>
    </row>
    <row r="1844" spans="1:2">
      <c r="A1844" s="33" t="s">
        <v>1452</v>
      </c>
      <c r="B1844" s="33" t="s">
        <v>3091</v>
      </c>
    </row>
    <row r="1845" spans="1:2">
      <c r="A1845" s="23" t="s">
        <v>1452</v>
      </c>
      <c r="B1845" s="23" t="s">
        <v>2111</v>
      </c>
    </row>
    <row r="1846" spans="1:2">
      <c r="A1846" s="65" t="s">
        <v>1452</v>
      </c>
      <c r="B1846" s="65" t="s">
        <v>1455</v>
      </c>
    </row>
    <row r="1847" spans="1:2">
      <c r="A1847" s="33" t="s">
        <v>1452</v>
      </c>
      <c r="B1847" s="33" t="s">
        <v>3243</v>
      </c>
    </row>
    <row r="1848" spans="1:2">
      <c r="A1848" s="33" t="s">
        <v>1452</v>
      </c>
      <c r="B1848" s="33" t="s">
        <v>3280</v>
      </c>
    </row>
    <row r="1849" spans="1:2">
      <c r="A1849" s="23" t="s">
        <v>1452</v>
      </c>
      <c r="B1849" s="23" t="s">
        <v>2112</v>
      </c>
    </row>
    <row r="1850" spans="1:2">
      <c r="A1850" s="33" t="s">
        <v>1452</v>
      </c>
      <c r="B1850" s="33" t="s">
        <v>3322</v>
      </c>
    </row>
    <row r="1851" spans="1:2">
      <c r="A1851" s="33" t="s">
        <v>1452</v>
      </c>
      <c r="B1851" s="33" t="s">
        <v>3476</v>
      </c>
    </row>
    <row r="1852" spans="1:2">
      <c r="A1852" s="33" t="s">
        <v>1452</v>
      </c>
      <c r="B1852" s="33" t="s">
        <v>3477</v>
      </c>
    </row>
    <row r="1853" spans="1:2">
      <c r="A1853" s="33" t="s">
        <v>1452</v>
      </c>
      <c r="B1853" s="33" t="s">
        <v>3591</v>
      </c>
    </row>
    <row r="1854" spans="1:2">
      <c r="A1854" s="65" t="s">
        <v>1452</v>
      </c>
      <c r="B1854" s="65" t="s">
        <v>1456</v>
      </c>
    </row>
    <row r="1855" spans="1:2">
      <c r="A1855" s="33" t="s">
        <v>1452</v>
      </c>
      <c r="B1855" s="33" t="s">
        <v>3685</v>
      </c>
    </row>
    <row r="1856" spans="1:2">
      <c r="A1856" s="24" t="s">
        <v>1452</v>
      </c>
      <c r="B1856" s="24" t="s">
        <v>2113</v>
      </c>
    </row>
    <row r="1857" spans="1:2">
      <c r="A1857" s="23" t="s">
        <v>1452</v>
      </c>
      <c r="B1857" s="23" t="s">
        <v>2114</v>
      </c>
    </row>
    <row r="1858" spans="1:2">
      <c r="A1858" s="33" t="s">
        <v>1452</v>
      </c>
      <c r="B1858" s="33" t="s">
        <v>3844</v>
      </c>
    </row>
    <row r="1859" spans="1:2">
      <c r="A1859" s="33" t="s">
        <v>1452</v>
      </c>
      <c r="B1859" s="33" t="s">
        <v>3845</v>
      </c>
    </row>
    <row r="1860" spans="1:2">
      <c r="A1860" s="33" t="s">
        <v>1452</v>
      </c>
      <c r="B1860" s="33" t="s">
        <v>3846</v>
      </c>
    </row>
    <row r="1861" spans="1:2">
      <c r="A1861" s="23" t="s">
        <v>1452</v>
      </c>
      <c r="B1861" s="23" t="s">
        <v>2115</v>
      </c>
    </row>
    <row r="1862" spans="1:2">
      <c r="A1862" s="65" t="s">
        <v>493</v>
      </c>
      <c r="B1862" s="65" t="s">
        <v>1457</v>
      </c>
    </row>
    <row r="1863" spans="1:2">
      <c r="A1863" s="33" t="s">
        <v>493</v>
      </c>
      <c r="B1863" s="33" t="s">
        <v>2480</v>
      </c>
    </row>
    <row r="1864" spans="1:2">
      <c r="A1864" s="23" t="s">
        <v>493</v>
      </c>
      <c r="B1864" s="23" t="s">
        <v>2116</v>
      </c>
    </row>
    <row r="1865" spans="1:2">
      <c r="A1865" s="65" t="s">
        <v>493</v>
      </c>
      <c r="B1865" s="65" t="s">
        <v>1458</v>
      </c>
    </row>
    <row r="1866" spans="1:2">
      <c r="A1866" s="23" t="s">
        <v>493</v>
      </c>
      <c r="B1866" s="23" t="s">
        <v>2117</v>
      </c>
    </row>
    <row r="1867" spans="1:2">
      <c r="A1867" s="33" t="s">
        <v>493</v>
      </c>
      <c r="B1867" s="33" t="s">
        <v>3709</v>
      </c>
    </row>
    <row r="1868" spans="1:2">
      <c r="A1868" s="23" t="s">
        <v>493</v>
      </c>
      <c r="B1868" s="23" t="s">
        <v>2118</v>
      </c>
    </row>
    <row r="1869" spans="1:2">
      <c r="A1869" s="65" t="s">
        <v>497</v>
      </c>
      <c r="B1869" s="65" t="s">
        <v>1459</v>
      </c>
    </row>
    <row r="1870" spans="1:2">
      <c r="A1870" s="33" t="s">
        <v>497</v>
      </c>
      <c r="B1870" s="33" t="s">
        <v>2516</v>
      </c>
    </row>
    <row r="1871" spans="1:2">
      <c r="A1871" s="65" t="s">
        <v>497</v>
      </c>
      <c r="B1871" s="65" t="s">
        <v>1460</v>
      </c>
    </row>
    <row r="1872" spans="1:2">
      <c r="A1872" s="65" t="s">
        <v>497</v>
      </c>
      <c r="B1872" s="65" t="s">
        <v>1461</v>
      </c>
    </row>
    <row r="1873" spans="1:2">
      <c r="A1873" s="65" t="s">
        <v>497</v>
      </c>
      <c r="B1873" s="65" t="s">
        <v>498</v>
      </c>
    </row>
    <row r="1874" spans="1:2">
      <c r="A1874" s="23" t="s">
        <v>497</v>
      </c>
      <c r="B1874" s="23" t="s">
        <v>2119</v>
      </c>
    </row>
    <row r="1875" spans="1:2">
      <c r="A1875" s="65" t="s">
        <v>497</v>
      </c>
      <c r="B1875" s="65" t="s">
        <v>1462</v>
      </c>
    </row>
    <row r="1876" spans="1:2">
      <c r="A1876" s="65" t="s">
        <v>497</v>
      </c>
      <c r="B1876" s="65" t="s">
        <v>1463</v>
      </c>
    </row>
    <row r="1877" spans="1:2">
      <c r="A1877" s="33" t="s">
        <v>497</v>
      </c>
      <c r="B1877" s="33" t="s">
        <v>3138</v>
      </c>
    </row>
    <row r="1878" spans="1:2">
      <c r="A1878" s="23" t="s">
        <v>497</v>
      </c>
      <c r="B1878" s="23" t="s">
        <v>2120</v>
      </c>
    </row>
    <row r="1879" spans="1:2">
      <c r="A1879" s="23" t="s">
        <v>497</v>
      </c>
      <c r="B1879" s="23" t="s">
        <v>2121</v>
      </c>
    </row>
    <row r="1880" spans="1:2">
      <c r="A1880" s="23" t="s">
        <v>497</v>
      </c>
      <c r="B1880" s="23" t="s">
        <v>2122</v>
      </c>
    </row>
    <row r="1881" spans="1:2">
      <c r="A1881" s="65" t="s">
        <v>497</v>
      </c>
      <c r="B1881" s="65" t="s">
        <v>1464</v>
      </c>
    </row>
    <row r="1882" spans="1:2">
      <c r="A1882" s="33" t="s">
        <v>1465</v>
      </c>
      <c r="B1882" s="33" t="s">
        <v>3541</v>
      </c>
    </row>
    <row r="1883" spans="1:2">
      <c r="A1883" s="65" t="s">
        <v>1465</v>
      </c>
      <c r="B1883" s="65" t="s">
        <v>1466</v>
      </c>
    </row>
    <row r="1884" spans="1:2">
      <c r="A1884" s="68" t="s">
        <v>501</v>
      </c>
      <c r="B1884" s="68" t="s">
        <v>2123</v>
      </c>
    </row>
    <row r="1885" spans="1:2">
      <c r="A1885" s="31" t="s">
        <v>501</v>
      </c>
      <c r="B1885" s="31" t="s">
        <v>2610</v>
      </c>
    </row>
    <row r="1886" spans="1:2">
      <c r="A1886" s="69" t="s">
        <v>501</v>
      </c>
      <c r="B1886" s="69" t="s">
        <v>502</v>
      </c>
    </row>
    <row r="1887" spans="1:2">
      <c r="A1887" s="31" t="s">
        <v>501</v>
      </c>
      <c r="B1887" s="31" t="s">
        <v>2838</v>
      </c>
    </row>
    <row r="1888" spans="1:2">
      <c r="A1888" s="33" t="s">
        <v>501</v>
      </c>
      <c r="B1888" s="33" t="s">
        <v>2958</v>
      </c>
    </row>
    <row r="1889" spans="1:2">
      <c r="A1889" s="33" t="s">
        <v>501</v>
      </c>
      <c r="B1889" s="33" t="s">
        <v>506</v>
      </c>
    </row>
    <row r="1890" spans="1:2">
      <c r="A1890" s="33" t="s">
        <v>501</v>
      </c>
      <c r="B1890" s="33" t="s">
        <v>3459</v>
      </c>
    </row>
    <row r="1891" spans="1:2">
      <c r="A1891" s="33" t="s">
        <v>501</v>
      </c>
      <c r="B1891" s="33" t="s">
        <v>3475</v>
      </c>
    </row>
    <row r="1892" spans="1:2">
      <c r="A1892" s="65" t="s">
        <v>501</v>
      </c>
      <c r="B1892" s="65" t="s">
        <v>508</v>
      </c>
    </row>
    <row r="1893" spans="1:2">
      <c r="A1893" s="33" t="s">
        <v>501</v>
      </c>
      <c r="B1893" s="33" t="s">
        <v>3533</v>
      </c>
    </row>
    <row r="1894" spans="1:2">
      <c r="A1894" s="33" t="s">
        <v>501</v>
      </c>
      <c r="B1894" s="33" t="s">
        <v>3648</v>
      </c>
    </row>
    <row r="1895" spans="1:2">
      <c r="A1895" s="33" t="s">
        <v>501</v>
      </c>
      <c r="B1895" s="38" t="s">
        <v>3756</v>
      </c>
    </row>
    <row r="1896" spans="1:2">
      <c r="A1896" s="65" t="s">
        <v>510</v>
      </c>
      <c r="B1896" s="65" t="s">
        <v>1467</v>
      </c>
    </row>
    <row r="1897" spans="1:2">
      <c r="A1897" s="33" t="s">
        <v>510</v>
      </c>
      <c r="B1897" s="33" t="s">
        <v>2769</v>
      </c>
    </row>
    <row r="1898" spans="1:2">
      <c r="A1898" s="23" t="s">
        <v>510</v>
      </c>
      <c r="B1898" s="23" t="s">
        <v>2124</v>
      </c>
    </row>
    <row r="1899" spans="1:2">
      <c r="A1899" s="33" t="s">
        <v>2125</v>
      </c>
      <c r="B1899" s="33" t="s">
        <v>904</v>
      </c>
    </row>
    <row r="1900" spans="1:2">
      <c r="A1900" s="33" t="s">
        <v>2125</v>
      </c>
      <c r="B1900" s="33" t="s">
        <v>2946</v>
      </c>
    </row>
    <row r="1901" spans="1:2">
      <c r="A1901" s="23" t="s">
        <v>2125</v>
      </c>
      <c r="B1901" s="23" t="s">
        <v>2126</v>
      </c>
    </row>
    <row r="1902" spans="1:2">
      <c r="A1902" s="33" t="s">
        <v>2125</v>
      </c>
      <c r="B1902" s="33" t="s">
        <v>3250</v>
      </c>
    </row>
    <row r="1903" spans="1:2">
      <c r="A1903" s="33" t="s">
        <v>2125</v>
      </c>
      <c r="B1903" s="33" t="s">
        <v>3314</v>
      </c>
    </row>
    <row r="1904" spans="1:2">
      <c r="A1904" s="33" t="s">
        <v>2125</v>
      </c>
      <c r="B1904" s="33" t="s">
        <v>3341</v>
      </c>
    </row>
    <row r="1905" spans="1:2">
      <c r="A1905" s="33" t="s">
        <v>2125</v>
      </c>
      <c r="B1905" s="33" t="s">
        <v>3355</v>
      </c>
    </row>
    <row r="1906" spans="1:2">
      <c r="A1906" s="23" t="s">
        <v>2125</v>
      </c>
      <c r="B1906" s="23" t="s">
        <v>2127</v>
      </c>
    </row>
    <row r="1907" spans="1:2">
      <c r="A1907" s="23" t="s">
        <v>2125</v>
      </c>
      <c r="B1907" s="23" t="s">
        <v>2128</v>
      </c>
    </row>
    <row r="1908" spans="1:2">
      <c r="A1908" s="33" t="s">
        <v>2125</v>
      </c>
      <c r="B1908" s="33" t="s">
        <v>3928</v>
      </c>
    </row>
    <row r="1909" spans="1:2">
      <c r="A1909" s="33" t="s">
        <v>513</v>
      </c>
      <c r="B1909" s="33" t="s">
        <v>2861</v>
      </c>
    </row>
    <row r="1910" spans="1:2">
      <c r="A1910" s="65" t="s">
        <v>513</v>
      </c>
      <c r="B1910" s="65" t="s">
        <v>1468</v>
      </c>
    </row>
    <row r="1911" spans="1:2">
      <c r="A1911" s="33" t="s">
        <v>513</v>
      </c>
      <c r="B1911" s="33" t="s">
        <v>3255</v>
      </c>
    </row>
    <row r="1912" spans="1:2">
      <c r="A1912" s="33" t="s">
        <v>513</v>
      </c>
      <c r="B1912" s="33" t="s">
        <v>3594</v>
      </c>
    </row>
    <row r="1913" spans="1:2">
      <c r="A1913" s="23" t="s">
        <v>799</v>
      </c>
      <c r="B1913" s="23" t="s">
        <v>2129</v>
      </c>
    </row>
    <row r="1914" spans="1:2">
      <c r="A1914" s="33" t="s">
        <v>522</v>
      </c>
      <c r="B1914" s="33" t="s">
        <v>2526</v>
      </c>
    </row>
    <row r="1915" spans="1:2">
      <c r="A1915" s="33" t="s">
        <v>522</v>
      </c>
      <c r="B1915" s="33" t="s">
        <v>2530</v>
      </c>
    </row>
    <row r="1916" spans="1:2">
      <c r="A1916" s="65" t="s">
        <v>522</v>
      </c>
      <c r="B1916" s="65" t="s">
        <v>1469</v>
      </c>
    </row>
    <row r="1917" spans="1:2">
      <c r="A1917" s="33" t="s">
        <v>522</v>
      </c>
      <c r="B1917" s="33" t="s">
        <v>2588</v>
      </c>
    </row>
    <row r="1918" spans="1:2">
      <c r="A1918" s="65" t="s">
        <v>522</v>
      </c>
      <c r="B1918" s="65" t="s">
        <v>1470</v>
      </c>
    </row>
    <row r="1919" spans="1:2">
      <c r="A1919" s="33" t="s">
        <v>522</v>
      </c>
      <c r="B1919" s="33" t="s">
        <v>2830</v>
      </c>
    </row>
    <row r="1920" spans="1:2">
      <c r="A1920" s="33" t="s">
        <v>522</v>
      </c>
      <c r="B1920" s="33" t="s">
        <v>2881</v>
      </c>
    </row>
    <row r="1921" spans="1:2">
      <c r="A1921" s="33" t="s">
        <v>522</v>
      </c>
      <c r="B1921" s="33" t="s">
        <v>2921</v>
      </c>
    </row>
    <row r="1922" spans="1:2">
      <c r="A1922" s="33" t="s">
        <v>522</v>
      </c>
      <c r="B1922" s="33" t="s">
        <v>2935</v>
      </c>
    </row>
    <row r="1923" spans="1:2">
      <c r="A1923" s="33" t="s">
        <v>522</v>
      </c>
      <c r="B1923" s="33" t="s">
        <v>182</v>
      </c>
    </row>
    <row r="1924" spans="1:2">
      <c r="A1924" s="33" t="s">
        <v>522</v>
      </c>
      <c r="B1924" s="33" t="s">
        <v>3012</v>
      </c>
    </row>
    <row r="1925" spans="1:2">
      <c r="A1925" s="33" t="s">
        <v>522</v>
      </c>
      <c r="B1925" s="33" t="s">
        <v>3016</v>
      </c>
    </row>
    <row r="1926" spans="1:2">
      <c r="A1926" s="33" t="s">
        <v>522</v>
      </c>
      <c r="B1926" s="38" t="s">
        <v>3122</v>
      </c>
    </row>
    <row r="1927" spans="1:2">
      <c r="A1927" s="23" t="s">
        <v>522</v>
      </c>
      <c r="B1927" s="23" t="s">
        <v>2130</v>
      </c>
    </row>
    <row r="1928" spans="1:2">
      <c r="A1928" s="23" t="s">
        <v>522</v>
      </c>
      <c r="B1928" s="23" t="s">
        <v>2131</v>
      </c>
    </row>
    <row r="1929" spans="1:2">
      <c r="A1929" s="33" t="s">
        <v>522</v>
      </c>
      <c r="B1929" s="33" t="s">
        <v>3270</v>
      </c>
    </row>
    <row r="1930" spans="1:2">
      <c r="A1930" s="33" t="s">
        <v>522</v>
      </c>
      <c r="B1930" s="33" t="s">
        <v>3350</v>
      </c>
    </row>
    <row r="1931" spans="1:2">
      <c r="A1931" s="33" t="s">
        <v>522</v>
      </c>
      <c r="B1931" s="33" t="s">
        <v>3392</v>
      </c>
    </row>
    <row r="1932" spans="1:2">
      <c r="A1932" s="33" t="s">
        <v>522</v>
      </c>
      <c r="B1932" s="33" t="s">
        <v>3437</v>
      </c>
    </row>
    <row r="1933" spans="1:2">
      <c r="A1933" s="33" t="s">
        <v>522</v>
      </c>
      <c r="B1933" s="33" t="s">
        <v>3586</v>
      </c>
    </row>
    <row r="1934" spans="1:2">
      <c r="A1934" s="33" t="s">
        <v>522</v>
      </c>
      <c r="B1934" s="33" t="s">
        <v>3673</v>
      </c>
    </row>
    <row r="1935" spans="1:2">
      <c r="A1935" s="33" t="s">
        <v>522</v>
      </c>
      <c r="B1935" s="66" t="s">
        <v>3934</v>
      </c>
    </row>
    <row r="1936" spans="1:2">
      <c r="A1936" s="23" t="s">
        <v>2132</v>
      </c>
      <c r="B1936" s="23" t="s">
        <v>2133</v>
      </c>
    </row>
    <row r="1937" spans="1:2">
      <c r="A1937" s="23" t="s">
        <v>2132</v>
      </c>
      <c r="B1937" s="23" t="s">
        <v>2134</v>
      </c>
    </row>
    <row r="1938" spans="1:2">
      <c r="A1938" s="23" t="s">
        <v>2132</v>
      </c>
      <c r="B1938" s="23" t="s">
        <v>2135</v>
      </c>
    </row>
    <row r="1939" spans="1:2">
      <c r="A1939" s="23" t="s">
        <v>2132</v>
      </c>
      <c r="B1939" s="23" t="s">
        <v>2136</v>
      </c>
    </row>
    <row r="1940" spans="1:2">
      <c r="A1940" s="23" t="s">
        <v>2132</v>
      </c>
      <c r="B1940" s="23" t="s">
        <v>2137</v>
      </c>
    </row>
    <row r="1941" spans="1:2">
      <c r="A1941" s="33" t="s">
        <v>2132</v>
      </c>
      <c r="B1941" s="33" t="s">
        <v>2963</v>
      </c>
    </row>
    <row r="1942" spans="1:2">
      <c r="A1942" s="23" t="s">
        <v>2132</v>
      </c>
      <c r="B1942" s="23" t="s">
        <v>2138</v>
      </c>
    </row>
    <row r="1943" spans="1:2">
      <c r="A1943" s="23" t="s">
        <v>2132</v>
      </c>
      <c r="B1943" s="23" t="s">
        <v>2139</v>
      </c>
    </row>
    <row r="1944" spans="1:2">
      <c r="A1944" s="23" t="s">
        <v>2132</v>
      </c>
      <c r="B1944" s="23" t="s">
        <v>2140</v>
      </c>
    </row>
    <row r="1945" spans="1:2">
      <c r="A1945" s="23" t="s">
        <v>2132</v>
      </c>
      <c r="B1945" s="23" t="s">
        <v>2141</v>
      </c>
    </row>
    <row r="1946" spans="1:2">
      <c r="A1946" s="23" t="s">
        <v>2132</v>
      </c>
      <c r="B1946" s="23" t="s">
        <v>2142</v>
      </c>
    </row>
    <row r="1947" spans="1:2">
      <c r="A1947" s="23" t="s">
        <v>2132</v>
      </c>
      <c r="B1947" s="23" t="s">
        <v>2143</v>
      </c>
    </row>
    <row r="1948" spans="1:2">
      <c r="A1948" s="23" t="s">
        <v>2132</v>
      </c>
      <c r="B1948" s="23" t="s">
        <v>2144</v>
      </c>
    </row>
    <row r="1949" spans="1:2">
      <c r="A1949" s="65" t="s">
        <v>528</v>
      </c>
      <c r="B1949" s="65" t="s">
        <v>529</v>
      </c>
    </row>
    <row r="1950" spans="1:2">
      <c r="A1950" s="23" t="s">
        <v>531</v>
      </c>
      <c r="B1950" s="23" t="s">
        <v>2145</v>
      </c>
    </row>
    <row r="1951" spans="1:2">
      <c r="A1951" s="33" t="s">
        <v>534</v>
      </c>
      <c r="B1951" s="33" t="s">
        <v>2579</v>
      </c>
    </row>
    <row r="1952" spans="1:2">
      <c r="A1952" s="33" t="s">
        <v>534</v>
      </c>
      <c r="B1952" s="33" t="s">
        <v>2596</v>
      </c>
    </row>
    <row r="1953" spans="1:2">
      <c r="A1953" s="33" t="s">
        <v>534</v>
      </c>
      <c r="B1953" s="33" t="s">
        <v>2686</v>
      </c>
    </row>
    <row r="1954" spans="1:2">
      <c r="A1954" s="33" t="s">
        <v>534</v>
      </c>
      <c r="B1954" s="33" t="s">
        <v>2715</v>
      </c>
    </row>
    <row r="1955" spans="1:2">
      <c r="A1955" s="33" t="s">
        <v>534</v>
      </c>
      <c r="B1955" s="33" t="s">
        <v>2778</v>
      </c>
    </row>
    <row r="1956" spans="1:2">
      <c r="A1956" s="23" t="s">
        <v>534</v>
      </c>
      <c r="B1956" s="23" t="s">
        <v>2146</v>
      </c>
    </row>
    <row r="1957" spans="1:2">
      <c r="A1957" s="33" t="s">
        <v>534</v>
      </c>
      <c r="B1957" s="33" t="s">
        <v>2902</v>
      </c>
    </row>
    <row r="1958" spans="1:2">
      <c r="A1958" s="33" t="s">
        <v>534</v>
      </c>
      <c r="B1958" s="33" t="s">
        <v>2966</v>
      </c>
    </row>
    <row r="1959" spans="1:2">
      <c r="A1959" s="23" t="s">
        <v>534</v>
      </c>
      <c r="B1959" s="23" t="s">
        <v>2147</v>
      </c>
    </row>
    <row r="1960" spans="1:2">
      <c r="A1960" s="65" t="s">
        <v>534</v>
      </c>
      <c r="B1960" s="65" t="s">
        <v>1471</v>
      </c>
    </row>
    <row r="1961" spans="1:2">
      <c r="A1961" s="33" t="s">
        <v>534</v>
      </c>
      <c r="B1961" s="33" t="s">
        <v>3374</v>
      </c>
    </row>
    <row r="1962" spans="1:2">
      <c r="A1962" s="23" t="s">
        <v>534</v>
      </c>
      <c r="B1962" s="23" t="s">
        <v>2148</v>
      </c>
    </row>
    <row r="1963" spans="1:2">
      <c r="A1963" s="65" t="s">
        <v>534</v>
      </c>
      <c r="B1963" s="65" t="s">
        <v>1472</v>
      </c>
    </row>
    <row r="1964" spans="1:2">
      <c r="A1964" s="33" t="s">
        <v>534</v>
      </c>
      <c r="B1964" s="33" t="s">
        <v>3441</v>
      </c>
    </row>
    <row r="1965" spans="1:2">
      <c r="A1965" s="33" t="s">
        <v>534</v>
      </c>
      <c r="B1965" s="33" t="s">
        <v>3542</v>
      </c>
    </row>
    <row r="1966" spans="1:2">
      <c r="A1966" s="33" t="s">
        <v>534</v>
      </c>
      <c r="B1966" s="33" t="s">
        <v>3543</v>
      </c>
    </row>
    <row r="1967" spans="1:2">
      <c r="A1967" s="33" t="s">
        <v>534</v>
      </c>
      <c r="B1967" s="33" t="s">
        <v>3562</v>
      </c>
    </row>
    <row r="1968" spans="1:2">
      <c r="A1968" s="23" t="s">
        <v>534</v>
      </c>
      <c r="B1968" s="23" t="s">
        <v>2149</v>
      </c>
    </row>
    <row r="1969" spans="1:2">
      <c r="A1969" s="33" t="s">
        <v>534</v>
      </c>
      <c r="B1969" s="33" t="s">
        <v>3668</v>
      </c>
    </row>
    <row r="1970" spans="1:2">
      <c r="A1970" s="33" t="s">
        <v>534</v>
      </c>
      <c r="B1970" s="33" t="s">
        <v>3669</v>
      </c>
    </row>
    <row r="1971" spans="1:2">
      <c r="A1971" s="33" t="s">
        <v>534</v>
      </c>
      <c r="B1971" s="33" t="s">
        <v>3670</v>
      </c>
    </row>
    <row r="1972" spans="1:2">
      <c r="A1972" s="33" t="s">
        <v>534</v>
      </c>
      <c r="B1972" s="33" t="s">
        <v>3728</v>
      </c>
    </row>
    <row r="1973" spans="1:2">
      <c r="A1973" s="65" t="s">
        <v>534</v>
      </c>
      <c r="B1973" s="65" t="s">
        <v>1473</v>
      </c>
    </row>
    <row r="1974" spans="1:2">
      <c r="A1974" s="65" t="s">
        <v>534</v>
      </c>
      <c r="B1974" s="65" t="s">
        <v>536</v>
      </c>
    </row>
    <row r="1975" spans="1:2">
      <c r="A1975" s="33" t="s">
        <v>534</v>
      </c>
      <c r="B1975" s="33" t="s">
        <v>3843</v>
      </c>
    </row>
    <row r="1976" spans="1:2">
      <c r="A1976" s="23" t="s">
        <v>534</v>
      </c>
      <c r="B1976" s="23" t="s">
        <v>2150</v>
      </c>
    </row>
    <row r="1977" spans="1:2">
      <c r="A1977" s="65" t="s">
        <v>534</v>
      </c>
      <c r="B1977" s="65" t="s">
        <v>1474</v>
      </c>
    </row>
    <row r="1978" spans="1:2">
      <c r="A1978" s="23" t="s">
        <v>534</v>
      </c>
      <c r="B1978" s="23" t="s">
        <v>2151</v>
      </c>
    </row>
    <row r="1979" spans="1:2">
      <c r="A1979" s="65" t="s">
        <v>538</v>
      </c>
      <c r="B1979" s="65" t="s">
        <v>1139</v>
      </c>
    </row>
    <row r="1980" spans="1:2">
      <c r="A1980" s="65" t="s">
        <v>538</v>
      </c>
      <c r="B1980" s="65" t="s">
        <v>1475</v>
      </c>
    </row>
    <row r="1981" spans="1:2">
      <c r="A1981" s="33" t="s">
        <v>538</v>
      </c>
      <c r="B1981" s="33" t="s">
        <v>3008</v>
      </c>
    </row>
    <row r="1982" spans="1:2">
      <c r="A1982" s="23" t="s">
        <v>538</v>
      </c>
      <c r="B1982" s="23" t="s">
        <v>2152</v>
      </c>
    </row>
    <row r="1983" spans="1:2">
      <c r="A1983" s="33" t="s">
        <v>538</v>
      </c>
      <c r="B1983" s="33" t="s">
        <v>3009</v>
      </c>
    </row>
    <row r="1984" spans="1:2">
      <c r="A1984" s="65" t="s">
        <v>538</v>
      </c>
      <c r="B1984" s="65" t="s">
        <v>1476</v>
      </c>
    </row>
    <row r="1985" spans="1:2">
      <c r="A1985" s="65" t="s">
        <v>538</v>
      </c>
      <c r="B1985" s="65" t="s">
        <v>1477</v>
      </c>
    </row>
    <row r="1986" spans="1:2">
      <c r="A1986" s="65" t="s">
        <v>538</v>
      </c>
      <c r="B1986" s="65" t="s">
        <v>1478</v>
      </c>
    </row>
    <row r="1987" spans="1:2">
      <c r="A1987" s="23" t="s">
        <v>2153</v>
      </c>
      <c r="B1987" s="23" t="s">
        <v>2154</v>
      </c>
    </row>
    <row r="1988" spans="1:2">
      <c r="A1988" s="33" t="s">
        <v>542</v>
      </c>
      <c r="B1988" s="33" t="s">
        <v>3394</v>
      </c>
    </row>
    <row r="1989" spans="1:2">
      <c r="A1989" s="23" t="s">
        <v>545</v>
      </c>
      <c r="B1989" s="23" t="s">
        <v>546</v>
      </c>
    </row>
    <row r="1990" spans="1:2">
      <c r="A1990" s="65" t="s">
        <v>548</v>
      </c>
      <c r="B1990" s="65" t="s">
        <v>549</v>
      </c>
    </row>
    <row r="1991" spans="1:2">
      <c r="A1991" s="33" t="s">
        <v>548</v>
      </c>
      <c r="B1991" s="33" t="s">
        <v>2520</v>
      </c>
    </row>
    <row r="1992" spans="1:2">
      <c r="A1992" s="33" t="s">
        <v>548</v>
      </c>
      <c r="B1992" s="33" t="s">
        <v>2556</v>
      </c>
    </row>
    <row r="1993" spans="1:2">
      <c r="A1993" s="33" t="s">
        <v>548</v>
      </c>
      <c r="B1993" s="33" t="s">
        <v>2799</v>
      </c>
    </row>
    <row r="1994" spans="1:2">
      <c r="A1994" s="33" t="s">
        <v>548</v>
      </c>
      <c r="B1994" s="33" t="s">
        <v>2875</v>
      </c>
    </row>
    <row r="1995" spans="1:2">
      <c r="A1995" s="23" t="s">
        <v>548</v>
      </c>
      <c r="B1995" s="23" t="s">
        <v>2155</v>
      </c>
    </row>
    <row r="1996" spans="1:2">
      <c r="A1996" s="33" t="s">
        <v>548</v>
      </c>
      <c r="B1996" s="33" t="s">
        <v>2990</v>
      </c>
    </row>
    <row r="1997" spans="1:2">
      <c r="A1997" s="34" t="s">
        <v>548</v>
      </c>
      <c r="B1997" s="34" t="s">
        <v>2053</v>
      </c>
    </row>
    <row r="1998" spans="1:2">
      <c r="A1998" s="33" t="s">
        <v>548</v>
      </c>
      <c r="B1998" s="33" t="s">
        <v>3011</v>
      </c>
    </row>
    <row r="1999" spans="1:2">
      <c r="A1999" s="33" t="s">
        <v>548</v>
      </c>
      <c r="B1999" s="33" t="s">
        <v>3053</v>
      </c>
    </row>
    <row r="2000" spans="1:2">
      <c r="A2000" s="65" t="s">
        <v>548</v>
      </c>
      <c r="B2000" s="65" t="s">
        <v>1479</v>
      </c>
    </row>
    <row r="2001" spans="1:2">
      <c r="A2001" s="33" t="s">
        <v>548</v>
      </c>
      <c r="B2001" s="33" t="s">
        <v>3242</v>
      </c>
    </row>
    <row r="2002" spans="1:2">
      <c r="A2002" s="33" t="s">
        <v>548</v>
      </c>
      <c r="B2002" s="33" t="s">
        <v>3287</v>
      </c>
    </row>
    <row r="2003" spans="1:2">
      <c r="A2003" s="23" t="s">
        <v>548</v>
      </c>
      <c r="B2003" s="23" t="s">
        <v>2156</v>
      </c>
    </row>
    <row r="2004" spans="1:2">
      <c r="A2004" s="33" t="s">
        <v>548</v>
      </c>
      <c r="B2004" s="33" t="s">
        <v>3464</v>
      </c>
    </row>
    <row r="2005" spans="1:2">
      <c r="A2005" s="33" t="s">
        <v>548</v>
      </c>
      <c r="B2005" s="33" t="s">
        <v>3474</v>
      </c>
    </row>
    <row r="2006" spans="1:2">
      <c r="A2006" s="33" t="s">
        <v>548</v>
      </c>
      <c r="B2006" s="33" t="s">
        <v>3497</v>
      </c>
    </row>
    <row r="2007" spans="1:2">
      <c r="A2007" s="33" t="s">
        <v>548</v>
      </c>
      <c r="B2007" s="33" t="s">
        <v>3556</v>
      </c>
    </row>
    <row r="2008" spans="1:2">
      <c r="A2008" s="23" t="s">
        <v>548</v>
      </c>
      <c r="B2008" s="23" t="s">
        <v>551</v>
      </c>
    </row>
    <row r="2009" spans="1:2">
      <c r="A2009" s="33" t="s">
        <v>548</v>
      </c>
      <c r="B2009" s="33" t="s">
        <v>3710</v>
      </c>
    </row>
    <row r="2010" spans="1:2">
      <c r="A2010" s="33" t="s">
        <v>548</v>
      </c>
      <c r="B2010" s="33" t="s">
        <v>3737</v>
      </c>
    </row>
    <row r="2011" spans="1:2">
      <c r="A2011" s="33" t="s">
        <v>548</v>
      </c>
      <c r="B2011" s="33" t="s">
        <v>3810</v>
      </c>
    </row>
    <row r="2012" spans="1:2">
      <c r="A2012" s="33" t="s">
        <v>548</v>
      </c>
      <c r="B2012" s="33" t="s">
        <v>3812</v>
      </c>
    </row>
    <row r="2013" spans="1:2">
      <c r="A2013" s="34" t="s">
        <v>548</v>
      </c>
      <c r="B2013" s="34" t="s">
        <v>642</v>
      </c>
    </row>
    <row r="2014" spans="1:2">
      <c r="A2014" s="23" t="s">
        <v>548</v>
      </c>
      <c r="B2014" s="23" t="s">
        <v>2157</v>
      </c>
    </row>
    <row r="2015" spans="1:2">
      <c r="A2015" s="23" t="s">
        <v>548</v>
      </c>
      <c r="B2015" s="23" t="s">
        <v>2158</v>
      </c>
    </row>
    <row r="2016" spans="1:2">
      <c r="A2016" s="33" t="s">
        <v>548</v>
      </c>
      <c r="B2016" s="33" t="s">
        <v>3923</v>
      </c>
    </row>
    <row r="2017" spans="1:2">
      <c r="A2017" s="23" t="s">
        <v>548</v>
      </c>
      <c r="B2017" s="23" t="s">
        <v>2159</v>
      </c>
    </row>
    <row r="2018" spans="1:2">
      <c r="A2018" s="33" t="s">
        <v>548</v>
      </c>
      <c r="B2018" s="33" t="s">
        <v>3924</v>
      </c>
    </row>
    <row r="2019" spans="1:2">
      <c r="A2019" s="33" t="s">
        <v>553</v>
      </c>
      <c r="B2019" s="33" t="s">
        <v>2639</v>
      </c>
    </row>
    <row r="2020" spans="1:2">
      <c r="A2020" s="65" t="s">
        <v>553</v>
      </c>
      <c r="B2020" s="65" t="s">
        <v>554</v>
      </c>
    </row>
    <row r="2021" spans="1:2">
      <c r="A2021" s="33" t="s">
        <v>553</v>
      </c>
      <c r="B2021" s="33" t="s">
        <v>2917</v>
      </c>
    </row>
    <row r="2022" spans="1:2">
      <c r="A2022" s="33" t="s">
        <v>553</v>
      </c>
      <c r="B2022" s="33" t="s">
        <v>2985</v>
      </c>
    </row>
    <row r="2023" spans="1:2">
      <c r="A2023" s="33" t="s">
        <v>553</v>
      </c>
      <c r="B2023" s="33" t="s">
        <v>3004</v>
      </c>
    </row>
    <row r="2024" spans="1:2">
      <c r="A2024" s="23" t="s">
        <v>553</v>
      </c>
      <c r="B2024" s="23" t="s">
        <v>2160</v>
      </c>
    </row>
    <row r="2025" spans="1:2">
      <c r="A2025" s="70" t="s">
        <v>553</v>
      </c>
      <c r="B2025" s="70" t="s">
        <v>3065</v>
      </c>
    </row>
    <row r="2026" spans="1:2">
      <c r="A2026" s="33" t="s">
        <v>553</v>
      </c>
      <c r="B2026" s="33" t="s">
        <v>3212</v>
      </c>
    </row>
    <row r="2027" spans="1:2">
      <c r="A2027" s="37" t="s">
        <v>553</v>
      </c>
      <c r="B2027" s="37" t="s">
        <v>3213</v>
      </c>
    </row>
    <row r="2028" spans="1:2">
      <c r="A2028" s="33" t="s">
        <v>553</v>
      </c>
      <c r="B2028" s="33" t="s">
        <v>3353</v>
      </c>
    </row>
    <row r="2029" spans="1:2">
      <c r="A2029" s="33" t="s">
        <v>553</v>
      </c>
      <c r="B2029" s="33" t="s">
        <v>3363</v>
      </c>
    </row>
    <row r="2030" spans="1:2">
      <c r="A2030" s="33" t="s">
        <v>553</v>
      </c>
      <c r="B2030" s="33" t="s">
        <v>3388</v>
      </c>
    </row>
    <row r="2031" spans="1:2">
      <c r="A2031" s="33" t="s">
        <v>553</v>
      </c>
      <c r="B2031" s="33" t="s">
        <v>3593</v>
      </c>
    </row>
    <row r="2032" spans="1:2">
      <c r="A2032" s="65" t="s">
        <v>553</v>
      </c>
      <c r="B2032" s="65" t="s">
        <v>1480</v>
      </c>
    </row>
    <row r="2033" spans="1:2">
      <c r="A2033" s="23" t="s">
        <v>553</v>
      </c>
      <c r="B2033" s="23" t="s">
        <v>2161</v>
      </c>
    </row>
    <row r="2034" spans="1:2">
      <c r="A2034" s="23" t="s">
        <v>553</v>
      </c>
      <c r="B2034" s="23" t="s">
        <v>2162</v>
      </c>
    </row>
    <row r="2035" spans="1:2">
      <c r="A2035" s="23" t="s">
        <v>558</v>
      </c>
      <c r="B2035" s="23" t="s">
        <v>2163</v>
      </c>
    </row>
    <row r="2036" spans="1:2">
      <c r="A2036" s="65" t="s">
        <v>558</v>
      </c>
      <c r="B2036" s="65" t="s">
        <v>1481</v>
      </c>
    </row>
    <row r="2037" spans="1:2">
      <c r="A2037" s="23" t="s">
        <v>558</v>
      </c>
      <c r="B2037" s="23" t="s">
        <v>2164</v>
      </c>
    </row>
    <row r="2038" spans="1:2">
      <c r="A2038" s="33" t="s">
        <v>558</v>
      </c>
      <c r="B2038" s="33" t="s">
        <v>3020</v>
      </c>
    </row>
    <row r="2039" spans="1:2">
      <c r="A2039" s="33" t="s">
        <v>558</v>
      </c>
      <c r="B2039" s="33" t="s">
        <v>3195</v>
      </c>
    </row>
    <row r="2040" spans="1:2">
      <c r="A2040" s="33" t="s">
        <v>558</v>
      </c>
      <c r="B2040" s="33" t="s">
        <v>3779</v>
      </c>
    </row>
    <row r="2041" spans="1:2">
      <c r="A2041" s="65" t="s">
        <v>566</v>
      </c>
      <c r="B2041" s="65" t="s">
        <v>1482</v>
      </c>
    </row>
    <row r="2042" spans="1:2">
      <c r="A2042" s="65" t="s">
        <v>566</v>
      </c>
      <c r="B2042" s="65" t="s">
        <v>1483</v>
      </c>
    </row>
    <row r="2043" spans="1:2">
      <c r="A2043" s="65" t="s">
        <v>566</v>
      </c>
      <c r="B2043" s="65" t="s">
        <v>1484</v>
      </c>
    </row>
    <row r="2044" spans="1:2">
      <c r="A2044" s="65" t="s">
        <v>566</v>
      </c>
      <c r="B2044" s="65" t="s">
        <v>1485</v>
      </c>
    </row>
    <row r="2045" spans="1:2">
      <c r="A2045" s="33" t="s">
        <v>566</v>
      </c>
      <c r="B2045" s="33" t="s">
        <v>2855</v>
      </c>
    </row>
    <row r="2046" spans="1:2">
      <c r="A2046" s="65" t="s">
        <v>566</v>
      </c>
      <c r="B2046" s="65" t="s">
        <v>1486</v>
      </c>
    </row>
    <row r="2047" spans="1:2">
      <c r="A2047" s="33" t="s">
        <v>566</v>
      </c>
      <c r="B2047" s="33" t="s">
        <v>3259</v>
      </c>
    </row>
    <row r="2048" spans="1:2">
      <c r="A2048" s="65" t="s">
        <v>566</v>
      </c>
      <c r="B2048" s="65" t="s">
        <v>1487</v>
      </c>
    </row>
    <row r="2049" spans="1:2">
      <c r="A2049" s="65" t="s">
        <v>566</v>
      </c>
      <c r="B2049" s="65" t="s">
        <v>1488</v>
      </c>
    </row>
    <row r="2050" spans="1:2">
      <c r="A2050" s="65" t="s">
        <v>566</v>
      </c>
      <c r="B2050" s="65" t="s">
        <v>1489</v>
      </c>
    </row>
    <row r="2051" spans="1:2">
      <c r="A2051" s="33" t="s">
        <v>566</v>
      </c>
      <c r="B2051" s="33" t="s">
        <v>3577</v>
      </c>
    </row>
    <row r="2052" spans="1:2">
      <c r="A2052" s="65" t="s">
        <v>566</v>
      </c>
      <c r="B2052" s="65" t="s">
        <v>1490</v>
      </c>
    </row>
    <row r="2053" spans="1:2">
      <c r="A2053" s="23" t="s">
        <v>566</v>
      </c>
      <c r="B2053" s="23" t="s">
        <v>567</v>
      </c>
    </row>
    <row r="2054" spans="1:2">
      <c r="A2054" s="65" t="s">
        <v>1491</v>
      </c>
      <c r="B2054" s="65" t="s">
        <v>1492</v>
      </c>
    </row>
    <row r="2055" spans="1:2">
      <c r="A2055" s="23" t="s">
        <v>1491</v>
      </c>
      <c r="B2055" s="23" t="s">
        <v>2165</v>
      </c>
    </row>
    <row r="2056" spans="1:2">
      <c r="A2056" s="23" t="s">
        <v>1491</v>
      </c>
      <c r="B2056" s="23" t="s">
        <v>2166</v>
      </c>
    </row>
    <row r="2057" spans="1:2">
      <c r="A2057" s="23" t="s">
        <v>572</v>
      </c>
      <c r="B2057" s="23" t="s">
        <v>2167</v>
      </c>
    </row>
    <row r="2058" spans="1:2">
      <c r="A2058" s="23" t="s">
        <v>572</v>
      </c>
      <c r="B2058" s="23" t="s">
        <v>2168</v>
      </c>
    </row>
    <row r="2059" spans="1:2">
      <c r="A2059" s="65" t="s">
        <v>572</v>
      </c>
      <c r="B2059" s="65" t="s">
        <v>1493</v>
      </c>
    </row>
    <row r="2060" spans="1:2">
      <c r="A2060" s="23" t="s">
        <v>572</v>
      </c>
      <c r="B2060" s="23" t="s">
        <v>575</v>
      </c>
    </row>
    <row r="2061" spans="1:2">
      <c r="A2061" s="23" t="s">
        <v>572</v>
      </c>
      <c r="B2061" s="23" t="s">
        <v>577</v>
      </c>
    </row>
    <row r="2062" spans="1:2">
      <c r="A2062" s="23" t="s">
        <v>572</v>
      </c>
      <c r="B2062" s="23" t="s">
        <v>2169</v>
      </c>
    </row>
    <row r="2063" spans="1:2">
      <c r="A2063" s="65" t="s">
        <v>572</v>
      </c>
      <c r="B2063" s="65" t="s">
        <v>579</v>
      </c>
    </row>
    <row r="2064" spans="1:2">
      <c r="A2064" s="65" t="s">
        <v>572</v>
      </c>
      <c r="B2064" s="65" t="s">
        <v>1494</v>
      </c>
    </row>
    <row r="2065" spans="1:2">
      <c r="A2065" s="38" t="s">
        <v>572</v>
      </c>
      <c r="B2065" s="33" t="s">
        <v>3129</v>
      </c>
    </row>
    <row r="2066" spans="1:2">
      <c r="A2066" s="65" t="s">
        <v>572</v>
      </c>
      <c r="B2066" s="65" t="s">
        <v>1495</v>
      </c>
    </row>
    <row r="2067" spans="1:2">
      <c r="A2067" s="65" t="s">
        <v>572</v>
      </c>
      <c r="B2067" s="65" t="s">
        <v>1496</v>
      </c>
    </row>
    <row r="2068" spans="1:2">
      <c r="A2068" s="65" t="s">
        <v>572</v>
      </c>
      <c r="B2068" s="65" t="s">
        <v>1497</v>
      </c>
    </row>
    <row r="2069" spans="1:2">
      <c r="A2069" s="65" t="s">
        <v>572</v>
      </c>
      <c r="B2069" s="65" t="s">
        <v>580</v>
      </c>
    </row>
    <row r="2070" spans="1:2">
      <c r="A2070" s="31" t="s">
        <v>572</v>
      </c>
      <c r="B2070" s="31" t="s">
        <v>3182</v>
      </c>
    </row>
    <row r="2071" spans="1:2">
      <c r="A2071" s="69" t="s">
        <v>572</v>
      </c>
      <c r="B2071" s="69" t="s">
        <v>1498</v>
      </c>
    </row>
    <row r="2072" spans="1:2">
      <c r="A2072" s="68" t="s">
        <v>572</v>
      </c>
      <c r="B2072" s="68" t="s">
        <v>581</v>
      </c>
    </row>
    <row r="2073" spans="1:2">
      <c r="A2073" s="31" t="s">
        <v>572</v>
      </c>
      <c r="B2073" s="31" t="s">
        <v>3256</v>
      </c>
    </row>
    <row r="2074" spans="1:2">
      <c r="A2074" s="68" t="s">
        <v>572</v>
      </c>
      <c r="B2074" s="68" t="s">
        <v>2170</v>
      </c>
    </row>
    <row r="2075" spans="1:2">
      <c r="A2075" s="31" t="s">
        <v>590</v>
      </c>
      <c r="B2075" s="31" t="s">
        <v>2950</v>
      </c>
    </row>
    <row r="2076" spans="1:2">
      <c r="A2076" s="69" t="s">
        <v>590</v>
      </c>
      <c r="B2076" s="69" t="s">
        <v>591</v>
      </c>
    </row>
    <row r="2077" spans="1:2">
      <c r="A2077" s="31" t="s">
        <v>590</v>
      </c>
      <c r="B2077" s="31" t="s">
        <v>3071</v>
      </c>
    </row>
    <row r="2078" spans="1:2">
      <c r="A2078" s="31" t="s">
        <v>590</v>
      </c>
      <c r="B2078" s="31" t="s">
        <v>3077</v>
      </c>
    </row>
    <row r="2079" spans="1:2">
      <c r="A2079" s="31" t="s">
        <v>590</v>
      </c>
      <c r="B2079" s="31" t="s">
        <v>3191</v>
      </c>
    </row>
    <row r="2080" spans="1:2">
      <c r="A2080" s="68" t="s">
        <v>590</v>
      </c>
      <c r="B2080" s="68" t="s">
        <v>2171</v>
      </c>
    </row>
    <row r="2081" spans="1:2">
      <c r="A2081" s="31" t="s">
        <v>590</v>
      </c>
      <c r="B2081" s="31" t="s">
        <v>3323</v>
      </c>
    </row>
    <row r="2082" spans="1:2">
      <c r="A2082" s="31" t="s">
        <v>590</v>
      </c>
      <c r="B2082" s="31" t="s">
        <v>3405</v>
      </c>
    </row>
    <row r="2083" spans="1:2">
      <c r="A2083" s="68" t="s">
        <v>590</v>
      </c>
      <c r="B2083" s="68" t="s">
        <v>2172</v>
      </c>
    </row>
    <row r="2084" spans="1:2">
      <c r="A2084" s="68" t="s">
        <v>590</v>
      </c>
      <c r="B2084" s="68" t="s">
        <v>2173</v>
      </c>
    </row>
    <row r="2085" spans="1:2">
      <c r="A2085" s="31" t="s">
        <v>590</v>
      </c>
      <c r="B2085" s="31" t="s">
        <v>3762</v>
      </c>
    </row>
    <row r="2086" spans="1:2">
      <c r="A2086" s="69" t="s">
        <v>590</v>
      </c>
      <c r="B2086" s="69" t="s">
        <v>1499</v>
      </c>
    </row>
    <row r="2087" spans="1:2">
      <c r="A2087" s="39" t="s">
        <v>593</v>
      </c>
      <c r="B2087" s="31" t="s">
        <v>2905</v>
      </c>
    </row>
    <row r="2088" spans="1:2">
      <c r="A2088" s="68" t="s">
        <v>593</v>
      </c>
      <c r="B2088" s="68" t="s">
        <v>2174</v>
      </c>
    </row>
    <row r="2089" spans="1:2">
      <c r="A2089" s="31" t="s">
        <v>596</v>
      </c>
      <c r="B2089" s="31" t="s">
        <v>2513</v>
      </c>
    </row>
    <row r="2090" spans="1:2">
      <c r="A2090" s="69" t="s">
        <v>596</v>
      </c>
      <c r="B2090" s="69" t="s">
        <v>1500</v>
      </c>
    </row>
    <row r="2091" spans="1:2">
      <c r="A2091" s="68" t="s">
        <v>596</v>
      </c>
      <c r="B2091" s="71" t="s">
        <v>2175</v>
      </c>
    </row>
    <row r="2092" spans="1:2">
      <c r="A2092" s="31" t="s">
        <v>596</v>
      </c>
      <c r="B2092" s="31" t="s">
        <v>2562</v>
      </c>
    </row>
    <row r="2093" spans="1:2">
      <c r="A2093" s="68" t="s">
        <v>596</v>
      </c>
      <c r="B2093" s="68" t="s">
        <v>2176</v>
      </c>
    </row>
    <row r="2094" spans="1:2">
      <c r="A2094" s="31" t="s">
        <v>596</v>
      </c>
      <c r="B2094" s="31" t="s">
        <v>3428</v>
      </c>
    </row>
    <row r="2095" spans="1:2">
      <c r="A2095" s="68" t="s">
        <v>596</v>
      </c>
      <c r="B2095" s="68" t="s">
        <v>2177</v>
      </c>
    </row>
    <row r="2096" spans="1:2">
      <c r="A2096" s="69" t="s">
        <v>596</v>
      </c>
      <c r="B2096" s="69" t="s">
        <v>1501</v>
      </c>
    </row>
    <row r="2097" spans="1:2">
      <c r="A2097" s="31" t="s">
        <v>596</v>
      </c>
      <c r="B2097" s="31" t="s">
        <v>598</v>
      </c>
    </row>
    <row r="2098" spans="1:2">
      <c r="A2098" s="68" t="s">
        <v>600</v>
      </c>
      <c r="B2098" s="68" t="s">
        <v>2178</v>
      </c>
    </row>
    <row r="2099" spans="1:2">
      <c r="A2099" s="31" t="s">
        <v>600</v>
      </c>
      <c r="B2099" s="31" t="s">
        <v>2819</v>
      </c>
    </row>
    <row r="2100" spans="1:2">
      <c r="A2100" s="68" t="s">
        <v>600</v>
      </c>
      <c r="B2100" s="68" t="s">
        <v>2179</v>
      </c>
    </row>
    <row r="2101" spans="1:2">
      <c r="A2101" s="31" t="s">
        <v>600</v>
      </c>
      <c r="B2101" s="31" t="s">
        <v>3124</v>
      </c>
    </row>
    <row r="2102" spans="1:2">
      <c r="A2102" s="68" t="s">
        <v>600</v>
      </c>
      <c r="B2102" s="68" t="s">
        <v>2180</v>
      </c>
    </row>
    <row r="2103" spans="1:2">
      <c r="A2103" s="69" t="s">
        <v>600</v>
      </c>
      <c r="B2103" s="69" t="s">
        <v>1502</v>
      </c>
    </row>
    <row r="2104" spans="1:2">
      <c r="A2104" s="68" t="s">
        <v>600</v>
      </c>
      <c r="B2104" s="68" t="s">
        <v>2181</v>
      </c>
    </row>
    <row r="2105" spans="1:2">
      <c r="A2105" s="31" t="s">
        <v>600</v>
      </c>
      <c r="B2105" s="31" t="s">
        <v>3361</v>
      </c>
    </row>
    <row r="2106" spans="1:2">
      <c r="A2106" s="31" t="s">
        <v>600</v>
      </c>
      <c r="B2106" s="31" t="s">
        <v>3490</v>
      </c>
    </row>
    <row r="2107" spans="1:2">
      <c r="A2107" s="68" t="s">
        <v>600</v>
      </c>
      <c r="B2107" s="68" t="s">
        <v>2182</v>
      </c>
    </row>
    <row r="2108" spans="1:2">
      <c r="A2108" s="31" t="s">
        <v>600</v>
      </c>
      <c r="B2108" s="31" t="s">
        <v>3525</v>
      </c>
    </row>
    <row r="2109" spans="1:2">
      <c r="A2109" s="68" t="s">
        <v>600</v>
      </c>
      <c r="B2109" s="68" t="s">
        <v>2183</v>
      </c>
    </row>
    <row r="2110" spans="1:2">
      <c r="A2110" s="68" t="s">
        <v>600</v>
      </c>
      <c r="B2110" s="68" t="s">
        <v>2184</v>
      </c>
    </row>
    <row r="2111" spans="1:2">
      <c r="A2111" s="31" t="s">
        <v>600</v>
      </c>
      <c r="B2111" s="31" t="s">
        <v>3608</v>
      </c>
    </row>
    <row r="2112" spans="1:2">
      <c r="A2112" s="69" t="s">
        <v>600</v>
      </c>
      <c r="B2112" s="69" t="s">
        <v>1503</v>
      </c>
    </row>
    <row r="2113" spans="1:2">
      <c r="A2113" s="31" t="s">
        <v>600</v>
      </c>
      <c r="B2113" s="31" t="s">
        <v>3664</v>
      </c>
    </row>
    <row r="2114" spans="1:2">
      <c r="A2114" s="69" t="s">
        <v>600</v>
      </c>
      <c r="B2114" s="69" t="s">
        <v>1504</v>
      </c>
    </row>
    <row r="2115" spans="1:2">
      <c r="A2115" s="69" t="s">
        <v>600</v>
      </c>
      <c r="B2115" s="69" t="s">
        <v>1505</v>
      </c>
    </row>
    <row r="2116" spans="1:2">
      <c r="A2116" s="69" t="s">
        <v>600</v>
      </c>
      <c r="B2116" s="69" t="s">
        <v>1506</v>
      </c>
    </row>
    <row r="2117" spans="1:2">
      <c r="A2117" s="69" t="s">
        <v>600</v>
      </c>
      <c r="B2117" s="69" t="s">
        <v>601</v>
      </c>
    </row>
    <row r="2118" spans="1:2">
      <c r="A2118" s="31" t="s">
        <v>600</v>
      </c>
      <c r="B2118" s="31" t="s">
        <v>3939</v>
      </c>
    </row>
    <row r="2119" spans="1:2">
      <c r="A2119" s="31" t="s">
        <v>3506</v>
      </c>
      <c r="B2119" s="31" t="s">
        <v>3507</v>
      </c>
    </row>
    <row r="2120" spans="1:2">
      <c r="A2120" s="68" t="s">
        <v>813</v>
      </c>
      <c r="B2120" s="68" t="s">
        <v>2185</v>
      </c>
    </row>
    <row r="2121" spans="1:2">
      <c r="A2121" s="69" t="s">
        <v>813</v>
      </c>
      <c r="B2121" s="69" t="s">
        <v>1507</v>
      </c>
    </row>
    <row r="2122" spans="1:2">
      <c r="A2122" s="69" t="s">
        <v>813</v>
      </c>
      <c r="B2122" s="69" t="s">
        <v>1508</v>
      </c>
    </row>
    <row r="2123" spans="1:2">
      <c r="A2123" s="69" t="s">
        <v>813</v>
      </c>
      <c r="B2123" s="69" t="s">
        <v>1509</v>
      </c>
    </row>
    <row r="2124" spans="1:2">
      <c r="A2124" s="31" t="s">
        <v>813</v>
      </c>
      <c r="B2124" s="31" t="s">
        <v>3484</v>
      </c>
    </row>
    <row r="2125" spans="1:2">
      <c r="A2125" s="69" t="s">
        <v>813</v>
      </c>
      <c r="B2125" s="69" t="s">
        <v>1510</v>
      </c>
    </row>
    <row r="2126" spans="1:2">
      <c r="A2126" s="68" t="s">
        <v>609</v>
      </c>
      <c r="B2126" s="68" t="s">
        <v>2186</v>
      </c>
    </row>
    <row r="2127" spans="1:2">
      <c r="A2127" s="31" t="s">
        <v>609</v>
      </c>
      <c r="B2127" s="31" t="s">
        <v>2463</v>
      </c>
    </row>
    <row r="2128" spans="1:2">
      <c r="A2128" s="31" t="s">
        <v>609</v>
      </c>
      <c r="B2128" s="31" t="s">
        <v>2501</v>
      </c>
    </row>
    <row r="2129" spans="1:2">
      <c r="A2129" s="68" t="s">
        <v>609</v>
      </c>
      <c r="B2129" s="68" t="s">
        <v>2187</v>
      </c>
    </row>
    <row r="2130" spans="1:2">
      <c r="A2130" s="31" t="s">
        <v>609</v>
      </c>
      <c r="B2130" s="31" t="s">
        <v>2503</v>
      </c>
    </row>
    <row r="2131" spans="1:2">
      <c r="A2131" s="31" t="s">
        <v>609</v>
      </c>
      <c r="B2131" s="31" t="s">
        <v>2506</v>
      </c>
    </row>
    <row r="2132" spans="1:2">
      <c r="A2132" s="68" t="s">
        <v>609</v>
      </c>
      <c r="B2132" s="68" t="s">
        <v>2188</v>
      </c>
    </row>
    <row r="2133" spans="1:2">
      <c r="A2133" s="69" t="s">
        <v>609</v>
      </c>
      <c r="B2133" s="69" t="s">
        <v>610</v>
      </c>
    </row>
    <row r="2134" spans="1:2">
      <c r="A2134" s="69" t="s">
        <v>609</v>
      </c>
      <c r="B2134" s="69" t="s">
        <v>1511</v>
      </c>
    </row>
    <row r="2135" spans="1:2">
      <c r="A2135" s="68" t="s">
        <v>609</v>
      </c>
      <c r="B2135" s="68" t="s">
        <v>2189</v>
      </c>
    </row>
    <row r="2136" spans="1:2">
      <c r="A2136" s="68" t="s">
        <v>609</v>
      </c>
      <c r="B2136" s="68" t="s">
        <v>2190</v>
      </c>
    </row>
    <row r="2137" spans="1:2">
      <c r="A2137" s="31" t="s">
        <v>609</v>
      </c>
      <c r="B2137" s="31" t="s">
        <v>2581</v>
      </c>
    </row>
    <row r="2138" spans="1:2">
      <c r="A2138" s="68" t="s">
        <v>609</v>
      </c>
      <c r="B2138" s="68" t="s">
        <v>2191</v>
      </c>
    </row>
    <row r="2139" spans="1:2">
      <c r="A2139" s="68" t="s">
        <v>609</v>
      </c>
      <c r="B2139" s="68" t="s">
        <v>2192</v>
      </c>
    </row>
    <row r="2140" spans="1:2">
      <c r="A2140" s="31" t="s">
        <v>609</v>
      </c>
      <c r="B2140" s="31" t="s">
        <v>2582</v>
      </c>
    </row>
    <row r="2141" spans="1:2">
      <c r="A2141" s="31" t="s">
        <v>609</v>
      </c>
      <c r="B2141" s="31" t="s">
        <v>2591</v>
      </c>
    </row>
    <row r="2142" spans="1:2">
      <c r="A2142" s="31" t="s">
        <v>609</v>
      </c>
      <c r="B2142" s="31" t="s">
        <v>2592</v>
      </c>
    </row>
    <row r="2143" spans="1:2">
      <c r="A2143" s="68" t="s">
        <v>609</v>
      </c>
      <c r="B2143" s="68" t="s">
        <v>2193</v>
      </c>
    </row>
    <row r="2144" spans="1:2">
      <c r="A2144" s="31" t="s">
        <v>609</v>
      </c>
      <c r="B2144" s="31" t="s">
        <v>2611</v>
      </c>
    </row>
    <row r="2145" spans="1:2">
      <c r="A2145" s="68" t="s">
        <v>609</v>
      </c>
      <c r="B2145" s="68" t="s">
        <v>2194</v>
      </c>
    </row>
    <row r="2146" spans="1:2">
      <c r="A2146" s="31" t="s">
        <v>609</v>
      </c>
      <c r="B2146" s="31" t="s">
        <v>2613</v>
      </c>
    </row>
    <row r="2147" spans="1:2">
      <c r="A2147" s="31" t="s">
        <v>609</v>
      </c>
      <c r="B2147" s="31" t="s">
        <v>2617</v>
      </c>
    </row>
    <row r="2148" spans="1:2">
      <c r="A2148" s="68" t="s">
        <v>609</v>
      </c>
      <c r="B2148" s="68" t="s">
        <v>2195</v>
      </c>
    </row>
    <row r="2149" spans="1:2">
      <c r="A2149" s="31" t="s">
        <v>609</v>
      </c>
      <c r="B2149" s="31" t="s">
        <v>2618</v>
      </c>
    </row>
    <row r="2150" spans="1:2">
      <c r="A2150" s="31" t="s">
        <v>609</v>
      </c>
      <c r="B2150" s="31" t="s">
        <v>2619</v>
      </c>
    </row>
    <row r="2151" spans="1:2">
      <c r="A2151" s="69" t="s">
        <v>609</v>
      </c>
      <c r="B2151" s="69" t="s">
        <v>1512</v>
      </c>
    </row>
    <row r="2152" spans="1:2">
      <c r="A2152" s="69" t="s">
        <v>609</v>
      </c>
      <c r="B2152" s="69" t="s">
        <v>1513</v>
      </c>
    </row>
    <row r="2153" spans="1:2">
      <c r="A2153" s="31" t="s">
        <v>609</v>
      </c>
      <c r="B2153" s="31" t="s">
        <v>2649</v>
      </c>
    </row>
    <row r="2154" spans="1:2">
      <c r="A2154" s="68" t="s">
        <v>609</v>
      </c>
      <c r="B2154" s="68" t="s">
        <v>2196</v>
      </c>
    </row>
    <row r="2155" spans="1:2">
      <c r="A2155" s="68" t="s">
        <v>609</v>
      </c>
      <c r="B2155" s="68" t="s">
        <v>2197</v>
      </c>
    </row>
    <row r="2156" spans="1:2">
      <c r="A2156" s="31" t="s">
        <v>609</v>
      </c>
      <c r="B2156" s="31" t="s">
        <v>2659</v>
      </c>
    </row>
    <row r="2157" spans="1:2">
      <c r="A2157" s="31" t="s">
        <v>609</v>
      </c>
      <c r="B2157" s="31" t="s">
        <v>2670</v>
      </c>
    </row>
    <row r="2158" spans="1:2">
      <c r="A2158" s="31" t="s">
        <v>609</v>
      </c>
      <c r="B2158" s="31" t="s">
        <v>2673</v>
      </c>
    </row>
    <row r="2159" spans="1:2">
      <c r="A2159" s="31" t="s">
        <v>609</v>
      </c>
      <c r="B2159" s="31" t="s">
        <v>2694</v>
      </c>
    </row>
    <row r="2160" spans="1:2">
      <c r="A2160" s="68" t="s">
        <v>609</v>
      </c>
      <c r="B2160" s="68" t="s">
        <v>2198</v>
      </c>
    </row>
    <row r="2161" spans="1:2">
      <c r="A2161" s="68" t="s">
        <v>609</v>
      </c>
      <c r="B2161" s="68" t="s">
        <v>2199</v>
      </c>
    </row>
    <row r="2162" spans="1:2">
      <c r="A2162" s="68" t="s">
        <v>609</v>
      </c>
      <c r="B2162" s="68" t="s">
        <v>2200</v>
      </c>
    </row>
    <row r="2163" spans="1:2">
      <c r="A2163" s="68" t="s">
        <v>609</v>
      </c>
      <c r="B2163" s="68" t="s">
        <v>2201</v>
      </c>
    </row>
    <row r="2164" spans="1:2">
      <c r="A2164" s="68" t="s">
        <v>609</v>
      </c>
      <c r="B2164" s="68" t="s">
        <v>2202</v>
      </c>
    </row>
    <row r="2165" spans="1:2">
      <c r="A2165" s="31" t="s">
        <v>609</v>
      </c>
      <c r="B2165" s="31" t="s">
        <v>2718</v>
      </c>
    </row>
    <row r="2166" spans="1:2">
      <c r="A2166" s="68" t="s">
        <v>609</v>
      </c>
      <c r="B2166" s="68" t="s">
        <v>2203</v>
      </c>
    </row>
    <row r="2167" spans="1:2">
      <c r="A2167" s="68" t="s">
        <v>609</v>
      </c>
      <c r="B2167" s="68" t="s">
        <v>2204</v>
      </c>
    </row>
    <row r="2168" spans="1:2">
      <c r="A2168" s="69" t="s">
        <v>609</v>
      </c>
      <c r="B2168" s="69" t="s">
        <v>1514</v>
      </c>
    </row>
    <row r="2169" spans="1:2">
      <c r="A2169" s="69" t="s">
        <v>609</v>
      </c>
      <c r="B2169" s="69" t="s">
        <v>1515</v>
      </c>
    </row>
    <row r="2170" spans="1:2">
      <c r="A2170" s="31" t="s">
        <v>609</v>
      </c>
      <c r="B2170" s="31" t="s">
        <v>2828</v>
      </c>
    </row>
    <row r="2171" spans="1:2">
      <c r="A2171" s="68" t="s">
        <v>609</v>
      </c>
      <c r="B2171" s="68" t="s">
        <v>2205</v>
      </c>
    </row>
    <row r="2172" spans="1:2">
      <c r="A2172" s="68" t="s">
        <v>609</v>
      </c>
      <c r="B2172" s="68" t="s">
        <v>29</v>
      </c>
    </row>
    <row r="2173" spans="1:2">
      <c r="A2173" s="68" t="s">
        <v>609</v>
      </c>
      <c r="B2173" s="68" t="s">
        <v>611</v>
      </c>
    </row>
    <row r="2174" spans="1:2">
      <c r="A2174" s="68" t="s">
        <v>609</v>
      </c>
      <c r="B2174" s="68" t="s">
        <v>2206</v>
      </c>
    </row>
    <row r="2175" spans="1:2">
      <c r="A2175" s="31" t="s">
        <v>609</v>
      </c>
      <c r="B2175" s="31" t="s">
        <v>2900</v>
      </c>
    </row>
    <row r="2176" spans="1:2">
      <c r="A2176" s="31" t="s">
        <v>609</v>
      </c>
      <c r="B2176" s="31" t="s">
        <v>2913</v>
      </c>
    </row>
    <row r="2177" spans="1:2">
      <c r="A2177" s="31" t="s">
        <v>609</v>
      </c>
      <c r="B2177" s="31" t="s">
        <v>1910</v>
      </c>
    </row>
    <row r="2178" spans="1:2">
      <c r="A2178" s="68" t="s">
        <v>609</v>
      </c>
      <c r="B2178" s="68" t="s">
        <v>2207</v>
      </c>
    </row>
    <row r="2179" spans="1:2">
      <c r="A2179" s="68" t="s">
        <v>609</v>
      </c>
      <c r="B2179" s="68" t="s">
        <v>2208</v>
      </c>
    </row>
    <row r="2180" spans="1:2">
      <c r="A2180" s="68" t="s">
        <v>609</v>
      </c>
      <c r="B2180" s="68" t="s">
        <v>2209</v>
      </c>
    </row>
    <row r="2181" spans="1:2">
      <c r="A2181" s="31" t="s">
        <v>609</v>
      </c>
      <c r="B2181" s="31" t="s">
        <v>3056</v>
      </c>
    </row>
    <row r="2182" spans="1:2">
      <c r="A2182" s="31" t="s">
        <v>609</v>
      </c>
      <c r="B2182" s="31" t="s">
        <v>3087</v>
      </c>
    </row>
    <row r="2183" spans="1:2">
      <c r="A2183" s="69" t="s">
        <v>609</v>
      </c>
      <c r="B2183" s="69" t="s">
        <v>1516</v>
      </c>
    </row>
    <row r="2184" spans="1:2">
      <c r="A2184" s="68" t="s">
        <v>609</v>
      </c>
      <c r="B2184" s="68" t="s">
        <v>2210</v>
      </c>
    </row>
    <row r="2185" spans="1:2">
      <c r="A2185" s="31" t="s">
        <v>609</v>
      </c>
      <c r="B2185" s="31" t="s">
        <v>3144</v>
      </c>
    </row>
    <row r="2186" spans="1:2">
      <c r="A2186" s="68" t="s">
        <v>609</v>
      </c>
      <c r="B2186" s="68" t="s">
        <v>2211</v>
      </c>
    </row>
    <row r="2187" spans="1:2">
      <c r="A2187" s="68" t="s">
        <v>609</v>
      </c>
      <c r="B2187" s="68" t="s">
        <v>2212</v>
      </c>
    </row>
    <row r="2188" spans="1:2">
      <c r="A2188" s="69" t="s">
        <v>609</v>
      </c>
      <c r="B2188" s="69" t="s">
        <v>1517</v>
      </c>
    </row>
    <row r="2189" spans="1:2">
      <c r="A2189" s="31" t="s">
        <v>609</v>
      </c>
      <c r="B2189" s="31" t="s">
        <v>3146</v>
      </c>
    </row>
    <row r="2190" spans="1:2">
      <c r="A2190" s="68" t="s">
        <v>609</v>
      </c>
      <c r="B2190" s="68" t="s">
        <v>2213</v>
      </c>
    </row>
    <row r="2191" spans="1:2">
      <c r="A2191" s="69" t="s">
        <v>609</v>
      </c>
      <c r="B2191" s="69" t="s">
        <v>1518</v>
      </c>
    </row>
    <row r="2192" spans="1:2">
      <c r="A2192" s="68" t="s">
        <v>609</v>
      </c>
      <c r="B2192" s="68" t="s">
        <v>2214</v>
      </c>
    </row>
    <row r="2193" spans="1:2">
      <c r="A2193" s="31" t="s">
        <v>609</v>
      </c>
      <c r="B2193" s="31" t="s">
        <v>3154</v>
      </c>
    </row>
    <row r="2194" spans="1:2">
      <c r="A2194" s="68" t="s">
        <v>609</v>
      </c>
      <c r="B2194" s="68" t="s">
        <v>2215</v>
      </c>
    </row>
    <row r="2195" spans="1:2">
      <c r="A2195" s="68" t="s">
        <v>609</v>
      </c>
      <c r="B2195" s="68" t="s">
        <v>2216</v>
      </c>
    </row>
    <row r="2196" spans="1:2">
      <c r="A2196" s="68" t="s">
        <v>609</v>
      </c>
      <c r="B2196" s="68" t="s">
        <v>2217</v>
      </c>
    </row>
    <row r="2197" spans="1:2">
      <c r="A2197" s="31" t="s">
        <v>609</v>
      </c>
      <c r="B2197" s="31" t="s">
        <v>3185</v>
      </c>
    </row>
    <row r="2198" spans="1:2">
      <c r="A2198" s="69" t="s">
        <v>609</v>
      </c>
      <c r="B2198" s="69" t="s">
        <v>1519</v>
      </c>
    </row>
    <row r="2199" spans="1:2">
      <c r="A2199" s="31" t="s">
        <v>609</v>
      </c>
      <c r="B2199" s="31" t="s">
        <v>3186</v>
      </c>
    </row>
    <row r="2200" spans="1:2">
      <c r="A2200" s="31" t="s">
        <v>609</v>
      </c>
      <c r="B2200" s="31" t="s">
        <v>3189</v>
      </c>
    </row>
    <row r="2201" spans="1:2">
      <c r="A2201" s="68" t="s">
        <v>609</v>
      </c>
      <c r="B2201" s="68" t="s">
        <v>2218</v>
      </c>
    </row>
    <row r="2202" spans="1:2">
      <c r="A2202" s="31" t="s">
        <v>609</v>
      </c>
      <c r="B2202" s="31" t="s">
        <v>3210</v>
      </c>
    </row>
    <row r="2203" spans="1:2">
      <c r="A2203" s="68" t="s">
        <v>609</v>
      </c>
      <c r="B2203" s="68" t="s">
        <v>2219</v>
      </c>
    </row>
    <row r="2204" spans="1:2">
      <c r="A2204" s="68" t="s">
        <v>609</v>
      </c>
      <c r="B2204" s="68" t="s">
        <v>2220</v>
      </c>
    </row>
    <row r="2205" spans="1:2">
      <c r="A2205" s="68" t="s">
        <v>609</v>
      </c>
      <c r="B2205" s="68" t="s">
        <v>2221</v>
      </c>
    </row>
    <row r="2206" spans="1:2">
      <c r="A2206" s="68" t="s">
        <v>609</v>
      </c>
      <c r="B2206" s="68" t="s">
        <v>2222</v>
      </c>
    </row>
    <row r="2207" spans="1:2">
      <c r="A2207" s="68" t="s">
        <v>609</v>
      </c>
      <c r="B2207" s="68" t="s">
        <v>2223</v>
      </c>
    </row>
    <row r="2208" spans="1:2">
      <c r="A2208" s="31" t="s">
        <v>609</v>
      </c>
      <c r="B2208" s="31" t="s">
        <v>3308</v>
      </c>
    </row>
    <row r="2209" spans="1:2">
      <c r="A2209" s="31" t="s">
        <v>609</v>
      </c>
      <c r="B2209" s="31" t="s">
        <v>3311</v>
      </c>
    </row>
    <row r="2210" spans="1:2">
      <c r="A2210" s="31" t="s">
        <v>609</v>
      </c>
      <c r="B2210" s="31" t="s">
        <v>3358</v>
      </c>
    </row>
    <row r="2211" spans="1:2">
      <c r="A2211" s="31" t="s">
        <v>609</v>
      </c>
      <c r="B2211" s="31" t="s">
        <v>3387</v>
      </c>
    </row>
    <row r="2212" spans="1:2">
      <c r="A2212" s="68" t="s">
        <v>609</v>
      </c>
      <c r="B2212" s="68" t="s">
        <v>2224</v>
      </c>
    </row>
    <row r="2213" spans="1:2">
      <c r="A2213" s="68" t="s">
        <v>609</v>
      </c>
      <c r="B2213" s="68" t="s">
        <v>2225</v>
      </c>
    </row>
    <row r="2214" spans="1:2">
      <c r="A2214" s="31" t="s">
        <v>609</v>
      </c>
      <c r="B2214" s="31" t="s">
        <v>3407</v>
      </c>
    </row>
    <row r="2215" spans="1:2">
      <c r="A2215" s="31" t="s">
        <v>609</v>
      </c>
      <c r="B2215" s="31" t="s">
        <v>3424</v>
      </c>
    </row>
    <row r="2216" spans="1:2">
      <c r="A2216" s="68" t="s">
        <v>609</v>
      </c>
      <c r="B2216" s="68" t="s">
        <v>2226</v>
      </c>
    </row>
    <row r="2217" spans="1:2">
      <c r="A2217" s="68" t="s">
        <v>609</v>
      </c>
      <c r="B2217" s="68" t="s">
        <v>2227</v>
      </c>
    </row>
    <row r="2218" spans="1:2">
      <c r="A2218" s="69" t="s">
        <v>609</v>
      </c>
      <c r="B2218" s="69" t="s">
        <v>1520</v>
      </c>
    </row>
    <row r="2219" spans="1:2">
      <c r="A2219" s="31" t="s">
        <v>609</v>
      </c>
      <c r="B2219" s="31" t="s">
        <v>3453</v>
      </c>
    </row>
    <row r="2220" spans="1:2">
      <c r="A2220" s="68" t="s">
        <v>609</v>
      </c>
      <c r="B2220" s="68" t="s">
        <v>2228</v>
      </c>
    </row>
    <row r="2221" spans="1:2">
      <c r="A2221" s="31" t="s">
        <v>609</v>
      </c>
      <c r="B2221" s="31" t="s">
        <v>3454</v>
      </c>
    </row>
    <row r="2222" spans="1:2">
      <c r="A2222" s="31" t="s">
        <v>609</v>
      </c>
      <c r="B2222" s="31" t="s">
        <v>3455</v>
      </c>
    </row>
    <row r="2223" spans="1:2">
      <c r="A2223" s="68" t="s">
        <v>609</v>
      </c>
      <c r="B2223" s="68" t="s">
        <v>2229</v>
      </c>
    </row>
    <row r="2224" spans="1:2">
      <c r="A2224" s="31" t="s">
        <v>609</v>
      </c>
      <c r="B2224" s="39" t="s">
        <v>3469</v>
      </c>
    </row>
    <row r="2225" spans="1:2">
      <c r="A2225" s="68" t="s">
        <v>609</v>
      </c>
      <c r="B2225" s="68" t="s">
        <v>2230</v>
      </c>
    </row>
    <row r="2226" spans="1:2">
      <c r="A2226" s="23" t="s">
        <v>609</v>
      </c>
      <c r="B2226" s="23" t="s">
        <v>2231</v>
      </c>
    </row>
    <row r="2227" spans="1:2">
      <c r="A2227" s="31" t="s">
        <v>609</v>
      </c>
      <c r="B2227" s="31" t="s">
        <v>3520</v>
      </c>
    </row>
    <row r="2228" spans="1:2">
      <c r="A2228" s="68" t="s">
        <v>609</v>
      </c>
      <c r="B2228" s="68" t="s">
        <v>2232</v>
      </c>
    </row>
    <row r="2229" spans="1:2">
      <c r="A2229" s="31" t="s">
        <v>609</v>
      </c>
      <c r="B2229" s="31" t="s">
        <v>3521</v>
      </c>
    </row>
    <row r="2230" spans="1:2">
      <c r="A2230" s="31" t="s">
        <v>609</v>
      </c>
      <c r="B2230" s="31" t="s">
        <v>3522</v>
      </c>
    </row>
    <row r="2231" spans="1:2">
      <c r="A2231" s="31" t="s">
        <v>609</v>
      </c>
      <c r="B2231" s="31" t="s">
        <v>3564</v>
      </c>
    </row>
    <row r="2232" spans="1:2">
      <c r="A2232" s="31" t="s">
        <v>609</v>
      </c>
      <c r="B2232" s="31" t="s">
        <v>3575</v>
      </c>
    </row>
    <row r="2233" spans="1:2">
      <c r="A2233" s="69" t="s">
        <v>609</v>
      </c>
      <c r="B2233" s="69" t="s">
        <v>1521</v>
      </c>
    </row>
    <row r="2234" spans="1:2">
      <c r="A2234" s="31" t="s">
        <v>609</v>
      </c>
      <c r="B2234" s="31" t="s">
        <v>3602</v>
      </c>
    </row>
    <row r="2235" spans="1:2">
      <c r="A2235" s="31" t="s">
        <v>609</v>
      </c>
      <c r="B2235" s="31" t="s">
        <v>3631</v>
      </c>
    </row>
    <row r="2236" spans="1:2">
      <c r="A2236" s="68" t="s">
        <v>609</v>
      </c>
      <c r="B2236" s="68" t="s">
        <v>2233</v>
      </c>
    </row>
    <row r="2237" spans="1:2">
      <c r="A2237" s="69" t="s">
        <v>609</v>
      </c>
      <c r="B2237" s="69" t="s">
        <v>1522</v>
      </c>
    </row>
    <row r="2238" spans="1:2">
      <c r="A2238" s="31" t="s">
        <v>609</v>
      </c>
      <c r="B2238" s="31" t="s">
        <v>3639</v>
      </c>
    </row>
    <row r="2239" spans="1:2">
      <c r="A2239" s="68" t="s">
        <v>609</v>
      </c>
      <c r="B2239" s="68" t="s">
        <v>2234</v>
      </c>
    </row>
    <row r="2240" spans="1:2">
      <c r="A2240" s="69" t="s">
        <v>609</v>
      </c>
      <c r="B2240" s="69" t="s">
        <v>612</v>
      </c>
    </row>
    <row r="2241" spans="1:2">
      <c r="A2241" s="31" t="s">
        <v>609</v>
      </c>
      <c r="B2241" s="31" t="s">
        <v>3746</v>
      </c>
    </row>
    <row r="2242" spans="1:2">
      <c r="A2242" s="31" t="s">
        <v>609</v>
      </c>
      <c r="B2242" s="31" t="s">
        <v>3747</v>
      </c>
    </row>
    <row r="2243" spans="1:2">
      <c r="A2243" s="68" t="s">
        <v>609</v>
      </c>
      <c r="B2243" s="68" t="s">
        <v>2235</v>
      </c>
    </row>
    <row r="2244" spans="1:2">
      <c r="A2244" s="69" t="s">
        <v>609</v>
      </c>
      <c r="B2244" s="69" t="s">
        <v>1523</v>
      </c>
    </row>
    <row r="2245" spans="1:2">
      <c r="A2245" s="31" t="s">
        <v>609</v>
      </c>
      <c r="B2245" s="31" t="s">
        <v>3773</v>
      </c>
    </row>
    <row r="2246" spans="1:2">
      <c r="A2246" s="68" t="s">
        <v>609</v>
      </c>
      <c r="B2246" s="68" t="s">
        <v>2236</v>
      </c>
    </row>
    <row r="2247" spans="1:2">
      <c r="A2247" s="31" t="s">
        <v>609</v>
      </c>
      <c r="B2247" s="31" t="s">
        <v>3774</v>
      </c>
    </row>
    <row r="2248" spans="1:2">
      <c r="A2248" s="68" t="s">
        <v>609</v>
      </c>
      <c r="B2248" s="68" t="s">
        <v>2237</v>
      </c>
    </row>
    <row r="2249" spans="1:2">
      <c r="A2249" s="68" t="s">
        <v>609</v>
      </c>
      <c r="B2249" s="68" t="s">
        <v>2238</v>
      </c>
    </row>
    <row r="2250" spans="1:2">
      <c r="A2250" s="68" t="s">
        <v>609</v>
      </c>
      <c r="B2250" s="68" t="s">
        <v>2239</v>
      </c>
    </row>
    <row r="2251" spans="1:2">
      <c r="A2251" s="31" t="s">
        <v>609</v>
      </c>
      <c r="B2251" s="31" t="s">
        <v>3775</v>
      </c>
    </row>
    <row r="2252" spans="1:2">
      <c r="A2252" s="68" t="s">
        <v>609</v>
      </c>
      <c r="B2252" s="68" t="s">
        <v>2240</v>
      </c>
    </row>
    <row r="2253" spans="1:2">
      <c r="A2253" s="69" t="s">
        <v>609</v>
      </c>
      <c r="B2253" s="69" t="s">
        <v>1524</v>
      </c>
    </row>
    <row r="2254" spans="1:2">
      <c r="A2254" s="31" t="s">
        <v>609</v>
      </c>
      <c r="B2254" s="31" t="s">
        <v>3776</v>
      </c>
    </row>
    <row r="2255" spans="1:2">
      <c r="A2255" s="68" t="s">
        <v>609</v>
      </c>
      <c r="B2255" s="68" t="s">
        <v>2241</v>
      </c>
    </row>
    <row r="2256" spans="1:2">
      <c r="A2256" s="68" t="s">
        <v>609</v>
      </c>
      <c r="B2256" s="68" t="s">
        <v>2242</v>
      </c>
    </row>
    <row r="2257" spans="1:2">
      <c r="A2257" s="31" t="s">
        <v>609</v>
      </c>
      <c r="B2257" s="31" t="s">
        <v>3801</v>
      </c>
    </row>
    <row r="2258" spans="1:2">
      <c r="A2258" s="68" t="s">
        <v>609</v>
      </c>
      <c r="B2258" s="68" t="s">
        <v>2243</v>
      </c>
    </row>
    <row r="2259" spans="1:2">
      <c r="A2259" s="31" t="s">
        <v>609</v>
      </c>
      <c r="B2259" s="31" t="s">
        <v>3824</v>
      </c>
    </row>
    <row r="2260" spans="1:2">
      <c r="A2260" s="31" t="s">
        <v>609</v>
      </c>
      <c r="B2260" s="31" t="s">
        <v>3827</v>
      </c>
    </row>
    <row r="2261" spans="1:2">
      <c r="A2261" s="69" t="s">
        <v>609</v>
      </c>
      <c r="B2261" s="69" t="s">
        <v>1525</v>
      </c>
    </row>
    <row r="2262" spans="1:2">
      <c r="A2262" s="69" t="s">
        <v>609</v>
      </c>
      <c r="B2262" s="69" t="s">
        <v>1526</v>
      </c>
    </row>
    <row r="2263" spans="1:2">
      <c r="A2263" s="68" t="s">
        <v>609</v>
      </c>
      <c r="B2263" s="68" t="s">
        <v>2244</v>
      </c>
    </row>
    <row r="2264" spans="1:2">
      <c r="A2264" s="31" t="s">
        <v>609</v>
      </c>
      <c r="B2264" s="31" t="s">
        <v>3862</v>
      </c>
    </row>
    <row r="2265" spans="1:2">
      <c r="A2265" s="31" t="s">
        <v>609</v>
      </c>
      <c r="B2265" s="31" t="s">
        <v>3873</v>
      </c>
    </row>
    <row r="2266" spans="1:2">
      <c r="A2266" s="31" t="s">
        <v>609</v>
      </c>
      <c r="B2266" s="31" t="s">
        <v>3919</v>
      </c>
    </row>
    <row r="2267" spans="1:2">
      <c r="A2267" s="31" t="s">
        <v>614</v>
      </c>
      <c r="B2267" s="31" t="s">
        <v>2648</v>
      </c>
    </row>
    <row r="2268" spans="1:2">
      <c r="A2268" s="69" t="s">
        <v>614</v>
      </c>
      <c r="B2268" s="69" t="s">
        <v>1527</v>
      </c>
    </row>
    <row r="2269" spans="1:2">
      <c r="A2269" s="68" t="s">
        <v>614</v>
      </c>
      <c r="B2269" s="68" t="s">
        <v>2245</v>
      </c>
    </row>
    <row r="2270" spans="1:2">
      <c r="A2270" s="31" t="s">
        <v>614</v>
      </c>
      <c r="B2270" s="31" t="s">
        <v>2795</v>
      </c>
    </row>
    <row r="2271" spans="1:2">
      <c r="A2271" s="31" t="s">
        <v>614</v>
      </c>
      <c r="B2271" s="31" t="s">
        <v>3044</v>
      </c>
    </row>
    <row r="2272" spans="1:2">
      <c r="A2272" s="69" t="s">
        <v>614</v>
      </c>
      <c r="B2272" s="69" t="s">
        <v>1528</v>
      </c>
    </row>
    <row r="2273" spans="1:2">
      <c r="A2273" s="31" t="s">
        <v>614</v>
      </c>
      <c r="B2273" s="31" t="s">
        <v>3175</v>
      </c>
    </row>
    <row r="2274" spans="1:2">
      <c r="A2274" s="68" t="s">
        <v>614</v>
      </c>
      <c r="B2274" s="68" t="s">
        <v>2246</v>
      </c>
    </row>
    <row r="2275" spans="1:2">
      <c r="A2275" s="68" t="s">
        <v>614</v>
      </c>
      <c r="B2275" s="68" t="s">
        <v>2247</v>
      </c>
    </row>
    <row r="2276" spans="1:2">
      <c r="A2276" s="68" t="s">
        <v>614</v>
      </c>
      <c r="B2276" s="68" t="s">
        <v>2248</v>
      </c>
    </row>
    <row r="2277" spans="1:2">
      <c r="A2277" s="68" t="s">
        <v>614</v>
      </c>
      <c r="B2277" s="68" t="s">
        <v>2249</v>
      </c>
    </row>
    <row r="2278" spans="1:2">
      <c r="A2278" s="68" t="s">
        <v>614</v>
      </c>
      <c r="B2278" s="68" t="s">
        <v>2250</v>
      </c>
    </row>
    <row r="2279" spans="1:2">
      <c r="A2279" s="68" t="s">
        <v>614</v>
      </c>
      <c r="B2279" s="68" t="s">
        <v>2251</v>
      </c>
    </row>
    <row r="2280" spans="1:2">
      <c r="A2280" s="31" t="s">
        <v>614</v>
      </c>
      <c r="B2280" s="31" t="s">
        <v>3349</v>
      </c>
    </row>
    <row r="2281" spans="1:2">
      <c r="A2281" s="68" t="s">
        <v>614</v>
      </c>
      <c r="B2281" s="68" t="s">
        <v>2252</v>
      </c>
    </row>
    <row r="2282" spans="1:2">
      <c r="A2282" s="69" t="s">
        <v>614</v>
      </c>
      <c r="B2282" s="69" t="s">
        <v>1529</v>
      </c>
    </row>
    <row r="2283" spans="1:2">
      <c r="A2283" s="69" t="s">
        <v>614</v>
      </c>
      <c r="B2283" s="69" t="s">
        <v>1530</v>
      </c>
    </row>
    <row r="2284" spans="1:2">
      <c r="A2284" s="68" t="s">
        <v>614</v>
      </c>
      <c r="B2284" s="68" t="s">
        <v>2253</v>
      </c>
    </row>
    <row r="2285" spans="1:2">
      <c r="A2285" s="69" t="s">
        <v>614</v>
      </c>
      <c r="B2285" s="69" t="s">
        <v>1531</v>
      </c>
    </row>
    <row r="2286" spans="1:2">
      <c r="A2286" s="31" t="s">
        <v>614</v>
      </c>
      <c r="B2286" s="31" t="s">
        <v>3729</v>
      </c>
    </row>
    <row r="2287" spans="1:2">
      <c r="A2287" s="31" t="s">
        <v>614</v>
      </c>
      <c r="B2287" s="31" t="s">
        <v>3761</v>
      </c>
    </row>
    <row r="2288" spans="1:2">
      <c r="A2288" s="68" t="s">
        <v>614</v>
      </c>
      <c r="B2288" s="68" t="s">
        <v>2254</v>
      </c>
    </row>
    <row r="2289" spans="1:2">
      <c r="A2289" s="31" t="s">
        <v>618</v>
      </c>
      <c r="B2289" s="31" t="s">
        <v>2496</v>
      </c>
    </row>
    <row r="2290" spans="1:2">
      <c r="A2290" s="31" t="s">
        <v>618</v>
      </c>
      <c r="B2290" s="31" t="s">
        <v>3005</v>
      </c>
    </row>
    <row r="2291" spans="1:2">
      <c r="A2291" s="69" t="s">
        <v>618</v>
      </c>
      <c r="B2291" s="69" t="s">
        <v>619</v>
      </c>
    </row>
    <row r="2292" spans="1:2">
      <c r="A2292" s="68" t="s">
        <v>618</v>
      </c>
      <c r="B2292" s="68" t="s">
        <v>2255</v>
      </c>
    </row>
    <row r="2293" spans="1:2">
      <c r="A2293" s="31" t="s">
        <v>618</v>
      </c>
      <c r="B2293" s="31" t="s">
        <v>3240</v>
      </c>
    </row>
    <row r="2294" spans="1:2">
      <c r="A2294" s="69" t="s">
        <v>618</v>
      </c>
      <c r="B2294" s="69" t="s">
        <v>1532</v>
      </c>
    </row>
    <row r="2295" spans="1:2">
      <c r="A2295" s="68" t="s">
        <v>621</v>
      </c>
      <c r="B2295" s="68" t="s">
        <v>2256</v>
      </c>
    </row>
    <row r="2296" spans="1:2">
      <c r="A2296" s="31" t="s">
        <v>621</v>
      </c>
      <c r="B2296" s="31" t="s">
        <v>2527</v>
      </c>
    </row>
    <row r="2297" spans="1:2">
      <c r="A2297" s="31" t="s">
        <v>621</v>
      </c>
      <c r="B2297" s="31" t="s">
        <v>2528</v>
      </c>
    </row>
    <row r="2298" spans="1:2">
      <c r="A2298" s="31" t="s">
        <v>621</v>
      </c>
      <c r="B2298" s="31" t="s">
        <v>2529</v>
      </c>
    </row>
    <row r="2299" spans="1:2">
      <c r="A2299" s="31" t="s">
        <v>621</v>
      </c>
      <c r="B2299" s="31" t="s">
        <v>2531</v>
      </c>
    </row>
    <row r="2300" spans="1:2">
      <c r="A2300" s="69" t="s">
        <v>621</v>
      </c>
      <c r="B2300" s="69" t="s">
        <v>1533</v>
      </c>
    </row>
    <row r="2301" spans="1:2">
      <c r="A2301" s="31" t="s">
        <v>621</v>
      </c>
      <c r="B2301" s="31" t="s">
        <v>2532</v>
      </c>
    </row>
    <row r="2302" spans="1:2">
      <c r="A2302" s="31" t="s">
        <v>621</v>
      </c>
      <c r="B2302" s="31" t="s">
        <v>2533</v>
      </c>
    </row>
    <row r="2303" spans="1:2">
      <c r="A2303" s="31" t="s">
        <v>621</v>
      </c>
      <c r="B2303" s="31" t="s">
        <v>2535</v>
      </c>
    </row>
    <row r="2304" spans="1:2">
      <c r="A2304" s="31" t="s">
        <v>621</v>
      </c>
      <c r="B2304" s="31" t="s">
        <v>2536</v>
      </c>
    </row>
    <row r="2305" spans="1:2">
      <c r="A2305" s="31" t="s">
        <v>621</v>
      </c>
      <c r="B2305" s="31" t="s">
        <v>2537</v>
      </c>
    </row>
    <row r="2306" spans="1:2">
      <c r="A2306" s="31" t="s">
        <v>621</v>
      </c>
      <c r="B2306" s="31" t="s">
        <v>2538</v>
      </c>
    </row>
    <row r="2307" spans="1:2">
      <c r="A2307" s="31" t="s">
        <v>621</v>
      </c>
      <c r="B2307" s="31" t="s">
        <v>2540</v>
      </c>
    </row>
    <row r="2308" spans="1:2">
      <c r="A2308" s="69" t="s">
        <v>621</v>
      </c>
      <c r="B2308" s="69" t="s">
        <v>1534</v>
      </c>
    </row>
    <row r="2309" spans="1:2">
      <c r="A2309" s="31" t="s">
        <v>621</v>
      </c>
      <c r="B2309" s="31" t="s">
        <v>2546</v>
      </c>
    </row>
    <row r="2310" spans="1:2">
      <c r="A2310" s="31" t="s">
        <v>621</v>
      </c>
      <c r="B2310" s="31" t="s">
        <v>2549</v>
      </c>
    </row>
    <row r="2311" spans="1:2">
      <c r="A2311" s="31" t="s">
        <v>621</v>
      </c>
      <c r="B2311" s="31" t="s">
        <v>2553</v>
      </c>
    </row>
    <row r="2312" spans="1:2">
      <c r="A2312" s="31" t="s">
        <v>621</v>
      </c>
      <c r="B2312" s="39" t="s">
        <v>2554</v>
      </c>
    </row>
    <row r="2313" spans="1:2">
      <c r="A2313" s="68" t="s">
        <v>621</v>
      </c>
      <c r="B2313" s="68" t="s">
        <v>2257</v>
      </c>
    </row>
    <row r="2314" spans="1:2">
      <c r="A2314" s="31" t="s">
        <v>621</v>
      </c>
      <c r="B2314" s="31" t="s">
        <v>2558</v>
      </c>
    </row>
    <row r="2315" spans="1:2">
      <c r="A2315" s="31" t="s">
        <v>621</v>
      </c>
      <c r="B2315" s="31" t="s">
        <v>2560</v>
      </c>
    </row>
    <row r="2316" spans="1:2">
      <c r="A2316" s="31" t="s">
        <v>621</v>
      </c>
      <c r="B2316" s="31" t="s">
        <v>2561</v>
      </c>
    </row>
    <row r="2317" spans="1:2">
      <c r="A2317" s="31" t="s">
        <v>621</v>
      </c>
      <c r="B2317" s="31" t="s">
        <v>2563</v>
      </c>
    </row>
    <row r="2318" spans="1:2">
      <c r="A2318" s="69" t="s">
        <v>621</v>
      </c>
      <c r="B2318" s="69" t="s">
        <v>1535</v>
      </c>
    </row>
    <row r="2319" spans="1:2">
      <c r="A2319" s="69" t="s">
        <v>621</v>
      </c>
      <c r="B2319" s="69" t="s">
        <v>622</v>
      </c>
    </row>
    <row r="2320" spans="1:2">
      <c r="A2320" s="68" t="s">
        <v>621</v>
      </c>
      <c r="B2320" s="68" t="s">
        <v>2258</v>
      </c>
    </row>
    <row r="2321" spans="1:2">
      <c r="A2321" s="31" t="s">
        <v>621</v>
      </c>
      <c r="B2321" s="31" t="s">
        <v>2586</v>
      </c>
    </row>
    <row r="2322" spans="1:2">
      <c r="A2322" s="31" t="s">
        <v>621</v>
      </c>
      <c r="B2322" s="31" t="s">
        <v>2598</v>
      </c>
    </row>
    <row r="2323" spans="1:2">
      <c r="A2323" s="31" t="s">
        <v>621</v>
      </c>
      <c r="B2323" s="31" t="s">
        <v>2599</v>
      </c>
    </row>
    <row r="2324" spans="1:2">
      <c r="A2324" s="69" t="s">
        <v>621</v>
      </c>
      <c r="B2324" s="69" t="s">
        <v>1536</v>
      </c>
    </row>
    <row r="2325" spans="1:2">
      <c r="A2325" s="39" t="s">
        <v>621</v>
      </c>
      <c r="B2325" s="31" t="s">
        <v>707</v>
      </c>
    </row>
    <row r="2326" spans="1:2">
      <c r="A2326" s="68" t="s">
        <v>621</v>
      </c>
      <c r="B2326" s="68" t="s">
        <v>2259</v>
      </c>
    </row>
    <row r="2327" spans="1:2">
      <c r="A2327" s="31" t="s">
        <v>621</v>
      </c>
      <c r="B2327" s="31" t="s">
        <v>2684</v>
      </c>
    </row>
    <row r="2328" spans="1:2">
      <c r="A2328" s="69" t="s">
        <v>621</v>
      </c>
      <c r="B2328" s="69" t="s">
        <v>1537</v>
      </c>
    </row>
    <row r="2329" spans="1:2">
      <c r="A2329" s="31" t="s">
        <v>621</v>
      </c>
      <c r="B2329" s="31" t="s">
        <v>2813</v>
      </c>
    </row>
    <row r="2330" spans="1:2">
      <c r="A2330" s="68" t="s">
        <v>621</v>
      </c>
      <c r="B2330" s="68" t="s">
        <v>2260</v>
      </c>
    </row>
    <row r="2331" spans="1:2">
      <c r="A2331" s="68" t="s">
        <v>621</v>
      </c>
      <c r="B2331" s="68" t="s">
        <v>2261</v>
      </c>
    </row>
    <row r="2332" spans="1:2">
      <c r="A2332" s="68" t="s">
        <v>621</v>
      </c>
      <c r="B2332" s="68" t="s">
        <v>2262</v>
      </c>
    </row>
    <row r="2333" spans="1:2">
      <c r="A2333" s="68" t="s">
        <v>621</v>
      </c>
      <c r="B2333" s="68" t="s">
        <v>2263</v>
      </c>
    </row>
    <row r="2334" spans="1:2">
      <c r="A2334" s="69" t="s">
        <v>621</v>
      </c>
      <c r="B2334" s="69" t="s">
        <v>1538</v>
      </c>
    </row>
    <row r="2335" spans="1:2">
      <c r="A2335" s="31" t="s">
        <v>621</v>
      </c>
      <c r="B2335" s="31" t="s">
        <v>2886</v>
      </c>
    </row>
    <row r="2336" spans="1:2">
      <c r="A2336" s="31" t="s">
        <v>621</v>
      </c>
      <c r="B2336" s="31" t="s">
        <v>623</v>
      </c>
    </row>
    <row r="2337" spans="1:2">
      <c r="A2337" s="31" t="s">
        <v>621</v>
      </c>
      <c r="B2337" s="31" t="s">
        <v>2887</v>
      </c>
    </row>
    <row r="2338" spans="1:2">
      <c r="A2338" s="31" t="s">
        <v>621</v>
      </c>
      <c r="B2338" s="31" t="s">
        <v>2899</v>
      </c>
    </row>
    <row r="2339" spans="1:2">
      <c r="A2339" s="31" t="s">
        <v>621</v>
      </c>
      <c r="B2339" s="31" t="s">
        <v>2910</v>
      </c>
    </row>
    <row r="2340" spans="1:2">
      <c r="A2340" s="31" t="s">
        <v>621</v>
      </c>
      <c r="B2340" s="31" t="s">
        <v>2914</v>
      </c>
    </row>
    <row r="2341" spans="1:2">
      <c r="A2341" s="68" t="s">
        <v>621</v>
      </c>
      <c r="B2341" s="68" t="s">
        <v>1910</v>
      </c>
    </row>
    <row r="2342" spans="1:2">
      <c r="A2342" s="68" t="s">
        <v>621</v>
      </c>
      <c r="B2342" s="68" t="s">
        <v>2264</v>
      </c>
    </row>
    <row r="2343" spans="1:2">
      <c r="A2343" s="68" t="s">
        <v>621</v>
      </c>
      <c r="B2343" s="68" t="s">
        <v>2265</v>
      </c>
    </row>
    <row r="2344" spans="1:2">
      <c r="A2344" s="31" t="s">
        <v>621</v>
      </c>
      <c r="B2344" s="31" t="s">
        <v>624</v>
      </c>
    </row>
    <row r="2345" spans="1:2">
      <c r="A2345" s="69" t="s">
        <v>621</v>
      </c>
      <c r="B2345" s="69" t="s">
        <v>1539</v>
      </c>
    </row>
    <row r="2346" spans="1:2">
      <c r="A2346" s="68" t="s">
        <v>621</v>
      </c>
      <c r="B2346" s="68" t="s">
        <v>625</v>
      </c>
    </row>
    <row r="2347" spans="1:2">
      <c r="A2347" s="68" t="s">
        <v>621</v>
      </c>
      <c r="B2347" s="68" t="s">
        <v>179</v>
      </c>
    </row>
    <row r="2348" spans="1:2">
      <c r="A2348" s="69" t="s">
        <v>621</v>
      </c>
      <c r="B2348" s="69" t="s">
        <v>1540</v>
      </c>
    </row>
    <row r="2349" spans="1:2">
      <c r="A2349" s="69" t="s">
        <v>621</v>
      </c>
      <c r="B2349" s="69" t="s">
        <v>1541</v>
      </c>
    </row>
    <row r="2350" spans="1:2">
      <c r="A2350" s="68" t="s">
        <v>621</v>
      </c>
      <c r="B2350" s="68" t="s">
        <v>2266</v>
      </c>
    </row>
    <row r="2351" spans="1:2">
      <c r="A2351" s="31" t="s">
        <v>621</v>
      </c>
      <c r="B2351" s="31" t="s">
        <v>3018</v>
      </c>
    </row>
    <row r="2352" spans="1:2">
      <c r="A2352" s="31" t="s">
        <v>621</v>
      </c>
      <c r="B2352" s="31" t="s">
        <v>3097</v>
      </c>
    </row>
    <row r="2353" spans="1:2">
      <c r="A2353" s="31" t="s">
        <v>621</v>
      </c>
      <c r="B2353" s="31" t="s">
        <v>3099</v>
      </c>
    </row>
    <row r="2354" spans="1:2">
      <c r="A2354" s="31" t="s">
        <v>621</v>
      </c>
      <c r="B2354" s="31" t="s">
        <v>3130</v>
      </c>
    </row>
    <row r="2355" spans="1:2">
      <c r="A2355" s="68" t="s">
        <v>621</v>
      </c>
      <c r="B2355" s="68" t="s">
        <v>2267</v>
      </c>
    </row>
    <row r="2356" spans="1:2">
      <c r="A2356" s="68" t="s">
        <v>621</v>
      </c>
      <c r="B2356" s="68" t="s">
        <v>2268</v>
      </c>
    </row>
    <row r="2357" spans="1:2">
      <c r="A2357" s="31" t="s">
        <v>621</v>
      </c>
      <c r="B2357" s="31" t="s">
        <v>3171</v>
      </c>
    </row>
    <row r="2358" spans="1:2">
      <c r="A2358" s="31" t="s">
        <v>621</v>
      </c>
      <c r="B2358" s="31" t="s">
        <v>3173</v>
      </c>
    </row>
    <row r="2359" spans="1:2">
      <c r="A2359" s="31" t="s">
        <v>621</v>
      </c>
      <c r="B2359" s="31" t="s">
        <v>3245</v>
      </c>
    </row>
    <row r="2360" spans="1:2">
      <c r="A2360" s="68" t="s">
        <v>621</v>
      </c>
      <c r="B2360" s="68" t="s">
        <v>2269</v>
      </c>
    </row>
    <row r="2361" spans="1:2">
      <c r="A2361" s="31" t="s">
        <v>621</v>
      </c>
      <c r="B2361" s="31" t="s">
        <v>3273</v>
      </c>
    </row>
    <row r="2362" spans="1:2">
      <c r="A2362" s="69" t="s">
        <v>621</v>
      </c>
      <c r="B2362" s="69" t="s">
        <v>1542</v>
      </c>
    </row>
    <row r="2363" spans="1:2">
      <c r="A2363" s="31" t="s">
        <v>621</v>
      </c>
      <c r="B2363" s="31" t="s">
        <v>3285</v>
      </c>
    </row>
    <row r="2364" spans="1:2">
      <c r="A2364" s="69" t="s">
        <v>621</v>
      </c>
      <c r="B2364" s="69" t="s">
        <v>1543</v>
      </c>
    </row>
    <row r="2365" spans="1:2">
      <c r="A2365" s="31" t="s">
        <v>621</v>
      </c>
      <c r="B2365" s="31" t="s">
        <v>3299</v>
      </c>
    </row>
    <row r="2366" spans="1:2">
      <c r="A2366" s="31" t="s">
        <v>621</v>
      </c>
      <c r="B2366" s="31" t="s">
        <v>3305</v>
      </c>
    </row>
    <row r="2367" spans="1:2">
      <c r="A2367" s="68" t="s">
        <v>621</v>
      </c>
      <c r="B2367" s="68" t="s">
        <v>2270</v>
      </c>
    </row>
    <row r="2368" spans="1:2">
      <c r="A2368" s="31" t="s">
        <v>621</v>
      </c>
      <c r="B2368" s="31" t="s">
        <v>3348</v>
      </c>
    </row>
    <row r="2369" spans="1:2">
      <c r="A2369" s="69" t="s">
        <v>621</v>
      </c>
      <c r="B2369" s="69" t="s">
        <v>1544</v>
      </c>
    </row>
    <row r="2370" spans="1:2">
      <c r="A2370" s="31" t="s">
        <v>621</v>
      </c>
      <c r="B2370" s="31" t="s">
        <v>3448</v>
      </c>
    </row>
    <row r="2371" spans="1:2">
      <c r="A2371" s="68" t="s">
        <v>621</v>
      </c>
      <c r="B2371" s="68" t="s">
        <v>2271</v>
      </c>
    </row>
    <row r="2372" spans="1:2">
      <c r="A2372" s="31" t="s">
        <v>621</v>
      </c>
      <c r="B2372" s="31" t="s">
        <v>3544</v>
      </c>
    </row>
    <row r="2373" spans="1:2">
      <c r="A2373" s="31" t="s">
        <v>621</v>
      </c>
      <c r="B2373" s="31" t="s">
        <v>3549</v>
      </c>
    </row>
    <row r="2374" spans="1:2">
      <c r="A2374" s="31" t="s">
        <v>621</v>
      </c>
      <c r="B2374" s="31" t="s">
        <v>3572</v>
      </c>
    </row>
    <row r="2375" spans="1:2">
      <c r="A2375" s="68" t="s">
        <v>621</v>
      </c>
      <c r="B2375" s="68" t="s">
        <v>2272</v>
      </c>
    </row>
    <row r="2376" spans="1:2">
      <c r="A2376" s="69" t="s">
        <v>621</v>
      </c>
      <c r="B2376" s="69" t="s">
        <v>1545</v>
      </c>
    </row>
    <row r="2377" spans="1:2">
      <c r="A2377" s="31" t="s">
        <v>621</v>
      </c>
      <c r="B2377" s="31" t="s">
        <v>3649</v>
      </c>
    </row>
    <row r="2378" spans="1:2">
      <c r="A2378" s="31" t="s">
        <v>621</v>
      </c>
      <c r="B2378" s="31" t="s">
        <v>3650</v>
      </c>
    </row>
    <row r="2379" spans="1:2">
      <c r="A2379" s="68" t="s">
        <v>621</v>
      </c>
      <c r="B2379" s="68" t="s">
        <v>2273</v>
      </c>
    </row>
    <row r="2380" spans="1:2">
      <c r="A2380" s="31" t="s">
        <v>621</v>
      </c>
      <c r="B2380" s="31" t="s">
        <v>3659</v>
      </c>
    </row>
    <row r="2381" spans="1:2">
      <c r="A2381" s="31" t="s">
        <v>621</v>
      </c>
      <c r="B2381" s="31" t="s">
        <v>3697</v>
      </c>
    </row>
    <row r="2382" spans="1:2">
      <c r="A2382" s="68" t="s">
        <v>621</v>
      </c>
      <c r="B2382" s="68" t="s">
        <v>2274</v>
      </c>
    </row>
    <row r="2383" spans="1:2">
      <c r="A2383" s="69" t="s">
        <v>621</v>
      </c>
      <c r="B2383" s="69" t="s">
        <v>628</v>
      </c>
    </row>
    <row r="2384" spans="1:2">
      <c r="A2384" s="68" t="s">
        <v>621</v>
      </c>
      <c r="B2384" s="68" t="s">
        <v>2275</v>
      </c>
    </row>
    <row r="2385" spans="1:2">
      <c r="A2385" s="31" t="s">
        <v>621</v>
      </c>
      <c r="B2385" s="31" t="s">
        <v>3781</v>
      </c>
    </row>
    <row r="2386" spans="1:2">
      <c r="A2386" s="68" t="s">
        <v>621</v>
      </c>
      <c r="B2386" s="68" t="s">
        <v>2276</v>
      </c>
    </row>
    <row r="2387" spans="1:2">
      <c r="A2387" s="31" t="s">
        <v>621</v>
      </c>
      <c r="B2387" s="31" t="s">
        <v>3797</v>
      </c>
    </row>
    <row r="2388" spans="1:2">
      <c r="A2388" s="31" t="s">
        <v>621</v>
      </c>
      <c r="B2388" s="31" t="s">
        <v>3805</v>
      </c>
    </row>
    <row r="2389" spans="1:2">
      <c r="A2389" s="69" t="s">
        <v>621</v>
      </c>
      <c r="B2389" s="69" t="s">
        <v>1546</v>
      </c>
    </row>
    <row r="2390" spans="1:2">
      <c r="A2390" s="31" t="s">
        <v>621</v>
      </c>
      <c r="B2390" s="31" t="s">
        <v>3832</v>
      </c>
    </row>
    <row r="2391" spans="1:2">
      <c r="A2391" s="69" t="s">
        <v>621</v>
      </c>
      <c r="B2391" s="69" t="s">
        <v>1547</v>
      </c>
    </row>
    <row r="2392" spans="1:2">
      <c r="A2392" s="31" t="s">
        <v>621</v>
      </c>
      <c r="B2392" s="31" t="s">
        <v>3905</v>
      </c>
    </row>
    <row r="2393" spans="1:2">
      <c r="A2393" s="31" t="s">
        <v>621</v>
      </c>
      <c r="B2393" s="31" t="s">
        <v>3921</v>
      </c>
    </row>
    <row r="2394" spans="1:2">
      <c r="A2394" s="31" t="s">
        <v>621</v>
      </c>
      <c r="B2394" s="45" t="s">
        <v>3933</v>
      </c>
    </row>
    <row r="2395" spans="1:2">
      <c r="A2395" s="31" t="s">
        <v>621</v>
      </c>
      <c r="B2395" s="45" t="s">
        <v>3935</v>
      </c>
    </row>
    <row r="2396" spans="1:2">
      <c r="A2396" s="69" t="s">
        <v>630</v>
      </c>
      <c r="B2396" s="69" t="s">
        <v>1548</v>
      </c>
    </row>
    <row r="2397" spans="1:2">
      <c r="A2397" s="69" t="s">
        <v>630</v>
      </c>
      <c r="B2397" s="69" t="s">
        <v>1549</v>
      </c>
    </row>
    <row r="2398" spans="1:2">
      <c r="A2398" s="31" t="s">
        <v>630</v>
      </c>
      <c r="B2398" s="31" t="s">
        <v>2568</v>
      </c>
    </row>
    <row r="2399" spans="1:2">
      <c r="A2399" s="69" t="s">
        <v>630</v>
      </c>
      <c r="B2399" s="69" t="s">
        <v>1550</v>
      </c>
    </row>
    <row r="2400" spans="1:2">
      <c r="A2400" s="31" t="s">
        <v>630</v>
      </c>
      <c r="B2400" s="31" t="s">
        <v>2632</v>
      </c>
    </row>
    <row r="2401" spans="1:2">
      <c r="A2401" s="31" t="s">
        <v>630</v>
      </c>
      <c r="B2401" s="31" t="s">
        <v>2642</v>
      </c>
    </row>
    <row r="2402" spans="1:2">
      <c r="A2402" s="68" t="s">
        <v>630</v>
      </c>
      <c r="B2402" s="68" t="s">
        <v>2277</v>
      </c>
    </row>
    <row r="2403" spans="1:2">
      <c r="A2403" s="69" t="s">
        <v>630</v>
      </c>
      <c r="B2403" s="69" t="s">
        <v>632</v>
      </c>
    </row>
    <row r="2404" spans="1:2">
      <c r="A2404" s="69" t="s">
        <v>630</v>
      </c>
      <c r="B2404" s="69" t="s">
        <v>1551</v>
      </c>
    </row>
    <row r="2405" spans="1:2">
      <c r="A2405" s="31" t="s">
        <v>630</v>
      </c>
      <c r="B2405" s="31" t="s">
        <v>2703</v>
      </c>
    </row>
    <row r="2406" spans="1:2">
      <c r="A2406" s="40" t="s">
        <v>630</v>
      </c>
      <c r="B2406" s="40" t="s">
        <v>2710</v>
      </c>
    </row>
    <row r="2407" spans="1:2">
      <c r="A2407" s="68" t="s">
        <v>630</v>
      </c>
      <c r="B2407" s="68" t="s">
        <v>2278</v>
      </c>
    </row>
    <row r="2408" spans="1:2">
      <c r="A2408" s="31" t="s">
        <v>630</v>
      </c>
      <c r="B2408" s="31" t="s">
        <v>2742</v>
      </c>
    </row>
    <row r="2409" spans="1:2">
      <c r="A2409" s="68" t="s">
        <v>630</v>
      </c>
      <c r="B2409" s="68" t="s">
        <v>2279</v>
      </c>
    </row>
    <row r="2410" spans="1:2">
      <c r="A2410" s="31" t="s">
        <v>630</v>
      </c>
      <c r="B2410" s="31" t="s">
        <v>2744</v>
      </c>
    </row>
    <row r="2411" spans="1:2">
      <c r="A2411" s="31" t="s">
        <v>630</v>
      </c>
      <c r="B2411" s="31" t="s">
        <v>2775</v>
      </c>
    </row>
    <row r="2412" spans="1:2">
      <c r="A2412" s="68" t="s">
        <v>630</v>
      </c>
      <c r="B2412" s="68" t="s">
        <v>2280</v>
      </c>
    </row>
    <row r="2413" spans="1:2">
      <c r="A2413" s="68" t="s">
        <v>630</v>
      </c>
      <c r="B2413" s="68" t="s">
        <v>2281</v>
      </c>
    </row>
    <row r="2414" spans="1:2">
      <c r="A2414" s="68" t="s">
        <v>630</v>
      </c>
      <c r="B2414" s="68" t="s">
        <v>2282</v>
      </c>
    </row>
    <row r="2415" spans="1:2">
      <c r="A2415" s="31" t="s">
        <v>630</v>
      </c>
      <c r="B2415" s="31" t="s">
        <v>2850</v>
      </c>
    </row>
    <row r="2416" spans="1:2">
      <c r="A2416" s="69" t="s">
        <v>630</v>
      </c>
      <c r="B2416" s="69" t="s">
        <v>633</v>
      </c>
    </row>
    <row r="2417" spans="1:2">
      <c r="A2417" s="69" t="s">
        <v>630</v>
      </c>
      <c r="B2417" s="69" t="s">
        <v>1552</v>
      </c>
    </row>
    <row r="2418" spans="1:2">
      <c r="A2418" s="31" t="s">
        <v>630</v>
      </c>
      <c r="B2418" s="31" t="s">
        <v>634</v>
      </c>
    </row>
    <row r="2419" spans="1:2">
      <c r="A2419" s="39" t="s">
        <v>630</v>
      </c>
      <c r="B2419" s="31" t="s">
        <v>2927</v>
      </c>
    </row>
    <row r="2420" spans="1:2">
      <c r="A2420" s="69" t="s">
        <v>630</v>
      </c>
      <c r="B2420" s="69" t="s">
        <v>1553</v>
      </c>
    </row>
    <row r="2421" spans="1:2">
      <c r="A2421" s="69" t="s">
        <v>630</v>
      </c>
      <c r="B2421" s="69" t="s">
        <v>1554</v>
      </c>
    </row>
    <row r="2422" spans="1:2">
      <c r="A2422" s="31" t="s">
        <v>630</v>
      </c>
      <c r="B2422" s="31" t="s">
        <v>3015</v>
      </c>
    </row>
    <row r="2423" spans="1:2">
      <c r="A2423" s="31" t="s">
        <v>630</v>
      </c>
      <c r="B2423" s="31" t="s">
        <v>3030</v>
      </c>
    </row>
    <row r="2424" spans="1:2">
      <c r="A2424" s="69" t="s">
        <v>630</v>
      </c>
      <c r="B2424" s="69" t="s">
        <v>1555</v>
      </c>
    </row>
    <row r="2425" spans="1:2">
      <c r="A2425" s="68" t="s">
        <v>630</v>
      </c>
      <c r="B2425" s="68" t="s">
        <v>2283</v>
      </c>
    </row>
    <row r="2426" spans="1:2">
      <c r="A2426" s="31" t="s">
        <v>630</v>
      </c>
      <c r="B2426" s="31" t="s">
        <v>3163</v>
      </c>
    </row>
    <row r="2427" spans="1:2">
      <c r="A2427" s="68" t="s">
        <v>630</v>
      </c>
      <c r="B2427" s="68" t="s">
        <v>2284</v>
      </c>
    </row>
    <row r="2428" spans="1:2">
      <c r="A2428" s="31" t="s">
        <v>630</v>
      </c>
      <c r="B2428" s="31" t="s">
        <v>3205</v>
      </c>
    </row>
    <row r="2429" spans="1:2">
      <c r="A2429" s="69" t="s">
        <v>630</v>
      </c>
      <c r="B2429" s="69" t="s">
        <v>1556</v>
      </c>
    </row>
    <row r="2430" spans="1:2">
      <c r="A2430" s="31" t="s">
        <v>630</v>
      </c>
      <c r="B2430" s="31" t="s">
        <v>3206</v>
      </c>
    </row>
    <row r="2431" spans="1:2">
      <c r="A2431" s="69" t="s">
        <v>630</v>
      </c>
      <c r="B2431" s="69" t="s">
        <v>1557</v>
      </c>
    </row>
    <row r="2432" spans="1:2">
      <c r="A2432" s="69" t="s">
        <v>630</v>
      </c>
      <c r="B2432" s="69" t="s">
        <v>1558</v>
      </c>
    </row>
    <row r="2433" spans="1:2">
      <c r="A2433" s="68" t="s">
        <v>630</v>
      </c>
      <c r="B2433" s="68" t="s">
        <v>2285</v>
      </c>
    </row>
    <row r="2434" spans="1:2">
      <c r="A2434" s="69" t="s">
        <v>630</v>
      </c>
      <c r="B2434" s="69" t="s">
        <v>1559</v>
      </c>
    </row>
    <row r="2435" spans="1:2">
      <c r="A2435" s="69" t="s">
        <v>630</v>
      </c>
      <c r="B2435" s="69" t="s">
        <v>637</v>
      </c>
    </row>
    <row r="2436" spans="1:2">
      <c r="A2436" s="69" t="s">
        <v>630</v>
      </c>
      <c r="B2436" s="69" t="s">
        <v>1560</v>
      </c>
    </row>
    <row r="2437" spans="1:2">
      <c r="A2437" s="68" t="s">
        <v>630</v>
      </c>
      <c r="B2437" s="68" t="s">
        <v>2286</v>
      </c>
    </row>
    <row r="2438" spans="1:2">
      <c r="A2438" s="69" t="s">
        <v>630</v>
      </c>
      <c r="B2438" s="69" t="s">
        <v>1561</v>
      </c>
    </row>
    <row r="2439" spans="1:2">
      <c r="A2439" s="31" t="s">
        <v>630</v>
      </c>
      <c r="B2439" s="31" t="s">
        <v>3264</v>
      </c>
    </row>
    <row r="2440" spans="1:2">
      <c r="A2440" s="69" t="s">
        <v>630</v>
      </c>
      <c r="B2440" s="69" t="s">
        <v>1562</v>
      </c>
    </row>
    <row r="2441" spans="1:2">
      <c r="A2441" s="40" t="s">
        <v>630</v>
      </c>
      <c r="B2441" s="40" t="s">
        <v>3304</v>
      </c>
    </row>
    <row r="2442" spans="1:2">
      <c r="A2442" s="68" t="s">
        <v>630</v>
      </c>
      <c r="B2442" s="68" t="s">
        <v>2287</v>
      </c>
    </row>
    <row r="2443" spans="1:2">
      <c r="A2443" s="31" t="s">
        <v>630</v>
      </c>
      <c r="B2443" s="31" t="s">
        <v>3412</v>
      </c>
    </row>
    <row r="2444" spans="1:2">
      <c r="A2444" s="69" t="s">
        <v>630</v>
      </c>
      <c r="B2444" s="69" t="s">
        <v>1563</v>
      </c>
    </row>
    <row r="2445" spans="1:2">
      <c r="A2445" s="69" t="s">
        <v>630</v>
      </c>
      <c r="B2445" s="69" t="s">
        <v>1564</v>
      </c>
    </row>
    <row r="2446" spans="1:2">
      <c r="A2446" s="69" t="s">
        <v>630</v>
      </c>
      <c r="B2446" s="69" t="s">
        <v>1565</v>
      </c>
    </row>
    <row r="2447" spans="1:2">
      <c r="A2447" s="69" t="s">
        <v>630</v>
      </c>
      <c r="B2447" s="69" t="s">
        <v>1566</v>
      </c>
    </row>
    <row r="2448" spans="1:2">
      <c r="A2448" s="40" t="s">
        <v>630</v>
      </c>
      <c r="B2448" s="40" t="s">
        <v>3481</v>
      </c>
    </row>
    <row r="2449" spans="1:2">
      <c r="A2449" s="68" t="s">
        <v>630</v>
      </c>
      <c r="B2449" s="68" t="s">
        <v>2288</v>
      </c>
    </row>
    <row r="2450" spans="1:2">
      <c r="A2450" s="69" t="s">
        <v>630</v>
      </c>
      <c r="B2450" s="69" t="s">
        <v>1567</v>
      </c>
    </row>
    <row r="2451" spans="1:2">
      <c r="A2451" s="40" t="s">
        <v>630</v>
      </c>
      <c r="B2451" s="40" t="s">
        <v>3557</v>
      </c>
    </row>
    <row r="2452" spans="1:2">
      <c r="A2452" s="69" t="s">
        <v>630</v>
      </c>
      <c r="B2452" s="69" t="s">
        <v>1568</v>
      </c>
    </row>
    <row r="2453" spans="1:2">
      <c r="A2453" s="31" t="s">
        <v>630</v>
      </c>
      <c r="B2453" s="31" t="s">
        <v>3568</v>
      </c>
    </row>
    <row r="2454" spans="1:2">
      <c r="A2454" s="31" t="s">
        <v>630</v>
      </c>
      <c r="B2454" s="31" t="s">
        <v>3569</v>
      </c>
    </row>
    <row r="2455" spans="1:2">
      <c r="A2455" s="31" t="s">
        <v>630</v>
      </c>
      <c r="B2455" s="31" t="s">
        <v>3571</v>
      </c>
    </row>
    <row r="2456" spans="1:2">
      <c r="A2456" s="31" t="s">
        <v>630</v>
      </c>
      <c r="B2456" s="31" t="s">
        <v>3582</v>
      </c>
    </row>
    <row r="2457" spans="1:2">
      <c r="A2457" s="31" t="s">
        <v>630</v>
      </c>
      <c r="B2457" s="31" t="s">
        <v>3587</v>
      </c>
    </row>
    <row r="2458" spans="1:2">
      <c r="A2458" s="31" t="s">
        <v>630</v>
      </c>
      <c r="B2458" s="31" t="s">
        <v>3592</v>
      </c>
    </row>
    <row r="2459" spans="1:2">
      <c r="A2459" s="31" t="s">
        <v>630</v>
      </c>
      <c r="B2459" s="31" t="s">
        <v>3638</v>
      </c>
    </row>
    <row r="2460" spans="1:2">
      <c r="A2460" s="69" t="s">
        <v>630</v>
      </c>
      <c r="B2460" s="69" t="s">
        <v>1569</v>
      </c>
    </row>
    <row r="2461" spans="1:2">
      <c r="A2461" s="31" t="s">
        <v>630</v>
      </c>
      <c r="B2461" s="31" t="s">
        <v>3700</v>
      </c>
    </row>
    <row r="2462" spans="1:2">
      <c r="A2462" s="69" t="s">
        <v>630</v>
      </c>
      <c r="B2462" s="69" t="s">
        <v>1294</v>
      </c>
    </row>
    <row r="2463" spans="1:2">
      <c r="A2463" s="31" t="s">
        <v>630</v>
      </c>
      <c r="B2463" s="31" t="s">
        <v>3701</v>
      </c>
    </row>
    <row r="2464" spans="1:2">
      <c r="A2464" s="31" t="s">
        <v>630</v>
      </c>
      <c r="B2464" s="31" t="s">
        <v>3704</v>
      </c>
    </row>
    <row r="2465" spans="1:2">
      <c r="A2465" s="31" t="s">
        <v>630</v>
      </c>
      <c r="B2465" s="31" t="s">
        <v>3708</v>
      </c>
    </row>
    <row r="2466" spans="1:2">
      <c r="A2466" s="69" t="s">
        <v>630</v>
      </c>
      <c r="B2466" s="69" t="s">
        <v>1570</v>
      </c>
    </row>
    <row r="2467" spans="1:2">
      <c r="A2467" s="69" t="s">
        <v>630</v>
      </c>
      <c r="B2467" s="69" t="s">
        <v>1571</v>
      </c>
    </row>
    <row r="2468" spans="1:2">
      <c r="A2468" s="31" t="s">
        <v>630</v>
      </c>
      <c r="B2468" s="31" t="s">
        <v>3715</v>
      </c>
    </row>
    <row r="2469" spans="1:2">
      <c r="A2469" s="31" t="s">
        <v>630</v>
      </c>
      <c r="B2469" s="31" t="s">
        <v>3716</v>
      </c>
    </row>
    <row r="2470" spans="1:2">
      <c r="A2470" s="68" t="s">
        <v>630</v>
      </c>
      <c r="B2470" s="68" t="s">
        <v>2289</v>
      </c>
    </row>
    <row r="2471" spans="1:2">
      <c r="A2471" s="31" t="s">
        <v>630</v>
      </c>
      <c r="B2471" s="31" t="s">
        <v>3717</v>
      </c>
    </row>
    <row r="2472" spans="1:2">
      <c r="A2472" s="31" t="s">
        <v>630</v>
      </c>
      <c r="B2472" s="31" t="s">
        <v>3731</v>
      </c>
    </row>
    <row r="2473" spans="1:2">
      <c r="A2473" s="68" t="s">
        <v>630</v>
      </c>
      <c r="B2473" s="68" t="s">
        <v>2290</v>
      </c>
    </row>
    <row r="2474" spans="1:2">
      <c r="A2474" s="68" t="s">
        <v>630</v>
      </c>
      <c r="B2474" s="68" t="s">
        <v>2291</v>
      </c>
    </row>
    <row r="2475" spans="1:2">
      <c r="A2475" s="31" t="s">
        <v>630</v>
      </c>
      <c r="B2475" s="31" t="s">
        <v>3808</v>
      </c>
    </row>
    <row r="2476" spans="1:2">
      <c r="A2476" s="69" t="s">
        <v>630</v>
      </c>
      <c r="B2476" s="69" t="s">
        <v>1572</v>
      </c>
    </row>
    <row r="2477" spans="1:2">
      <c r="A2477" s="68" t="s">
        <v>630</v>
      </c>
      <c r="B2477" s="68" t="s">
        <v>2292</v>
      </c>
    </row>
    <row r="2478" spans="1:2">
      <c r="A2478" s="69" t="s">
        <v>630</v>
      </c>
      <c r="B2478" s="69" t="s">
        <v>1573</v>
      </c>
    </row>
    <row r="2479" spans="1:2">
      <c r="A2479" s="68" t="s">
        <v>630</v>
      </c>
      <c r="B2479" s="68" t="s">
        <v>2293</v>
      </c>
    </row>
    <row r="2480" spans="1:2">
      <c r="A2480" s="68" t="s">
        <v>630</v>
      </c>
      <c r="B2480" s="68" t="s">
        <v>642</v>
      </c>
    </row>
    <row r="2481" spans="1:2">
      <c r="A2481" s="31" t="s">
        <v>630</v>
      </c>
      <c r="B2481" s="31" t="s">
        <v>3879</v>
      </c>
    </row>
    <row r="2482" spans="1:2">
      <c r="A2482" s="31" t="s">
        <v>630</v>
      </c>
      <c r="B2482" s="31" t="s">
        <v>3891</v>
      </c>
    </row>
    <row r="2483" spans="1:2">
      <c r="A2483" s="68" t="s">
        <v>630</v>
      </c>
      <c r="B2483" s="68" t="s">
        <v>2294</v>
      </c>
    </row>
    <row r="2484" spans="1:2">
      <c r="A2484" s="69" t="s">
        <v>630</v>
      </c>
      <c r="B2484" s="69" t="s">
        <v>1574</v>
      </c>
    </row>
    <row r="2485" spans="1:2">
      <c r="A2485" s="69" t="s">
        <v>630</v>
      </c>
      <c r="B2485" s="69" t="s">
        <v>1575</v>
      </c>
    </row>
    <row r="2486" spans="1:2">
      <c r="A2486" s="69" t="s">
        <v>630</v>
      </c>
      <c r="B2486" s="69" t="s">
        <v>1576</v>
      </c>
    </row>
    <row r="2487" spans="1:2">
      <c r="A2487" s="69" t="s">
        <v>630</v>
      </c>
      <c r="B2487" s="69" t="s">
        <v>1577</v>
      </c>
    </row>
    <row r="2488" spans="1:2">
      <c r="A2488" s="31" t="s">
        <v>630</v>
      </c>
      <c r="B2488" s="31" t="s">
        <v>3918</v>
      </c>
    </row>
    <row r="2489" spans="1:2">
      <c r="A2489" s="40" t="s">
        <v>1578</v>
      </c>
      <c r="B2489" s="40" t="s">
        <v>903</v>
      </c>
    </row>
    <row r="2490" spans="1:2">
      <c r="A2490" s="31" t="s">
        <v>1578</v>
      </c>
      <c r="B2490" s="31" t="s">
        <v>2490</v>
      </c>
    </row>
    <row r="2491" spans="1:2">
      <c r="A2491" s="68" t="s">
        <v>1578</v>
      </c>
      <c r="B2491" s="68" t="s">
        <v>2295</v>
      </c>
    </row>
    <row r="2492" spans="1:2">
      <c r="A2492" s="31" t="s">
        <v>1578</v>
      </c>
      <c r="B2492" s="31" t="s">
        <v>2493</v>
      </c>
    </row>
    <row r="2493" spans="1:2">
      <c r="A2493" s="31" t="s">
        <v>1578</v>
      </c>
      <c r="B2493" s="31" t="s">
        <v>2494</v>
      </c>
    </row>
    <row r="2494" spans="1:2">
      <c r="A2494" s="68" t="s">
        <v>1578</v>
      </c>
      <c r="B2494" s="68" t="s">
        <v>2296</v>
      </c>
    </row>
    <row r="2495" spans="1:2">
      <c r="A2495" s="41" t="s">
        <v>1578</v>
      </c>
      <c r="B2495" s="41" t="s">
        <v>904</v>
      </c>
    </row>
    <row r="2496" spans="1:2">
      <c r="A2496" s="31" t="s">
        <v>1578</v>
      </c>
      <c r="B2496" s="31" t="s">
        <v>2495</v>
      </c>
    </row>
    <row r="2497" spans="1:2">
      <c r="A2497" s="31" t="s">
        <v>1578</v>
      </c>
      <c r="B2497" s="31" t="s">
        <v>2497</v>
      </c>
    </row>
    <row r="2498" spans="1:2">
      <c r="A2498" s="68" t="s">
        <v>1578</v>
      </c>
      <c r="B2498" s="68" t="s">
        <v>2297</v>
      </c>
    </row>
    <row r="2499" spans="1:2">
      <c r="A2499" s="68" t="s">
        <v>1578</v>
      </c>
      <c r="B2499" s="68" t="s">
        <v>2298</v>
      </c>
    </row>
    <row r="2500" spans="1:2">
      <c r="A2500" s="31" t="s">
        <v>1578</v>
      </c>
      <c r="B2500" s="31" t="s">
        <v>2509</v>
      </c>
    </row>
    <row r="2501" spans="1:2">
      <c r="A2501" s="69" t="s">
        <v>1578</v>
      </c>
      <c r="B2501" s="69" t="s">
        <v>1579</v>
      </c>
    </row>
    <row r="2502" spans="1:2">
      <c r="A2502" s="31" t="s">
        <v>1578</v>
      </c>
      <c r="B2502" s="31" t="s">
        <v>651</v>
      </c>
    </row>
    <row r="2503" spans="1:2">
      <c r="A2503" s="68" t="s">
        <v>1578</v>
      </c>
      <c r="B2503" s="68" t="s">
        <v>2299</v>
      </c>
    </row>
    <row r="2504" spans="1:2">
      <c r="A2504" s="68" t="s">
        <v>1578</v>
      </c>
      <c r="B2504" s="68" t="s">
        <v>2300</v>
      </c>
    </row>
    <row r="2505" spans="1:2">
      <c r="A2505" s="68" t="s">
        <v>1578</v>
      </c>
      <c r="B2505" s="68" t="s">
        <v>2301</v>
      </c>
    </row>
    <row r="2506" spans="1:2">
      <c r="A2506" s="69" t="s">
        <v>1578</v>
      </c>
      <c r="B2506" s="69" t="s">
        <v>1580</v>
      </c>
    </row>
    <row r="2507" spans="1:2">
      <c r="A2507" s="31" t="s">
        <v>1578</v>
      </c>
      <c r="B2507" s="31" t="s">
        <v>2589</v>
      </c>
    </row>
    <row r="2508" spans="1:2">
      <c r="A2508" s="31" t="s">
        <v>1578</v>
      </c>
      <c r="B2508" s="31" t="s">
        <v>2590</v>
      </c>
    </row>
    <row r="2509" spans="1:2">
      <c r="A2509" s="31" t="s">
        <v>1578</v>
      </c>
      <c r="B2509" s="31" t="s">
        <v>2593</v>
      </c>
    </row>
    <row r="2510" spans="1:2">
      <c r="A2510" s="69" t="s">
        <v>1578</v>
      </c>
      <c r="B2510" s="69" t="s">
        <v>1581</v>
      </c>
    </row>
    <row r="2511" spans="1:2">
      <c r="A2511" s="68" t="s">
        <v>1578</v>
      </c>
      <c r="B2511" s="68" t="s">
        <v>2302</v>
      </c>
    </row>
    <row r="2512" spans="1:2">
      <c r="A2512" s="31" t="s">
        <v>1578</v>
      </c>
      <c r="B2512" s="31" t="s">
        <v>2600</v>
      </c>
    </row>
    <row r="2513" spans="1:2">
      <c r="A2513" s="31" t="s">
        <v>1578</v>
      </c>
      <c r="B2513" s="31" t="s">
        <v>2604</v>
      </c>
    </row>
    <row r="2514" spans="1:2">
      <c r="A2514" s="69" t="s">
        <v>1578</v>
      </c>
      <c r="B2514" s="69" t="s">
        <v>1582</v>
      </c>
    </row>
    <row r="2515" spans="1:2">
      <c r="A2515" s="69" t="s">
        <v>1578</v>
      </c>
      <c r="B2515" s="69" t="s">
        <v>652</v>
      </c>
    </row>
    <row r="2516" spans="1:2">
      <c r="A2516" s="31" t="s">
        <v>1578</v>
      </c>
      <c r="B2516" s="31" t="s">
        <v>2609</v>
      </c>
    </row>
    <row r="2517" spans="1:2">
      <c r="A2517" s="31" t="s">
        <v>1578</v>
      </c>
      <c r="B2517" s="31" t="s">
        <v>653</v>
      </c>
    </row>
    <row r="2518" spans="1:2">
      <c r="A2518" s="68" t="s">
        <v>1578</v>
      </c>
      <c r="B2518" s="68" t="s">
        <v>2303</v>
      </c>
    </row>
    <row r="2519" spans="1:2">
      <c r="A2519" s="68" t="s">
        <v>1578</v>
      </c>
      <c r="B2519" s="68" t="s">
        <v>2304</v>
      </c>
    </row>
    <row r="2520" spans="1:2">
      <c r="A2520" s="31" t="s">
        <v>1578</v>
      </c>
      <c r="B2520" s="31" t="s">
        <v>2627</v>
      </c>
    </row>
    <row r="2521" spans="1:2">
      <c r="A2521" s="69" t="s">
        <v>1578</v>
      </c>
      <c r="B2521" s="69" t="s">
        <v>654</v>
      </c>
    </row>
    <row r="2522" spans="1:2">
      <c r="A2522" s="31" t="s">
        <v>1578</v>
      </c>
      <c r="B2522" s="31" t="s">
        <v>2629</v>
      </c>
    </row>
    <row r="2523" spans="1:2">
      <c r="A2523" s="31" t="s">
        <v>1578</v>
      </c>
      <c r="B2523" s="31" t="s">
        <v>2631</v>
      </c>
    </row>
    <row r="2524" spans="1:2">
      <c r="A2524" s="69" t="s">
        <v>1578</v>
      </c>
      <c r="B2524" s="69" t="s">
        <v>1583</v>
      </c>
    </row>
    <row r="2525" spans="1:2">
      <c r="A2525" s="31" t="s">
        <v>1578</v>
      </c>
      <c r="B2525" s="31" t="s">
        <v>2634</v>
      </c>
    </row>
    <row r="2526" spans="1:2">
      <c r="A2526" s="31" t="s">
        <v>1578</v>
      </c>
      <c r="B2526" s="31" t="s">
        <v>2635</v>
      </c>
    </row>
    <row r="2527" spans="1:2">
      <c r="A2527" s="31" t="s">
        <v>1578</v>
      </c>
      <c r="B2527" s="31" t="s">
        <v>2636</v>
      </c>
    </row>
    <row r="2528" spans="1:2">
      <c r="A2528" s="68" t="s">
        <v>1578</v>
      </c>
      <c r="B2528" s="68" t="s">
        <v>2305</v>
      </c>
    </row>
    <row r="2529" spans="1:2">
      <c r="A2529" s="31" t="s">
        <v>1578</v>
      </c>
      <c r="B2529" s="31" t="s">
        <v>2637</v>
      </c>
    </row>
    <row r="2530" spans="1:2">
      <c r="A2530" s="68" t="s">
        <v>1578</v>
      </c>
      <c r="B2530" s="68" t="s">
        <v>2306</v>
      </c>
    </row>
    <row r="2531" spans="1:2">
      <c r="A2531" s="31" t="s">
        <v>1578</v>
      </c>
      <c r="B2531" s="31" t="s">
        <v>2640</v>
      </c>
    </row>
    <row r="2532" spans="1:2">
      <c r="A2532" s="31" t="s">
        <v>1578</v>
      </c>
      <c r="B2532" s="31" t="s">
        <v>2644</v>
      </c>
    </row>
    <row r="2533" spans="1:2">
      <c r="A2533" s="31" t="s">
        <v>1578</v>
      </c>
      <c r="B2533" s="31" t="s">
        <v>2645</v>
      </c>
    </row>
    <row r="2534" spans="1:2">
      <c r="A2534" s="68" t="s">
        <v>1578</v>
      </c>
      <c r="B2534" s="68" t="s">
        <v>2307</v>
      </c>
    </row>
    <row r="2535" spans="1:2">
      <c r="A2535" s="31" t="s">
        <v>1578</v>
      </c>
      <c r="B2535" s="31" t="s">
        <v>2647</v>
      </c>
    </row>
    <row r="2536" spans="1:2">
      <c r="A2536" s="69" t="s">
        <v>1578</v>
      </c>
      <c r="B2536" s="69" t="s">
        <v>1584</v>
      </c>
    </row>
    <row r="2537" spans="1:2">
      <c r="A2537" s="68" t="s">
        <v>1578</v>
      </c>
      <c r="B2537" s="68" t="s">
        <v>2308</v>
      </c>
    </row>
    <row r="2538" spans="1:2">
      <c r="A2538" s="31" t="s">
        <v>1578</v>
      </c>
      <c r="B2538" s="31" t="s">
        <v>2651</v>
      </c>
    </row>
    <row r="2539" spans="1:2">
      <c r="A2539" s="31" t="s">
        <v>1578</v>
      </c>
      <c r="B2539" s="31" t="s">
        <v>2663</v>
      </c>
    </row>
    <row r="2540" spans="1:2">
      <c r="A2540" s="69" t="s">
        <v>1578</v>
      </c>
      <c r="B2540" s="69" t="s">
        <v>1585</v>
      </c>
    </row>
    <row r="2541" spans="1:2">
      <c r="A2541" s="31" t="s">
        <v>1578</v>
      </c>
      <c r="B2541" s="31" t="s">
        <v>2668</v>
      </c>
    </row>
    <row r="2542" spans="1:2">
      <c r="A2542" s="31" t="s">
        <v>1578</v>
      </c>
      <c r="B2542" s="31" t="s">
        <v>2672</v>
      </c>
    </row>
    <row r="2543" spans="1:2">
      <c r="A2543" s="68" t="s">
        <v>1578</v>
      </c>
      <c r="B2543" s="68" t="s">
        <v>2309</v>
      </c>
    </row>
    <row r="2544" spans="1:2">
      <c r="A2544" s="69" t="s">
        <v>1578</v>
      </c>
      <c r="B2544" s="69" t="s">
        <v>1586</v>
      </c>
    </row>
    <row r="2545" spans="1:2">
      <c r="A2545" s="68" t="s">
        <v>1578</v>
      </c>
      <c r="B2545" s="68" t="s">
        <v>2310</v>
      </c>
    </row>
    <row r="2546" spans="1:2">
      <c r="A2546" s="31" t="s">
        <v>1578</v>
      </c>
      <c r="B2546" s="31" t="s">
        <v>2680</v>
      </c>
    </row>
    <row r="2547" spans="1:2">
      <c r="A2547" s="31" t="s">
        <v>1578</v>
      </c>
      <c r="B2547" s="31" t="s">
        <v>2681</v>
      </c>
    </row>
    <row r="2548" spans="1:2">
      <c r="A2548" s="69" t="s">
        <v>1578</v>
      </c>
      <c r="B2548" s="69" t="s">
        <v>1587</v>
      </c>
    </row>
    <row r="2549" spans="1:2">
      <c r="A2549" s="31" t="s">
        <v>1578</v>
      </c>
      <c r="B2549" s="31" t="s">
        <v>2682</v>
      </c>
    </row>
    <row r="2550" spans="1:2">
      <c r="A2550" s="31" t="s">
        <v>1578</v>
      </c>
      <c r="B2550" s="31" t="s">
        <v>2683</v>
      </c>
    </row>
    <row r="2551" spans="1:2">
      <c r="A2551" s="31" t="s">
        <v>1578</v>
      </c>
      <c r="B2551" s="31" t="s">
        <v>2688</v>
      </c>
    </row>
    <row r="2552" spans="1:2">
      <c r="A2552" s="31" t="s">
        <v>1578</v>
      </c>
      <c r="B2552" s="31" t="s">
        <v>2690</v>
      </c>
    </row>
    <row r="2553" spans="1:2">
      <c r="A2553" s="31" t="s">
        <v>1578</v>
      </c>
      <c r="B2553" s="31" t="s">
        <v>2691</v>
      </c>
    </row>
    <row r="2554" spans="1:2">
      <c r="A2554" s="69" t="s">
        <v>1578</v>
      </c>
      <c r="B2554" s="69" t="s">
        <v>1588</v>
      </c>
    </row>
    <row r="2555" spans="1:2">
      <c r="A2555" s="69" t="s">
        <v>1578</v>
      </c>
      <c r="B2555" s="69" t="s">
        <v>1589</v>
      </c>
    </row>
    <row r="2556" spans="1:2">
      <c r="A2556" s="68" t="s">
        <v>1578</v>
      </c>
      <c r="B2556" s="68" t="s">
        <v>2311</v>
      </c>
    </row>
    <row r="2557" spans="1:2">
      <c r="A2557" s="31" t="s">
        <v>1578</v>
      </c>
      <c r="B2557" s="31" t="s">
        <v>2698</v>
      </c>
    </row>
    <row r="2558" spans="1:2">
      <c r="A2558" s="69" t="s">
        <v>1578</v>
      </c>
      <c r="B2558" s="69" t="s">
        <v>659</v>
      </c>
    </row>
    <row r="2559" spans="1:2">
      <c r="A2559" s="31" t="s">
        <v>1578</v>
      </c>
      <c r="B2559" s="31" t="s">
        <v>2699</v>
      </c>
    </row>
    <row r="2560" spans="1:2">
      <c r="A2560" s="31" t="s">
        <v>1578</v>
      </c>
      <c r="B2560" s="39" t="s">
        <v>2705</v>
      </c>
    </row>
    <row r="2561" spans="1:2">
      <c r="A2561" s="69" t="s">
        <v>1578</v>
      </c>
      <c r="B2561" s="69" t="s">
        <v>1590</v>
      </c>
    </row>
    <row r="2562" spans="1:2">
      <c r="A2562" s="31" t="s">
        <v>1578</v>
      </c>
      <c r="B2562" s="31" t="s">
        <v>2708</v>
      </c>
    </row>
    <row r="2563" spans="1:2">
      <c r="A2563" s="68" t="s">
        <v>1578</v>
      </c>
      <c r="B2563" s="68" t="s">
        <v>2312</v>
      </c>
    </row>
    <row r="2564" spans="1:2">
      <c r="A2564" s="31" t="s">
        <v>1578</v>
      </c>
      <c r="B2564" s="31" t="s">
        <v>2711</v>
      </c>
    </row>
    <row r="2565" spans="1:2">
      <c r="A2565" s="31" t="s">
        <v>1578</v>
      </c>
      <c r="B2565" s="31" t="s">
        <v>2712</v>
      </c>
    </row>
    <row r="2566" spans="1:2">
      <c r="A2566" s="31" t="s">
        <v>1578</v>
      </c>
      <c r="B2566" s="31" t="s">
        <v>2714</v>
      </c>
    </row>
    <row r="2567" spans="1:2">
      <c r="A2567" s="31" t="s">
        <v>1578</v>
      </c>
      <c r="B2567" s="31" t="s">
        <v>2716</v>
      </c>
    </row>
    <row r="2568" spans="1:2">
      <c r="A2568" s="68" t="s">
        <v>1578</v>
      </c>
      <c r="B2568" s="68" t="s">
        <v>2313</v>
      </c>
    </row>
    <row r="2569" spans="1:2">
      <c r="A2569" s="31" t="s">
        <v>1578</v>
      </c>
      <c r="B2569" s="31" t="s">
        <v>2719</v>
      </c>
    </row>
    <row r="2570" spans="1:2">
      <c r="A2570" s="31" t="s">
        <v>1578</v>
      </c>
      <c r="B2570" s="31" t="s">
        <v>2720</v>
      </c>
    </row>
    <row r="2571" spans="1:2">
      <c r="A2571" s="31" t="s">
        <v>1578</v>
      </c>
      <c r="B2571" s="31" t="s">
        <v>2721</v>
      </c>
    </row>
    <row r="2572" spans="1:2">
      <c r="A2572" s="68" t="s">
        <v>1578</v>
      </c>
      <c r="B2572" s="68" t="s">
        <v>2314</v>
      </c>
    </row>
    <row r="2573" spans="1:2">
      <c r="A2573" s="31" t="s">
        <v>1578</v>
      </c>
      <c r="B2573" s="31" t="s">
        <v>2723</v>
      </c>
    </row>
    <row r="2574" spans="1:2">
      <c r="A2574" s="69" t="s">
        <v>1578</v>
      </c>
      <c r="B2574" s="69" t="s">
        <v>1591</v>
      </c>
    </row>
    <row r="2575" spans="1:2">
      <c r="A2575" s="31" t="s">
        <v>1578</v>
      </c>
      <c r="B2575" s="31" t="s">
        <v>2728</v>
      </c>
    </row>
    <row r="2576" spans="1:2">
      <c r="A2576" s="69" t="s">
        <v>1578</v>
      </c>
      <c r="B2576" s="69" t="s">
        <v>1592</v>
      </c>
    </row>
    <row r="2577" spans="1:2">
      <c r="A2577" s="31" t="s">
        <v>1578</v>
      </c>
      <c r="B2577" s="31" t="s">
        <v>2729</v>
      </c>
    </row>
    <row r="2578" spans="1:2">
      <c r="A2578" s="68" t="s">
        <v>1578</v>
      </c>
      <c r="B2578" s="68" t="s">
        <v>2315</v>
      </c>
    </row>
    <row r="2579" spans="1:2">
      <c r="A2579" s="69" t="s">
        <v>1578</v>
      </c>
      <c r="B2579" s="69" t="s">
        <v>1593</v>
      </c>
    </row>
    <row r="2580" spans="1:2">
      <c r="A2580" s="31" t="s">
        <v>1578</v>
      </c>
      <c r="B2580" s="31" t="s">
        <v>2746</v>
      </c>
    </row>
    <row r="2581" spans="1:2">
      <c r="A2581" s="68" t="s">
        <v>1578</v>
      </c>
      <c r="B2581" s="68" t="s">
        <v>2316</v>
      </c>
    </row>
    <row r="2582" spans="1:2">
      <c r="A2582" s="69" t="s">
        <v>1578</v>
      </c>
      <c r="B2582" s="69" t="s">
        <v>1594</v>
      </c>
    </row>
    <row r="2583" spans="1:2">
      <c r="A2583" s="31" t="s">
        <v>1578</v>
      </c>
      <c r="B2583" s="31" t="s">
        <v>2770</v>
      </c>
    </row>
    <row r="2584" spans="1:2">
      <c r="A2584" s="31" t="s">
        <v>1578</v>
      </c>
      <c r="B2584" s="31" t="s">
        <v>2772</v>
      </c>
    </row>
    <row r="2585" spans="1:2">
      <c r="A2585" s="69" t="s">
        <v>1578</v>
      </c>
      <c r="B2585" s="69" t="s">
        <v>1595</v>
      </c>
    </row>
    <row r="2586" spans="1:2">
      <c r="A2586" s="31" t="s">
        <v>1578</v>
      </c>
      <c r="B2586" s="31" t="s">
        <v>2782</v>
      </c>
    </row>
    <row r="2587" spans="1:2">
      <c r="A2587" s="31" t="s">
        <v>1578</v>
      </c>
      <c r="B2587" s="31" t="s">
        <v>2783</v>
      </c>
    </row>
    <row r="2588" spans="1:2">
      <c r="A2588" s="31" t="s">
        <v>1578</v>
      </c>
      <c r="B2588" s="31" t="s">
        <v>2784</v>
      </c>
    </row>
    <row r="2589" spans="1:2">
      <c r="A2589" s="31" t="s">
        <v>1578</v>
      </c>
      <c r="B2589" s="31" t="s">
        <v>2785</v>
      </c>
    </row>
    <row r="2590" spans="1:2">
      <c r="A2590" s="31" t="s">
        <v>1578</v>
      </c>
      <c r="B2590" s="31" t="s">
        <v>2794</v>
      </c>
    </row>
    <row r="2591" spans="1:2">
      <c r="A2591" s="69" t="s">
        <v>1578</v>
      </c>
      <c r="B2591" s="69" t="s">
        <v>1596</v>
      </c>
    </row>
    <row r="2592" spans="1:2">
      <c r="A2592" s="68" t="s">
        <v>1578</v>
      </c>
      <c r="B2592" s="68" t="s">
        <v>2317</v>
      </c>
    </row>
    <row r="2593" spans="1:2">
      <c r="A2593" s="31" t="s">
        <v>1578</v>
      </c>
      <c r="B2593" s="31" t="s">
        <v>2798</v>
      </c>
    </row>
    <row r="2594" spans="1:2">
      <c r="A2594" s="68" t="s">
        <v>1578</v>
      </c>
      <c r="B2594" s="68" t="s">
        <v>2318</v>
      </c>
    </row>
    <row r="2595" spans="1:2">
      <c r="A2595" s="31" t="s">
        <v>1578</v>
      </c>
      <c r="B2595" s="31" t="s">
        <v>2800</v>
      </c>
    </row>
    <row r="2596" spans="1:2">
      <c r="A2596" s="31" t="s">
        <v>1578</v>
      </c>
      <c r="B2596" s="31" t="s">
        <v>2801</v>
      </c>
    </row>
    <row r="2597" spans="1:2">
      <c r="A2597" s="31" t="s">
        <v>1578</v>
      </c>
      <c r="B2597" s="31" t="s">
        <v>2805</v>
      </c>
    </row>
    <row r="2598" spans="1:2">
      <c r="A2598" s="31" t="s">
        <v>1578</v>
      </c>
      <c r="B2598" s="31" t="s">
        <v>2806</v>
      </c>
    </row>
    <row r="2599" spans="1:2">
      <c r="A2599" s="68" t="s">
        <v>1578</v>
      </c>
      <c r="B2599" s="68" t="s">
        <v>2319</v>
      </c>
    </row>
    <row r="2600" spans="1:2">
      <c r="A2600" s="31" t="s">
        <v>1578</v>
      </c>
      <c r="B2600" s="31" t="s">
        <v>2810</v>
      </c>
    </row>
    <row r="2601" spans="1:2">
      <c r="A2601" s="69" t="s">
        <v>1578</v>
      </c>
      <c r="B2601" s="69" t="s">
        <v>1597</v>
      </c>
    </row>
    <row r="2602" spans="1:2">
      <c r="A2602" s="31" t="s">
        <v>1578</v>
      </c>
      <c r="B2602" s="31" t="s">
        <v>2812</v>
      </c>
    </row>
    <row r="2603" spans="1:2">
      <c r="A2603" s="69" t="s">
        <v>1578</v>
      </c>
      <c r="B2603" s="69" t="s">
        <v>1598</v>
      </c>
    </row>
    <row r="2604" spans="1:2">
      <c r="A2604" s="31" t="s">
        <v>1578</v>
      </c>
      <c r="B2604" s="31" t="s">
        <v>2823</v>
      </c>
    </row>
    <row r="2605" spans="1:2">
      <c r="A2605" s="31" t="s">
        <v>1578</v>
      </c>
      <c r="B2605" s="31" t="s">
        <v>2833</v>
      </c>
    </row>
    <row r="2606" spans="1:2">
      <c r="A2606" s="31" t="s">
        <v>1578</v>
      </c>
      <c r="B2606" s="31" t="s">
        <v>2835</v>
      </c>
    </row>
    <row r="2607" spans="1:2">
      <c r="A2607" s="31" t="s">
        <v>1578</v>
      </c>
      <c r="B2607" s="31" t="s">
        <v>2836</v>
      </c>
    </row>
    <row r="2608" spans="1:2">
      <c r="A2608" s="31" t="s">
        <v>1578</v>
      </c>
      <c r="B2608" s="31" t="s">
        <v>2845</v>
      </c>
    </row>
    <row r="2609" spans="1:2">
      <c r="A2609" s="69" t="s">
        <v>1578</v>
      </c>
      <c r="B2609" s="69" t="s">
        <v>1599</v>
      </c>
    </row>
    <row r="2610" spans="1:2">
      <c r="A2610" s="31" t="s">
        <v>1578</v>
      </c>
      <c r="B2610" s="31" t="s">
        <v>2848</v>
      </c>
    </row>
    <row r="2611" spans="1:2">
      <c r="A2611" s="68" t="s">
        <v>1578</v>
      </c>
      <c r="B2611" s="68" t="s">
        <v>2320</v>
      </c>
    </row>
    <row r="2612" spans="1:2">
      <c r="A2612" s="31" t="s">
        <v>1578</v>
      </c>
      <c r="B2612" s="31" t="s">
        <v>2851</v>
      </c>
    </row>
    <row r="2613" spans="1:2">
      <c r="A2613" s="31" t="s">
        <v>1578</v>
      </c>
      <c r="B2613" s="31" t="s">
        <v>2853</v>
      </c>
    </row>
    <row r="2614" spans="1:2">
      <c r="A2614" s="31" t="s">
        <v>1578</v>
      </c>
      <c r="B2614" s="31" t="s">
        <v>2854</v>
      </c>
    </row>
    <row r="2615" spans="1:2">
      <c r="A2615" s="69" t="s">
        <v>1578</v>
      </c>
      <c r="B2615" s="69" t="s">
        <v>1600</v>
      </c>
    </row>
    <row r="2616" spans="1:2">
      <c r="A2616" s="31" t="s">
        <v>1578</v>
      </c>
      <c r="B2616" s="31" t="s">
        <v>2856</v>
      </c>
    </row>
    <row r="2617" spans="1:2">
      <c r="A2617" s="31" t="s">
        <v>1578</v>
      </c>
      <c r="B2617" s="31" t="s">
        <v>2857</v>
      </c>
    </row>
    <row r="2618" spans="1:2">
      <c r="A2618" s="31" t="s">
        <v>1578</v>
      </c>
      <c r="B2618" s="31" t="s">
        <v>2858</v>
      </c>
    </row>
    <row r="2619" spans="1:2">
      <c r="A2619" s="69" t="s">
        <v>1578</v>
      </c>
      <c r="B2619" s="69" t="s">
        <v>1601</v>
      </c>
    </row>
    <row r="2620" spans="1:2">
      <c r="A2620" s="69" t="s">
        <v>1578</v>
      </c>
      <c r="B2620" s="69" t="s">
        <v>1602</v>
      </c>
    </row>
    <row r="2621" spans="1:2">
      <c r="A2621" s="68" t="s">
        <v>1578</v>
      </c>
      <c r="B2621" s="68" t="s">
        <v>2321</v>
      </c>
    </row>
    <row r="2622" spans="1:2">
      <c r="A2622" s="31" t="s">
        <v>1578</v>
      </c>
      <c r="B2622" s="31" t="s">
        <v>2885</v>
      </c>
    </row>
    <row r="2623" spans="1:2">
      <c r="A2623" s="69" t="s">
        <v>1578</v>
      </c>
      <c r="B2623" s="69" t="s">
        <v>1603</v>
      </c>
    </row>
    <row r="2624" spans="1:2">
      <c r="A2624" s="31" t="s">
        <v>1578</v>
      </c>
      <c r="B2624" s="31" t="s">
        <v>2889</v>
      </c>
    </row>
    <row r="2625" spans="1:2">
      <c r="A2625" s="68" t="s">
        <v>1578</v>
      </c>
      <c r="B2625" s="68" t="s">
        <v>2322</v>
      </c>
    </row>
    <row r="2626" spans="1:2">
      <c r="A2626" s="68" t="s">
        <v>1578</v>
      </c>
      <c r="B2626" s="68" t="s">
        <v>2323</v>
      </c>
    </row>
    <row r="2627" spans="1:2">
      <c r="A2627" s="31" t="s">
        <v>1578</v>
      </c>
      <c r="B2627" s="31" t="s">
        <v>2906</v>
      </c>
    </row>
    <row r="2628" spans="1:2">
      <c r="A2628" s="31" t="s">
        <v>1578</v>
      </c>
      <c r="B2628" s="31" t="s">
        <v>2907</v>
      </c>
    </row>
    <row r="2629" spans="1:2">
      <c r="A2629" s="69" t="s">
        <v>1578</v>
      </c>
      <c r="B2629" s="69" t="s">
        <v>1604</v>
      </c>
    </row>
    <row r="2630" spans="1:2">
      <c r="A2630" s="31" t="s">
        <v>1578</v>
      </c>
      <c r="B2630" s="31" t="s">
        <v>2909</v>
      </c>
    </row>
    <row r="2631" spans="1:2">
      <c r="A2631" s="31" t="s">
        <v>1578</v>
      </c>
      <c r="B2631" s="31" t="s">
        <v>2911</v>
      </c>
    </row>
    <row r="2632" spans="1:2">
      <c r="A2632" s="69" t="s">
        <v>1578</v>
      </c>
      <c r="B2632" s="69" t="s">
        <v>1605</v>
      </c>
    </row>
    <row r="2633" spans="1:2">
      <c r="A2633" s="31" t="s">
        <v>1578</v>
      </c>
      <c r="B2633" s="31" t="s">
        <v>2915</v>
      </c>
    </row>
    <row r="2634" spans="1:2">
      <c r="A2634" s="69" t="s">
        <v>1578</v>
      </c>
      <c r="B2634" s="69" t="s">
        <v>1606</v>
      </c>
    </row>
    <row r="2635" spans="1:2">
      <c r="A2635" s="68" t="s">
        <v>1578</v>
      </c>
      <c r="B2635" s="68" t="s">
        <v>2324</v>
      </c>
    </row>
    <row r="2636" spans="1:2">
      <c r="A2636" s="69" t="s">
        <v>1578</v>
      </c>
      <c r="B2636" s="69" t="s">
        <v>1607</v>
      </c>
    </row>
    <row r="2637" spans="1:2">
      <c r="A2637" s="31" t="s">
        <v>1578</v>
      </c>
      <c r="B2637" s="31" t="s">
        <v>2925</v>
      </c>
    </row>
    <row r="2638" spans="1:2">
      <c r="A2638" s="31" t="s">
        <v>1578</v>
      </c>
      <c r="B2638" s="31" t="s">
        <v>2926</v>
      </c>
    </row>
    <row r="2639" spans="1:2">
      <c r="A2639" s="31" t="s">
        <v>1578</v>
      </c>
      <c r="B2639" s="31" t="s">
        <v>2928</v>
      </c>
    </row>
    <row r="2640" spans="1:2">
      <c r="A2640" s="69" t="s">
        <v>1578</v>
      </c>
      <c r="B2640" s="69" t="s">
        <v>1608</v>
      </c>
    </row>
    <row r="2641" spans="1:2">
      <c r="A2641" s="31" t="s">
        <v>1578</v>
      </c>
      <c r="B2641" s="31" t="s">
        <v>2930</v>
      </c>
    </row>
    <row r="2642" spans="1:2">
      <c r="A2642" s="31" t="s">
        <v>1578</v>
      </c>
      <c r="B2642" s="31" t="s">
        <v>2931</v>
      </c>
    </row>
    <row r="2643" spans="1:2">
      <c r="A2643" s="69" t="s">
        <v>1578</v>
      </c>
      <c r="B2643" s="69" t="s">
        <v>1609</v>
      </c>
    </row>
    <row r="2644" spans="1:2">
      <c r="A2644" s="31" t="s">
        <v>1578</v>
      </c>
      <c r="B2644" s="31" t="s">
        <v>2938</v>
      </c>
    </row>
    <row r="2645" spans="1:2">
      <c r="A2645" s="31" t="s">
        <v>1578</v>
      </c>
      <c r="B2645" s="31" t="s">
        <v>2942</v>
      </c>
    </row>
    <row r="2646" spans="1:2">
      <c r="A2646" s="68" t="s">
        <v>1578</v>
      </c>
      <c r="B2646" s="68" t="s">
        <v>2325</v>
      </c>
    </row>
    <row r="2647" spans="1:2">
      <c r="A2647" s="68" t="s">
        <v>1578</v>
      </c>
      <c r="B2647" s="68" t="s">
        <v>2326</v>
      </c>
    </row>
    <row r="2648" spans="1:2">
      <c r="A2648" s="68" t="s">
        <v>1578</v>
      </c>
      <c r="B2648" s="68" t="s">
        <v>2327</v>
      </c>
    </row>
    <row r="2649" spans="1:2">
      <c r="A2649" s="31" t="s">
        <v>1578</v>
      </c>
      <c r="B2649" s="31" t="s">
        <v>2955</v>
      </c>
    </row>
    <row r="2650" spans="1:2">
      <c r="A2650" s="31" t="s">
        <v>1578</v>
      </c>
      <c r="B2650" s="31" t="s">
        <v>2957</v>
      </c>
    </row>
    <row r="2651" spans="1:2">
      <c r="A2651" s="31" t="s">
        <v>1578</v>
      </c>
      <c r="B2651" s="31" t="s">
        <v>2961</v>
      </c>
    </row>
    <row r="2652" spans="1:2">
      <c r="A2652" s="69" t="s">
        <v>1578</v>
      </c>
      <c r="B2652" s="69" t="s">
        <v>1610</v>
      </c>
    </row>
    <row r="2653" spans="1:2">
      <c r="A2653" s="69" t="s">
        <v>1578</v>
      </c>
      <c r="B2653" s="69" t="s">
        <v>1611</v>
      </c>
    </row>
    <row r="2654" spans="1:2">
      <c r="A2654" s="69" t="s">
        <v>1578</v>
      </c>
      <c r="B2654" s="69" t="s">
        <v>1612</v>
      </c>
    </row>
    <row r="2655" spans="1:2">
      <c r="A2655" s="31" t="s">
        <v>1578</v>
      </c>
      <c r="B2655" s="31" t="s">
        <v>2986</v>
      </c>
    </row>
    <row r="2656" spans="1:2">
      <c r="A2656" s="31" t="s">
        <v>1578</v>
      </c>
      <c r="B2656" s="31" t="s">
        <v>2987</v>
      </c>
    </row>
    <row r="2657" spans="1:2">
      <c r="A2657" s="68" t="s">
        <v>1578</v>
      </c>
      <c r="B2657" s="68" t="s">
        <v>2328</v>
      </c>
    </row>
    <row r="2658" spans="1:2">
      <c r="A2658" s="31" t="s">
        <v>1578</v>
      </c>
      <c r="B2658" s="31" t="s">
        <v>2991</v>
      </c>
    </row>
    <row r="2659" spans="1:2">
      <c r="A2659" s="31" t="s">
        <v>1578</v>
      </c>
      <c r="B2659" s="31" t="s">
        <v>2993</v>
      </c>
    </row>
    <row r="2660" spans="1:2">
      <c r="A2660" s="31" t="s">
        <v>1578</v>
      </c>
      <c r="B2660" s="31" t="s">
        <v>2994</v>
      </c>
    </row>
    <row r="2661" spans="1:2">
      <c r="A2661" s="31" t="s">
        <v>1578</v>
      </c>
      <c r="B2661" s="31" t="s">
        <v>2996</v>
      </c>
    </row>
    <row r="2662" spans="1:2">
      <c r="A2662" s="31" t="s">
        <v>1578</v>
      </c>
      <c r="B2662" s="31" t="s">
        <v>2997</v>
      </c>
    </row>
    <row r="2663" spans="1:2">
      <c r="A2663" s="31" t="s">
        <v>1578</v>
      </c>
      <c r="B2663" s="31" t="s">
        <v>2999</v>
      </c>
    </row>
    <row r="2664" spans="1:2">
      <c r="A2664" s="31" t="s">
        <v>1578</v>
      </c>
      <c r="B2664" s="31" t="s">
        <v>3003</v>
      </c>
    </row>
    <row r="2665" spans="1:2">
      <c r="A2665" s="69" t="s">
        <v>1578</v>
      </c>
      <c r="B2665" s="69" t="s">
        <v>1613</v>
      </c>
    </row>
    <row r="2666" spans="1:2">
      <c r="A2666" s="69" t="s">
        <v>1578</v>
      </c>
      <c r="B2666" s="69" t="s">
        <v>1614</v>
      </c>
    </row>
    <row r="2667" spans="1:2">
      <c r="A2667" s="68" t="s">
        <v>1578</v>
      </c>
      <c r="B2667" s="68" t="s">
        <v>2329</v>
      </c>
    </row>
    <row r="2668" spans="1:2">
      <c r="A2668" s="68" t="s">
        <v>1578</v>
      </c>
      <c r="B2668" s="68" t="s">
        <v>2330</v>
      </c>
    </row>
    <row r="2669" spans="1:2">
      <c r="A2669" s="31" t="s">
        <v>1578</v>
      </c>
      <c r="B2669" s="31" t="s">
        <v>3031</v>
      </c>
    </row>
    <row r="2670" spans="1:2">
      <c r="A2670" s="31" t="s">
        <v>1578</v>
      </c>
      <c r="B2670" s="31" t="s">
        <v>3032</v>
      </c>
    </row>
    <row r="2671" spans="1:2">
      <c r="A2671" s="31" t="s">
        <v>1578</v>
      </c>
      <c r="B2671" s="31" t="s">
        <v>3033</v>
      </c>
    </row>
    <row r="2672" spans="1:2">
      <c r="A2672" s="69" t="s">
        <v>1578</v>
      </c>
      <c r="B2672" s="69" t="s">
        <v>670</v>
      </c>
    </row>
    <row r="2673" spans="1:2">
      <c r="A2673" s="31" t="s">
        <v>1578</v>
      </c>
      <c r="B2673" s="31" t="s">
        <v>3037</v>
      </c>
    </row>
    <row r="2674" spans="1:2">
      <c r="A2674" s="31" t="s">
        <v>1578</v>
      </c>
      <c r="B2674" s="31" t="s">
        <v>3038</v>
      </c>
    </row>
    <row r="2675" spans="1:2">
      <c r="A2675" s="31" t="s">
        <v>1578</v>
      </c>
      <c r="B2675" s="31" t="s">
        <v>3042</v>
      </c>
    </row>
    <row r="2676" spans="1:2">
      <c r="A2676" s="31" t="s">
        <v>1578</v>
      </c>
      <c r="B2676" s="31" t="s">
        <v>3043</v>
      </c>
    </row>
    <row r="2677" spans="1:2">
      <c r="A2677" s="31" t="s">
        <v>1578</v>
      </c>
      <c r="B2677" s="31" t="s">
        <v>3046</v>
      </c>
    </row>
    <row r="2678" spans="1:2">
      <c r="A2678" s="69" t="s">
        <v>1578</v>
      </c>
      <c r="B2678" s="69" t="s">
        <v>1615</v>
      </c>
    </row>
    <row r="2679" spans="1:2">
      <c r="A2679" s="31" t="s">
        <v>1578</v>
      </c>
      <c r="B2679" s="31" t="s">
        <v>3052</v>
      </c>
    </row>
    <row r="2680" spans="1:2">
      <c r="A2680" s="31" t="s">
        <v>1578</v>
      </c>
      <c r="B2680" s="31" t="s">
        <v>3054</v>
      </c>
    </row>
    <row r="2681" spans="1:2">
      <c r="A2681" s="31" t="s">
        <v>1578</v>
      </c>
      <c r="B2681" s="39" t="s">
        <v>3060</v>
      </c>
    </row>
    <row r="2682" spans="1:2">
      <c r="A2682" s="68" t="s">
        <v>1578</v>
      </c>
      <c r="B2682" s="68" t="s">
        <v>2331</v>
      </c>
    </row>
    <row r="2683" spans="1:2">
      <c r="A2683" s="31" t="s">
        <v>1578</v>
      </c>
      <c r="B2683" s="39" t="s">
        <v>3066</v>
      </c>
    </row>
    <row r="2684" spans="1:2">
      <c r="A2684" s="31" t="s">
        <v>1578</v>
      </c>
      <c r="B2684" s="31" t="s">
        <v>3067</v>
      </c>
    </row>
    <row r="2685" spans="1:2">
      <c r="A2685" s="31" t="s">
        <v>1578</v>
      </c>
      <c r="B2685" s="31" t="s">
        <v>3068</v>
      </c>
    </row>
    <row r="2686" spans="1:2">
      <c r="A2686" s="31" t="s">
        <v>1578</v>
      </c>
      <c r="B2686" s="31" t="s">
        <v>3070</v>
      </c>
    </row>
    <row r="2687" spans="1:2">
      <c r="A2687" s="31" t="s">
        <v>1578</v>
      </c>
      <c r="B2687" s="31" t="s">
        <v>3072</v>
      </c>
    </row>
    <row r="2688" spans="1:2">
      <c r="A2688" s="31" t="s">
        <v>1578</v>
      </c>
      <c r="B2688" s="31" t="s">
        <v>3073</v>
      </c>
    </row>
    <row r="2689" spans="1:2">
      <c r="A2689" s="31" t="s">
        <v>1578</v>
      </c>
      <c r="B2689" s="31" t="s">
        <v>3079</v>
      </c>
    </row>
    <row r="2690" spans="1:2">
      <c r="A2690" s="31" t="s">
        <v>1578</v>
      </c>
      <c r="B2690" s="31" t="s">
        <v>3080</v>
      </c>
    </row>
    <row r="2691" spans="1:2">
      <c r="A2691" s="69" t="s">
        <v>1578</v>
      </c>
      <c r="B2691" s="69" t="s">
        <v>1616</v>
      </c>
    </row>
    <row r="2692" spans="1:2">
      <c r="A2692" s="31" t="s">
        <v>1578</v>
      </c>
      <c r="B2692" s="31" t="s">
        <v>3093</v>
      </c>
    </row>
    <row r="2693" spans="1:2">
      <c r="A2693" s="69" t="s">
        <v>1578</v>
      </c>
      <c r="B2693" s="69" t="s">
        <v>1617</v>
      </c>
    </row>
    <row r="2694" spans="1:2">
      <c r="A2694" s="31" t="s">
        <v>1578</v>
      </c>
      <c r="B2694" s="31" t="s">
        <v>3096</v>
      </c>
    </row>
    <row r="2695" spans="1:2">
      <c r="A2695" s="31" t="s">
        <v>1578</v>
      </c>
      <c r="B2695" s="31" t="s">
        <v>3106</v>
      </c>
    </row>
    <row r="2696" spans="1:2">
      <c r="A2696" s="31" t="s">
        <v>1578</v>
      </c>
      <c r="B2696" s="31" t="s">
        <v>3123</v>
      </c>
    </row>
    <row r="2697" spans="1:2">
      <c r="A2697" s="68" t="s">
        <v>1578</v>
      </c>
      <c r="B2697" s="68" t="s">
        <v>2332</v>
      </c>
    </row>
    <row r="2698" spans="1:2">
      <c r="A2698" s="31" t="s">
        <v>1578</v>
      </c>
      <c r="B2698" s="31" t="s">
        <v>3139</v>
      </c>
    </row>
    <row r="2699" spans="1:2">
      <c r="A2699" s="31" t="s">
        <v>1578</v>
      </c>
      <c r="B2699" s="31" t="s">
        <v>3141</v>
      </c>
    </row>
    <row r="2700" spans="1:2">
      <c r="A2700" s="31" t="s">
        <v>1578</v>
      </c>
      <c r="B2700" s="31" t="s">
        <v>3145</v>
      </c>
    </row>
    <row r="2701" spans="1:2">
      <c r="A2701" s="31" t="s">
        <v>1578</v>
      </c>
      <c r="B2701" s="31" t="s">
        <v>3155</v>
      </c>
    </row>
    <row r="2702" spans="1:2">
      <c r="A2702" s="31" t="s">
        <v>1578</v>
      </c>
      <c r="B2702" s="31" t="s">
        <v>3156</v>
      </c>
    </row>
    <row r="2703" spans="1:2">
      <c r="A2703" s="31" t="s">
        <v>1578</v>
      </c>
      <c r="B2703" s="31" t="s">
        <v>3157</v>
      </c>
    </row>
    <row r="2704" spans="1:2">
      <c r="A2704" s="31" t="s">
        <v>1578</v>
      </c>
      <c r="B2704" s="31" t="s">
        <v>3158</v>
      </c>
    </row>
    <row r="2705" spans="1:2">
      <c r="A2705" s="68" t="s">
        <v>1578</v>
      </c>
      <c r="B2705" s="68" t="s">
        <v>2333</v>
      </c>
    </row>
    <row r="2706" spans="1:2">
      <c r="A2706" s="69" t="s">
        <v>1578</v>
      </c>
      <c r="B2706" s="69" t="s">
        <v>1618</v>
      </c>
    </row>
    <row r="2707" spans="1:2">
      <c r="A2707" s="31" t="s">
        <v>1578</v>
      </c>
      <c r="B2707" s="31" t="s">
        <v>3167</v>
      </c>
    </row>
    <row r="2708" spans="1:2">
      <c r="A2708" s="31" t="s">
        <v>1578</v>
      </c>
      <c r="B2708" s="31" t="s">
        <v>3168</v>
      </c>
    </row>
    <row r="2709" spans="1:2">
      <c r="A2709" s="31" t="s">
        <v>1578</v>
      </c>
      <c r="B2709" s="31" t="s">
        <v>3169</v>
      </c>
    </row>
    <row r="2710" spans="1:2">
      <c r="A2710" s="68" t="s">
        <v>1578</v>
      </c>
      <c r="B2710" s="68" t="s">
        <v>2334</v>
      </c>
    </row>
    <row r="2711" spans="1:2">
      <c r="A2711" s="68" t="s">
        <v>1578</v>
      </c>
      <c r="B2711" s="68" t="s">
        <v>2335</v>
      </c>
    </row>
    <row r="2712" spans="1:2">
      <c r="A2712" s="68" t="s">
        <v>1578</v>
      </c>
      <c r="B2712" s="68" t="s">
        <v>2336</v>
      </c>
    </row>
    <row r="2713" spans="1:2">
      <c r="A2713" s="31" t="s">
        <v>1578</v>
      </c>
      <c r="B2713" s="31" t="s">
        <v>3180</v>
      </c>
    </row>
    <row r="2714" spans="1:2">
      <c r="A2714" s="31" t="s">
        <v>1578</v>
      </c>
      <c r="B2714" s="31" t="s">
        <v>3194</v>
      </c>
    </row>
    <row r="2715" spans="1:2">
      <c r="A2715" s="31" t="s">
        <v>1578</v>
      </c>
      <c r="B2715" s="31" t="s">
        <v>3207</v>
      </c>
    </row>
    <row r="2716" spans="1:2">
      <c r="A2716" s="68" t="s">
        <v>1578</v>
      </c>
      <c r="B2716" s="68" t="s">
        <v>2337</v>
      </c>
    </row>
    <row r="2717" spans="1:2">
      <c r="A2717" s="31" t="s">
        <v>1578</v>
      </c>
      <c r="B2717" s="31" t="s">
        <v>3225</v>
      </c>
    </row>
    <row r="2718" spans="1:2">
      <c r="A2718" s="31" t="s">
        <v>1578</v>
      </c>
      <c r="B2718" s="31" t="s">
        <v>3226</v>
      </c>
    </row>
    <row r="2719" spans="1:2">
      <c r="A2719" s="31" t="s">
        <v>1578</v>
      </c>
      <c r="B2719" s="31" t="s">
        <v>3227</v>
      </c>
    </row>
    <row r="2720" spans="1:2">
      <c r="A2720" s="68" t="s">
        <v>1578</v>
      </c>
      <c r="B2720" s="68" t="s">
        <v>2338</v>
      </c>
    </row>
    <row r="2721" spans="1:2">
      <c r="A2721" s="68" t="s">
        <v>1578</v>
      </c>
      <c r="B2721" s="68" t="s">
        <v>2339</v>
      </c>
    </row>
    <row r="2722" spans="1:2">
      <c r="A2722" s="68" t="s">
        <v>1578</v>
      </c>
      <c r="B2722" s="68" t="s">
        <v>2340</v>
      </c>
    </row>
    <row r="2723" spans="1:2">
      <c r="A2723" s="31" t="s">
        <v>1578</v>
      </c>
      <c r="B2723" s="31" t="s">
        <v>3231</v>
      </c>
    </row>
    <row r="2724" spans="1:2">
      <c r="A2724" s="69" t="s">
        <v>1578</v>
      </c>
      <c r="B2724" s="69" t="s">
        <v>1619</v>
      </c>
    </row>
    <row r="2725" spans="1:2">
      <c r="A2725" s="31" t="s">
        <v>1578</v>
      </c>
      <c r="B2725" s="31" t="s">
        <v>3235</v>
      </c>
    </row>
    <row r="2726" spans="1:2">
      <c r="A2726" s="68" t="s">
        <v>1578</v>
      </c>
      <c r="B2726" s="68" t="s">
        <v>2341</v>
      </c>
    </row>
    <row r="2727" spans="1:2">
      <c r="A2727" s="31" t="s">
        <v>1578</v>
      </c>
      <c r="B2727" s="31" t="s">
        <v>3238</v>
      </c>
    </row>
    <row r="2728" spans="1:2">
      <c r="A2728" s="69" t="s">
        <v>1578</v>
      </c>
      <c r="B2728" s="69" t="s">
        <v>1620</v>
      </c>
    </row>
    <row r="2729" spans="1:2">
      <c r="A2729" s="31" t="s">
        <v>1578</v>
      </c>
      <c r="B2729" s="31" t="s">
        <v>3244</v>
      </c>
    </row>
    <row r="2730" spans="1:2">
      <c r="A2730" s="68" t="s">
        <v>1578</v>
      </c>
      <c r="B2730" s="68" t="s">
        <v>2342</v>
      </c>
    </row>
    <row r="2731" spans="1:2">
      <c r="A2731" s="31" t="s">
        <v>1578</v>
      </c>
      <c r="B2731" s="31" t="s">
        <v>3246</v>
      </c>
    </row>
    <row r="2732" spans="1:2">
      <c r="A2732" s="31" t="s">
        <v>1578</v>
      </c>
      <c r="B2732" s="31" t="s">
        <v>3247</v>
      </c>
    </row>
    <row r="2733" spans="1:2">
      <c r="A2733" s="69" t="s">
        <v>1578</v>
      </c>
      <c r="B2733" s="69" t="s">
        <v>1621</v>
      </c>
    </row>
    <row r="2734" spans="1:2">
      <c r="A2734" s="31" t="s">
        <v>1578</v>
      </c>
      <c r="B2734" s="31" t="s">
        <v>3249</v>
      </c>
    </row>
    <row r="2735" spans="1:2">
      <c r="A2735" s="68" t="s">
        <v>1578</v>
      </c>
      <c r="B2735" s="68" t="s">
        <v>2343</v>
      </c>
    </row>
    <row r="2736" spans="1:2">
      <c r="A2736" s="69" t="s">
        <v>1578</v>
      </c>
      <c r="B2736" s="69" t="s">
        <v>1622</v>
      </c>
    </row>
    <row r="2737" spans="1:2">
      <c r="A2737" s="31" t="s">
        <v>1578</v>
      </c>
      <c r="B2737" s="31" t="s">
        <v>3251</v>
      </c>
    </row>
    <row r="2738" spans="1:2">
      <c r="A2738" s="31" t="s">
        <v>1578</v>
      </c>
      <c r="B2738" s="31" t="s">
        <v>3252</v>
      </c>
    </row>
    <row r="2739" spans="1:2">
      <c r="A2739" s="31" t="s">
        <v>1578</v>
      </c>
      <c r="B2739" s="31" t="s">
        <v>3254</v>
      </c>
    </row>
    <row r="2740" spans="1:2">
      <c r="A2740" s="68" t="s">
        <v>1578</v>
      </c>
      <c r="B2740" s="68" t="s">
        <v>2344</v>
      </c>
    </row>
    <row r="2741" spans="1:2">
      <c r="A2741" s="31" t="s">
        <v>1578</v>
      </c>
      <c r="B2741" s="31" t="s">
        <v>3272</v>
      </c>
    </row>
    <row r="2742" spans="1:2">
      <c r="A2742" s="31" t="s">
        <v>1578</v>
      </c>
      <c r="B2742" s="31" t="s">
        <v>3282</v>
      </c>
    </row>
    <row r="2743" spans="1:2">
      <c r="A2743" s="31" t="s">
        <v>1578</v>
      </c>
      <c r="B2743" s="31" t="s">
        <v>3284</v>
      </c>
    </row>
    <row r="2744" spans="1:2">
      <c r="A2744" s="31" t="s">
        <v>1578</v>
      </c>
      <c r="B2744" s="31" t="s">
        <v>674</v>
      </c>
    </row>
    <row r="2745" spans="1:2">
      <c r="A2745" s="68" t="s">
        <v>1578</v>
      </c>
      <c r="B2745" s="68" t="s">
        <v>2345</v>
      </c>
    </row>
    <row r="2746" spans="1:2">
      <c r="A2746" s="31" t="s">
        <v>1578</v>
      </c>
      <c r="B2746" s="31" t="s">
        <v>3289</v>
      </c>
    </row>
    <row r="2747" spans="1:2">
      <c r="A2747" s="31" t="s">
        <v>1578</v>
      </c>
      <c r="B2747" s="31" t="s">
        <v>3291</v>
      </c>
    </row>
    <row r="2748" spans="1:2">
      <c r="A2748" s="31" t="s">
        <v>1578</v>
      </c>
      <c r="B2748" s="31" t="s">
        <v>3295</v>
      </c>
    </row>
    <row r="2749" spans="1:2">
      <c r="A2749" s="31" t="s">
        <v>1578</v>
      </c>
      <c r="B2749" s="31" t="s">
        <v>3296</v>
      </c>
    </row>
    <row r="2750" spans="1:2">
      <c r="A2750" s="31" t="s">
        <v>1578</v>
      </c>
      <c r="B2750" s="31" t="s">
        <v>3297</v>
      </c>
    </row>
    <row r="2751" spans="1:2">
      <c r="A2751" s="69" t="s">
        <v>1578</v>
      </c>
      <c r="B2751" s="69" t="s">
        <v>1623</v>
      </c>
    </row>
    <row r="2752" spans="1:2">
      <c r="A2752" s="31" t="s">
        <v>1578</v>
      </c>
      <c r="B2752" s="31" t="s">
        <v>3302</v>
      </c>
    </row>
    <row r="2753" spans="1:2">
      <c r="A2753" s="31" t="s">
        <v>1578</v>
      </c>
      <c r="B2753" s="31" t="s">
        <v>3307</v>
      </c>
    </row>
    <row r="2754" spans="1:2">
      <c r="A2754" s="69" t="s">
        <v>1578</v>
      </c>
      <c r="B2754" s="69" t="s">
        <v>1624</v>
      </c>
    </row>
    <row r="2755" spans="1:2">
      <c r="A2755" s="31" t="s">
        <v>1578</v>
      </c>
      <c r="B2755" s="31" t="s">
        <v>3312</v>
      </c>
    </row>
    <row r="2756" spans="1:2">
      <c r="A2756" s="31" t="s">
        <v>1578</v>
      </c>
      <c r="B2756" s="31" t="s">
        <v>3313</v>
      </c>
    </row>
    <row r="2757" spans="1:2">
      <c r="A2757" s="31" t="s">
        <v>1578</v>
      </c>
      <c r="B2757" s="31" t="s">
        <v>3315</v>
      </c>
    </row>
    <row r="2758" spans="1:2">
      <c r="A2758" s="69" t="s">
        <v>1578</v>
      </c>
      <c r="B2758" s="69" t="s">
        <v>1625</v>
      </c>
    </row>
    <row r="2759" spans="1:2">
      <c r="A2759" s="69" t="s">
        <v>1578</v>
      </c>
      <c r="B2759" s="69" t="s">
        <v>1626</v>
      </c>
    </row>
    <row r="2760" spans="1:2">
      <c r="A2760" s="68" t="s">
        <v>1578</v>
      </c>
      <c r="B2760" s="68" t="s">
        <v>2346</v>
      </c>
    </row>
    <row r="2761" spans="1:2">
      <c r="A2761" s="31" t="s">
        <v>1578</v>
      </c>
      <c r="B2761" s="31" t="s">
        <v>3319</v>
      </c>
    </row>
    <row r="2762" spans="1:2">
      <c r="A2762" s="69" t="s">
        <v>1578</v>
      </c>
      <c r="B2762" s="69" t="s">
        <v>1627</v>
      </c>
    </row>
    <row r="2763" spans="1:2">
      <c r="A2763" s="68" t="s">
        <v>1578</v>
      </c>
      <c r="B2763" s="68" t="s">
        <v>2347</v>
      </c>
    </row>
    <row r="2764" spans="1:2">
      <c r="A2764" s="68" t="s">
        <v>1578</v>
      </c>
      <c r="B2764" s="68" t="s">
        <v>2348</v>
      </c>
    </row>
    <row r="2765" spans="1:2">
      <c r="A2765" s="68" t="s">
        <v>1578</v>
      </c>
      <c r="B2765" s="68" t="s">
        <v>2349</v>
      </c>
    </row>
    <row r="2766" spans="1:2">
      <c r="A2766" s="31" t="s">
        <v>1578</v>
      </c>
      <c r="B2766" s="31" t="s">
        <v>3327</v>
      </c>
    </row>
    <row r="2767" spans="1:2">
      <c r="A2767" s="31" t="s">
        <v>1578</v>
      </c>
      <c r="B2767" s="31" t="s">
        <v>3334</v>
      </c>
    </row>
    <row r="2768" spans="1:2">
      <c r="A2768" s="68" t="s">
        <v>1578</v>
      </c>
      <c r="B2768" s="68" t="s">
        <v>2350</v>
      </c>
    </row>
    <row r="2769" spans="1:2">
      <c r="A2769" s="31" t="s">
        <v>1578</v>
      </c>
      <c r="B2769" s="31" t="s">
        <v>3337</v>
      </c>
    </row>
    <row r="2770" spans="1:2">
      <c r="A2770" s="68" t="s">
        <v>1578</v>
      </c>
      <c r="B2770" s="68" t="s">
        <v>2351</v>
      </c>
    </row>
    <row r="2771" spans="1:2">
      <c r="A2771" s="31" t="s">
        <v>1578</v>
      </c>
      <c r="B2771" s="31" t="s">
        <v>3339</v>
      </c>
    </row>
    <row r="2772" spans="1:2">
      <c r="A2772" s="68" t="s">
        <v>1578</v>
      </c>
      <c r="B2772" s="68" t="s">
        <v>2352</v>
      </c>
    </row>
    <row r="2773" spans="1:2">
      <c r="A2773" s="69" t="s">
        <v>1578</v>
      </c>
      <c r="B2773" s="69" t="s">
        <v>1628</v>
      </c>
    </row>
    <row r="2774" spans="1:2">
      <c r="A2774" s="31" t="s">
        <v>1578</v>
      </c>
      <c r="B2774" s="31" t="s">
        <v>3340</v>
      </c>
    </row>
    <row r="2775" spans="1:2">
      <c r="A2775" s="31" t="s">
        <v>1578</v>
      </c>
      <c r="B2775" s="31" t="s">
        <v>3343</v>
      </c>
    </row>
    <row r="2776" spans="1:2">
      <c r="A2776" s="31" t="s">
        <v>1578</v>
      </c>
      <c r="B2776" s="31" t="s">
        <v>3357</v>
      </c>
    </row>
    <row r="2777" spans="1:2">
      <c r="A2777" s="69" t="s">
        <v>1578</v>
      </c>
      <c r="B2777" s="69" t="s">
        <v>675</v>
      </c>
    </row>
    <row r="2778" spans="1:2">
      <c r="A2778" s="31" t="s">
        <v>1578</v>
      </c>
      <c r="B2778" s="31" t="s">
        <v>3364</v>
      </c>
    </row>
    <row r="2779" spans="1:2">
      <c r="A2779" s="31" t="s">
        <v>1578</v>
      </c>
      <c r="B2779" s="31" t="s">
        <v>3366</v>
      </c>
    </row>
    <row r="2780" spans="1:2">
      <c r="A2780" s="31" t="s">
        <v>1578</v>
      </c>
      <c r="B2780" s="31" t="s">
        <v>3371</v>
      </c>
    </row>
    <row r="2781" spans="1:2">
      <c r="A2781" s="31" t="s">
        <v>1578</v>
      </c>
      <c r="B2781" s="31" t="s">
        <v>3372</v>
      </c>
    </row>
    <row r="2782" spans="1:2">
      <c r="A2782" s="68" t="s">
        <v>1578</v>
      </c>
      <c r="B2782" s="68" t="s">
        <v>2353</v>
      </c>
    </row>
    <row r="2783" spans="1:2">
      <c r="A2783" s="69" t="s">
        <v>1578</v>
      </c>
      <c r="B2783" s="69" t="s">
        <v>676</v>
      </c>
    </row>
    <row r="2784" spans="1:2">
      <c r="A2784" s="31" t="s">
        <v>1578</v>
      </c>
      <c r="B2784" s="31" t="s">
        <v>3382</v>
      </c>
    </row>
    <row r="2785" spans="1:2">
      <c r="A2785" s="31" t="s">
        <v>1578</v>
      </c>
      <c r="B2785" s="31" t="s">
        <v>3386</v>
      </c>
    </row>
    <row r="2786" spans="1:2">
      <c r="A2786" s="69" t="s">
        <v>1578</v>
      </c>
      <c r="B2786" s="69" t="s">
        <v>1629</v>
      </c>
    </row>
    <row r="2787" spans="1:2">
      <c r="A2787" s="31" t="s">
        <v>1578</v>
      </c>
      <c r="B2787" s="31" t="s">
        <v>3389</v>
      </c>
    </row>
    <row r="2788" spans="1:2">
      <c r="A2788" s="31" t="s">
        <v>1578</v>
      </c>
      <c r="B2788" s="31" t="s">
        <v>3390</v>
      </c>
    </row>
    <row r="2789" spans="1:2">
      <c r="A2789" s="31" t="s">
        <v>1578</v>
      </c>
      <c r="B2789" s="31" t="s">
        <v>3395</v>
      </c>
    </row>
    <row r="2790" spans="1:2">
      <c r="A2790" s="31" t="s">
        <v>1578</v>
      </c>
      <c r="B2790" s="31" t="s">
        <v>3397</v>
      </c>
    </row>
    <row r="2791" spans="1:2">
      <c r="A2791" s="31" t="s">
        <v>1578</v>
      </c>
      <c r="B2791" s="31" t="s">
        <v>3398</v>
      </c>
    </row>
    <row r="2792" spans="1:2">
      <c r="A2792" s="68" t="s">
        <v>1578</v>
      </c>
      <c r="B2792" s="68" t="s">
        <v>2354</v>
      </c>
    </row>
    <row r="2793" spans="1:2">
      <c r="A2793" s="31" t="s">
        <v>1578</v>
      </c>
      <c r="B2793" s="31" t="s">
        <v>3399</v>
      </c>
    </row>
    <row r="2794" spans="1:2">
      <c r="A2794" s="68" t="s">
        <v>1578</v>
      </c>
      <c r="B2794" s="68" t="s">
        <v>2355</v>
      </c>
    </row>
    <row r="2795" spans="1:2">
      <c r="A2795" s="31" t="s">
        <v>1578</v>
      </c>
      <c r="B2795" s="31" t="s">
        <v>3400</v>
      </c>
    </row>
    <row r="2796" spans="1:2">
      <c r="A2796" s="68" t="s">
        <v>1578</v>
      </c>
      <c r="B2796" s="68" t="s">
        <v>2356</v>
      </c>
    </row>
    <row r="2797" spans="1:2">
      <c r="A2797" s="68" t="s">
        <v>1578</v>
      </c>
      <c r="B2797" s="68" t="s">
        <v>2357</v>
      </c>
    </row>
    <row r="2798" spans="1:2">
      <c r="A2798" s="69" t="s">
        <v>1578</v>
      </c>
      <c r="B2798" s="69" t="s">
        <v>1630</v>
      </c>
    </row>
    <row r="2799" spans="1:2">
      <c r="A2799" s="31" t="s">
        <v>1578</v>
      </c>
      <c r="B2799" s="31" t="s">
        <v>3408</v>
      </c>
    </row>
    <row r="2800" spans="1:2">
      <c r="A2800" s="69" t="s">
        <v>1578</v>
      </c>
      <c r="B2800" s="69" t="s">
        <v>1631</v>
      </c>
    </row>
    <row r="2801" spans="1:2">
      <c r="A2801" s="31" t="s">
        <v>1578</v>
      </c>
      <c r="B2801" s="31" t="s">
        <v>3409</v>
      </c>
    </row>
    <row r="2802" spans="1:2">
      <c r="A2802" s="68" t="s">
        <v>1578</v>
      </c>
      <c r="B2802" s="68" t="s">
        <v>2358</v>
      </c>
    </row>
    <row r="2803" spans="1:2">
      <c r="A2803" s="31" t="s">
        <v>1578</v>
      </c>
      <c r="B2803" s="31" t="s">
        <v>3410</v>
      </c>
    </row>
    <row r="2804" spans="1:2">
      <c r="A2804" s="31" t="s">
        <v>1578</v>
      </c>
      <c r="B2804" s="31" t="s">
        <v>3411</v>
      </c>
    </row>
    <row r="2805" spans="1:2">
      <c r="A2805" s="69" t="s">
        <v>1578</v>
      </c>
      <c r="B2805" s="69" t="s">
        <v>1632</v>
      </c>
    </row>
    <row r="2806" spans="1:2">
      <c r="A2806" s="31" t="s">
        <v>1578</v>
      </c>
      <c r="B2806" s="31" t="s">
        <v>3414</v>
      </c>
    </row>
    <row r="2807" spans="1:2">
      <c r="A2807" s="69" t="s">
        <v>1578</v>
      </c>
      <c r="B2807" s="69" t="s">
        <v>1633</v>
      </c>
    </row>
    <row r="2808" spans="1:2">
      <c r="A2808" s="68" t="s">
        <v>1578</v>
      </c>
      <c r="B2808" s="68" t="s">
        <v>2359</v>
      </c>
    </row>
    <row r="2809" spans="1:2">
      <c r="A2809" s="31" t="s">
        <v>1578</v>
      </c>
      <c r="B2809" s="31" t="s">
        <v>3415</v>
      </c>
    </row>
    <row r="2810" spans="1:2">
      <c r="A2810" s="31" t="s">
        <v>1578</v>
      </c>
      <c r="B2810" s="31" t="s">
        <v>3416</v>
      </c>
    </row>
    <row r="2811" spans="1:2">
      <c r="A2811" s="31" t="s">
        <v>1578</v>
      </c>
      <c r="B2811" s="31" t="s">
        <v>3419</v>
      </c>
    </row>
    <row r="2812" spans="1:2">
      <c r="A2812" s="31" t="s">
        <v>1578</v>
      </c>
      <c r="B2812" s="31" t="s">
        <v>3421</v>
      </c>
    </row>
    <row r="2813" spans="1:2">
      <c r="A2813" s="68" t="s">
        <v>1578</v>
      </c>
      <c r="B2813" s="68" t="s">
        <v>2360</v>
      </c>
    </row>
    <row r="2814" spans="1:2">
      <c r="A2814" s="31" t="s">
        <v>1578</v>
      </c>
      <c r="B2814" s="31" t="s">
        <v>3430</v>
      </c>
    </row>
    <row r="2815" spans="1:2">
      <c r="A2815" s="31" t="s">
        <v>1578</v>
      </c>
      <c r="B2815" s="31" t="s">
        <v>3432</v>
      </c>
    </row>
    <row r="2816" spans="1:2">
      <c r="A2816" s="68" t="s">
        <v>1578</v>
      </c>
      <c r="B2816" s="68" t="s">
        <v>2361</v>
      </c>
    </row>
    <row r="2817" spans="1:2">
      <c r="A2817" s="69" t="s">
        <v>1578</v>
      </c>
      <c r="B2817" s="69" t="s">
        <v>1634</v>
      </c>
    </row>
    <row r="2818" spans="1:2">
      <c r="A2818" s="31" t="s">
        <v>1578</v>
      </c>
      <c r="B2818" s="31" t="s">
        <v>3444</v>
      </c>
    </row>
    <row r="2819" spans="1:2">
      <c r="A2819" s="68" t="s">
        <v>1578</v>
      </c>
      <c r="B2819" s="68" t="s">
        <v>2362</v>
      </c>
    </row>
    <row r="2820" spans="1:2">
      <c r="A2820" s="69" t="s">
        <v>1578</v>
      </c>
      <c r="B2820" s="69" t="s">
        <v>1635</v>
      </c>
    </row>
    <row r="2821" spans="1:2">
      <c r="A2821" s="31" t="s">
        <v>1578</v>
      </c>
      <c r="B2821" s="31" t="s">
        <v>3447</v>
      </c>
    </row>
    <row r="2822" spans="1:2">
      <c r="A2822" s="69" t="s">
        <v>1578</v>
      </c>
      <c r="B2822" s="69" t="s">
        <v>1636</v>
      </c>
    </row>
    <row r="2823" spans="1:2">
      <c r="A2823" s="31" t="s">
        <v>1578</v>
      </c>
      <c r="B2823" s="31" t="s">
        <v>3449</v>
      </c>
    </row>
    <row r="2824" spans="1:2">
      <c r="A2824" s="68" t="s">
        <v>1578</v>
      </c>
      <c r="B2824" s="68" t="s">
        <v>2363</v>
      </c>
    </row>
    <row r="2825" spans="1:2">
      <c r="A2825" s="31" t="s">
        <v>1578</v>
      </c>
      <c r="B2825" s="31" t="s">
        <v>3457</v>
      </c>
    </row>
    <row r="2826" spans="1:2">
      <c r="A2826" s="31" t="s">
        <v>1578</v>
      </c>
      <c r="B2826" s="31" t="s">
        <v>3458</v>
      </c>
    </row>
    <row r="2827" spans="1:2">
      <c r="A2827" s="68" t="s">
        <v>1578</v>
      </c>
      <c r="B2827" s="68" t="s">
        <v>2364</v>
      </c>
    </row>
    <row r="2828" spans="1:2">
      <c r="A2828" s="31" t="s">
        <v>1578</v>
      </c>
      <c r="B2828" s="31" t="s">
        <v>3461</v>
      </c>
    </row>
    <row r="2829" spans="1:2">
      <c r="A2829" s="69" t="s">
        <v>1578</v>
      </c>
      <c r="B2829" s="69" t="s">
        <v>1637</v>
      </c>
    </row>
    <row r="2830" spans="1:2">
      <c r="A2830" s="69" t="s">
        <v>1578</v>
      </c>
      <c r="B2830" s="69" t="s">
        <v>1638</v>
      </c>
    </row>
    <row r="2831" spans="1:2">
      <c r="A2831" s="31" t="s">
        <v>1578</v>
      </c>
      <c r="B2831" s="31" t="s">
        <v>3462</v>
      </c>
    </row>
    <row r="2832" spans="1:2">
      <c r="A2832" s="69" t="s">
        <v>1578</v>
      </c>
      <c r="B2832" s="69" t="s">
        <v>1639</v>
      </c>
    </row>
    <row r="2833" spans="1:2">
      <c r="A2833" s="31" t="s">
        <v>1578</v>
      </c>
      <c r="B2833" s="31" t="s">
        <v>3467</v>
      </c>
    </row>
    <row r="2834" spans="1:2">
      <c r="A2834" s="31" t="s">
        <v>1578</v>
      </c>
      <c r="B2834" s="31" t="s">
        <v>3468</v>
      </c>
    </row>
    <row r="2835" spans="1:2">
      <c r="A2835" s="31" t="s">
        <v>1578</v>
      </c>
      <c r="B2835" s="31" t="s">
        <v>3470</v>
      </c>
    </row>
    <row r="2836" spans="1:2">
      <c r="A2836" s="31" t="s">
        <v>1578</v>
      </c>
      <c r="B2836" s="31" t="s">
        <v>3478</v>
      </c>
    </row>
    <row r="2837" spans="1:2">
      <c r="A2837" s="31" t="s">
        <v>1578</v>
      </c>
      <c r="B2837" s="31" t="s">
        <v>3479</v>
      </c>
    </row>
    <row r="2838" spans="1:2">
      <c r="A2838" s="68" t="s">
        <v>1578</v>
      </c>
      <c r="B2838" s="68" t="s">
        <v>2365</v>
      </c>
    </row>
    <row r="2839" spans="1:2">
      <c r="A2839" s="69" t="s">
        <v>1578</v>
      </c>
      <c r="B2839" s="69" t="s">
        <v>1640</v>
      </c>
    </row>
    <row r="2840" spans="1:2">
      <c r="A2840" s="31" t="s">
        <v>1578</v>
      </c>
      <c r="B2840" s="31" t="s">
        <v>3485</v>
      </c>
    </row>
    <row r="2841" spans="1:2">
      <c r="A2841" s="31" t="s">
        <v>1578</v>
      </c>
      <c r="B2841" s="31" t="s">
        <v>3486</v>
      </c>
    </row>
    <row r="2842" spans="1:2">
      <c r="A2842" s="31" t="s">
        <v>1578</v>
      </c>
      <c r="B2842" s="31" t="s">
        <v>3487</v>
      </c>
    </row>
    <row r="2843" spans="1:2">
      <c r="A2843" s="31" t="s">
        <v>1578</v>
      </c>
      <c r="B2843" s="31" t="s">
        <v>3490</v>
      </c>
    </row>
    <row r="2844" spans="1:2">
      <c r="A2844" s="69" t="s">
        <v>1578</v>
      </c>
      <c r="B2844" s="69" t="s">
        <v>1641</v>
      </c>
    </row>
    <row r="2845" spans="1:2">
      <c r="A2845" s="31" t="s">
        <v>1578</v>
      </c>
      <c r="B2845" s="31" t="s">
        <v>3491</v>
      </c>
    </row>
    <row r="2846" spans="1:2">
      <c r="A2846" s="31" t="s">
        <v>1578</v>
      </c>
      <c r="B2846" s="31" t="s">
        <v>3492</v>
      </c>
    </row>
    <row r="2847" spans="1:2">
      <c r="A2847" s="31" t="s">
        <v>1578</v>
      </c>
      <c r="B2847" s="31" t="s">
        <v>3493</v>
      </c>
    </row>
    <row r="2848" spans="1:2">
      <c r="A2848" s="31" t="s">
        <v>1578</v>
      </c>
      <c r="B2848" s="31" t="s">
        <v>3495</v>
      </c>
    </row>
    <row r="2849" spans="1:2">
      <c r="A2849" s="68" t="s">
        <v>1578</v>
      </c>
      <c r="B2849" s="68" t="s">
        <v>2366</v>
      </c>
    </row>
    <row r="2850" spans="1:2">
      <c r="A2850" s="68" t="s">
        <v>1578</v>
      </c>
      <c r="B2850" s="68" t="s">
        <v>2367</v>
      </c>
    </row>
    <row r="2851" spans="1:2">
      <c r="A2851" s="69" t="s">
        <v>1578</v>
      </c>
      <c r="B2851" s="69" t="s">
        <v>680</v>
      </c>
    </row>
    <row r="2852" spans="1:2">
      <c r="A2852" s="31" t="s">
        <v>1578</v>
      </c>
      <c r="B2852" s="31" t="s">
        <v>3537</v>
      </c>
    </row>
    <row r="2853" spans="1:2">
      <c r="A2853" s="31" t="s">
        <v>1578</v>
      </c>
      <c r="B2853" s="31" t="s">
        <v>3538</v>
      </c>
    </row>
    <row r="2854" spans="1:2">
      <c r="A2854" s="31" t="s">
        <v>1578</v>
      </c>
      <c r="B2854" s="31" t="s">
        <v>3540</v>
      </c>
    </row>
    <row r="2855" spans="1:2">
      <c r="A2855" s="69" t="s">
        <v>1578</v>
      </c>
      <c r="B2855" s="69" t="s">
        <v>1642</v>
      </c>
    </row>
    <row r="2856" spans="1:2">
      <c r="A2856" s="31" t="s">
        <v>1578</v>
      </c>
      <c r="B2856" s="31" t="s">
        <v>3551</v>
      </c>
    </row>
    <row r="2857" spans="1:2">
      <c r="A2857" s="31" t="s">
        <v>1578</v>
      </c>
      <c r="B2857" s="31" t="s">
        <v>3552</v>
      </c>
    </row>
    <row r="2858" spans="1:2">
      <c r="A2858" s="31" t="s">
        <v>1578</v>
      </c>
      <c r="B2858" s="31" t="s">
        <v>3554</v>
      </c>
    </row>
    <row r="2859" spans="1:2">
      <c r="A2859" s="68" t="s">
        <v>1578</v>
      </c>
      <c r="B2859" s="68" t="s">
        <v>2368</v>
      </c>
    </row>
    <row r="2860" spans="1:2">
      <c r="A2860" s="31" t="s">
        <v>1578</v>
      </c>
      <c r="B2860" s="31" t="s">
        <v>3558</v>
      </c>
    </row>
    <row r="2861" spans="1:2">
      <c r="A2861" s="31" t="s">
        <v>1578</v>
      </c>
      <c r="B2861" s="31" t="s">
        <v>3561</v>
      </c>
    </row>
    <row r="2862" spans="1:2">
      <c r="A2862" s="31" t="s">
        <v>1578</v>
      </c>
      <c r="B2862" s="31" t="s">
        <v>3563</v>
      </c>
    </row>
    <row r="2863" spans="1:2">
      <c r="A2863" s="69" t="s">
        <v>1578</v>
      </c>
      <c r="B2863" s="69" t="s">
        <v>1643</v>
      </c>
    </row>
    <row r="2864" spans="1:2">
      <c r="A2864" s="68" t="s">
        <v>1578</v>
      </c>
      <c r="B2864" s="68" t="s">
        <v>2369</v>
      </c>
    </row>
    <row r="2865" spans="1:2">
      <c r="A2865" s="31" t="s">
        <v>1578</v>
      </c>
      <c r="B2865" s="31" t="s">
        <v>3565</v>
      </c>
    </row>
    <row r="2866" spans="1:2">
      <c r="A2866" s="69" t="s">
        <v>1578</v>
      </c>
      <c r="B2866" s="69" t="s">
        <v>1644</v>
      </c>
    </row>
    <row r="2867" spans="1:2">
      <c r="A2867" s="68" t="s">
        <v>1578</v>
      </c>
      <c r="B2867" s="68" t="s">
        <v>2370</v>
      </c>
    </row>
    <row r="2868" spans="1:2">
      <c r="A2868" s="68" t="s">
        <v>1578</v>
      </c>
      <c r="B2868" s="68" t="s">
        <v>2371</v>
      </c>
    </row>
    <row r="2869" spans="1:2">
      <c r="A2869" s="68" t="s">
        <v>1578</v>
      </c>
      <c r="B2869" s="68" t="s">
        <v>2372</v>
      </c>
    </row>
    <row r="2870" spans="1:2">
      <c r="A2870" s="31" t="s">
        <v>1578</v>
      </c>
      <c r="B2870" s="31" t="s">
        <v>3576</v>
      </c>
    </row>
    <row r="2871" spans="1:2">
      <c r="A2871" s="68" t="s">
        <v>1578</v>
      </c>
      <c r="B2871" s="68" t="s">
        <v>2373</v>
      </c>
    </row>
    <row r="2872" spans="1:2">
      <c r="A2872" s="68" t="s">
        <v>1578</v>
      </c>
      <c r="B2872" s="68" t="s">
        <v>2374</v>
      </c>
    </row>
    <row r="2873" spans="1:2">
      <c r="A2873" s="31" t="s">
        <v>1578</v>
      </c>
      <c r="B2873" s="31" t="s">
        <v>3597</v>
      </c>
    </row>
    <row r="2874" spans="1:2">
      <c r="A2874" s="68" t="s">
        <v>1578</v>
      </c>
      <c r="B2874" s="68" t="s">
        <v>2375</v>
      </c>
    </row>
    <row r="2875" spans="1:2">
      <c r="A2875" s="31" t="s">
        <v>1578</v>
      </c>
      <c r="B2875" s="31" t="s">
        <v>3601</v>
      </c>
    </row>
    <row r="2876" spans="1:2">
      <c r="A2876" s="68" t="s">
        <v>1578</v>
      </c>
      <c r="B2876" s="68" t="s">
        <v>2376</v>
      </c>
    </row>
    <row r="2877" spans="1:2">
      <c r="A2877" s="69" t="s">
        <v>1578</v>
      </c>
      <c r="B2877" s="69" t="s">
        <v>1645</v>
      </c>
    </row>
    <row r="2878" spans="1:2">
      <c r="A2878" s="31" t="s">
        <v>1578</v>
      </c>
      <c r="B2878" s="31" t="s">
        <v>3604</v>
      </c>
    </row>
    <row r="2879" spans="1:2">
      <c r="A2879" s="31" t="s">
        <v>1578</v>
      </c>
      <c r="B2879" s="31" t="s">
        <v>3605</v>
      </c>
    </row>
    <row r="2880" spans="1:2">
      <c r="A2880" s="31" t="s">
        <v>1578</v>
      </c>
      <c r="B2880" s="31" t="s">
        <v>3609</v>
      </c>
    </row>
    <row r="2881" spans="1:2">
      <c r="A2881" s="69" t="s">
        <v>1578</v>
      </c>
      <c r="B2881" s="69" t="s">
        <v>1646</v>
      </c>
    </row>
    <row r="2882" spans="1:2">
      <c r="A2882" s="31" t="s">
        <v>1578</v>
      </c>
      <c r="B2882" s="31" t="s">
        <v>3610</v>
      </c>
    </row>
    <row r="2883" spans="1:2">
      <c r="A2883" s="31" t="s">
        <v>1578</v>
      </c>
      <c r="B2883" s="31" t="s">
        <v>3612</v>
      </c>
    </row>
    <row r="2884" spans="1:2">
      <c r="A2884" s="31" t="s">
        <v>1578</v>
      </c>
      <c r="B2884" s="31" t="s">
        <v>3617</v>
      </c>
    </row>
    <row r="2885" spans="1:2">
      <c r="A2885" s="31" t="s">
        <v>1578</v>
      </c>
      <c r="B2885" s="31" t="s">
        <v>3637</v>
      </c>
    </row>
    <row r="2886" spans="1:2">
      <c r="A2886" s="69" t="s">
        <v>1578</v>
      </c>
      <c r="B2886" s="69" t="s">
        <v>1647</v>
      </c>
    </row>
    <row r="2887" spans="1:2">
      <c r="A2887" s="31" t="s">
        <v>1578</v>
      </c>
      <c r="B2887" s="31" t="s">
        <v>3655</v>
      </c>
    </row>
    <row r="2888" spans="1:2">
      <c r="A2888" s="31" t="s">
        <v>1578</v>
      </c>
      <c r="B2888" s="31" t="s">
        <v>3667</v>
      </c>
    </row>
    <row r="2889" spans="1:2">
      <c r="A2889" s="69" t="s">
        <v>1578</v>
      </c>
      <c r="B2889" s="69" t="s">
        <v>684</v>
      </c>
    </row>
    <row r="2890" spans="1:2">
      <c r="A2890" s="69" t="s">
        <v>1578</v>
      </c>
      <c r="B2890" s="69" t="s">
        <v>1648</v>
      </c>
    </row>
    <row r="2891" spans="1:2">
      <c r="A2891" s="68" t="s">
        <v>1578</v>
      </c>
      <c r="B2891" s="68" t="s">
        <v>2377</v>
      </c>
    </row>
    <row r="2892" spans="1:2">
      <c r="A2892" s="31" t="s">
        <v>1578</v>
      </c>
      <c r="B2892" s="31" t="s">
        <v>3684</v>
      </c>
    </row>
    <row r="2893" spans="1:2">
      <c r="A2893" s="31" t="s">
        <v>1578</v>
      </c>
      <c r="B2893" s="31" t="s">
        <v>3686</v>
      </c>
    </row>
    <row r="2894" spans="1:2">
      <c r="A2894" s="31" t="s">
        <v>1578</v>
      </c>
      <c r="B2894" s="31" t="s">
        <v>3687</v>
      </c>
    </row>
    <row r="2895" spans="1:2">
      <c r="A2895" s="69" t="s">
        <v>1578</v>
      </c>
      <c r="B2895" s="69" t="s">
        <v>1649</v>
      </c>
    </row>
    <row r="2896" spans="1:2">
      <c r="A2896" s="31" t="s">
        <v>1578</v>
      </c>
      <c r="B2896" s="31" t="s">
        <v>3690</v>
      </c>
    </row>
    <row r="2897" spans="1:2">
      <c r="A2897" s="31" t="s">
        <v>1578</v>
      </c>
      <c r="B2897" s="31" t="s">
        <v>3696</v>
      </c>
    </row>
    <row r="2898" spans="1:2">
      <c r="A2898" s="69" t="s">
        <v>1578</v>
      </c>
      <c r="B2898" s="69" t="s">
        <v>1650</v>
      </c>
    </row>
    <row r="2899" spans="1:2">
      <c r="A2899" s="31" t="s">
        <v>1578</v>
      </c>
      <c r="B2899" s="31" t="s">
        <v>3706</v>
      </c>
    </row>
    <row r="2900" spans="1:2">
      <c r="A2900" s="69" t="s">
        <v>1578</v>
      </c>
      <c r="B2900" s="69" t="s">
        <v>1651</v>
      </c>
    </row>
    <row r="2901" spans="1:2">
      <c r="A2901" s="69" t="s">
        <v>1578</v>
      </c>
      <c r="B2901" s="69" t="s">
        <v>687</v>
      </c>
    </row>
    <row r="2902" spans="1:2">
      <c r="A2902" s="69" t="s">
        <v>1578</v>
      </c>
      <c r="B2902" s="69" t="s">
        <v>1652</v>
      </c>
    </row>
    <row r="2903" spans="1:2">
      <c r="A2903" s="69" t="s">
        <v>1578</v>
      </c>
      <c r="B2903" s="69" t="s">
        <v>688</v>
      </c>
    </row>
    <row r="2904" spans="1:2">
      <c r="A2904" s="69" t="s">
        <v>1578</v>
      </c>
      <c r="B2904" s="69" t="s">
        <v>1653</v>
      </c>
    </row>
    <row r="2905" spans="1:2">
      <c r="A2905" s="31" t="s">
        <v>1578</v>
      </c>
      <c r="B2905" s="31" t="s">
        <v>3732</v>
      </c>
    </row>
    <row r="2906" spans="1:2">
      <c r="A2906" s="69" t="s">
        <v>1578</v>
      </c>
      <c r="B2906" s="69" t="s">
        <v>1654</v>
      </c>
    </row>
    <row r="2907" spans="1:2">
      <c r="A2907" s="69" t="s">
        <v>1578</v>
      </c>
      <c r="B2907" s="69" t="s">
        <v>1655</v>
      </c>
    </row>
    <row r="2908" spans="1:2">
      <c r="A2908" s="68" t="s">
        <v>1578</v>
      </c>
      <c r="B2908" s="68" t="s">
        <v>2378</v>
      </c>
    </row>
    <row r="2909" spans="1:2">
      <c r="A2909" s="31" t="s">
        <v>1578</v>
      </c>
      <c r="B2909" s="31" t="s">
        <v>3736</v>
      </c>
    </row>
    <row r="2910" spans="1:2">
      <c r="A2910" s="31" t="s">
        <v>1578</v>
      </c>
      <c r="B2910" s="31" t="s">
        <v>3739</v>
      </c>
    </row>
    <row r="2911" spans="1:2">
      <c r="A2911" s="68" t="s">
        <v>1578</v>
      </c>
      <c r="B2911" s="68" t="s">
        <v>2379</v>
      </c>
    </row>
    <row r="2912" spans="1:2">
      <c r="A2912" s="69" t="s">
        <v>1578</v>
      </c>
      <c r="B2912" s="69" t="s">
        <v>689</v>
      </c>
    </row>
    <row r="2913" spans="1:2">
      <c r="A2913" s="68" t="s">
        <v>1578</v>
      </c>
      <c r="B2913" s="68" t="s">
        <v>2380</v>
      </c>
    </row>
    <row r="2914" spans="1:2">
      <c r="A2914" s="31" t="s">
        <v>1578</v>
      </c>
      <c r="B2914" s="31" t="s">
        <v>3743</v>
      </c>
    </row>
    <row r="2915" spans="1:2">
      <c r="A2915" s="31" t="s">
        <v>1578</v>
      </c>
      <c r="B2915" s="31" t="s">
        <v>3744</v>
      </c>
    </row>
    <row r="2916" spans="1:2">
      <c r="A2916" s="31" t="s">
        <v>1578</v>
      </c>
      <c r="B2916" s="31" t="s">
        <v>3745</v>
      </c>
    </row>
    <row r="2917" spans="1:2">
      <c r="A2917" s="31" t="s">
        <v>1578</v>
      </c>
      <c r="B2917" s="31" t="s">
        <v>690</v>
      </c>
    </row>
    <row r="2918" spans="1:2">
      <c r="A2918" s="68" t="s">
        <v>1578</v>
      </c>
      <c r="B2918" s="68" t="s">
        <v>2381</v>
      </c>
    </row>
    <row r="2919" spans="1:2">
      <c r="A2919" s="31" t="s">
        <v>1578</v>
      </c>
      <c r="B2919" s="31" t="s">
        <v>3750</v>
      </c>
    </row>
    <row r="2920" spans="1:2">
      <c r="A2920" s="31" t="s">
        <v>1578</v>
      </c>
      <c r="B2920" s="31" t="s">
        <v>3755</v>
      </c>
    </row>
    <row r="2921" spans="1:2">
      <c r="A2921" s="31" t="s">
        <v>1578</v>
      </c>
      <c r="B2921" s="31" t="s">
        <v>3757</v>
      </c>
    </row>
    <row r="2922" spans="1:2">
      <c r="A2922" s="31" t="s">
        <v>1578</v>
      </c>
      <c r="B2922" s="31" t="s">
        <v>3760</v>
      </c>
    </row>
    <row r="2923" spans="1:2">
      <c r="A2923" s="31" t="s">
        <v>1578</v>
      </c>
      <c r="B2923" s="31" t="s">
        <v>3771</v>
      </c>
    </row>
    <row r="2924" spans="1:2">
      <c r="A2924" s="69" t="s">
        <v>1578</v>
      </c>
      <c r="B2924" s="69" t="s">
        <v>1656</v>
      </c>
    </row>
    <row r="2925" spans="1:2">
      <c r="A2925" s="31" t="s">
        <v>1578</v>
      </c>
      <c r="B2925" s="31" t="s">
        <v>3782</v>
      </c>
    </row>
    <row r="2926" spans="1:2">
      <c r="A2926" s="31" t="s">
        <v>1578</v>
      </c>
      <c r="B2926" s="31" t="s">
        <v>3783</v>
      </c>
    </row>
    <row r="2927" spans="1:2">
      <c r="A2927" s="69" t="s">
        <v>1578</v>
      </c>
      <c r="B2927" s="69" t="s">
        <v>1657</v>
      </c>
    </row>
    <row r="2928" spans="1:2">
      <c r="A2928" s="31" t="s">
        <v>1578</v>
      </c>
      <c r="B2928" s="31" t="s">
        <v>3785</v>
      </c>
    </row>
    <row r="2929" spans="1:2">
      <c r="A2929" s="68" t="s">
        <v>1578</v>
      </c>
      <c r="B2929" s="68" t="s">
        <v>2382</v>
      </c>
    </row>
    <row r="2930" spans="1:2">
      <c r="A2930" s="31" t="s">
        <v>1578</v>
      </c>
      <c r="B2930" s="31" t="s">
        <v>3789</v>
      </c>
    </row>
    <row r="2931" spans="1:2">
      <c r="A2931" s="68" t="s">
        <v>1578</v>
      </c>
      <c r="B2931" s="68" t="s">
        <v>2383</v>
      </c>
    </row>
    <row r="2932" spans="1:2">
      <c r="A2932" s="69" t="s">
        <v>1578</v>
      </c>
      <c r="B2932" s="69" t="s">
        <v>1658</v>
      </c>
    </row>
    <row r="2933" spans="1:2">
      <c r="A2933" s="69" t="s">
        <v>1578</v>
      </c>
      <c r="B2933" s="69" t="s">
        <v>1659</v>
      </c>
    </row>
    <row r="2934" spans="1:2">
      <c r="A2934" s="68" t="s">
        <v>1578</v>
      </c>
      <c r="B2934" s="68" t="s">
        <v>2384</v>
      </c>
    </row>
    <row r="2935" spans="1:2">
      <c r="A2935" s="69" t="s">
        <v>1578</v>
      </c>
      <c r="B2935" s="69" t="s">
        <v>1660</v>
      </c>
    </row>
    <row r="2936" spans="1:2">
      <c r="A2936" s="69" t="s">
        <v>1578</v>
      </c>
      <c r="B2936" s="69" t="s">
        <v>1661</v>
      </c>
    </row>
    <row r="2937" spans="1:2">
      <c r="A2937" s="31" t="s">
        <v>1578</v>
      </c>
      <c r="B2937" s="31" t="s">
        <v>3809</v>
      </c>
    </row>
    <row r="2938" spans="1:2">
      <c r="A2938" s="68" t="s">
        <v>1578</v>
      </c>
      <c r="B2938" s="68" t="s">
        <v>2385</v>
      </c>
    </row>
    <row r="2939" spans="1:2">
      <c r="A2939" s="68" t="s">
        <v>1578</v>
      </c>
      <c r="B2939" s="68" t="s">
        <v>2386</v>
      </c>
    </row>
    <row r="2940" spans="1:2">
      <c r="A2940" s="31" t="s">
        <v>1578</v>
      </c>
      <c r="B2940" s="31" t="s">
        <v>3811</v>
      </c>
    </row>
    <row r="2941" spans="1:2">
      <c r="A2941" s="69" t="s">
        <v>1578</v>
      </c>
      <c r="B2941" s="69" t="s">
        <v>1662</v>
      </c>
    </row>
    <row r="2942" spans="1:2">
      <c r="A2942" s="31" t="s">
        <v>1578</v>
      </c>
      <c r="B2942" s="31" t="s">
        <v>3813</v>
      </c>
    </row>
    <row r="2943" spans="1:2">
      <c r="A2943" s="68" t="s">
        <v>1578</v>
      </c>
      <c r="B2943" s="68" t="s">
        <v>2387</v>
      </c>
    </row>
    <row r="2944" spans="1:2">
      <c r="A2944" s="69" t="s">
        <v>1578</v>
      </c>
      <c r="B2944" s="69" t="s">
        <v>1663</v>
      </c>
    </row>
    <row r="2945" spans="1:2">
      <c r="A2945" s="31" t="s">
        <v>1578</v>
      </c>
      <c r="B2945" s="31" t="s">
        <v>3814</v>
      </c>
    </row>
    <row r="2946" spans="1:2">
      <c r="A2946" s="31" t="s">
        <v>1578</v>
      </c>
      <c r="B2946" s="31" t="s">
        <v>3815</v>
      </c>
    </row>
    <row r="2947" spans="1:2">
      <c r="A2947" s="31" t="s">
        <v>1578</v>
      </c>
      <c r="B2947" s="31" t="s">
        <v>3816</v>
      </c>
    </row>
    <row r="2948" spans="1:2">
      <c r="A2948" s="69" t="s">
        <v>1578</v>
      </c>
      <c r="B2948" s="69" t="s">
        <v>1664</v>
      </c>
    </row>
    <row r="2949" spans="1:2">
      <c r="A2949" s="31" t="s">
        <v>1578</v>
      </c>
      <c r="B2949" s="31" t="s">
        <v>3825</v>
      </c>
    </row>
    <row r="2950" spans="1:2">
      <c r="A2950" s="69" t="s">
        <v>1578</v>
      </c>
      <c r="B2950" s="69" t="s">
        <v>695</v>
      </c>
    </row>
    <row r="2951" spans="1:2">
      <c r="A2951" s="69" t="s">
        <v>1578</v>
      </c>
      <c r="B2951" s="69" t="s">
        <v>696</v>
      </c>
    </row>
    <row r="2952" spans="1:2">
      <c r="A2952" s="69" t="s">
        <v>1578</v>
      </c>
      <c r="B2952" s="69" t="s">
        <v>1665</v>
      </c>
    </row>
    <row r="2953" spans="1:2">
      <c r="A2953" s="31" t="s">
        <v>1578</v>
      </c>
      <c r="B2953" s="31" t="s">
        <v>3859</v>
      </c>
    </row>
    <row r="2954" spans="1:2">
      <c r="A2954" s="31" t="s">
        <v>1578</v>
      </c>
      <c r="B2954" s="31" t="s">
        <v>3869</v>
      </c>
    </row>
    <row r="2955" spans="1:2">
      <c r="A2955" s="31" t="s">
        <v>1578</v>
      </c>
      <c r="B2955" s="31" t="s">
        <v>3878</v>
      </c>
    </row>
    <row r="2956" spans="1:2">
      <c r="A2956" s="68" t="s">
        <v>1578</v>
      </c>
      <c r="B2956" s="68" t="s">
        <v>2388</v>
      </c>
    </row>
    <row r="2957" spans="1:2">
      <c r="A2957" s="68" t="s">
        <v>1578</v>
      </c>
      <c r="B2957" s="68" t="s">
        <v>2389</v>
      </c>
    </row>
    <row r="2958" spans="1:2">
      <c r="A2958" s="69" t="s">
        <v>1578</v>
      </c>
      <c r="B2958" s="69" t="s">
        <v>1666</v>
      </c>
    </row>
    <row r="2959" spans="1:2">
      <c r="A2959" s="31" t="s">
        <v>1578</v>
      </c>
      <c r="B2959" s="31" t="s">
        <v>3882</v>
      </c>
    </row>
    <row r="2960" spans="1:2">
      <c r="A2960" s="69" t="s">
        <v>1578</v>
      </c>
      <c r="B2960" s="69" t="s">
        <v>1667</v>
      </c>
    </row>
    <row r="2961" spans="1:2">
      <c r="A2961" s="68" t="s">
        <v>1578</v>
      </c>
      <c r="B2961" s="68" t="s">
        <v>2390</v>
      </c>
    </row>
    <row r="2962" spans="1:2">
      <c r="A2962" s="31" t="s">
        <v>1578</v>
      </c>
      <c r="B2962" s="31" t="s">
        <v>3884</v>
      </c>
    </row>
    <row r="2963" spans="1:2">
      <c r="A2963" s="69" t="s">
        <v>1578</v>
      </c>
      <c r="B2963" s="69" t="s">
        <v>1668</v>
      </c>
    </row>
    <row r="2964" spans="1:2">
      <c r="A2964" s="68" t="s">
        <v>1578</v>
      </c>
      <c r="B2964" s="68" t="s">
        <v>2391</v>
      </c>
    </row>
    <row r="2965" spans="1:2">
      <c r="A2965" s="31" t="s">
        <v>1578</v>
      </c>
      <c r="B2965" s="31" t="s">
        <v>3887</v>
      </c>
    </row>
    <row r="2966" spans="1:2">
      <c r="A2966" s="31" t="s">
        <v>1578</v>
      </c>
      <c r="B2966" s="31" t="s">
        <v>3888</v>
      </c>
    </row>
    <row r="2967" spans="1:2">
      <c r="A2967" s="31" t="s">
        <v>1578</v>
      </c>
      <c r="B2967" s="39" t="s">
        <v>3889</v>
      </c>
    </row>
    <row r="2968" spans="1:2">
      <c r="A2968" s="68" t="s">
        <v>1578</v>
      </c>
      <c r="B2968" s="68" t="s">
        <v>2392</v>
      </c>
    </row>
    <row r="2969" spans="1:2">
      <c r="A2969" s="31" t="s">
        <v>1578</v>
      </c>
      <c r="B2969" s="31" t="s">
        <v>3890</v>
      </c>
    </row>
    <row r="2970" spans="1:2">
      <c r="A2970" s="31" t="s">
        <v>1578</v>
      </c>
      <c r="B2970" s="31" t="s">
        <v>3892</v>
      </c>
    </row>
    <row r="2971" spans="1:2">
      <c r="A2971" s="31" t="s">
        <v>1578</v>
      </c>
      <c r="B2971" s="31" t="s">
        <v>3893</v>
      </c>
    </row>
    <row r="2972" spans="1:2">
      <c r="A2972" s="31" t="s">
        <v>1578</v>
      </c>
      <c r="B2972" s="31" t="s">
        <v>3894</v>
      </c>
    </row>
    <row r="2973" spans="1:2">
      <c r="A2973" s="31" t="s">
        <v>1578</v>
      </c>
      <c r="B2973" s="31" t="s">
        <v>3895</v>
      </c>
    </row>
    <row r="2974" spans="1:2">
      <c r="A2974" s="69" t="s">
        <v>1578</v>
      </c>
      <c r="B2974" s="69" t="s">
        <v>1669</v>
      </c>
    </row>
    <row r="2975" spans="1:2">
      <c r="A2975" s="31" t="s">
        <v>1578</v>
      </c>
      <c r="B2975" s="31" t="s">
        <v>3898</v>
      </c>
    </row>
    <row r="2976" spans="1:2">
      <c r="A2976" s="68" t="s">
        <v>1578</v>
      </c>
      <c r="B2976" s="68" t="s">
        <v>2393</v>
      </c>
    </row>
    <row r="2977" spans="1:2">
      <c r="A2977" s="31" t="s">
        <v>1578</v>
      </c>
      <c r="B2977" s="31" t="s">
        <v>3901</v>
      </c>
    </row>
    <row r="2978" spans="1:2">
      <c r="A2978" s="31" t="s">
        <v>1578</v>
      </c>
      <c r="B2978" s="31" t="s">
        <v>3902</v>
      </c>
    </row>
    <row r="2979" spans="1:2">
      <c r="A2979" s="68" t="s">
        <v>1578</v>
      </c>
      <c r="B2979" s="68" t="s">
        <v>2394</v>
      </c>
    </row>
    <row r="2980" spans="1:2">
      <c r="A2980" s="31" t="s">
        <v>1578</v>
      </c>
      <c r="B2980" s="31" t="s">
        <v>3903</v>
      </c>
    </row>
    <row r="2981" spans="1:2">
      <c r="A2981" s="31" t="s">
        <v>1578</v>
      </c>
      <c r="B2981" s="31" t="s">
        <v>3904</v>
      </c>
    </row>
    <row r="2982" spans="1:2">
      <c r="A2982" s="68" t="s">
        <v>1578</v>
      </c>
      <c r="B2982" s="68" t="s">
        <v>2395</v>
      </c>
    </row>
    <row r="2983" spans="1:2">
      <c r="A2983" s="31" t="s">
        <v>1578</v>
      </c>
      <c r="B2983" s="31" t="s">
        <v>3906</v>
      </c>
    </row>
    <row r="2984" spans="1:2">
      <c r="A2984" s="31" t="s">
        <v>1578</v>
      </c>
      <c r="B2984" s="31" t="s">
        <v>3907</v>
      </c>
    </row>
    <row r="2985" spans="1:2">
      <c r="A2985" s="69" t="s">
        <v>1578</v>
      </c>
      <c r="B2985" s="69" t="s">
        <v>1670</v>
      </c>
    </row>
    <row r="2986" spans="1:2">
      <c r="A2986" s="31" t="s">
        <v>1578</v>
      </c>
      <c r="B2986" s="31" t="s">
        <v>3908</v>
      </c>
    </row>
    <row r="2987" spans="1:2">
      <c r="A2987" s="69" t="s">
        <v>1578</v>
      </c>
      <c r="B2987" s="69" t="s">
        <v>1671</v>
      </c>
    </row>
    <row r="2988" spans="1:2">
      <c r="A2988" s="31" t="s">
        <v>1578</v>
      </c>
      <c r="B2988" s="31" t="s">
        <v>3909</v>
      </c>
    </row>
    <row r="2989" spans="1:2">
      <c r="A2989" s="69" t="s">
        <v>1578</v>
      </c>
      <c r="B2989" s="69" t="s">
        <v>1672</v>
      </c>
    </row>
    <row r="2990" spans="1:2">
      <c r="A2990" s="31" t="s">
        <v>1578</v>
      </c>
      <c r="B2990" s="31" t="s">
        <v>3914</v>
      </c>
    </row>
    <row r="2991" spans="1:2">
      <c r="A2991" s="31" t="s">
        <v>1578</v>
      </c>
      <c r="B2991" s="31" t="s">
        <v>3917</v>
      </c>
    </row>
    <row r="2992" spans="1:2">
      <c r="A2992" s="31" t="s">
        <v>701</v>
      </c>
      <c r="B2992" s="32">
        <v>1</v>
      </c>
    </row>
    <row r="2993" spans="1:2">
      <c r="A2993" s="31" t="s">
        <v>701</v>
      </c>
      <c r="B2993" s="31">
        <v>49</v>
      </c>
    </row>
    <row r="2994" spans="1:2">
      <c r="A2994" s="31" t="s">
        <v>701</v>
      </c>
      <c r="B2994" s="31">
        <v>160</v>
      </c>
    </row>
    <row r="2995" spans="1:2">
      <c r="A2995" s="31" t="s">
        <v>701</v>
      </c>
      <c r="B2995" s="31">
        <v>235</v>
      </c>
    </row>
    <row r="2996" spans="1:2">
      <c r="A2996" s="69" t="s">
        <v>701</v>
      </c>
      <c r="B2996" s="69" t="s">
        <v>856</v>
      </c>
    </row>
    <row r="2997" spans="1:2">
      <c r="A2997" s="69" t="s">
        <v>701</v>
      </c>
      <c r="B2997" s="69" t="s">
        <v>1673</v>
      </c>
    </row>
    <row r="2998" spans="1:2">
      <c r="A2998" s="69" t="s">
        <v>701</v>
      </c>
      <c r="B2998" s="69" t="s">
        <v>1674</v>
      </c>
    </row>
    <row r="2999" spans="1:2">
      <c r="A2999" s="31" t="s">
        <v>701</v>
      </c>
      <c r="B2999" s="31" t="s">
        <v>2458</v>
      </c>
    </row>
    <row r="3000" spans="1:2">
      <c r="A3000" s="31" t="s">
        <v>701</v>
      </c>
      <c r="B3000" s="31" t="s">
        <v>2459</v>
      </c>
    </row>
    <row r="3001" spans="1:2">
      <c r="A3001" s="31" t="s">
        <v>701</v>
      </c>
      <c r="B3001" s="31" t="s">
        <v>2461</v>
      </c>
    </row>
    <row r="3002" spans="1:2">
      <c r="A3002" s="69" t="s">
        <v>701</v>
      </c>
      <c r="B3002" s="69" t="s">
        <v>1675</v>
      </c>
    </row>
    <row r="3003" spans="1:2">
      <c r="A3003" s="69" t="s">
        <v>701</v>
      </c>
      <c r="B3003" s="69" t="s">
        <v>1676</v>
      </c>
    </row>
    <row r="3004" spans="1:2">
      <c r="A3004" s="69" t="s">
        <v>701</v>
      </c>
      <c r="B3004" s="69" t="s">
        <v>702</v>
      </c>
    </row>
    <row r="3005" spans="1:2">
      <c r="A3005" s="31" t="s">
        <v>701</v>
      </c>
      <c r="B3005" s="31" t="s">
        <v>2462</v>
      </c>
    </row>
    <row r="3006" spans="1:2">
      <c r="A3006" s="31" t="s">
        <v>701</v>
      </c>
      <c r="B3006" s="31" t="s">
        <v>2464</v>
      </c>
    </row>
    <row r="3007" spans="1:2">
      <c r="A3007" s="69" t="s">
        <v>701</v>
      </c>
      <c r="B3007" s="69" t="s">
        <v>1677</v>
      </c>
    </row>
    <row r="3008" spans="1:2">
      <c r="A3008" s="31" t="s">
        <v>701</v>
      </c>
      <c r="B3008" s="31" t="s">
        <v>2465</v>
      </c>
    </row>
    <row r="3009" spans="1:2">
      <c r="A3009" s="68" t="s">
        <v>701</v>
      </c>
      <c r="B3009" s="68" t="s">
        <v>2396</v>
      </c>
    </row>
    <row r="3010" spans="1:2">
      <c r="A3010" s="69" t="s">
        <v>701</v>
      </c>
      <c r="B3010" s="69" t="s">
        <v>1678</v>
      </c>
    </row>
    <row r="3011" spans="1:2">
      <c r="A3011" s="69" t="s">
        <v>701</v>
      </c>
      <c r="B3011" s="69" t="s">
        <v>344</v>
      </c>
    </row>
    <row r="3012" spans="1:2">
      <c r="A3012" s="68" t="s">
        <v>701</v>
      </c>
      <c r="B3012" s="68" t="s">
        <v>2397</v>
      </c>
    </row>
    <row r="3013" spans="1:2">
      <c r="A3013" s="69" t="s">
        <v>701</v>
      </c>
      <c r="B3013" s="69" t="s">
        <v>1679</v>
      </c>
    </row>
    <row r="3014" spans="1:2">
      <c r="A3014" s="41" t="s">
        <v>701</v>
      </c>
      <c r="B3014" s="41" t="s">
        <v>2468</v>
      </c>
    </row>
    <row r="3015" spans="1:2">
      <c r="A3015" s="69" t="s">
        <v>701</v>
      </c>
      <c r="B3015" s="69" t="s">
        <v>1680</v>
      </c>
    </row>
    <row r="3016" spans="1:2">
      <c r="A3016" s="69" t="s">
        <v>701</v>
      </c>
      <c r="B3016" s="69" t="s">
        <v>1681</v>
      </c>
    </row>
    <row r="3017" spans="1:2">
      <c r="A3017" s="68" t="s">
        <v>701</v>
      </c>
      <c r="B3017" s="68" t="s">
        <v>2398</v>
      </c>
    </row>
    <row r="3018" spans="1:2">
      <c r="A3018" s="69" t="s">
        <v>701</v>
      </c>
      <c r="B3018" s="69" t="s">
        <v>1682</v>
      </c>
    </row>
    <row r="3019" spans="1:2">
      <c r="A3019" s="31" t="s">
        <v>701</v>
      </c>
      <c r="B3019" s="31" t="s">
        <v>2470</v>
      </c>
    </row>
    <row r="3020" spans="1:2">
      <c r="A3020" s="69" t="s">
        <v>701</v>
      </c>
      <c r="B3020" s="69" t="s">
        <v>1683</v>
      </c>
    </row>
    <row r="3021" spans="1:2">
      <c r="A3021" s="68" t="s">
        <v>701</v>
      </c>
      <c r="B3021" s="68" t="s">
        <v>2399</v>
      </c>
    </row>
    <row r="3022" spans="1:2">
      <c r="A3022" s="31" t="s">
        <v>701</v>
      </c>
      <c r="B3022" s="31" t="s">
        <v>2471</v>
      </c>
    </row>
    <row r="3023" spans="1:2">
      <c r="A3023" s="72" t="s">
        <v>701</v>
      </c>
      <c r="B3023" s="73" t="s">
        <v>2472</v>
      </c>
    </row>
    <row r="3024" spans="1:2">
      <c r="A3024" s="31" t="s">
        <v>701</v>
      </c>
      <c r="B3024" s="31" t="s">
        <v>2473</v>
      </c>
    </row>
    <row r="3025" spans="1:2">
      <c r="A3025" s="41" t="s">
        <v>701</v>
      </c>
      <c r="B3025" s="41" t="s">
        <v>903</v>
      </c>
    </row>
    <row r="3026" spans="1:2">
      <c r="A3026" s="69" t="s">
        <v>701</v>
      </c>
      <c r="B3026" s="69" t="s">
        <v>1684</v>
      </c>
    </row>
    <row r="3027" spans="1:2">
      <c r="A3027" s="31" t="s">
        <v>701</v>
      </c>
      <c r="B3027" s="31" t="s">
        <v>2474</v>
      </c>
    </row>
    <row r="3028" spans="1:2">
      <c r="A3028" s="31" t="s">
        <v>701</v>
      </c>
      <c r="B3028" s="31" t="s">
        <v>2475</v>
      </c>
    </row>
    <row r="3029" spans="1:2">
      <c r="A3029" s="31" t="s">
        <v>701</v>
      </c>
      <c r="B3029" s="31" t="s">
        <v>2476</v>
      </c>
    </row>
    <row r="3030" spans="1:2">
      <c r="A3030" s="68" t="s">
        <v>701</v>
      </c>
      <c r="B3030" s="68" t="s">
        <v>2400</v>
      </c>
    </row>
    <row r="3031" spans="1:2">
      <c r="A3031" s="69" t="s">
        <v>701</v>
      </c>
      <c r="B3031" s="69" t="s">
        <v>1685</v>
      </c>
    </row>
    <row r="3032" spans="1:2">
      <c r="A3032" s="31" t="s">
        <v>701</v>
      </c>
      <c r="B3032" s="31" t="s">
        <v>2477</v>
      </c>
    </row>
    <row r="3033" spans="1:2">
      <c r="A3033" s="69" t="s">
        <v>701</v>
      </c>
      <c r="B3033" s="69" t="s">
        <v>1686</v>
      </c>
    </row>
    <row r="3034" spans="1:2">
      <c r="A3034" s="68" t="s">
        <v>701</v>
      </c>
      <c r="B3034" s="68" t="s">
        <v>2401</v>
      </c>
    </row>
    <row r="3035" spans="1:2">
      <c r="A3035" s="69" t="s">
        <v>701</v>
      </c>
      <c r="B3035" s="69" t="s">
        <v>1687</v>
      </c>
    </row>
    <row r="3036" spans="1:2">
      <c r="A3036" s="31" t="s">
        <v>701</v>
      </c>
      <c r="B3036" s="31" t="s">
        <v>2478</v>
      </c>
    </row>
    <row r="3037" spans="1:2">
      <c r="A3037" s="69" t="s">
        <v>701</v>
      </c>
      <c r="B3037" s="69" t="s">
        <v>1688</v>
      </c>
    </row>
    <row r="3038" spans="1:2">
      <c r="A3038" s="69" t="s">
        <v>701</v>
      </c>
      <c r="B3038" s="69" t="s">
        <v>1689</v>
      </c>
    </row>
    <row r="3039" spans="1:2">
      <c r="A3039" s="31" t="s">
        <v>701</v>
      </c>
      <c r="B3039" s="31" t="s">
        <v>2479</v>
      </c>
    </row>
    <row r="3040" spans="1:2">
      <c r="A3040" s="31" t="s">
        <v>701</v>
      </c>
      <c r="B3040" s="31" t="s">
        <v>2481</v>
      </c>
    </row>
    <row r="3041" spans="1:2">
      <c r="A3041" s="31" t="s">
        <v>701</v>
      </c>
      <c r="B3041" s="31" t="s">
        <v>2482</v>
      </c>
    </row>
    <row r="3042" spans="1:2">
      <c r="A3042" s="68" t="s">
        <v>701</v>
      </c>
      <c r="B3042" s="68" t="s">
        <v>227</v>
      </c>
    </row>
    <row r="3043" spans="1:2">
      <c r="A3043" s="69" t="s">
        <v>701</v>
      </c>
      <c r="B3043" s="69" t="s">
        <v>1690</v>
      </c>
    </row>
    <row r="3044" spans="1:2">
      <c r="A3044" s="31" t="s">
        <v>701</v>
      </c>
      <c r="B3044" s="31" t="s">
        <v>2485</v>
      </c>
    </row>
    <row r="3045" spans="1:2">
      <c r="A3045" s="68" t="s">
        <v>701</v>
      </c>
      <c r="B3045" s="68" t="s">
        <v>2402</v>
      </c>
    </row>
    <row r="3046" spans="1:2">
      <c r="A3046" s="31" t="s">
        <v>701</v>
      </c>
      <c r="B3046" s="31" t="s">
        <v>2491</v>
      </c>
    </row>
    <row r="3047" spans="1:2">
      <c r="A3047" s="69" t="s">
        <v>701</v>
      </c>
      <c r="B3047" s="69" t="s">
        <v>1691</v>
      </c>
    </row>
    <row r="3048" spans="1:2">
      <c r="A3048" s="31" t="s">
        <v>701</v>
      </c>
      <c r="B3048" s="31" t="s">
        <v>2492</v>
      </c>
    </row>
    <row r="3049" spans="1:2">
      <c r="A3049" s="68" t="s">
        <v>701</v>
      </c>
      <c r="B3049" s="68" t="s">
        <v>904</v>
      </c>
    </row>
    <row r="3050" spans="1:2">
      <c r="A3050" s="31" t="s">
        <v>701</v>
      </c>
      <c r="B3050" s="31" t="s">
        <v>2523</v>
      </c>
    </row>
    <row r="3051" spans="1:2">
      <c r="A3051" s="31" t="s">
        <v>701</v>
      </c>
      <c r="B3051" s="31" t="s">
        <v>2543</v>
      </c>
    </row>
    <row r="3052" spans="1:2">
      <c r="A3052" s="31" t="s">
        <v>701</v>
      </c>
      <c r="B3052" s="31" t="s">
        <v>2567</v>
      </c>
    </row>
    <row r="3053" spans="1:2">
      <c r="A3053" s="31" t="s">
        <v>701</v>
      </c>
      <c r="B3053" s="31" t="s">
        <v>2569</v>
      </c>
    </row>
    <row r="3054" spans="1:2">
      <c r="A3054" s="31" t="s">
        <v>701</v>
      </c>
      <c r="B3054" s="31" t="s">
        <v>2575</v>
      </c>
    </row>
    <row r="3055" spans="1:2">
      <c r="A3055" s="31" t="s">
        <v>701</v>
      </c>
      <c r="B3055" s="31" t="s">
        <v>2576</v>
      </c>
    </row>
    <row r="3056" spans="1:2">
      <c r="A3056" s="68" t="s">
        <v>701</v>
      </c>
      <c r="B3056" s="68" t="s">
        <v>2403</v>
      </c>
    </row>
    <row r="3057" spans="1:2">
      <c r="A3057" s="31" t="s">
        <v>701</v>
      </c>
      <c r="B3057" s="31" t="s">
        <v>2594</v>
      </c>
    </row>
    <row r="3058" spans="1:2">
      <c r="A3058" s="69" t="s">
        <v>701</v>
      </c>
      <c r="B3058" s="69" t="s">
        <v>1692</v>
      </c>
    </row>
    <row r="3059" spans="1:2">
      <c r="A3059" s="69" t="s">
        <v>701</v>
      </c>
      <c r="B3059" s="69" t="s">
        <v>1693</v>
      </c>
    </row>
    <row r="3060" spans="1:2">
      <c r="A3060" s="69" t="s">
        <v>701</v>
      </c>
      <c r="B3060" s="69" t="s">
        <v>1694</v>
      </c>
    </row>
    <row r="3061" spans="1:2">
      <c r="A3061" s="31" t="s">
        <v>701</v>
      </c>
      <c r="B3061" s="31" t="s">
        <v>2643</v>
      </c>
    </row>
    <row r="3062" spans="1:2">
      <c r="A3062" s="68" t="s">
        <v>701</v>
      </c>
      <c r="B3062" s="68" t="s">
        <v>2404</v>
      </c>
    </row>
    <row r="3063" spans="1:2">
      <c r="A3063" s="31" t="s">
        <v>701</v>
      </c>
      <c r="B3063" s="31" t="s">
        <v>2685</v>
      </c>
    </row>
    <row r="3064" spans="1:2">
      <c r="A3064" s="31" t="s">
        <v>701</v>
      </c>
      <c r="B3064" s="31" t="s">
        <v>2692</v>
      </c>
    </row>
    <row r="3065" spans="1:2">
      <c r="A3065" s="31" t="s">
        <v>701</v>
      </c>
      <c r="B3065" s="31" t="s">
        <v>2697</v>
      </c>
    </row>
    <row r="3066" spans="1:2">
      <c r="A3066" s="69" t="s">
        <v>701</v>
      </c>
      <c r="B3066" s="69" t="s">
        <v>1139</v>
      </c>
    </row>
    <row r="3067" spans="1:2">
      <c r="A3067" s="68" t="s">
        <v>701</v>
      </c>
      <c r="B3067" s="68" t="s">
        <v>2405</v>
      </c>
    </row>
    <row r="3068" spans="1:2">
      <c r="A3068" s="31" t="s">
        <v>701</v>
      </c>
      <c r="B3068" s="31" t="s">
        <v>2722</v>
      </c>
    </row>
    <row r="3069" spans="1:2">
      <c r="A3069" s="69" t="s">
        <v>701</v>
      </c>
      <c r="B3069" s="69" t="s">
        <v>1695</v>
      </c>
    </row>
    <row r="3070" spans="1:2">
      <c r="A3070" s="69" t="s">
        <v>701</v>
      </c>
      <c r="B3070" s="69" t="s">
        <v>1696</v>
      </c>
    </row>
    <row r="3071" spans="1:2">
      <c r="A3071" s="31" t="s">
        <v>701</v>
      </c>
      <c r="B3071" s="31" t="s">
        <v>2790</v>
      </c>
    </row>
    <row r="3072" spans="1:2">
      <c r="A3072" s="31" t="s">
        <v>701</v>
      </c>
      <c r="B3072" s="31" t="s">
        <v>2791</v>
      </c>
    </row>
    <row r="3073" spans="1:2">
      <c r="A3073" s="31" t="s">
        <v>701</v>
      </c>
      <c r="B3073" s="31" t="s">
        <v>2793</v>
      </c>
    </row>
    <row r="3074" spans="1:2">
      <c r="A3074" s="68" t="s">
        <v>701</v>
      </c>
      <c r="B3074" s="68" t="s">
        <v>2406</v>
      </c>
    </row>
    <row r="3075" spans="1:2">
      <c r="A3075" s="31" t="s">
        <v>701</v>
      </c>
      <c r="B3075" s="31" t="s">
        <v>2862</v>
      </c>
    </row>
    <row r="3076" spans="1:2">
      <c r="A3076" s="69" t="s">
        <v>701</v>
      </c>
      <c r="B3076" s="69" t="s">
        <v>1697</v>
      </c>
    </row>
    <row r="3077" spans="1:2">
      <c r="A3077" s="69" t="s">
        <v>701</v>
      </c>
      <c r="B3077" s="69" t="s">
        <v>1698</v>
      </c>
    </row>
    <row r="3078" spans="1:2">
      <c r="A3078" s="68" t="s">
        <v>701</v>
      </c>
      <c r="B3078" s="68" t="s">
        <v>2407</v>
      </c>
    </row>
    <row r="3079" spans="1:2">
      <c r="A3079" s="69" t="s">
        <v>701</v>
      </c>
      <c r="B3079" s="69" t="s">
        <v>1699</v>
      </c>
    </row>
    <row r="3080" spans="1:2">
      <c r="A3080" s="31" t="s">
        <v>701</v>
      </c>
      <c r="B3080" s="31" t="s">
        <v>2922</v>
      </c>
    </row>
    <row r="3081" spans="1:2">
      <c r="A3081" s="31" t="s">
        <v>701</v>
      </c>
      <c r="B3081" s="31" t="s">
        <v>2936</v>
      </c>
    </row>
    <row r="3082" spans="1:2">
      <c r="A3082" s="68" t="s">
        <v>701</v>
      </c>
      <c r="B3082" s="74" t="s">
        <v>2408</v>
      </c>
    </row>
    <row r="3083" spans="1:2">
      <c r="A3083" s="31" t="s">
        <v>701</v>
      </c>
      <c r="B3083" s="31" t="s">
        <v>3000</v>
      </c>
    </row>
    <row r="3084" spans="1:2">
      <c r="A3084" s="31" t="s">
        <v>701</v>
      </c>
      <c r="B3084" s="31" t="s">
        <v>3010</v>
      </c>
    </row>
    <row r="3085" spans="1:2">
      <c r="A3085" s="31" t="s">
        <v>701</v>
      </c>
      <c r="B3085" s="31" t="s">
        <v>3021</v>
      </c>
    </row>
    <row r="3086" spans="1:2">
      <c r="A3086" s="69" t="s">
        <v>701</v>
      </c>
      <c r="B3086" s="69" t="s">
        <v>1700</v>
      </c>
    </row>
    <row r="3087" spans="1:2">
      <c r="A3087" s="31" t="s">
        <v>701</v>
      </c>
      <c r="B3087" s="31" t="s">
        <v>3088</v>
      </c>
    </row>
    <row r="3088" spans="1:2">
      <c r="A3088" s="69" t="s">
        <v>701</v>
      </c>
      <c r="B3088" s="69" t="s">
        <v>1701</v>
      </c>
    </row>
    <row r="3089" spans="1:2">
      <c r="A3089" s="31" t="s">
        <v>701</v>
      </c>
      <c r="B3089" s="31" t="s">
        <v>3117</v>
      </c>
    </row>
    <row r="3090" spans="1:2">
      <c r="A3090" s="31" t="s">
        <v>701</v>
      </c>
      <c r="B3090" s="31" t="s">
        <v>3118</v>
      </c>
    </row>
    <row r="3091" spans="1:2">
      <c r="A3091" s="31" t="s">
        <v>701</v>
      </c>
      <c r="B3091" s="39" t="s">
        <v>3136</v>
      </c>
    </row>
    <row r="3092" spans="1:2">
      <c r="A3092" s="69" t="s">
        <v>701</v>
      </c>
      <c r="B3092" s="69" t="s">
        <v>1702</v>
      </c>
    </row>
    <row r="3093" spans="1:2">
      <c r="A3093" s="31" t="s">
        <v>701</v>
      </c>
      <c r="B3093" s="31" t="s">
        <v>3147</v>
      </c>
    </row>
    <row r="3094" spans="1:2">
      <c r="A3094" s="31" t="s">
        <v>701</v>
      </c>
      <c r="B3094" s="31" t="s">
        <v>3150</v>
      </c>
    </row>
    <row r="3095" spans="1:2">
      <c r="A3095" s="31" t="s">
        <v>701</v>
      </c>
      <c r="B3095" s="31" t="s">
        <v>3165</v>
      </c>
    </row>
    <row r="3096" spans="1:2">
      <c r="A3096" s="31" t="s">
        <v>701</v>
      </c>
      <c r="B3096" s="31" t="s">
        <v>3177</v>
      </c>
    </row>
    <row r="3097" spans="1:2">
      <c r="A3097" s="31" t="s">
        <v>701</v>
      </c>
      <c r="B3097" s="31" t="s">
        <v>3179</v>
      </c>
    </row>
    <row r="3098" spans="1:2">
      <c r="A3098" s="31" t="s">
        <v>701</v>
      </c>
      <c r="B3098" s="31" t="s">
        <v>3184</v>
      </c>
    </row>
    <row r="3099" spans="1:2">
      <c r="A3099" s="69" t="s">
        <v>701</v>
      </c>
      <c r="B3099" s="69" t="s">
        <v>1703</v>
      </c>
    </row>
    <row r="3100" spans="1:2">
      <c r="A3100" s="68" t="s">
        <v>701</v>
      </c>
      <c r="B3100" s="68" t="s">
        <v>2409</v>
      </c>
    </row>
    <row r="3101" spans="1:2">
      <c r="A3101" s="31" t="s">
        <v>701</v>
      </c>
      <c r="B3101" s="31" t="s">
        <v>3187</v>
      </c>
    </row>
    <row r="3102" spans="1:2">
      <c r="A3102" s="69" t="s">
        <v>701</v>
      </c>
      <c r="B3102" s="69" t="s">
        <v>1704</v>
      </c>
    </row>
    <row r="3103" spans="1:2">
      <c r="A3103" s="68" t="s">
        <v>701</v>
      </c>
      <c r="B3103" s="68" t="s">
        <v>2410</v>
      </c>
    </row>
    <row r="3104" spans="1:2">
      <c r="A3104" s="31" t="s">
        <v>701</v>
      </c>
      <c r="B3104" s="31" t="s">
        <v>3201</v>
      </c>
    </row>
    <row r="3105" spans="1:2">
      <c r="A3105" s="31" t="s">
        <v>701</v>
      </c>
      <c r="B3105" s="31" t="s">
        <v>3211</v>
      </c>
    </row>
    <row r="3106" spans="1:2">
      <c r="A3106" s="31" t="s">
        <v>701</v>
      </c>
      <c r="B3106" s="31" t="s">
        <v>3234</v>
      </c>
    </row>
    <row r="3107" spans="1:2">
      <c r="A3107" s="69" t="s">
        <v>701</v>
      </c>
      <c r="B3107" s="69" t="s">
        <v>1705</v>
      </c>
    </row>
    <row r="3108" spans="1:2">
      <c r="A3108" s="31" t="s">
        <v>701</v>
      </c>
      <c r="B3108" s="31" t="s">
        <v>3266</v>
      </c>
    </row>
    <row r="3109" spans="1:2">
      <c r="A3109" s="69" t="s">
        <v>701</v>
      </c>
      <c r="B3109" s="69" t="s">
        <v>1706</v>
      </c>
    </row>
    <row r="3110" spans="1:2">
      <c r="A3110" s="31" t="s">
        <v>701</v>
      </c>
      <c r="B3110" s="31" t="s">
        <v>3290</v>
      </c>
    </row>
    <row r="3111" spans="1:2">
      <c r="A3111" s="31" t="s">
        <v>701</v>
      </c>
      <c r="B3111" s="31" t="s">
        <v>3317</v>
      </c>
    </row>
    <row r="3112" spans="1:2">
      <c r="A3112" s="69" t="s">
        <v>701</v>
      </c>
      <c r="B3112" s="69" t="s">
        <v>1707</v>
      </c>
    </row>
    <row r="3113" spans="1:2">
      <c r="A3113" s="68" t="s">
        <v>701</v>
      </c>
      <c r="B3113" s="68" t="s">
        <v>2411</v>
      </c>
    </row>
    <row r="3114" spans="1:2">
      <c r="A3114" s="31" t="s">
        <v>701</v>
      </c>
      <c r="B3114" s="31" t="s">
        <v>3351</v>
      </c>
    </row>
    <row r="3115" spans="1:2">
      <c r="A3115" s="69" t="s">
        <v>701</v>
      </c>
      <c r="B3115" s="69" t="s">
        <v>1708</v>
      </c>
    </row>
    <row r="3116" spans="1:2">
      <c r="A3116" s="69" t="s">
        <v>701</v>
      </c>
      <c r="B3116" s="69" t="s">
        <v>1709</v>
      </c>
    </row>
    <row r="3117" spans="1:2">
      <c r="A3117" s="31" t="s">
        <v>701</v>
      </c>
      <c r="B3117" s="31" t="s">
        <v>3352</v>
      </c>
    </row>
    <row r="3118" spans="1:2">
      <c r="A3118" s="69" t="s">
        <v>701</v>
      </c>
      <c r="B3118" s="69" t="s">
        <v>1710</v>
      </c>
    </row>
    <row r="3119" spans="1:2">
      <c r="A3119" s="69" t="s">
        <v>701</v>
      </c>
      <c r="B3119" s="69" t="s">
        <v>1711</v>
      </c>
    </row>
    <row r="3120" spans="1:2">
      <c r="A3120" s="69" t="s">
        <v>701</v>
      </c>
      <c r="B3120" s="69" t="s">
        <v>1712</v>
      </c>
    </row>
    <row r="3121" spans="1:2">
      <c r="A3121" s="31" t="s">
        <v>701</v>
      </c>
      <c r="B3121" s="31" t="s">
        <v>3423</v>
      </c>
    </row>
    <row r="3122" spans="1:2">
      <c r="A3122" s="31" t="s">
        <v>701</v>
      </c>
      <c r="B3122" s="31" t="s">
        <v>3425</v>
      </c>
    </row>
    <row r="3123" spans="1:2">
      <c r="A3123" s="68" t="s">
        <v>701</v>
      </c>
      <c r="B3123" s="68" t="s">
        <v>2413</v>
      </c>
    </row>
    <row r="3124" spans="1:2">
      <c r="A3124" s="31" t="s">
        <v>701</v>
      </c>
      <c r="B3124" s="31" t="s">
        <v>3426</v>
      </c>
    </row>
    <row r="3125" spans="1:2">
      <c r="A3125" s="68" t="s">
        <v>701</v>
      </c>
      <c r="B3125" s="68" t="s">
        <v>2414</v>
      </c>
    </row>
    <row r="3126" spans="1:2">
      <c r="A3126" s="69" t="s">
        <v>701</v>
      </c>
      <c r="B3126" s="69" t="s">
        <v>1713</v>
      </c>
    </row>
    <row r="3127" spans="1:2">
      <c r="A3127" s="31" t="s">
        <v>701</v>
      </c>
      <c r="B3127" s="31" t="s">
        <v>3508</v>
      </c>
    </row>
    <row r="3128" spans="1:2">
      <c r="A3128" s="68" t="s">
        <v>701</v>
      </c>
      <c r="B3128" s="68" t="s">
        <v>2415</v>
      </c>
    </row>
    <row r="3129" spans="1:2">
      <c r="A3129" s="31" t="s">
        <v>701</v>
      </c>
      <c r="B3129" s="31" t="s">
        <v>3509</v>
      </c>
    </row>
    <row r="3130" spans="1:2">
      <c r="A3130" s="68" t="s">
        <v>701</v>
      </c>
      <c r="B3130" s="68" t="s">
        <v>2416</v>
      </c>
    </row>
    <row r="3131" spans="1:2">
      <c r="A3131" s="69" t="s">
        <v>701</v>
      </c>
      <c r="B3131" s="69" t="s">
        <v>1714</v>
      </c>
    </row>
    <row r="3132" spans="1:2">
      <c r="A3132" s="69" t="s">
        <v>701</v>
      </c>
      <c r="B3132" s="69" t="s">
        <v>1715</v>
      </c>
    </row>
    <row r="3133" spans="1:2">
      <c r="A3133" s="68" t="s">
        <v>701</v>
      </c>
      <c r="B3133" s="68" t="s">
        <v>2417</v>
      </c>
    </row>
    <row r="3134" spans="1:2">
      <c r="A3134" s="69" t="s">
        <v>701</v>
      </c>
      <c r="B3134" s="69" t="s">
        <v>1716</v>
      </c>
    </row>
    <row r="3135" spans="1:2">
      <c r="A3135" s="31" t="s">
        <v>701</v>
      </c>
      <c r="B3135" s="31" t="s">
        <v>3510</v>
      </c>
    </row>
    <row r="3136" spans="1:2">
      <c r="A3136" s="69" t="s">
        <v>701</v>
      </c>
      <c r="B3136" s="69" t="s">
        <v>1717</v>
      </c>
    </row>
    <row r="3137" spans="1:2">
      <c r="A3137" s="68" t="s">
        <v>701</v>
      </c>
      <c r="B3137" s="68" t="s">
        <v>2420</v>
      </c>
    </row>
    <row r="3138" spans="1:2">
      <c r="A3138" s="69" t="s">
        <v>701</v>
      </c>
      <c r="B3138" s="69" t="s">
        <v>1718</v>
      </c>
    </row>
    <row r="3139" spans="1:2">
      <c r="A3139" s="69" t="s">
        <v>701</v>
      </c>
      <c r="B3139" s="69" t="s">
        <v>1719</v>
      </c>
    </row>
    <row r="3140" spans="1:2">
      <c r="A3140" s="69" t="s">
        <v>701</v>
      </c>
      <c r="B3140" s="69" t="s">
        <v>1720</v>
      </c>
    </row>
    <row r="3141" spans="1:2">
      <c r="A3141" s="68" t="s">
        <v>701</v>
      </c>
      <c r="B3141" s="68" t="s">
        <v>2421</v>
      </c>
    </row>
    <row r="3142" spans="1:2">
      <c r="A3142" s="68" t="s">
        <v>701</v>
      </c>
      <c r="B3142" s="68" t="s">
        <v>2422</v>
      </c>
    </row>
    <row r="3143" spans="1:2">
      <c r="A3143" s="69" t="s">
        <v>701</v>
      </c>
      <c r="B3143" s="69" t="s">
        <v>1721</v>
      </c>
    </row>
    <row r="3144" spans="1:2">
      <c r="A3144" s="68" t="s">
        <v>701</v>
      </c>
      <c r="B3144" s="68" t="s">
        <v>2424</v>
      </c>
    </row>
    <row r="3145" spans="1:2">
      <c r="A3145" s="31" t="s">
        <v>701</v>
      </c>
      <c r="B3145" s="31" t="s">
        <v>3515</v>
      </c>
    </row>
    <row r="3146" spans="1:2">
      <c r="A3146" s="69" t="s">
        <v>701</v>
      </c>
      <c r="B3146" s="69" t="s">
        <v>1722</v>
      </c>
    </row>
    <row r="3147" spans="1:2">
      <c r="A3147" s="69" t="s">
        <v>701</v>
      </c>
      <c r="B3147" s="69" t="s">
        <v>1723</v>
      </c>
    </row>
    <row r="3148" spans="1:2">
      <c r="A3148" s="31" t="s">
        <v>701</v>
      </c>
      <c r="B3148" s="31" t="s">
        <v>3516</v>
      </c>
    </row>
    <row r="3149" spans="1:2">
      <c r="A3149" s="31" t="s">
        <v>701</v>
      </c>
      <c r="B3149" s="31" t="s">
        <v>3517</v>
      </c>
    </row>
    <row r="3150" spans="1:2">
      <c r="A3150" s="31" t="s">
        <v>701</v>
      </c>
      <c r="B3150" s="31" t="s">
        <v>3526</v>
      </c>
    </row>
    <row r="3151" spans="1:2">
      <c r="A3151" s="31" t="s">
        <v>701</v>
      </c>
      <c r="B3151" s="31" t="s">
        <v>3527</v>
      </c>
    </row>
    <row r="3152" spans="1:2">
      <c r="A3152" s="31" t="s">
        <v>701</v>
      </c>
      <c r="B3152" s="31" t="s">
        <v>3529</v>
      </c>
    </row>
    <row r="3153" spans="1:2">
      <c r="A3153" s="69" t="s">
        <v>701</v>
      </c>
      <c r="B3153" s="69" t="s">
        <v>1724</v>
      </c>
    </row>
    <row r="3154" spans="1:2">
      <c r="A3154" s="31" t="s">
        <v>701</v>
      </c>
      <c r="B3154" s="31" t="s">
        <v>3530</v>
      </c>
    </row>
    <row r="3155" spans="1:2">
      <c r="A3155" s="31" t="s">
        <v>701</v>
      </c>
      <c r="B3155" s="31" t="s">
        <v>3531</v>
      </c>
    </row>
    <row r="3156" spans="1:2">
      <c r="A3156" s="69" t="s">
        <v>701</v>
      </c>
      <c r="B3156" s="69" t="s">
        <v>1725</v>
      </c>
    </row>
    <row r="3157" spans="1:2">
      <c r="A3157" s="69" t="s">
        <v>701</v>
      </c>
      <c r="B3157" s="69" t="s">
        <v>1726</v>
      </c>
    </row>
    <row r="3158" spans="1:2">
      <c r="A3158" s="31" t="s">
        <v>701</v>
      </c>
      <c r="B3158" s="31" t="s">
        <v>3559</v>
      </c>
    </row>
    <row r="3159" spans="1:2">
      <c r="A3159" s="69" t="s">
        <v>701</v>
      </c>
      <c r="B3159" s="69" t="s">
        <v>1727</v>
      </c>
    </row>
    <row r="3160" spans="1:2">
      <c r="A3160" s="31" t="s">
        <v>701</v>
      </c>
      <c r="B3160" s="31" t="s">
        <v>3598</v>
      </c>
    </row>
    <row r="3161" spans="1:2">
      <c r="A3161" s="68" t="s">
        <v>701</v>
      </c>
      <c r="B3161" s="68" t="s">
        <v>2425</v>
      </c>
    </row>
    <row r="3162" spans="1:2">
      <c r="A3162" s="69" t="s">
        <v>701</v>
      </c>
      <c r="B3162" s="69" t="s">
        <v>1728</v>
      </c>
    </row>
    <row r="3163" spans="1:2">
      <c r="A3163" s="69" t="s">
        <v>701</v>
      </c>
      <c r="B3163" s="69" t="s">
        <v>1729</v>
      </c>
    </row>
    <row r="3164" spans="1:2">
      <c r="A3164" s="69" t="s">
        <v>701</v>
      </c>
      <c r="B3164" s="69" t="s">
        <v>1730</v>
      </c>
    </row>
    <row r="3165" spans="1:2">
      <c r="A3165" s="68" t="s">
        <v>701</v>
      </c>
      <c r="B3165" s="68" t="s">
        <v>2426</v>
      </c>
    </row>
    <row r="3166" spans="1:2">
      <c r="A3166" s="31" t="s">
        <v>701</v>
      </c>
      <c r="B3166" s="31" t="s">
        <v>3613</v>
      </c>
    </row>
    <row r="3167" spans="1:2">
      <c r="A3167" s="31" t="s">
        <v>701</v>
      </c>
      <c r="B3167" s="31" t="s">
        <v>3614</v>
      </c>
    </row>
    <row r="3168" spans="1:2">
      <c r="A3168" s="68" t="s">
        <v>701</v>
      </c>
      <c r="B3168" s="68" t="s">
        <v>2427</v>
      </c>
    </row>
    <row r="3169" spans="1:2">
      <c r="A3169" s="69" t="s">
        <v>701</v>
      </c>
      <c r="B3169" s="69" t="s">
        <v>1731</v>
      </c>
    </row>
    <row r="3170" spans="1:2">
      <c r="A3170" s="69" t="s">
        <v>701</v>
      </c>
      <c r="B3170" s="69" t="s">
        <v>1732</v>
      </c>
    </row>
    <row r="3171" spans="1:2">
      <c r="A3171" s="68" t="s">
        <v>701</v>
      </c>
      <c r="B3171" s="68" t="s">
        <v>2428</v>
      </c>
    </row>
    <row r="3172" spans="1:2">
      <c r="A3172" s="31" t="s">
        <v>701</v>
      </c>
      <c r="B3172" s="31" t="s">
        <v>3618</v>
      </c>
    </row>
    <row r="3173" spans="1:2">
      <c r="A3173" s="31" t="s">
        <v>701</v>
      </c>
      <c r="B3173" s="31" t="s">
        <v>3621</v>
      </c>
    </row>
    <row r="3174" spans="1:2">
      <c r="A3174" s="69" t="s">
        <v>701</v>
      </c>
      <c r="B3174" s="69" t="s">
        <v>1733</v>
      </c>
    </row>
    <row r="3175" spans="1:2">
      <c r="A3175" s="31" t="s">
        <v>701</v>
      </c>
      <c r="B3175" s="31" t="s">
        <v>3625</v>
      </c>
    </row>
    <row r="3176" spans="1:2">
      <c r="A3176" s="31" t="s">
        <v>701</v>
      </c>
      <c r="B3176" s="31" t="s">
        <v>3626</v>
      </c>
    </row>
    <row r="3177" spans="1:2">
      <c r="A3177" s="68" t="s">
        <v>701</v>
      </c>
      <c r="B3177" s="68" t="s">
        <v>2429</v>
      </c>
    </row>
    <row r="3178" spans="1:2">
      <c r="A3178" s="68" t="s">
        <v>701</v>
      </c>
      <c r="B3178" s="68" t="s">
        <v>2430</v>
      </c>
    </row>
    <row r="3179" spans="1:2">
      <c r="A3179" s="75" t="s">
        <v>701</v>
      </c>
      <c r="B3179" s="68" t="s">
        <v>2431</v>
      </c>
    </row>
    <row r="3180" spans="1:2">
      <c r="A3180" s="31" t="s">
        <v>701</v>
      </c>
      <c r="B3180" s="31" t="s">
        <v>3645</v>
      </c>
    </row>
    <row r="3181" spans="1:2">
      <c r="A3181" s="31" t="s">
        <v>701</v>
      </c>
      <c r="B3181" s="31" t="s">
        <v>3647</v>
      </c>
    </row>
    <row r="3182" spans="1:2">
      <c r="A3182" s="31" t="s">
        <v>701</v>
      </c>
      <c r="B3182" s="31" t="s">
        <v>3654</v>
      </c>
    </row>
    <row r="3183" spans="1:2">
      <c r="A3183" s="68" t="s">
        <v>701</v>
      </c>
      <c r="B3183" s="68" t="s">
        <v>2432</v>
      </c>
    </row>
    <row r="3184" spans="1:2">
      <c r="A3184" s="31" t="s">
        <v>701</v>
      </c>
      <c r="B3184" s="31" t="s">
        <v>3661</v>
      </c>
    </row>
    <row r="3185" spans="1:2">
      <c r="A3185" s="69" t="s">
        <v>701</v>
      </c>
      <c r="B3185" s="69" t="s">
        <v>1734</v>
      </c>
    </row>
    <row r="3186" spans="1:2">
      <c r="A3186" s="31" t="s">
        <v>701</v>
      </c>
      <c r="B3186" s="31" t="s">
        <v>3692</v>
      </c>
    </row>
    <row r="3187" spans="1:2">
      <c r="A3187" s="69" t="s">
        <v>701</v>
      </c>
      <c r="B3187" s="69" t="s">
        <v>1735</v>
      </c>
    </row>
    <row r="3188" spans="1:2">
      <c r="A3188" s="68" t="s">
        <v>701</v>
      </c>
      <c r="B3188" s="68" t="s">
        <v>2434</v>
      </c>
    </row>
    <row r="3189" spans="1:2">
      <c r="A3189" s="69" t="s">
        <v>701</v>
      </c>
      <c r="B3189" s="69" t="s">
        <v>1736</v>
      </c>
    </row>
    <row r="3190" spans="1:2">
      <c r="A3190" s="69" t="s">
        <v>701</v>
      </c>
      <c r="B3190" s="69" t="s">
        <v>1737</v>
      </c>
    </row>
    <row r="3191" spans="1:2">
      <c r="A3191" s="68" t="s">
        <v>701</v>
      </c>
      <c r="B3191" s="68" t="s">
        <v>2435</v>
      </c>
    </row>
    <row r="3192" spans="1:2">
      <c r="A3192" s="31" t="s">
        <v>701</v>
      </c>
      <c r="B3192" s="31" t="s">
        <v>3693</v>
      </c>
    </row>
    <row r="3193" spans="1:2">
      <c r="A3193" s="69" t="s">
        <v>701</v>
      </c>
      <c r="B3193" s="69" t="s">
        <v>1738</v>
      </c>
    </row>
    <row r="3194" spans="1:2">
      <c r="A3194" s="68" t="s">
        <v>701</v>
      </c>
      <c r="B3194" s="68" t="s">
        <v>2436</v>
      </c>
    </row>
    <row r="3195" spans="1:2">
      <c r="A3195" s="31" t="s">
        <v>701</v>
      </c>
      <c r="B3195" s="31" t="s">
        <v>3694</v>
      </c>
    </row>
    <row r="3196" spans="1:2">
      <c r="A3196" s="69" t="s">
        <v>701</v>
      </c>
      <c r="B3196" s="69" t="s">
        <v>1739</v>
      </c>
    </row>
    <row r="3197" spans="1:2">
      <c r="A3197" s="69" t="s">
        <v>701</v>
      </c>
      <c r="B3197" s="69" t="s">
        <v>1740</v>
      </c>
    </row>
    <row r="3198" spans="1:2">
      <c r="A3198" s="68" t="s">
        <v>701</v>
      </c>
      <c r="B3198" s="68" t="s">
        <v>2437</v>
      </c>
    </row>
    <row r="3199" spans="1:2">
      <c r="A3199" s="31" t="s">
        <v>701</v>
      </c>
      <c r="B3199" s="31" t="s">
        <v>3768</v>
      </c>
    </row>
    <row r="3200" spans="1:2">
      <c r="A3200" s="31" t="s">
        <v>701</v>
      </c>
      <c r="B3200" s="31" t="s">
        <v>3769</v>
      </c>
    </row>
    <row r="3201" spans="1:2">
      <c r="A3201" s="69" t="s">
        <v>701</v>
      </c>
      <c r="B3201" s="69" t="s">
        <v>1741</v>
      </c>
    </row>
    <row r="3202" spans="1:2">
      <c r="A3202" s="69" t="s">
        <v>701</v>
      </c>
      <c r="B3202" s="69" t="s">
        <v>1742</v>
      </c>
    </row>
    <row r="3203" spans="1:2">
      <c r="A3203" s="68" t="s">
        <v>701</v>
      </c>
      <c r="B3203" s="68" t="s">
        <v>2438</v>
      </c>
    </row>
    <row r="3204" spans="1:2">
      <c r="A3204" s="69" t="s">
        <v>701</v>
      </c>
      <c r="B3204" s="69" t="s">
        <v>1743</v>
      </c>
    </row>
    <row r="3205" spans="1:2">
      <c r="A3205" s="69" t="s">
        <v>701</v>
      </c>
      <c r="B3205" s="69" t="s">
        <v>1744</v>
      </c>
    </row>
    <row r="3206" spans="1:2">
      <c r="A3206" s="69" t="s">
        <v>701</v>
      </c>
      <c r="B3206" s="69" t="s">
        <v>1745</v>
      </c>
    </row>
    <row r="3207" spans="1:2">
      <c r="A3207" s="69" t="s">
        <v>701</v>
      </c>
      <c r="B3207" s="69" t="s">
        <v>1746</v>
      </c>
    </row>
    <row r="3208" spans="1:2">
      <c r="A3208" s="69" t="s">
        <v>701</v>
      </c>
      <c r="B3208" s="69" t="s">
        <v>1747</v>
      </c>
    </row>
    <row r="3209" spans="1:2">
      <c r="A3209" s="69" t="s">
        <v>701</v>
      </c>
      <c r="B3209" s="69" t="s">
        <v>1748</v>
      </c>
    </row>
    <row r="3210" spans="1:2">
      <c r="A3210" s="69" t="s">
        <v>701</v>
      </c>
      <c r="B3210" s="69" t="s">
        <v>1749</v>
      </c>
    </row>
    <row r="3211" spans="1:2">
      <c r="A3211" s="69" t="s">
        <v>701</v>
      </c>
      <c r="B3211" s="69" t="s">
        <v>1750</v>
      </c>
    </row>
    <row r="3212" spans="1:2">
      <c r="A3212" s="31" t="s">
        <v>701</v>
      </c>
      <c r="B3212" s="31" t="s">
        <v>3855</v>
      </c>
    </row>
    <row r="3213" spans="1:2">
      <c r="A3213" s="31" t="s">
        <v>701</v>
      </c>
      <c r="B3213" s="31" t="s">
        <v>3856</v>
      </c>
    </row>
    <row r="3214" spans="1:2">
      <c r="A3214" s="31" t="s">
        <v>701</v>
      </c>
      <c r="B3214" s="31" t="s">
        <v>3857</v>
      </c>
    </row>
    <row r="3215" spans="1:2">
      <c r="A3215" s="69" t="s">
        <v>701</v>
      </c>
      <c r="B3215" s="69" t="s">
        <v>643</v>
      </c>
    </row>
    <row r="3216" spans="1:2">
      <c r="A3216" s="69" t="s">
        <v>701</v>
      </c>
      <c r="B3216" s="69" t="s">
        <v>1751</v>
      </c>
    </row>
    <row r="3217" spans="1:2">
      <c r="A3217" s="68" t="s">
        <v>701</v>
      </c>
      <c r="B3217" s="68" t="s">
        <v>2439</v>
      </c>
    </row>
    <row r="3218" spans="1:2">
      <c r="A3218" s="69" t="s">
        <v>1752</v>
      </c>
      <c r="B3218" s="69" t="s">
        <v>1753</v>
      </c>
    </row>
    <row r="3219" spans="1:2">
      <c r="A3219" s="68" t="s">
        <v>705</v>
      </c>
      <c r="B3219" s="68" t="s">
        <v>2440</v>
      </c>
    </row>
    <row r="3220" spans="1:2">
      <c r="A3220" s="69" t="s">
        <v>705</v>
      </c>
      <c r="B3220" s="69" t="s">
        <v>1755</v>
      </c>
    </row>
    <row r="3221" spans="1:2">
      <c r="A3221" s="31" t="s">
        <v>705</v>
      </c>
      <c r="B3221" s="31" t="s">
        <v>2677</v>
      </c>
    </row>
    <row r="3222" spans="1:2">
      <c r="A3222" s="31" t="s">
        <v>705</v>
      </c>
      <c r="B3222" s="31" t="s">
        <v>2678</v>
      </c>
    </row>
    <row r="3223" spans="1:2">
      <c r="A3223" s="68" t="s">
        <v>705</v>
      </c>
      <c r="B3223" s="68" t="s">
        <v>2441</v>
      </c>
    </row>
    <row r="3224" spans="1:2">
      <c r="A3224" s="31" t="s">
        <v>705</v>
      </c>
      <c r="B3224" s="31" t="s">
        <v>2701</v>
      </c>
    </row>
    <row r="3225" spans="1:2">
      <c r="A3225" s="68" t="s">
        <v>705</v>
      </c>
      <c r="B3225" s="68" t="s">
        <v>2442</v>
      </c>
    </row>
    <row r="3226" spans="1:2">
      <c r="A3226" s="69" t="s">
        <v>705</v>
      </c>
      <c r="B3226" s="69" t="s">
        <v>1756</v>
      </c>
    </row>
    <row r="3227" spans="1:2">
      <c r="A3227" s="69" t="s">
        <v>705</v>
      </c>
      <c r="B3227" s="69" t="s">
        <v>1757</v>
      </c>
    </row>
    <row r="3228" spans="1:2">
      <c r="A3228" s="69" t="s">
        <v>705</v>
      </c>
      <c r="B3228" s="69" t="s">
        <v>1758</v>
      </c>
    </row>
    <row r="3229" spans="1:2">
      <c r="A3229" s="31" t="s">
        <v>705</v>
      </c>
      <c r="B3229" s="31" t="s">
        <v>2929</v>
      </c>
    </row>
    <row r="3230" spans="1:2">
      <c r="A3230" s="69" t="s">
        <v>705</v>
      </c>
      <c r="B3230" s="69" t="s">
        <v>1759</v>
      </c>
    </row>
    <row r="3231" spans="1:2">
      <c r="A3231" s="68" t="s">
        <v>705</v>
      </c>
      <c r="B3231" s="68" t="s">
        <v>2443</v>
      </c>
    </row>
    <row r="3232" spans="1:2">
      <c r="A3232" s="31" t="s">
        <v>705</v>
      </c>
      <c r="B3232" s="31" t="s">
        <v>3024</v>
      </c>
    </row>
    <row r="3233" spans="1:2">
      <c r="A3233" s="68" t="s">
        <v>705</v>
      </c>
      <c r="B3233" s="68" t="s">
        <v>2444</v>
      </c>
    </row>
    <row r="3234" spans="1:2">
      <c r="A3234" s="31" t="s">
        <v>705</v>
      </c>
      <c r="B3234" s="31" t="s">
        <v>3057</v>
      </c>
    </row>
    <row r="3235" spans="1:2">
      <c r="A3235" s="68" t="s">
        <v>705</v>
      </c>
      <c r="B3235" s="68" t="s">
        <v>2445</v>
      </c>
    </row>
    <row r="3236" spans="1:2">
      <c r="A3236" s="31" t="s">
        <v>705</v>
      </c>
      <c r="B3236" s="31" t="s">
        <v>3076</v>
      </c>
    </row>
    <row r="3237" spans="1:2">
      <c r="A3237" s="69" t="s">
        <v>705</v>
      </c>
      <c r="B3237" s="69" t="s">
        <v>708</v>
      </c>
    </row>
    <row r="3238" spans="1:2">
      <c r="A3238" s="31" t="s">
        <v>705</v>
      </c>
      <c r="B3238" s="31" t="s">
        <v>3204</v>
      </c>
    </row>
    <row r="3239" spans="1:2">
      <c r="A3239" s="69" t="s">
        <v>705</v>
      </c>
      <c r="B3239" s="69" t="s">
        <v>1760</v>
      </c>
    </row>
    <row r="3240" spans="1:2">
      <c r="A3240" s="31" t="s">
        <v>705</v>
      </c>
      <c r="B3240" s="31" t="s">
        <v>3233</v>
      </c>
    </row>
    <row r="3241" spans="1:2">
      <c r="A3241" s="31" t="s">
        <v>705</v>
      </c>
      <c r="B3241" s="31" t="s">
        <v>3253</v>
      </c>
    </row>
    <row r="3242" spans="1:2">
      <c r="A3242" s="31" t="s">
        <v>705</v>
      </c>
      <c r="B3242" s="31" t="s">
        <v>3326</v>
      </c>
    </row>
    <row r="3243" spans="1:2">
      <c r="A3243" s="31" t="s">
        <v>705</v>
      </c>
      <c r="B3243" s="31" t="s">
        <v>3402</v>
      </c>
    </row>
    <row r="3244" spans="1:2">
      <c r="A3244" s="68" t="s">
        <v>705</v>
      </c>
      <c r="B3244" s="68" t="s">
        <v>2446</v>
      </c>
    </row>
    <row r="3245" spans="1:2">
      <c r="A3245" s="69" t="s">
        <v>705</v>
      </c>
      <c r="B3245" s="69" t="s">
        <v>1761</v>
      </c>
    </row>
    <row r="3246" spans="1:2">
      <c r="A3246" s="68" t="s">
        <v>705</v>
      </c>
      <c r="B3246" s="68" t="s">
        <v>2447</v>
      </c>
    </row>
    <row r="3247" spans="1:2">
      <c r="A3247" s="31" t="s">
        <v>705</v>
      </c>
      <c r="B3247" s="31" t="s">
        <v>3502</v>
      </c>
    </row>
    <row r="3248" spans="1:2">
      <c r="A3248" s="68" t="s">
        <v>705</v>
      </c>
      <c r="B3248" s="68" t="s">
        <v>2448</v>
      </c>
    </row>
    <row r="3249" spans="1:2">
      <c r="A3249" s="69" t="s">
        <v>705</v>
      </c>
      <c r="B3249" s="69" t="s">
        <v>1762</v>
      </c>
    </row>
    <row r="3250" spans="1:2">
      <c r="A3250" s="31" t="s">
        <v>705</v>
      </c>
      <c r="B3250" s="31" t="s">
        <v>710</v>
      </c>
    </row>
    <row r="3251" spans="1:2">
      <c r="A3251" s="31" t="s">
        <v>705</v>
      </c>
      <c r="B3251" s="31" t="s">
        <v>3622</v>
      </c>
    </row>
    <row r="3252" spans="1:2">
      <c r="A3252" s="31" t="s">
        <v>705</v>
      </c>
      <c r="B3252" s="31" t="s">
        <v>3675</v>
      </c>
    </row>
    <row r="3253" spans="1:2">
      <c r="A3253" s="31" t="s">
        <v>705</v>
      </c>
      <c r="B3253" s="31" t="s">
        <v>3682</v>
      </c>
    </row>
    <row r="3254" spans="1:2">
      <c r="A3254" s="69" t="s">
        <v>705</v>
      </c>
      <c r="B3254" s="69" t="s">
        <v>711</v>
      </c>
    </row>
    <row r="3255" spans="1:2">
      <c r="A3255" s="31" t="s">
        <v>705</v>
      </c>
      <c r="B3255" s="31" t="s">
        <v>3777</v>
      </c>
    </row>
    <row r="3256" spans="1:2">
      <c r="A3256" s="68" t="s">
        <v>705</v>
      </c>
      <c r="B3256" s="68" t="s">
        <v>2449</v>
      </c>
    </row>
    <row r="3257" spans="1:2">
      <c r="A3257" s="31" t="s">
        <v>705</v>
      </c>
      <c r="B3257" s="31" t="s">
        <v>3819</v>
      </c>
    </row>
    <row r="3258" spans="1:2">
      <c r="A3258" s="68" t="s">
        <v>705</v>
      </c>
      <c r="B3258" s="68" t="s">
        <v>2450</v>
      </c>
    </row>
    <row r="3259" spans="1:2">
      <c r="A3259" s="31" t="s">
        <v>705</v>
      </c>
      <c r="B3259" s="31" t="s">
        <v>3822</v>
      </c>
    </row>
    <row r="3260" spans="1:2">
      <c r="A3260" s="69" t="s">
        <v>705</v>
      </c>
      <c r="B3260" s="69" t="s">
        <v>1763</v>
      </c>
    </row>
    <row r="3261" spans="1:2">
      <c r="A3261" s="31" t="s">
        <v>714</v>
      </c>
      <c r="B3261" s="31" t="s">
        <v>715</v>
      </c>
    </row>
    <row r="3262" spans="1:2">
      <c r="A3262" s="69" t="s">
        <v>714</v>
      </c>
      <c r="B3262" s="69" t="s">
        <v>1764</v>
      </c>
    </row>
    <row r="3263" spans="1:2">
      <c r="A3263" s="68" t="s">
        <v>714</v>
      </c>
      <c r="B3263" s="68" t="s">
        <v>2451</v>
      </c>
    </row>
    <row r="3264" spans="1:2">
      <c r="A3264" s="68" t="s">
        <v>714</v>
      </c>
      <c r="B3264" s="68" t="s">
        <v>2452</v>
      </c>
    </row>
    <row r="3265" spans="1:2">
      <c r="A3265" s="31" t="s">
        <v>720</v>
      </c>
      <c r="B3265" s="31" t="s">
        <v>2595</v>
      </c>
    </row>
    <row r="3266" spans="1:2">
      <c r="A3266" s="31" t="s">
        <v>720</v>
      </c>
      <c r="B3266" s="31" t="s">
        <v>2696</v>
      </c>
    </row>
    <row r="3267" spans="1:2">
      <c r="A3267" s="31" t="s">
        <v>720</v>
      </c>
      <c r="B3267" s="31" t="s">
        <v>2831</v>
      </c>
    </row>
    <row r="3268" spans="1:2">
      <c r="A3268" s="69" t="s">
        <v>720</v>
      </c>
      <c r="B3268" s="69" t="s">
        <v>1765</v>
      </c>
    </row>
    <row r="3269" spans="1:2">
      <c r="A3269" s="69" t="s">
        <v>720</v>
      </c>
      <c r="B3269" s="69" t="s">
        <v>1766</v>
      </c>
    </row>
    <row r="3270" spans="1:2">
      <c r="A3270" s="69" t="s">
        <v>720</v>
      </c>
      <c r="B3270" s="69" t="s">
        <v>1767</v>
      </c>
    </row>
    <row r="3271" spans="1:2">
      <c r="A3271" s="68" t="s">
        <v>720</v>
      </c>
      <c r="B3271" s="68" t="s">
        <v>2453</v>
      </c>
    </row>
    <row r="3272" spans="1:2">
      <c r="A3272" s="69" t="s">
        <v>720</v>
      </c>
      <c r="B3272" s="69" t="s">
        <v>1768</v>
      </c>
    </row>
    <row r="3273" spans="1:2">
      <c r="A3273" s="31" t="s">
        <v>720</v>
      </c>
      <c r="B3273" s="31" t="s">
        <v>3276</v>
      </c>
    </row>
    <row r="3274" spans="1:2">
      <c r="A3274" s="68" t="s">
        <v>720</v>
      </c>
      <c r="B3274" s="68" t="s">
        <v>2454</v>
      </c>
    </row>
    <row r="3275" spans="1:2">
      <c r="A3275" s="68" t="s">
        <v>720</v>
      </c>
      <c r="B3275" s="68" t="s">
        <v>2455</v>
      </c>
    </row>
    <row r="3276" spans="1:2">
      <c r="A3276" s="68" t="s">
        <v>720</v>
      </c>
      <c r="B3276" s="68" t="s">
        <v>2456</v>
      </c>
    </row>
    <row r="3277" spans="1:2">
      <c r="A3277" s="31" t="s">
        <v>720</v>
      </c>
      <c r="B3277" s="31" t="s">
        <v>3632</v>
      </c>
    </row>
    <row r="3278" spans="1:2">
      <c r="A3278" s="31" t="s">
        <v>720</v>
      </c>
      <c r="B3278" s="31" t="s">
        <v>3711</v>
      </c>
    </row>
    <row r="3279" spans="1:2">
      <c r="A3279" s="31" t="s">
        <v>720</v>
      </c>
      <c r="B3279" s="31" t="s">
        <v>3724</v>
      </c>
    </row>
    <row r="3280" spans="1:2">
      <c r="A3280" s="31" t="s">
        <v>720</v>
      </c>
      <c r="B3280" s="31" t="s">
        <v>3738</v>
      </c>
    </row>
    <row r="3281" spans="1:2">
      <c r="A3281" s="69" t="s">
        <v>720</v>
      </c>
      <c r="B3281" s="69" t="s">
        <v>1769</v>
      </c>
    </row>
    <row r="3282" spans="1:2">
      <c r="A3282" s="31" t="s">
        <v>720</v>
      </c>
      <c r="B3282" s="31" t="s">
        <v>3854</v>
      </c>
    </row>
  </sheetData>
  <hyperlinks>
    <hyperlink ref="B1414" r:id="rId1" xr:uid="{00000000-0004-0000-0400-000000000000}"/>
  </hyperlink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Guest User</cp:lastModifiedBy>
  <cp:revision/>
  <dcterms:created xsi:type="dcterms:W3CDTF">2025-08-19T11:18:03Z</dcterms:created>
  <dcterms:modified xsi:type="dcterms:W3CDTF">2025-08-19T11:18:03Z</dcterms:modified>
  <cp:category/>
  <cp:contentStatus/>
</cp:coreProperties>
</file>