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thar\Documents\CPES Saclay\COURS CPES\HEC CPES\Data modeling with Excel\Cours Excel\"/>
    </mc:Choice>
  </mc:AlternateContent>
  <xr:revisionPtr revIDLastSave="0" documentId="13_ncr:1_{990BCAB6-3CA2-407D-BBEA-F06DBB237AC8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Table de données" sheetId="1" r:id="rId1"/>
    <sheet name="Database" sheetId="2" r:id="rId2"/>
    <sheet name="Réponse Graphique" sheetId="3" r:id="rId3"/>
  </sheets>
  <definedNames>
    <definedName name="_xlnm._FilterDatabase" localSheetId="1" hidden="1">Database!$A$1:$O$119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2" i="1" l="1"/>
  <c r="F52" i="1"/>
  <c r="K169" i="1" l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B53" i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37" i="1"/>
  <c r="B38" i="1" s="1"/>
  <c r="B39" i="1" s="1"/>
  <c r="B40" i="1" s="1"/>
  <c r="B41" i="1" s="1"/>
  <c r="B27" i="1"/>
  <c r="I43" i="1"/>
  <c r="G45" i="1"/>
  <c r="E43" i="1"/>
  <c r="K39" i="1"/>
  <c r="R2" i="2"/>
  <c r="K22" i="1"/>
  <c r="J22" i="1" l="1"/>
  <c r="C27" i="1" l="1" a="1"/>
  <c r="C27" i="1" s="1"/>
  <c r="D27" i="1" a="1"/>
  <c r="D27" i="1" s="1"/>
  <c r="L27" i="1" a="1"/>
  <c r="L27" i="1" s="1"/>
  <c r="M27" i="1" a="1"/>
  <c r="M27" i="1" s="1"/>
  <c r="F27" i="1" a="1"/>
  <c r="F27" i="1" s="1"/>
  <c r="J27" i="1" a="1"/>
  <c r="J27" i="1" s="1"/>
  <c r="N27" i="1" a="1"/>
  <c r="N27" i="1" s="1"/>
  <c r="I27" i="1" a="1"/>
  <c r="I27" i="1" s="1"/>
  <c r="G27" i="1" a="1"/>
  <c r="G27" i="1" s="1"/>
  <c r="K27" i="1" a="1"/>
  <c r="K27" i="1" s="1"/>
  <c r="O27" i="1" a="1"/>
  <c r="O27" i="1" s="1"/>
  <c r="E27" i="1" a="1"/>
  <c r="E27" i="1" s="1"/>
  <c r="H27" i="1" a="1"/>
  <c r="H27" i="1" s="1"/>
  <c r="Q3" i="2" l="1"/>
  <c r="Q27" i="2"/>
  <c r="Q51" i="2"/>
  <c r="Q75" i="2"/>
  <c r="Q99" i="2"/>
  <c r="Q4" i="2"/>
  <c r="Q28" i="2"/>
  <c r="Q52" i="2"/>
  <c r="Q76" i="2"/>
  <c r="Q100" i="2"/>
  <c r="Q17" i="2"/>
  <c r="Q65" i="2"/>
  <c r="Q101" i="2"/>
  <c r="Q90" i="2"/>
  <c r="Q103" i="2"/>
  <c r="Q88" i="2"/>
  <c r="Q113" i="2"/>
  <c r="Q102" i="2"/>
  <c r="Q115" i="2"/>
  <c r="Q5" i="2"/>
  <c r="Q41" i="2"/>
  <c r="Q53" i="2"/>
  <c r="Q89" i="2"/>
  <c r="Q78" i="2"/>
  <c r="Q91" i="2"/>
  <c r="Q6" i="2"/>
  <c r="Q18" i="2"/>
  <c r="Q30" i="2"/>
  <c r="Q42" i="2"/>
  <c r="Q54" i="2"/>
  <c r="Q114" i="2"/>
  <c r="Q7" i="2"/>
  <c r="Q19" i="2"/>
  <c r="Q31" i="2"/>
  <c r="Q43" i="2"/>
  <c r="Q55" i="2"/>
  <c r="Q79" i="2"/>
  <c r="Q8" i="2"/>
  <c r="Q20" i="2"/>
  <c r="Q32" i="2"/>
  <c r="Q44" i="2"/>
  <c r="Q56" i="2"/>
  <c r="Q68" i="2"/>
  <c r="Q80" i="2"/>
  <c r="Q92" i="2"/>
  <c r="Q104" i="2"/>
  <c r="Q116" i="2"/>
  <c r="Q21" i="2"/>
  <c r="Q33" i="2"/>
  <c r="Q45" i="2"/>
  <c r="Q57" i="2"/>
  <c r="Q69" i="2"/>
  <c r="Q93" i="2"/>
  <c r="Q117" i="2"/>
  <c r="Q10" i="2"/>
  <c r="Q34" i="2"/>
  <c r="Q58" i="2"/>
  <c r="Q82" i="2"/>
  <c r="Q118" i="2"/>
  <c r="Q35" i="2"/>
  <c r="Q59" i="2"/>
  <c r="Q95" i="2"/>
  <c r="Q60" i="2"/>
  <c r="Q108" i="2"/>
  <c r="Q109" i="2"/>
  <c r="Q9" i="2"/>
  <c r="Q81" i="2"/>
  <c r="Q105" i="2"/>
  <c r="Q22" i="2"/>
  <c r="Q46" i="2"/>
  <c r="Q70" i="2"/>
  <c r="Q94" i="2"/>
  <c r="Q23" i="2"/>
  <c r="Q47" i="2"/>
  <c r="Q83" i="2"/>
  <c r="Q48" i="2"/>
  <c r="Q49" i="2"/>
  <c r="Q106" i="2"/>
  <c r="Q107" i="2"/>
  <c r="Q84" i="2"/>
  <c r="Q73" i="2"/>
  <c r="Q11" i="2"/>
  <c r="Q71" i="2"/>
  <c r="Q119" i="2"/>
  <c r="Q96" i="2"/>
  <c r="Q97" i="2"/>
  <c r="Q12" i="2"/>
  <c r="Q24" i="2"/>
  <c r="Q36" i="2"/>
  <c r="Q72" i="2"/>
  <c r="Q61" i="2"/>
  <c r="Q13" i="2"/>
  <c r="Q25" i="2"/>
  <c r="Q37" i="2"/>
  <c r="Q85" i="2"/>
  <c r="Q14" i="2"/>
  <c r="Q26" i="2"/>
  <c r="Q38" i="2"/>
  <c r="Q50" i="2"/>
  <c r="Q62" i="2"/>
  <c r="Q74" i="2"/>
  <c r="Q86" i="2"/>
  <c r="Q98" i="2"/>
  <c r="Q110" i="2"/>
  <c r="Q15" i="2"/>
  <c r="Q39" i="2"/>
  <c r="Q63" i="2"/>
  <c r="Q87" i="2"/>
  <c r="Q111" i="2"/>
  <c r="Q16" i="2"/>
  <c r="Q40" i="2"/>
  <c r="Q64" i="2"/>
  <c r="Q112" i="2"/>
  <c r="Q29" i="2"/>
  <c r="Q77" i="2"/>
  <c r="Q66" i="2"/>
  <c r="Q67" i="2"/>
  <c r="Q2" i="2"/>
  <c r="E36" i="1" l="1"/>
  <c r="G36" i="1" s="1"/>
  <c r="I36" i="1" s="1"/>
  <c r="C51" i="1" s="1"/>
  <c r="E41" i="1"/>
  <c r="G41" i="1" s="1"/>
  <c r="I41" i="1" s="1"/>
  <c r="E40" i="1"/>
  <c r="G40" i="1" s="1"/>
  <c r="I40" i="1" s="1"/>
  <c r="E37" i="1"/>
  <c r="G37" i="1" s="1"/>
  <c r="I37" i="1" s="1"/>
  <c r="E38" i="1"/>
  <c r="G38" i="1" s="1"/>
  <c r="I38" i="1" s="1"/>
  <c r="E39" i="1"/>
  <c r="G39" i="1" s="1"/>
  <c r="I39" i="1" s="1"/>
  <c r="I42" i="1" l="1"/>
  <c r="H50" i="1" l="1"/>
  <c r="I50" i="1" s="1"/>
  <c r="D51" i="1"/>
  <c r="M50" i="1"/>
  <c r="N5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<sst xmlns="http://schemas.openxmlformats.org/spreadsheetml/2006/main" count="58" uniqueCount="56">
  <si>
    <t>IA sur Excel</t>
  </si>
  <si>
    <t>Forrest Gump (1994)</t>
  </si>
  <si>
    <t>Shawshank Redemption, The (1994)</t>
  </si>
  <si>
    <t>Pulp Fiction (1994)</t>
  </si>
  <si>
    <t>Silence of the Lambs, The (1991)</t>
  </si>
  <si>
    <t>Matrix, The (1999)</t>
  </si>
  <si>
    <t>Star Wars: Episode IV - A New Hope (1977)</t>
  </si>
  <si>
    <t>Jurassic Park (1993)</t>
  </si>
  <si>
    <t>Braveheart (1995)</t>
  </si>
  <si>
    <t>Terminator 2: Judgment Day (1991)</t>
  </si>
  <si>
    <t>Fight Club (1999)</t>
  </si>
  <si>
    <t>Toy Story (1995)</t>
  </si>
  <si>
    <t>Star Wars: Episode V - The Empire Strikes Back (1980)</t>
  </si>
  <si>
    <t>Usual Suspects, The (1995)</t>
  </si>
  <si>
    <t>American Beauty (1999)</t>
  </si>
  <si>
    <t>Application de la méthode des K plus proches voisins sur Excel</t>
  </si>
  <si>
    <t>Principe</t>
  </si>
  <si>
    <t>Derrière le sigle IA se cachent essentiellement des pratiques statistiques</t>
  </si>
  <si>
    <t>Excel permet de mettre en place ces outils statistiques</t>
  </si>
  <si>
    <t>Par exemple avec la méthode des K voisins</t>
  </si>
  <si>
    <t>Nous disposons d'une base de données de 118 fans de films</t>
  </si>
  <si>
    <t>Ils ont tous noté une série de films, de 0.5 à 5 (IMDB)</t>
  </si>
  <si>
    <t>Pour un film donné, on peut "deviner" la note d'un utilisateur lambda en fonction des notes attribués, pour ce même film, par ses "plus proches voisins"</t>
  </si>
  <si>
    <t>Les plus proches voisins étant les utilisateurs de la base qui ont noté les autres films de façon similaire à notre utilisateur cible</t>
  </si>
  <si>
    <t>Application pour deviner la note de Forrest Gump</t>
  </si>
  <si>
    <t>ID</t>
  </si>
  <si>
    <t>1) Génération d'un ID au hasard (parmi les 118)</t>
  </si>
  <si>
    <t>2) Récupération des notes par film pour cet ID (hors Forrest Gump)</t>
  </si>
  <si>
    <t>Movie #1</t>
  </si>
  <si>
    <t>Movie #2</t>
  </si>
  <si>
    <t>Movie #3</t>
  </si>
  <si>
    <t>Movie #4</t>
  </si>
  <si>
    <t>Movie #5</t>
  </si>
  <si>
    <t>Movie #6</t>
  </si>
  <si>
    <t>Movie #7</t>
  </si>
  <si>
    <t>Movie #8</t>
  </si>
  <si>
    <t>Movie #9</t>
  </si>
  <si>
    <t>Movie #10</t>
  </si>
  <si>
    <t>Movie #11</t>
  </si>
  <si>
    <t>Movie #12</t>
  </si>
  <si>
    <t>Movie #13</t>
  </si>
  <si>
    <t>3) Dans la base de données, calcul de la distance Euclidienne de chaque utilisateur par rapport à l'utilisateur cible</t>
  </si>
  <si>
    <t>Cf. base de données</t>
  </si>
  <si>
    <t>Distance Euclidienne</t>
  </si>
  <si>
    <t># de proximité (1 = l'utilisateur cible)</t>
  </si>
  <si>
    <t>User ID</t>
  </si>
  <si>
    <t>Note Forrest Gump</t>
  </si>
  <si>
    <t>=ALEA.ENTRE.BORNES(1;118)</t>
  </si>
  <si>
    <t>4) Identification des 5 voisins les plus proches</t>
  </si>
  <si>
    <t>moyenne hors utilisateur cible</t>
  </si>
  <si>
    <t>5) Avec une table de données, on vérifie l'adéquation entre la note réelle et la note estimée par l'IA</t>
  </si>
  <si>
    <t>Réelle</t>
  </si>
  <si>
    <t>Estimée</t>
  </si>
  <si>
    <t>Note</t>
  </si>
  <si>
    <t># de correspondance exacte</t>
  </si>
  <si>
    <t># de correspondance +/- 0,5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</si>
</sst>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);\(#,##0\);\-_)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Segoe UI"/>
      <family val="2"/>
    </font>
    <font>
      <sz val="10"/>
      <color theme="1"/>
      <name val="Segoe UI"/>
      <family val="2"/>
    </font>
    <font>
      <b/>
      <sz val="14"/>
      <color theme="1"/>
      <name val="Segoe UI"/>
      <family val="2"/>
    </font>
    <font>
      <b/>
      <sz val="10"/>
      <color rgb="FFFF0000"/>
      <name val="Segoe U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Segoe UI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7" fillId="0" borderId="0" applyFont="0" applyFill="0" applyBorder="0" applyAlignment="0" applyProtection="0"/>
    <xf numFmtId="0" fontId="1" fillId="0" borderId="0"/>
  </cellStyleXfs>
  <cellXfs count="3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 applyAlignment="1">
      <alignment horizontal="right" vertical="center"/>
    </xf>
    <xf numFmtId="0" fontId="1" fillId="0" borderId="0" xfId="2"/>
    <xf numFmtId="0" fontId="1" fillId="0" borderId="0" xfId="2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0" fontId="1" fillId="0" borderId="0" xfId="2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9" fillId="0" borderId="0" xfId="2" applyFont="1" applyAlignment="1">
      <alignment horizontal="center"/>
    </xf>
    <xf numFmtId="2" fontId="1" fillId="0" borderId="0" xfId="2" applyNumberFormat="1" applyAlignment="1">
      <alignment horizontal="center"/>
    </xf>
    <xf numFmtId="0" fontId="3" fillId="5" borderId="0" xfId="0" quotePrefix="1" applyFont="1" applyFill="1" applyAlignment="1">
      <alignment vertical="center"/>
    </xf>
    <xf numFmtId="0" fontId="3" fillId="5" borderId="0" xfId="0" applyFont="1" applyFill="1" applyAlignment="1">
      <alignment vertical="center"/>
    </xf>
    <xf numFmtId="2" fontId="2" fillId="0" borderId="0" xfId="0" applyNumberFormat="1" applyFont="1" applyAlignment="1">
      <alignment horizontal="center" vertical="center"/>
    </xf>
    <xf numFmtId="2" fontId="3" fillId="5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Continuous" vertical="center"/>
    </xf>
    <xf numFmtId="0" fontId="3" fillId="4" borderId="0" xfId="0" applyFont="1" applyFill="1" applyAlignment="1">
      <alignment horizontal="centerContinuous" vertical="center"/>
    </xf>
    <xf numFmtId="0" fontId="2" fillId="4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2" fontId="3" fillId="6" borderId="0" xfId="0" applyNumberFormat="1" applyFont="1" applyFill="1" applyAlignment="1">
      <alignment horizontal="center" vertical="center"/>
    </xf>
    <xf numFmtId="2" fontId="3" fillId="6" borderId="5" xfId="0" applyNumberFormat="1" applyFont="1" applyFill="1" applyBorder="1" applyAlignment="1">
      <alignment horizontal="center" vertical="center"/>
    </xf>
    <xf numFmtId="2" fontId="3" fillId="6" borderId="7" xfId="0" applyNumberFormat="1" applyFont="1" applyFill="1" applyBorder="1" applyAlignment="1">
      <alignment horizontal="center" vertical="center"/>
    </xf>
    <xf numFmtId="2" fontId="3" fillId="6" borderId="8" xfId="0" applyNumberFormat="1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9" fontId="5" fillId="0" borderId="0" xfId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2" fontId="2" fillId="6" borderId="2" xfId="0" applyNumberFormat="1" applyFont="1" applyFill="1" applyBorder="1" applyAlignment="1">
      <alignment horizontal="center" vertical="center"/>
    </xf>
    <xf numFmtId="2" fontId="2" fillId="6" borderId="3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 xr:uid="{E2A19EB7-56B6-46C2-9CC5-85AFFE17FF3A}"/>
    <cellStyle name="Pourcentage" xfId="1" builtinId="5"/>
  </cellStyles>
  <dxfs count="0"/>
  <tableStyles count="0" defaultTableStyle="TableStyleMedium2" defaultPivotStyle="PivotStyleLight16"/>
  <colors>
    <mruColors>
      <color rgb="FFFCE4D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Comparaison entre les notes réelles et les notes estimées pour Forrest Gump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Notes Réelles</c:v>
          </c:tx>
          <c:spPr>
            <a:ln w="28575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'Table de données'!$C$52:$C$169</c:f>
              <c:numCache>
                <c:formatCode>0.00</c:formatCode>
                <c:ptCount val="118"/>
                <c:pt idx="0">
                  <c:v>4</c:v>
                </c:pt>
                <c:pt idx="1">
                  <c:v>5</c:v>
                </c:pt>
                <c:pt idx="2">
                  <c:v>3.5</c:v>
                </c:pt>
                <c:pt idx="3">
                  <c:v>5</c:v>
                </c:pt>
                <c:pt idx="4">
                  <c:v>4.5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5</c:v>
                </c:pt>
                <c:pt idx="10">
                  <c:v>3.5</c:v>
                </c:pt>
                <c:pt idx="11">
                  <c:v>4</c:v>
                </c:pt>
                <c:pt idx="12">
                  <c:v>5</c:v>
                </c:pt>
                <c:pt idx="13">
                  <c:v>3.5</c:v>
                </c:pt>
                <c:pt idx="14">
                  <c:v>4</c:v>
                </c:pt>
                <c:pt idx="15">
                  <c:v>1</c:v>
                </c:pt>
                <c:pt idx="16">
                  <c:v>3</c:v>
                </c:pt>
                <c:pt idx="17">
                  <c:v>4</c:v>
                </c:pt>
                <c:pt idx="18">
                  <c:v>3.5</c:v>
                </c:pt>
                <c:pt idx="19">
                  <c:v>5</c:v>
                </c:pt>
                <c:pt idx="20">
                  <c:v>5</c:v>
                </c:pt>
                <c:pt idx="21">
                  <c:v>4</c:v>
                </c:pt>
                <c:pt idx="22">
                  <c:v>4.5</c:v>
                </c:pt>
                <c:pt idx="23">
                  <c:v>3.5</c:v>
                </c:pt>
                <c:pt idx="24">
                  <c:v>4</c:v>
                </c:pt>
                <c:pt idx="25">
                  <c:v>4</c:v>
                </c:pt>
                <c:pt idx="26">
                  <c:v>3</c:v>
                </c:pt>
                <c:pt idx="27">
                  <c:v>3</c:v>
                </c:pt>
                <c:pt idx="28">
                  <c:v>4</c:v>
                </c:pt>
                <c:pt idx="29">
                  <c:v>3</c:v>
                </c:pt>
                <c:pt idx="30">
                  <c:v>5</c:v>
                </c:pt>
                <c:pt idx="31">
                  <c:v>4.5</c:v>
                </c:pt>
                <c:pt idx="32">
                  <c:v>5</c:v>
                </c:pt>
                <c:pt idx="33">
                  <c:v>2</c:v>
                </c:pt>
                <c:pt idx="34">
                  <c:v>3</c:v>
                </c:pt>
                <c:pt idx="35">
                  <c:v>5</c:v>
                </c:pt>
                <c:pt idx="36">
                  <c:v>2</c:v>
                </c:pt>
                <c:pt idx="37">
                  <c:v>4</c:v>
                </c:pt>
                <c:pt idx="38">
                  <c:v>5</c:v>
                </c:pt>
                <c:pt idx="39">
                  <c:v>3.5</c:v>
                </c:pt>
                <c:pt idx="40">
                  <c:v>3.5</c:v>
                </c:pt>
                <c:pt idx="41">
                  <c:v>2</c:v>
                </c:pt>
                <c:pt idx="42">
                  <c:v>5</c:v>
                </c:pt>
                <c:pt idx="43">
                  <c:v>3.5</c:v>
                </c:pt>
                <c:pt idx="44">
                  <c:v>5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4.5</c:v>
                </c:pt>
                <c:pt idx="50">
                  <c:v>5</c:v>
                </c:pt>
                <c:pt idx="51">
                  <c:v>4</c:v>
                </c:pt>
                <c:pt idx="52">
                  <c:v>4.5</c:v>
                </c:pt>
                <c:pt idx="53">
                  <c:v>3</c:v>
                </c:pt>
                <c:pt idx="54">
                  <c:v>3</c:v>
                </c:pt>
                <c:pt idx="55">
                  <c:v>4.5</c:v>
                </c:pt>
                <c:pt idx="56">
                  <c:v>5</c:v>
                </c:pt>
                <c:pt idx="57">
                  <c:v>4.5</c:v>
                </c:pt>
                <c:pt idx="58">
                  <c:v>3</c:v>
                </c:pt>
                <c:pt idx="59">
                  <c:v>5</c:v>
                </c:pt>
                <c:pt idx="60">
                  <c:v>4.5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3.5</c:v>
                </c:pt>
                <c:pt idx="65">
                  <c:v>3</c:v>
                </c:pt>
                <c:pt idx="66">
                  <c:v>5</c:v>
                </c:pt>
                <c:pt idx="67">
                  <c:v>4.5</c:v>
                </c:pt>
                <c:pt idx="68">
                  <c:v>4</c:v>
                </c:pt>
                <c:pt idx="69">
                  <c:v>4.5</c:v>
                </c:pt>
                <c:pt idx="70">
                  <c:v>5</c:v>
                </c:pt>
                <c:pt idx="71">
                  <c:v>4.5</c:v>
                </c:pt>
                <c:pt idx="72">
                  <c:v>3.5</c:v>
                </c:pt>
                <c:pt idx="73">
                  <c:v>4.5</c:v>
                </c:pt>
                <c:pt idx="74">
                  <c:v>4</c:v>
                </c:pt>
                <c:pt idx="75">
                  <c:v>3</c:v>
                </c:pt>
                <c:pt idx="76">
                  <c:v>5</c:v>
                </c:pt>
                <c:pt idx="77">
                  <c:v>4.5</c:v>
                </c:pt>
                <c:pt idx="78">
                  <c:v>4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4.5</c:v>
                </c:pt>
                <c:pt idx="83">
                  <c:v>5</c:v>
                </c:pt>
                <c:pt idx="84">
                  <c:v>3</c:v>
                </c:pt>
                <c:pt idx="85">
                  <c:v>4.5</c:v>
                </c:pt>
                <c:pt idx="86">
                  <c:v>4.5</c:v>
                </c:pt>
                <c:pt idx="87">
                  <c:v>4</c:v>
                </c:pt>
                <c:pt idx="88">
                  <c:v>5</c:v>
                </c:pt>
                <c:pt idx="89">
                  <c:v>3</c:v>
                </c:pt>
                <c:pt idx="90">
                  <c:v>5</c:v>
                </c:pt>
                <c:pt idx="91">
                  <c:v>2.5</c:v>
                </c:pt>
                <c:pt idx="92">
                  <c:v>5</c:v>
                </c:pt>
                <c:pt idx="93">
                  <c:v>4.5</c:v>
                </c:pt>
                <c:pt idx="94">
                  <c:v>3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4</c:v>
                </c:pt>
                <c:pt idx="99">
                  <c:v>3.5</c:v>
                </c:pt>
                <c:pt idx="100">
                  <c:v>3.5</c:v>
                </c:pt>
                <c:pt idx="101">
                  <c:v>4</c:v>
                </c:pt>
                <c:pt idx="102">
                  <c:v>5</c:v>
                </c:pt>
                <c:pt idx="103">
                  <c:v>3.5</c:v>
                </c:pt>
                <c:pt idx="104">
                  <c:v>4</c:v>
                </c:pt>
                <c:pt idx="105">
                  <c:v>5</c:v>
                </c:pt>
                <c:pt idx="106">
                  <c:v>4</c:v>
                </c:pt>
                <c:pt idx="107">
                  <c:v>4.5</c:v>
                </c:pt>
                <c:pt idx="108">
                  <c:v>4</c:v>
                </c:pt>
                <c:pt idx="109">
                  <c:v>5</c:v>
                </c:pt>
                <c:pt idx="110">
                  <c:v>4</c:v>
                </c:pt>
                <c:pt idx="111">
                  <c:v>3.5</c:v>
                </c:pt>
                <c:pt idx="112">
                  <c:v>4</c:v>
                </c:pt>
                <c:pt idx="113">
                  <c:v>3</c:v>
                </c:pt>
                <c:pt idx="114">
                  <c:v>4</c:v>
                </c:pt>
                <c:pt idx="115">
                  <c:v>4</c:v>
                </c:pt>
                <c:pt idx="116">
                  <c:v>3</c:v>
                </c:pt>
                <c:pt idx="11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A4-4B4E-B9A5-4CFDF96C0B28}"/>
            </c:ext>
          </c:extLst>
        </c:ser>
        <c:ser>
          <c:idx val="1"/>
          <c:order val="1"/>
          <c:tx>
            <c:v>Notes Estimées</c:v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val>
            <c:numRef>
              <c:f>'Table de données'!$D$52:$D$169</c:f>
              <c:numCache>
                <c:formatCode>0.00</c:formatCode>
                <c:ptCount val="118"/>
                <c:pt idx="0">
                  <c:v>4.5</c:v>
                </c:pt>
                <c:pt idx="1">
                  <c:v>4</c:v>
                </c:pt>
                <c:pt idx="2">
                  <c:v>4</c:v>
                </c:pt>
                <c:pt idx="3">
                  <c:v>4.5</c:v>
                </c:pt>
                <c:pt idx="4">
                  <c:v>4.5</c:v>
                </c:pt>
                <c:pt idx="5">
                  <c:v>4</c:v>
                </c:pt>
                <c:pt idx="6">
                  <c:v>3.5</c:v>
                </c:pt>
                <c:pt idx="7">
                  <c:v>5</c:v>
                </c:pt>
                <c:pt idx="8">
                  <c:v>4.5</c:v>
                </c:pt>
                <c:pt idx="9">
                  <c:v>4.5</c:v>
                </c:pt>
                <c:pt idx="10">
                  <c:v>4.5</c:v>
                </c:pt>
                <c:pt idx="11">
                  <c:v>4.5</c:v>
                </c:pt>
                <c:pt idx="12">
                  <c:v>4.5</c:v>
                </c:pt>
                <c:pt idx="13">
                  <c:v>3.5</c:v>
                </c:pt>
                <c:pt idx="14">
                  <c:v>4</c:v>
                </c:pt>
                <c:pt idx="15">
                  <c:v>3.5</c:v>
                </c:pt>
                <c:pt idx="16">
                  <c:v>4</c:v>
                </c:pt>
                <c:pt idx="17">
                  <c:v>5</c:v>
                </c:pt>
                <c:pt idx="18">
                  <c:v>5</c:v>
                </c:pt>
                <c:pt idx="19">
                  <c:v>4.5</c:v>
                </c:pt>
                <c:pt idx="20">
                  <c:v>4</c:v>
                </c:pt>
                <c:pt idx="21">
                  <c:v>3.5</c:v>
                </c:pt>
                <c:pt idx="22">
                  <c:v>4.5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4.5</c:v>
                </c:pt>
                <c:pt idx="29">
                  <c:v>4</c:v>
                </c:pt>
                <c:pt idx="30">
                  <c:v>4</c:v>
                </c:pt>
                <c:pt idx="31">
                  <c:v>4.5</c:v>
                </c:pt>
                <c:pt idx="32">
                  <c:v>4.5</c:v>
                </c:pt>
                <c:pt idx="33">
                  <c:v>3.5</c:v>
                </c:pt>
                <c:pt idx="34">
                  <c:v>3</c:v>
                </c:pt>
                <c:pt idx="35">
                  <c:v>4</c:v>
                </c:pt>
                <c:pt idx="36">
                  <c:v>4.5</c:v>
                </c:pt>
                <c:pt idx="37">
                  <c:v>4.5</c:v>
                </c:pt>
                <c:pt idx="38">
                  <c:v>4.5</c:v>
                </c:pt>
                <c:pt idx="39">
                  <c:v>4.5</c:v>
                </c:pt>
                <c:pt idx="40">
                  <c:v>4.5</c:v>
                </c:pt>
                <c:pt idx="41">
                  <c:v>4</c:v>
                </c:pt>
                <c:pt idx="42">
                  <c:v>4.5</c:v>
                </c:pt>
                <c:pt idx="43">
                  <c:v>3.5</c:v>
                </c:pt>
                <c:pt idx="44">
                  <c:v>4</c:v>
                </c:pt>
                <c:pt idx="45">
                  <c:v>4.5</c:v>
                </c:pt>
                <c:pt idx="46">
                  <c:v>4</c:v>
                </c:pt>
                <c:pt idx="47">
                  <c:v>4.5</c:v>
                </c:pt>
                <c:pt idx="48">
                  <c:v>4</c:v>
                </c:pt>
                <c:pt idx="49">
                  <c:v>4.5</c:v>
                </c:pt>
                <c:pt idx="50">
                  <c:v>5</c:v>
                </c:pt>
                <c:pt idx="51">
                  <c:v>4.5</c:v>
                </c:pt>
                <c:pt idx="52">
                  <c:v>5</c:v>
                </c:pt>
                <c:pt idx="53">
                  <c:v>4.5</c:v>
                </c:pt>
                <c:pt idx="54">
                  <c:v>4.5</c:v>
                </c:pt>
                <c:pt idx="55">
                  <c:v>4.5</c:v>
                </c:pt>
                <c:pt idx="56">
                  <c:v>4.5</c:v>
                </c:pt>
                <c:pt idx="57">
                  <c:v>3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4.5</c:v>
                </c:pt>
                <c:pt idx="62">
                  <c:v>3.5</c:v>
                </c:pt>
                <c:pt idx="63">
                  <c:v>4.5</c:v>
                </c:pt>
                <c:pt idx="64">
                  <c:v>3.5</c:v>
                </c:pt>
                <c:pt idx="65">
                  <c:v>4</c:v>
                </c:pt>
                <c:pt idx="66">
                  <c:v>4</c:v>
                </c:pt>
                <c:pt idx="67">
                  <c:v>4.5</c:v>
                </c:pt>
                <c:pt idx="68">
                  <c:v>3.5</c:v>
                </c:pt>
                <c:pt idx="69">
                  <c:v>4.5</c:v>
                </c:pt>
                <c:pt idx="70">
                  <c:v>4.5</c:v>
                </c:pt>
                <c:pt idx="71">
                  <c:v>4.5</c:v>
                </c:pt>
                <c:pt idx="72">
                  <c:v>4.5</c:v>
                </c:pt>
                <c:pt idx="73">
                  <c:v>4.5</c:v>
                </c:pt>
                <c:pt idx="74">
                  <c:v>4</c:v>
                </c:pt>
                <c:pt idx="75">
                  <c:v>4.5</c:v>
                </c:pt>
                <c:pt idx="76">
                  <c:v>3.5</c:v>
                </c:pt>
                <c:pt idx="77">
                  <c:v>5</c:v>
                </c:pt>
                <c:pt idx="78">
                  <c:v>4.5</c:v>
                </c:pt>
                <c:pt idx="79">
                  <c:v>4</c:v>
                </c:pt>
                <c:pt idx="80">
                  <c:v>4</c:v>
                </c:pt>
                <c:pt idx="81">
                  <c:v>5</c:v>
                </c:pt>
                <c:pt idx="82">
                  <c:v>4.5</c:v>
                </c:pt>
                <c:pt idx="83">
                  <c:v>4.5</c:v>
                </c:pt>
                <c:pt idx="84">
                  <c:v>3</c:v>
                </c:pt>
                <c:pt idx="85">
                  <c:v>3.5</c:v>
                </c:pt>
                <c:pt idx="86">
                  <c:v>5</c:v>
                </c:pt>
                <c:pt idx="87">
                  <c:v>5</c:v>
                </c:pt>
                <c:pt idx="88">
                  <c:v>4</c:v>
                </c:pt>
                <c:pt idx="89">
                  <c:v>4.5</c:v>
                </c:pt>
                <c:pt idx="90">
                  <c:v>5</c:v>
                </c:pt>
                <c:pt idx="91">
                  <c:v>4</c:v>
                </c:pt>
                <c:pt idx="92">
                  <c:v>5</c:v>
                </c:pt>
                <c:pt idx="93">
                  <c:v>4.5</c:v>
                </c:pt>
                <c:pt idx="94">
                  <c:v>4.5</c:v>
                </c:pt>
                <c:pt idx="95">
                  <c:v>4.5</c:v>
                </c:pt>
                <c:pt idx="96">
                  <c:v>4</c:v>
                </c:pt>
                <c:pt idx="97">
                  <c:v>4.5</c:v>
                </c:pt>
                <c:pt idx="98">
                  <c:v>3.5</c:v>
                </c:pt>
                <c:pt idx="99">
                  <c:v>3</c:v>
                </c:pt>
                <c:pt idx="100">
                  <c:v>4.5</c:v>
                </c:pt>
                <c:pt idx="101">
                  <c:v>4.5</c:v>
                </c:pt>
                <c:pt idx="102">
                  <c:v>5</c:v>
                </c:pt>
                <c:pt idx="103">
                  <c:v>4.5</c:v>
                </c:pt>
                <c:pt idx="104">
                  <c:v>4.5</c:v>
                </c:pt>
                <c:pt idx="105">
                  <c:v>4.5</c:v>
                </c:pt>
                <c:pt idx="106">
                  <c:v>4.5</c:v>
                </c:pt>
                <c:pt idx="107">
                  <c:v>4.5</c:v>
                </c:pt>
                <c:pt idx="108">
                  <c:v>4.5</c:v>
                </c:pt>
                <c:pt idx="109">
                  <c:v>4</c:v>
                </c:pt>
                <c:pt idx="110">
                  <c:v>4</c:v>
                </c:pt>
                <c:pt idx="111">
                  <c:v>4.5</c:v>
                </c:pt>
                <c:pt idx="112">
                  <c:v>2.5</c:v>
                </c:pt>
                <c:pt idx="113">
                  <c:v>4</c:v>
                </c:pt>
                <c:pt idx="114">
                  <c:v>4</c:v>
                </c:pt>
                <c:pt idx="115">
                  <c:v>4.5</c:v>
                </c:pt>
                <c:pt idx="116">
                  <c:v>4.5</c:v>
                </c:pt>
                <c:pt idx="11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A4-4B4E-B9A5-4CFDF96C0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6137007"/>
        <c:axId val="1196137487"/>
      </c:lineChart>
      <c:catAx>
        <c:axId val="1196137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96137487"/>
        <c:crosses val="autoZero"/>
        <c:auto val="1"/>
        <c:lblAlgn val="ctr"/>
        <c:lblOffset val="100"/>
        <c:noMultiLvlLbl val="0"/>
      </c:catAx>
      <c:valAx>
        <c:axId val="119613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96137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6F368C-02B6-4AD3-8133-7E0FAA76A753}">
  <sheetPr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67568" cy="604537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6C8A4E2-B539-6681-0D4F-8C177A3E18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69"/>
  <sheetViews>
    <sheetView showGridLines="0" tabSelected="1" topLeftCell="A25" zoomScaleNormal="100" workbookViewId="0">
      <selection activeCell="I36" sqref="I36"/>
    </sheetView>
  </sheetViews>
  <sheetFormatPr baseColWidth="10" defaultColWidth="11.7265625" defaultRowHeight="15" customHeight="1" x14ac:dyDescent="0.75"/>
  <cols>
    <col min="1" max="1" width="2.7265625" style="1" customWidth="1"/>
    <col min="2" max="2" width="23.86328125" style="1" customWidth="1"/>
    <col min="3" max="16384" width="11.7265625" style="1"/>
  </cols>
  <sheetData>
    <row r="2" spans="2:8" ht="15" customHeight="1" x14ac:dyDescent="0.75">
      <c r="B2" s="2" t="s">
        <v>0</v>
      </c>
      <c r="F2" s="4"/>
    </row>
    <row r="3" spans="2:8" ht="6" customHeight="1" x14ac:dyDescent="0.75">
      <c r="B3" s="3"/>
      <c r="C3" s="3"/>
      <c r="D3" s="3"/>
      <c r="E3" s="3"/>
    </row>
    <row r="5" spans="2:8" ht="15" customHeight="1" x14ac:dyDescent="0.75">
      <c r="B5" s="1" t="s">
        <v>15</v>
      </c>
    </row>
    <row r="7" spans="2:8" ht="15" customHeight="1" x14ac:dyDescent="0.75">
      <c r="B7" s="6" t="s">
        <v>16</v>
      </c>
      <c r="C7" s="7"/>
      <c r="D7" s="7"/>
      <c r="E7" s="7"/>
      <c r="F7" s="7"/>
      <c r="G7" s="7"/>
      <c r="H7" s="7"/>
    </row>
    <row r="9" spans="2:8" ht="15" customHeight="1" x14ac:dyDescent="0.75">
      <c r="B9" s="1" t="s">
        <v>17</v>
      </c>
    </row>
    <row r="10" spans="2:8" ht="15" customHeight="1" x14ac:dyDescent="0.75">
      <c r="B10" s="1" t="s">
        <v>18</v>
      </c>
    </row>
    <row r="12" spans="2:8" ht="15" customHeight="1" x14ac:dyDescent="0.75">
      <c r="B12" s="1" t="s">
        <v>19</v>
      </c>
    </row>
    <row r="14" spans="2:8" ht="15" customHeight="1" x14ac:dyDescent="0.75">
      <c r="B14" s="1" t="s">
        <v>20</v>
      </c>
    </row>
    <row r="15" spans="2:8" ht="15" customHeight="1" x14ac:dyDescent="0.75">
      <c r="B15" s="1" t="s">
        <v>21</v>
      </c>
    </row>
    <row r="17" spans="2:16" ht="15" customHeight="1" x14ac:dyDescent="0.75">
      <c r="B17" s="1" t="s">
        <v>22</v>
      </c>
    </row>
    <row r="18" spans="2:16" ht="15" customHeight="1" x14ac:dyDescent="0.75">
      <c r="B18" s="1" t="s">
        <v>23</v>
      </c>
    </row>
    <row r="20" spans="2:16" ht="15" customHeight="1" x14ac:dyDescent="0.75">
      <c r="B20" s="6" t="s">
        <v>24</v>
      </c>
      <c r="C20" s="7"/>
      <c r="D20" s="7"/>
      <c r="E20" s="7"/>
      <c r="F20" s="7"/>
      <c r="G20" s="7"/>
      <c r="H20" s="7"/>
    </row>
    <row r="22" spans="2:16" ht="15" customHeight="1" x14ac:dyDescent="0.75">
      <c r="B22" s="1" t="s">
        <v>26</v>
      </c>
      <c r="F22" s="10">
        <v>50</v>
      </c>
      <c r="G22" s="18" t="s">
        <v>47</v>
      </c>
      <c r="H22" s="19"/>
      <c r="J22" s="4">
        <f>MATCH(F22,Database!A:A,0)</f>
        <v>51</v>
      </c>
      <c r="K22" s="35" t="str">
        <f ca="1">_xlfn.FORMULATEXT(J22)</f>
        <v>=EQUIV(F22;Database!A:A;0)</v>
      </c>
    </row>
    <row r="24" spans="2:16" ht="15" customHeight="1" x14ac:dyDescent="0.75">
      <c r="B24" s="1" t="s">
        <v>27</v>
      </c>
    </row>
    <row r="26" spans="2:16" ht="15" customHeight="1" x14ac:dyDescent="0.75">
      <c r="C26" s="13" t="s">
        <v>28</v>
      </c>
      <c r="D26" s="13" t="s">
        <v>29</v>
      </c>
      <c r="E26" s="13" t="s">
        <v>30</v>
      </c>
      <c r="F26" s="13" t="s">
        <v>31</v>
      </c>
      <c r="G26" s="13" t="s">
        <v>32</v>
      </c>
      <c r="H26" s="13" t="s">
        <v>33</v>
      </c>
      <c r="I26" s="13" t="s">
        <v>34</v>
      </c>
      <c r="J26" s="13" t="s">
        <v>35</v>
      </c>
      <c r="K26" s="13" t="s">
        <v>36</v>
      </c>
      <c r="L26" s="13" t="s">
        <v>37</v>
      </c>
      <c r="M26" s="13" t="s">
        <v>38</v>
      </c>
      <c r="N26" s="13" t="s">
        <v>39</v>
      </c>
      <c r="O26" s="13" t="s">
        <v>40</v>
      </c>
      <c r="P26" s="12"/>
    </row>
    <row r="27" spans="2:16" ht="15" customHeight="1" x14ac:dyDescent="0.75">
      <c r="B27" s="13" t="str">
        <f>"User "&amp;F22</f>
        <v>User 50</v>
      </c>
      <c r="C27" s="15" cm="1">
        <f t="array" ref="C27">INDEX(Database!C:C,$J$22)</f>
        <v>4.5</v>
      </c>
      <c r="D27" s="15" cm="1">
        <f t="array" ref="D27">INDEX(Database!D:D,$J$22)</f>
        <v>4</v>
      </c>
      <c r="E27" s="15" cm="1">
        <f t="array" ref="E27">INDEX(Database!E:E,$J$22)</f>
        <v>4</v>
      </c>
      <c r="F27" s="15" cm="1">
        <f t="array" ref="F27">INDEX(Database!F:F,$J$22)</f>
        <v>5</v>
      </c>
      <c r="G27" s="15" cm="1">
        <f t="array" ref="G27">INDEX(Database!G:G,$J$22)</f>
        <v>5</v>
      </c>
      <c r="H27" s="15" cm="1">
        <f t="array" ref="H27">INDEX(Database!H:H,$J$22)</f>
        <v>4</v>
      </c>
      <c r="I27" s="15" cm="1">
        <f t="array" ref="I27">INDEX(Database!I:I,$J$22)</f>
        <v>5</v>
      </c>
      <c r="J27" s="15" cm="1">
        <f t="array" ref="J27">INDEX(Database!J:J,$J$22)</f>
        <v>4</v>
      </c>
      <c r="K27" s="15" cm="1">
        <f t="array" ref="K27">INDEX(Database!K:K,$J$22)</f>
        <v>5</v>
      </c>
      <c r="L27" s="15" cm="1">
        <f t="array" ref="L27">INDEX(Database!L:L,$J$22)</f>
        <v>4</v>
      </c>
      <c r="M27" s="15" cm="1">
        <f t="array" ref="M27">INDEX(Database!M:M,$J$22)</f>
        <v>5</v>
      </c>
      <c r="N27" s="15" cm="1">
        <f t="array" ref="N27">INDEX(Database!N:N,$J$22)</f>
        <v>4</v>
      </c>
      <c r="O27" s="15" cm="1">
        <f t="array" ref="O27">INDEX(Database!O:O,$J$22)</f>
        <v>4.5</v>
      </c>
    </row>
    <row r="29" spans="2:16" ht="15" customHeight="1" x14ac:dyDescent="0.75">
      <c r="B29" s="1" t="s">
        <v>41</v>
      </c>
    </row>
    <row r="31" spans="2:16" ht="15" customHeight="1" x14ac:dyDescent="0.75">
      <c r="B31" s="1" t="s">
        <v>42</v>
      </c>
    </row>
    <row r="33" spans="2:11" ht="15" customHeight="1" x14ac:dyDescent="0.75">
      <c r="B33" s="1" t="s">
        <v>48</v>
      </c>
    </row>
    <row r="35" spans="2:11" ht="15" customHeight="1" x14ac:dyDescent="0.75">
      <c r="B35" s="5" t="s">
        <v>44</v>
      </c>
      <c r="E35" s="13" t="s">
        <v>43</v>
      </c>
      <c r="G35" s="13" t="s">
        <v>45</v>
      </c>
      <c r="I35" s="13" t="s">
        <v>46</v>
      </c>
    </row>
    <row r="36" spans="2:11" ht="15" customHeight="1" x14ac:dyDescent="0.75">
      <c r="B36" s="10">
        <v>1</v>
      </c>
      <c r="E36" s="14">
        <f>SMALL(Database!Q:Q,B36)</f>
        <v>5.1E-5</v>
      </c>
      <c r="G36" s="12">
        <f>INDEX(Database!$A:$A,MATCH(E36,Database!$Q:$Q,0))</f>
        <v>50</v>
      </c>
      <c r="I36" s="21">
        <f>INDEX(Database!B:B,MATCH(G36,Database!$A:$A,0))</f>
        <v>4.5</v>
      </c>
    </row>
    <row r="37" spans="2:11" ht="15" customHeight="1" x14ac:dyDescent="0.75">
      <c r="B37" s="10">
        <f>B36+1</f>
        <v>2</v>
      </c>
      <c r="E37" s="14">
        <f>SMALL(Database!Q:Q,B37)</f>
        <v>1.500057</v>
      </c>
      <c r="G37" s="12">
        <f>INDEX(Database!$A:$A,MATCH(E37,Database!$Q:$Q,0))</f>
        <v>56</v>
      </c>
      <c r="I37" s="14">
        <f>INDEX(Database!B:B,MATCH(G37,Database!$A:$A,0))</f>
        <v>4.5</v>
      </c>
    </row>
    <row r="38" spans="2:11" ht="15" customHeight="1" x14ac:dyDescent="0.75">
      <c r="B38" s="10">
        <f t="shared" ref="B38:B41" si="0">B37+1</f>
        <v>3</v>
      </c>
      <c r="E38" s="14">
        <f>SMALL(Database!Q:Q,B38)</f>
        <v>1.5811498300841897</v>
      </c>
      <c r="G38" s="12">
        <f>INDEX(Database!$A:$A,MATCH(E38,Database!$Q:$Q,0))</f>
        <v>10</v>
      </c>
      <c r="I38" s="14">
        <f>INDEX(Database!B:B,MATCH(G38,Database!$A:$A,0))</f>
        <v>5</v>
      </c>
    </row>
    <row r="39" spans="2:11" ht="15" customHeight="1" x14ac:dyDescent="0.75">
      <c r="B39" s="10">
        <f t="shared" si="0"/>
        <v>4</v>
      </c>
      <c r="E39" s="14">
        <f>SMALL(Database!Q:Q,B39)</f>
        <v>1.5811878300841897</v>
      </c>
      <c r="G39" s="12">
        <f>INDEX(Database!$A:$A,MATCH(E39,Database!$Q:$Q,0))</f>
        <v>48</v>
      </c>
      <c r="I39" s="14">
        <f>INDEX(Database!B:B,MATCH(G39,Database!$A:$A,0))</f>
        <v>5</v>
      </c>
      <c r="K39" s="35" t="str">
        <f ca="1">_xlfn.FORMULATEXT(I42)</f>
        <v>=ARRONDI.AU.MULTIPLE(MOYENNE(I37:I41);0,5)</v>
      </c>
    </row>
    <row r="40" spans="2:11" ht="15" customHeight="1" x14ac:dyDescent="0.75">
      <c r="B40" s="10">
        <f t="shared" si="0"/>
        <v>5</v>
      </c>
      <c r="E40" s="14">
        <f>SMALL(Database!Q:Q,B40)</f>
        <v>1.8027776377319946</v>
      </c>
      <c r="G40" s="12">
        <f>INDEX(Database!$A:$A,MATCH(E40,Database!$Q:$Q,0))</f>
        <v>1</v>
      </c>
      <c r="I40" s="14">
        <f>INDEX(Database!B:B,MATCH(G40,Database!$A:$A,0))</f>
        <v>4</v>
      </c>
    </row>
    <row r="41" spans="2:11" ht="15" customHeight="1" x14ac:dyDescent="0.75">
      <c r="B41" s="10">
        <f t="shared" si="0"/>
        <v>6</v>
      </c>
      <c r="E41" s="14">
        <f>SMALL(Database!Q:Q,B41)</f>
        <v>1.8027806377319946</v>
      </c>
      <c r="G41" s="12">
        <f>INDEX(Database!$A:$A,MATCH(E41,Database!$Q:$Q,0))</f>
        <v>4</v>
      </c>
      <c r="I41" s="14">
        <f>INDEX(Database!B:B,MATCH(G41,Database!$A:$A,0))</f>
        <v>5</v>
      </c>
    </row>
    <row r="42" spans="2:11" ht="15" customHeight="1" x14ac:dyDescent="0.75">
      <c r="I42" s="20">
        <f>MROUND(AVERAGE(I37:I41),0.5)</f>
        <v>4.5</v>
      </c>
      <c r="J42" s="1" t="s">
        <v>49</v>
      </c>
    </row>
    <row r="43" spans="2:11" ht="15" customHeight="1" x14ac:dyDescent="0.75">
      <c r="E43" s="4" t="str">
        <f ca="1">_xlfn.FORMULATEXT(E36)</f>
        <v>=PETITE.VALEUR(Database!Q:Q;B36)</v>
      </c>
      <c r="I43" s="4" t="str">
        <f ca="1">_xlfn.FORMULATEXT(I37)</f>
        <v>=INDEX(Database!B:B;EQUIV(G37;Database!$A:$A;0))</v>
      </c>
    </row>
    <row r="45" spans="2:11" ht="15" customHeight="1" x14ac:dyDescent="0.75">
      <c r="G45" s="4" t="str">
        <f ca="1">_xlfn.FORMULATEXT(G36)</f>
        <v>=INDEX(Database!$A:$A;EQUIV(E36;Database!$Q:$Q;0))</v>
      </c>
    </row>
    <row r="47" spans="2:11" ht="15" customHeight="1" x14ac:dyDescent="0.75">
      <c r="B47" s="1" t="s">
        <v>50</v>
      </c>
    </row>
    <row r="49" spans="2:14" ht="15" customHeight="1" x14ac:dyDescent="0.75">
      <c r="C49" s="22" t="s">
        <v>53</v>
      </c>
      <c r="D49" s="23"/>
    </row>
    <row r="50" spans="2:14" ht="15" customHeight="1" thickBot="1" x14ac:dyDescent="0.9">
      <c r="C50" s="24" t="s">
        <v>51</v>
      </c>
      <c r="D50" s="24" t="s">
        <v>52</v>
      </c>
      <c r="F50" s="13" t="s">
        <v>54</v>
      </c>
      <c r="H50" s="34">
        <f>SUM(F51:F169)</f>
        <v>30</v>
      </c>
      <c r="I50" s="33">
        <f>H50/COUNTA(B52:B169)</f>
        <v>0.25423728813559321</v>
      </c>
      <c r="K50" s="13" t="s">
        <v>55</v>
      </c>
      <c r="M50" s="34">
        <f>SUM(K51:K169)</f>
        <v>70</v>
      </c>
      <c r="N50" s="33">
        <f>M50/COUNTA(B52:B169)</f>
        <v>0.59322033898305082</v>
      </c>
    </row>
    <row r="51" spans="2:14" ht="15" customHeight="1" x14ac:dyDescent="0.75">
      <c r="B51" s="25" t="s">
        <v>45</v>
      </c>
      <c r="C51" s="36">
        <f>$I$36</f>
        <v>4.5</v>
      </c>
      <c r="D51" s="37">
        <f>I42</f>
        <v>4.5</v>
      </c>
      <c r="F51" s="32"/>
      <c r="K51" s="32"/>
    </row>
    <row r="52" spans="2:14" ht="15" customHeight="1" x14ac:dyDescent="0.75">
      <c r="B52" s="26">
        <v>1</v>
      </c>
      <c r="C52" s="28">
        <f t="dataTable" ref="C52:D169" dt2D="0" dtr="0" r1="F22"/>
        <v>4</v>
      </c>
      <c r="D52" s="29">
        <v>4.5</v>
      </c>
      <c r="F52" s="32">
        <f>IF(C52=D52,1,0)</f>
        <v>0</v>
      </c>
      <c r="K52" s="32">
        <f>IF(ABS(C52-D52)&lt;=0.5,1,0)</f>
        <v>1</v>
      </c>
    </row>
    <row r="53" spans="2:14" ht="15" customHeight="1" x14ac:dyDescent="0.75">
      <c r="B53" s="26">
        <f>B52+1</f>
        <v>2</v>
      </c>
      <c r="C53" s="28">
        <v>5</v>
      </c>
      <c r="D53" s="29">
        <v>4</v>
      </c>
      <c r="F53" s="32">
        <f t="shared" ref="F53:F115" si="1">IF(C53=D53,1,0)</f>
        <v>0</v>
      </c>
      <c r="K53" s="32">
        <f t="shared" ref="K53:K115" si="2">IF(ABS(C53-D53)&lt;=0.5,1,0)</f>
        <v>0</v>
      </c>
    </row>
    <row r="54" spans="2:14" ht="15" customHeight="1" x14ac:dyDescent="0.75">
      <c r="B54" s="26">
        <f t="shared" ref="B54:B117" si="3">B53+1</f>
        <v>3</v>
      </c>
      <c r="C54" s="28">
        <v>3.5</v>
      </c>
      <c r="D54" s="29">
        <v>4</v>
      </c>
      <c r="F54" s="32">
        <f t="shared" si="1"/>
        <v>0</v>
      </c>
      <c r="K54" s="32">
        <f t="shared" si="2"/>
        <v>1</v>
      </c>
    </row>
    <row r="55" spans="2:14" ht="15" customHeight="1" x14ac:dyDescent="0.75">
      <c r="B55" s="26">
        <f t="shared" si="3"/>
        <v>4</v>
      </c>
      <c r="C55" s="28">
        <v>5</v>
      </c>
      <c r="D55" s="29">
        <v>4.5</v>
      </c>
      <c r="F55" s="32">
        <f t="shared" si="1"/>
        <v>0</v>
      </c>
      <c r="K55" s="32">
        <f t="shared" si="2"/>
        <v>1</v>
      </c>
    </row>
    <row r="56" spans="2:14" ht="15" customHeight="1" x14ac:dyDescent="0.75">
      <c r="B56" s="26">
        <f t="shared" si="3"/>
        <v>5</v>
      </c>
      <c r="C56" s="28">
        <v>4.5</v>
      </c>
      <c r="D56" s="29">
        <v>4.5</v>
      </c>
      <c r="F56" s="32">
        <f t="shared" si="1"/>
        <v>1</v>
      </c>
      <c r="K56" s="32">
        <f t="shared" si="2"/>
        <v>1</v>
      </c>
    </row>
    <row r="57" spans="2:14" ht="15" customHeight="1" x14ac:dyDescent="0.75">
      <c r="B57" s="26">
        <f t="shared" si="3"/>
        <v>6</v>
      </c>
      <c r="C57" s="28">
        <v>4</v>
      </c>
      <c r="D57" s="29">
        <v>4</v>
      </c>
      <c r="F57" s="32">
        <f t="shared" si="1"/>
        <v>1</v>
      </c>
      <c r="K57" s="32">
        <f t="shared" si="2"/>
        <v>1</v>
      </c>
    </row>
    <row r="58" spans="2:14" ht="15" customHeight="1" x14ac:dyDescent="0.75">
      <c r="B58" s="26">
        <f t="shared" si="3"/>
        <v>7</v>
      </c>
      <c r="C58" s="28">
        <v>5</v>
      </c>
      <c r="D58" s="29">
        <v>3.5</v>
      </c>
      <c r="F58" s="32">
        <f t="shared" si="1"/>
        <v>0</v>
      </c>
      <c r="K58" s="32">
        <f t="shared" si="2"/>
        <v>0</v>
      </c>
    </row>
    <row r="59" spans="2:14" ht="15" customHeight="1" x14ac:dyDescent="0.75">
      <c r="B59" s="26">
        <f t="shared" si="3"/>
        <v>8</v>
      </c>
      <c r="C59" s="28">
        <v>5</v>
      </c>
      <c r="D59" s="29">
        <v>5</v>
      </c>
      <c r="F59" s="32">
        <f t="shared" si="1"/>
        <v>1</v>
      </c>
      <c r="K59" s="32">
        <f t="shared" si="2"/>
        <v>1</v>
      </c>
    </row>
    <row r="60" spans="2:14" ht="15" customHeight="1" x14ac:dyDescent="0.75">
      <c r="B60" s="26">
        <f t="shared" si="3"/>
        <v>9</v>
      </c>
      <c r="C60" s="28">
        <v>4</v>
      </c>
      <c r="D60" s="29">
        <v>4.5</v>
      </c>
      <c r="F60" s="32">
        <f t="shared" si="1"/>
        <v>0</v>
      </c>
      <c r="K60" s="32">
        <f t="shared" si="2"/>
        <v>1</v>
      </c>
    </row>
    <row r="61" spans="2:14" ht="15" customHeight="1" x14ac:dyDescent="0.75">
      <c r="B61" s="26">
        <f t="shared" si="3"/>
        <v>10</v>
      </c>
      <c r="C61" s="28">
        <v>5</v>
      </c>
      <c r="D61" s="29">
        <v>4.5</v>
      </c>
      <c r="F61" s="32">
        <f t="shared" si="1"/>
        <v>0</v>
      </c>
      <c r="K61" s="32">
        <f t="shared" si="2"/>
        <v>1</v>
      </c>
    </row>
    <row r="62" spans="2:14" ht="15" customHeight="1" x14ac:dyDescent="0.75">
      <c r="B62" s="26">
        <f t="shared" si="3"/>
        <v>11</v>
      </c>
      <c r="C62" s="28">
        <v>3.5</v>
      </c>
      <c r="D62" s="29">
        <v>4.5</v>
      </c>
      <c r="F62" s="32">
        <f t="shared" si="1"/>
        <v>0</v>
      </c>
      <c r="K62" s="32">
        <f t="shared" si="2"/>
        <v>0</v>
      </c>
    </row>
    <row r="63" spans="2:14" ht="15" customHeight="1" x14ac:dyDescent="0.75">
      <c r="B63" s="26">
        <f t="shared" si="3"/>
        <v>12</v>
      </c>
      <c r="C63" s="28">
        <v>4</v>
      </c>
      <c r="D63" s="29">
        <v>4.5</v>
      </c>
      <c r="F63" s="32">
        <f t="shared" si="1"/>
        <v>0</v>
      </c>
      <c r="K63" s="32">
        <f t="shared" si="2"/>
        <v>1</v>
      </c>
    </row>
    <row r="64" spans="2:14" ht="15" customHeight="1" x14ac:dyDescent="0.75">
      <c r="B64" s="26">
        <f t="shared" si="3"/>
        <v>13</v>
      </c>
      <c r="C64" s="28">
        <v>5</v>
      </c>
      <c r="D64" s="29">
        <v>4.5</v>
      </c>
      <c r="F64" s="32">
        <f t="shared" si="1"/>
        <v>0</v>
      </c>
      <c r="K64" s="32">
        <f t="shared" si="2"/>
        <v>1</v>
      </c>
    </row>
    <row r="65" spans="2:11" ht="15" customHeight="1" x14ac:dyDescent="0.75">
      <c r="B65" s="26">
        <f t="shared" si="3"/>
        <v>14</v>
      </c>
      <c r="C65" s="28">
        <v>3.5</v>
      </c>
      <c r="D65" s="29">
        <v>3.5</v>
      </c>
      <c r="F65" s="32">
        <f t="shared" si="1"/>
        <v>1</v>
      </c>
      <c r="K65" s="32">
        <f t="shared" si="2"/>
        <v>1</v>
      </c>
    </row>
    <row r="66" spans="2:11" ht="15" customHeight="1" x14ac:dyDescent="0.75">
      <c r="B66" s="26">
        <f t="shared" si="3"/>
        <v>15</v>
      </c>
      <c r="C66" s="28">
        <v>4</v>
      </c>
      <c r="D66" s="29">
        <v>4</v>
      </c>
      <c r="F66" s="32">
        <f t="shared" si="1"/>
        <v>1</v>
      </c>
      <c r="K66" s="32">
        <f t="shared" si="2"/>
        <v>1</v>
      </c>
    </row>
    <row r="67" spans="2:11" ht="15" customHeight="1" x14ac:dyDescent="0.75">
      <c r="B67" s="26">
        <f t="shared" si="3"/>
        <v>16</v>
      </c>
      <c r="C67" s="28">
        <v>1</v>
      </c>
      <c r="D67" s="29">
        <v>3.5</v>
      </c>
      <c r="F67" s="32">
        <f t="shared" si="1"/>
        <v>0</v>
      </c>
      <c r="K67" s="32">
        <f t="shared" si="2"/>
        <v>0</v>
      </c>
    </row>
    <row r="68" spans="2:11" ht="15" customHeight="1" x14ac:dyDescent="0.75">
      <c r="B68" s="26">
        <f t="shared" si="3"/>
        <v>17</v>
      </c>
      <c r="C68" s="28">
        <v>3</v>
      </c>
      <c r="D68" s="29">
        <v>4</v>
      </c>
      <c r="F68" s="32">
        <f t="shared" si="1"/>
        <v>0</v>
      </c>
      <c r="K68" s="32">
        <f t="shared" si="2"/>
        <v>0</v>
      </c>
    </row>
    <row r="69" spans="2:11" ht="15" customHeight="1" x14ac:dyDescent="0.75">
      <c r="B69" s="26">
        <f t="shared" si="3"/>
        <v>18</v>
      </c>
      <c r="C69" s="28">
        <v>4</v>
      </c>
      <c r="D69" s="29">
        <v>5</v>
      </c>
      <c r="F69" s="32">
        <f t="shared" si="1"/>
        <v>0</v>
      </c>
      <c r="K69" s="32">
        <f t="shared" si="2"/>
        <v>0</v>
      </c>
    </row>
    <row r="70" spans="2:11" ht="15" customHeight="1" x14ac:dyDescent="0.75">
      <c r="B70" s="26">
        <f t="shared" si="3"/>
        <v>19</v>
      </c>
      <c r="C70" s="28">
        <v>3.5</v>
      </c>
      <c r="D70" s="29">
        <v>5</v>
      </c>
      <c r="F70" s="32">
        <f t="shared" si="1"/>
        <v>0</v>
      </c>
      <c r="K70" s="32">
        <f t="shared" si="2"/>
        <v>0</v>
      </c>
    </row>
    <row r="71" spans="2:11" ht="15" customHeight="1" x14ac:dyDescent="0.75">
      <c r="B71" s="26">
        <f t="shared" si="3"/>
        <v>20</v>
      </c>
      <c r="C71" s="28">
        <v>5</v>
      </c>
      <c r="D71" s="29">
        <v>4.5</v>
      </c>
      <c r="F71" s="32">
        <f t="shared" si="1"/>
        <v>0</v>
      </c>
      <c r="K71" s="32">
        <f t="shared" si="2"/>
        <v>1</v>
      </c>
    </row>
    <row r="72" spans="2:11" ht="15" customHeight="1" x14ac:dyDescent="0.75">
      <c r="B72" s="26">
        <f t="shared" si="3"/>
        <v>21</v>
      </c>
      <c r="C72" s="28">
        <v>5</v>
      </c>
      <c r="D72" s="29">
        <v>4</v>
      </c>
      <c r="F72" s="32">
        <f t="shared" si="1"/>
        <v>0</v>
      </c>
      <c r="K72" s="32">
        <f t="shared" si="2"/>
        <v>0</v>
      </c>
    </row>
    <row r="73" spans="2:11" ht="15" customHeight="1" x14ac:dyDescent="0.75">
      <c r="B73" s="26">
        <f t="shared" si="3"/>
        <v>22</v>
      </c>
      <c r="C73" s="28">
        <v>4</v>
      </c>
      <c r="D73" s="29">
        <v>3.5</v>
      </c>
      <c r="F73" s="32">
        <f t="shared" si="1"/>
        <v>0</v>
      </c>
      <c r="K73" s="32">
        <f t="shared" si="2"/>
        <v>1</v>
      </c>
    </row>
    <row r="74" spans="2:11" ht="15" customHeight="1" x14ac:dyDescent="0.75">
      <c r="B74" s="26">
        <f t="shared" si="3"/>
        <v>23</v>
      </c>
      <c r="C74" s="28">
        <v>4.5</v>
      </c>
      <c r="D74" s="29">
        <v>4.5</v>
      </c>
      <c r="F74" s="32">
        <f t="shared" si="1"/>
        <v>1</v>
      </c>
      <c r="K74" s="32">
        <f t="shared" si="2"/>
        <v>1</v>
      </c>
    </row>
    <row r="75" spans="2:11" ht="15" customHeight="1" x14ac:dyDescent="0.75">
      <c r="B75" s="26">
        <f t="shared" si="3"/>
        <v>24</v>
      </c>
      <c r="C75" s="28">
        <v>3.5</v>
      </c>
      <c r="D75" s="29">
        <v>4</v>
      </c>
      <c r="F75" s="32">
        <f t="shared" si="1"/>
        <v>0</v>
      </c>
      <c r="K75" s="32">
        <f t="shared" si="2"/>
        <v>1</v>
      </c>
    </row>
    <row r="76" spans="2:11" ht="15" customHeight="1" x14ac:dyDescent="0.75">
      <c r="B76" s="26">
        <f t="shared" si="3"/>
        <v>25</v>
      </c>
      <c r="C76" s="28">
        <v>4</v>
      </c>
      <c r="D76" s="29">
        <v>4</v>
      </c>
      <c r="F76" s="32">
        <f t="shared" si="1"/>
        <v>1</v>
      </c>
      <c r="K76" s="32">
        <f t="shared" si="2"/>
        <v>1</v>
      </c>
    </row>
    <row r="77" spans="2:11" ht="15" customHeight="1" x14ac:dyDescent="0.75">
      <c r="B77" s="26">
        <f t="shared" si="3"/>
        <v>26</v>
      </c>
      <c r="C77" s="28">
        <v>4</v>
      </c>
      <c r="D77" s="29">
        <v>4</v>
      </c>
      <c r="F77" s="32">
        <f t="shared" si="1"/>
        <v>1</v>
      </c>
      <c r="K77" s="32">
        <f t="shared" si="2"/>
        <v>1</v>
      </c>
    </row>
    <row r="78" spans="2:11" ht="15" customHeight="1" x14ac:dyDescent="0.75">
      <c r="B78" s="26">
        <f t="shared" si="3"/>
        <v>27</v>
      </c>
      <c r="C78" s="28">
        <v>3</v>
      </c>
      <c r="D78" s="29">
        <v>4</v>
      </c>
      <c r="F78" s="32">
        <f t="shared" si="1"/>
        <v>0</v>
      </c>
      <c r="K78" s="32">
        <f t="shared" si="2"/>
        <v>0</v>
      </c>
    </row>
    <row r="79" spans="2:11" ht="15" customHeight="1" x14ac:dyDescent="0.75">
      <c r="B79" s="26">
        <f t="shared" si="3"/>
        <v>28</v>
      </c>
      <c r="C79" s="28">
        <v>3</v>
      </c>
      <c r="D79" s="29">
        <v>4</v>
      </c>
      <c r="F79" s="32">
        <f t="shared" si="1"/>
        <v>0</v>
      </c>
      <c r="K79" s="32">
        <f t="shared" si="2"/>
        <v>0</v>
      </c>
    </row>
    <row r="80" spans="2:11" ht="15" customHeight="1" x14ac:dyDescent="0.75">
      <c r="B80" s="26">
        <f t="shared" si="3"/>
        <v>29</v>
      </c>
      <c r="C80" s="28">
        <v>4</v>
      </c>
      <c r="D80" s="29">
        <v>4.5</v>
      </c>
      <c r="F80" s="32">
        <f t="shared" si="1"/>
        <v>0</v>
      </c>
      <c r="K80" s="32">
        <f t="shared" si="2"/>
        <v>1</v>
      </c>
    </row>
    <row r="81" spans="2:11" ht="15" customHeight="1" x14ac:dyDescent="0.75">
      <c r="B81" s="26">
        <f t="shared" si="3"/>
        <v>30</v>
      </c>
      <c r="C81" s="28">
        <v>3</v>
      </c>
      <c r="D81" s="29">
        <v>4</v>
      </c>
      <c r="F81" s="32">
        <f t="shared" si="1"/>
        <v>0</v>
      </c>
      <c r="K81" s="32">
        <f t="shared" si="2"/>
        <v>0</v>
      </c>
    </row>
    <row r="82" spans="2:11" ht="15" customHeight="1" x14ac:dyDescent="0.75">
      <c r="B82" s="26">
        <f t="shared" si="3"/>
        <v>31</v>
      </c>
      <c r="C82" s="28">
        <v>5</v>
      </c>
      <c r="D82" s="29">
        <v>4</v>
      </c>
      <c r="F82" s="32">
        <f t="shared" si="1"/>
        <v>0</v>
      </c>
      <c r="K82" s="32">
        <f t="shared" si="2"/>
        <v>0</v>
      </c>
    </row>
    <row r="83" spans="2:11" ht="15" customHeight="1" x14ac:dyDescent="0.75">
      <c r="B83" s="26">
        <f t="shared" si="3"/>
        <v>32</v>
      </c>
      <c r="C83" s="28">
        <v>4.5</v>
      </c>
      <c r="D83" s="29">
        <v>4.5</v>
      </c>
      <c r="F83" s="32">
        <f t="shared" si="1"/>
        <v>1</v>
      </c>
      <c r="K83" s="32">
        <f t="shared" si="2"/>
        <v>1</v>
      </c>
    </row>
    <row r="84" spans="2:11" ht="15" customHeight="1" x14ac:dyDescent="0.75">
      <c r="B84" s="26">
        <f t="shared" si="3"/>
        <v>33</v>
      </c>
      <c r="C84" s="28">
        <v>5</v>
      </c>
      <c r="D84" s="29">
        <v>4.5</v>
      </c>
      <c r="F84" s="32">
        <f t="shared" si="1"/>
        <v>0</v>
      </c>
      <c r="K84" s="32">
        <f t="shared" si="2"/>
        <v>1</v>
      </c>
    </row>
    <row r="85" spans="2:11" ht="15" customHeight="1" x14ac:dyDescent="0.75">
      <c r="B85" s="26">
        <f t="shared" si="3"/>
        <v>34</v>
      </c>
      <c r="C85" s="28">
        <v>2</v>
      </c>
      <c r="D85" s="29">
        <v>3.5</v>
      </c>
      <c r="F85" s="32">
        <f t="shared" si="1"/>
        <v>0</v>
      </c>
      <c r="K85" s="32">
        <f t="shared" si="2"/>
        <v>0</v>
      </c>
    </row>
    <row r="86" spans="2:11" ht="15" customHeight="1" x14ac:dyDescent="0.75">
      <c r="B86" s="26">
        <f t="shared" si="3"/>
        <v>35</v>
      </c>
      <c r="C86" s="28">
        <v>3</v>
      </c>
      <c r="D86" s="29">
        <v>3</v>
      </c>
      <c r="F86" s="32">
        <f t="shared" si="1"/>
        <v>1</v>
      </c>
      <c r="K86" s="32">
        <f t="shared" si="2"/>
        <v>1</v>
      </c>
    </row>
    <row r="87" spans="2:11" ht="15" customHeight="1" x14ac:dyDescent="0.75">
      <c r="B87" s="26">
        <f t="shared" si="3"/>
        <v>36</v>
      </c>
      <c r="C87" s="28">
        <v>5</v>
      </c>
      <c r="D87" s="29">
        <v>4</v>
      </c>
      <c r="F87" s="32">
        <f t="shared" si="1"/>
        <v>0</v>
      </c>
      <c r="K87" s="32">
        <f t="shared" si="2"/>
        <v>0</v>
      </c>
    </row>
    <row r="88" spans="2:11" ht="15" customHeight="1" x14ac:dyDescent="0.75">
      <c r="B88" s="26">
        <f t="shared" si="3"/>
        <v>37</v>
      </c>
      <c r="C88" s="28">
        <v>2</v>
      </c>
      <c r="D88" s="29">
        <v>4.5</v>
      </c>
      <c r="F88" s="32">
        <f t="shared" si="1"/>
        <v>0</v>
      </c>
      <c r="K88" s="32">
        <f t="shared" si="2"/>
        <v>0</v>
      </c>
    </row>
    <row r="89" spans="2:11" ht="15" customHeight="1" x14ac:dyDescent="0.75">
      <c r="B89" s="26">
        <f t="shared" si="3"/>
        <v>38</v>
      </c>
      <c r="C89" s="28">
        <v>4</v>
      </c>
      <c r="D89" s="29">
        <v>4.5</v>
      </c>
      <c r="F89" s="32">
        <f t="shared" si="1"/>
        <v>0</v>
      </c>
      <c r="K89" s="32">
        <f t="shared" si="2"/>
        <v>1</v>
      </c>
    </row>
    <row r="90" spans="2:11" ht="15" customHeight="1" x14ac:dyDescent="0.75">
      <c r="B90" s="26">
        <f t="shared" si="3"/>
        <v>39</v>
      </c>
      <c r="C90" s="28">
        <v>5</v>
      </c>
      <c r="D90" s="29">
        <v>4.5</v>
      </c>
      <c r="F90" s="32">
        <f t="shared" si="1"/>
        <v>0</v>
      </c>
      <c r="K90" s="32">
        <f t="shared" si="2"/>
        <v>1</v>
      </c>
    </row>
    <row r="91" spans="2:11" ht="15" customHeight="1" x14ac:dyDescent="0.75">
      <c r="B91" s="26">
        <f t="shared" si="3"/>
        <v>40</v>
      </c>
      <c r="C91" s="28">
        <v>3.5</v>
      </c>
      <c r="D91" s="29">
        <v>4.5</v>
      </c>
      <c r="F91" s="32">
        <f t="shared" si="1"/>
        <v>0</v>
      </c>
      <c r="K91" s="32">
        <f t="shared" si="2"/>
        <v>0</v>
      </c>
    </row>
    <row r="92" spans="2:11" ht="15" customHeight="1" x14ac:dyDescent="0.75">
      <c r="B92" s="26">
        <f t="shared" si="3"/>
        <v>41</v>
      </c>
      <c r="C92" s="28">
        <v>3.5</v>
      </c>
      <c r="D92" s="29">
        <v>4.5</v>
      </c>
      <c r="F92" s="32">
        <f t="shared" si="1"/>
        <v>0</v>
      </c>
      <c r="K92" s="32">
        <f t="shared" si="2"/>
        <v>0</v>
      </c>
    </row>
    <row r="93" spans="2:11" ht="15" customHeight="1" x14ac:dyDescent="0.75">
      <c r="B93" s="26">
        <f t="shared" si="3"/>
        <v>42</v>
      </c>
      <c r="C93" s="28">
        <v>2</v>
      </c>
      <c r="D93" s="29">
        <v>4</v>
      </c>
      <c r="F93" s="32">
        <f t="shared" si="1"/>
        <v>0</v>
      </c>
      <c r="K93" s="32">
        <f t="shared" si="2"/>
        <v>0</v>
      </c>
    </row>
    <row r="94" spans="2:11" ht="15" customHeight="1" x14ac:dyDescent="0.75">
      <c r="B94" s="26">
        <f t="shared" si="3"/>
        <v>43</v>
      </c>
      <c r="C94" s="28">
        <v>5</v>
      </c>
      <c r="D94" s="29">
        <v>4.5</v>
      </c>
      <c r="F94" s="32">
        <f t="shared" si="1"/>
        <v>0</v>
      </c>
      <c r="K94" s="32">
        <f t="shared" si="2"/>
        <v>1</v>
      </c>
    </row>
    <row r="95" spans="2:11" ht="15" customHeight="1" x14ac:dyDescent="0.75">
      <c r="B95" s="26">
        <f t="shared" si="3"/>
        <v>44</v>
      </c>
      <c r="C95" s="28">
        <v>3.5</v>
      </c>
      <c r="D95" s="29">
        <v>3.5</v>
      </c>
      <c r="F95" s="32">
        <f t="shared" si="1"/>
        <v>1</v>
      </c>
      <c r="K95" s="32">
        <f t="shared" si="2"/>
        <v>1</v>
      </c>
    </row>
    <row r="96" spans="2:11" ht="15" customHeight="1" x14ac:dyDescent="0.75">
      <c r="B96" s="26">
        <f t="shared" si="3"/>
        <v>45</v>
      </c>
      <c r="C96" s="28">
        <v>5</v>
      </c>
      <c r="D96" s="29">
        <v>4</v>
      </c>
      <c r="F96" s="32">
        <f t="shared" si="1"/>
        <v>0</v>
      </c>
      <c r="K96" s="32">
        <f t="shared" si="2"/>
        <v>0</v>
      </c>
    </row>
    <row r="97" spans="2:11" ht="15" customHeight="1" x14ac:dyDescent="0.75">
      <c r="B97" s="26">
        <f t="shared" si="3"/>
        <v>46</v>
      </c>
      <c r="C97" s="28">
        <v>4</v>
      </c>
      <c r="D97" s="29">
        <v>4.5</v>
      </c>
      <c r="F97" s="32">
        <f t="shared" si="1"/>
        <v>0</v>
      </c>
      <c r="K97" s="32">
        <f t="shared" si="2"/>
        <v>1</v>
      </c>
    </row>
    <row r="98" spans="2:11" ht="15" customHeight="1" x14ac:dyDescent="0.75">
      <c r="B98" s="26">
        <f t="shared" si="3"/>
        <v>47</v>
      </c>
      <c r="C98" s="28">
        <v>5</v>
      </c>
      <c r="D98" s="29">
        <v>4</v>
      </c>
      <c r="F98" s="32">
        <f t="shared" si="1"/>
        <v>0</v>
      </c>
      <c r="K98" s="32">
        <f t="shared" si="2"/>
        <v>0</v>
      </c>
    </row>
    <row r="99" spans="2:11" ht="15" customHeight="1" x14ac:dyDescent="0.75">
      <c r="B99" s="26">
        <f t="shared" si="3"/>
        <v>48</v>
      </c>
      <c r="C99" s="28">
        <v>5</v>
      </c>
      <c r="D99" s="29">
        <v>4.5</v>
      </c>
      <c r="F99" s="32">
        <f t="shared" si="1"/>
        <v>0</v>
      </c>
      <c r="K99" s="32">
        <f t="shared" si="2"/>
        <v>1</v>
      </c>
    </row>
    <row r="100" spans="2:11" ht="15" customHeight="1" x14ac:dyDescent="0.75">
      <c r="B100" s="26">
        <f t="shared" si="3"/>
        <v>49</v>
      </c>
      <c r="C100" s="28">
        <v>5</v>
      </c>
      <c r="D100" s="29">
        <v>4</v>
      </c>
      <c r="F100" s="32">
        <f t="shared" si="1"/>
        <v>0</v>
      </c>
      <c r="K100" s="32">
        <f t="shared" si="2"/>
        <v>0</v>
      </c>
    </row>
    <row r="101" spans="2:11" ht="15" customHeight="1" x14ac:dyDescent="0.75">
      <c r="B101" s="26">
        <f t="shared" si="3"/>
        <v>50</v>
      </c>
      <c r="C101" s="28">
        <v>4.5</v>
      </c>
      <c r="D101" s="29">
        <v>4.5</v>
      </c>
      <c r="F101" s="32">
        <f t="shared" si="1"/>
        <v>1</v>
      </c>
      <c r="K101" s="32">
        <f t="shared" si="2"/>
        <v>1</v>
      </c>
    </row>
    <row r="102" spans="2:11" ht="15" customHeight="1" x14ac:dyDescent="0.75">
      <c r="B102" s="26">
        <f t="shared" si="3"/>
        <v>51</v>
      </c>
      <c r="C102" s="28">
        <v>5</v>
      </c>
      <c r="D102" s="29">
        <v>5</v>
      </c>
      <c r="F102" s="32">
        <f t="shared" si="1"/>
        <v>1</v>
      </c>
      <c r="K102" s="32">
        <f t="shared" si="2"/>
        <v>1</v>
      </c>
    </row>
    <row r="103" spans="2:11" ht="15" customHeight="1" x14ac:dyDescent="0.75">
      <c r="B103" s="26">
        <f t="shared" si="3"/>
        <v>52</v>
      </c>
      <c r="C103" s="28">
        <v>4</v>
      </c>
      <c r="D103" s="29">
        <v>4.5</v>
      </c>
      <c r="F103" s="32">
        <f t="shared" si="1"/>
        <v>0</v>
      </c>
      <c r="K103" s="32">
        <f t="shared" si="2"/>
        <v>1</v>
      </c>
    </row>
    <row r="104" spans="2:11" ht="15" customHeight="1" x14ac:dyDescent="0.75">
      <c r="B104" s="26">
        <f t="shared" si="3"/>
        <v>53</v>
      </c>
      <c r="C104" s="28">
        <v>4.5</v>
      </c>
      <c r="D104" s="29">
        <v>5</v>
      </c>
      <c r="F104" s="32">
        <f t="shared" si="1"/>
        <v>0</v>
      </c>
      <c r="K104" s="32">
        <f t="shared" si="2"/>
        <v>1</v>
      </c>
    </row>
    <row r="105" spans="2:11" ht="15" customHeight="1" x14ac:dyDescent="0.75">
      <c r="B105" s="26">
        <f t="shared" si="3"/>
        <v>54</v>
      </c>
      <c r="C105" s="28">
        <v>3</v>
      </c>
      <c r="D105" s="29">
        <v>4.5</v>
      </c>
      <c r="F105" s="32">
        <f t="shared" si="1"/>
        <v>0</v>
      </c>
      <c r="K105" s="32">
        <f t="shared" si="2"/>
        <v>0</v>
      </c>
    </row>
    <row r="106" spans="2:11" ht="15" customHeight="1" x14ac:dyDescent="0.75">
      <c r="B106" s="26">
        <f t="shared" si="3"/>
        <v>55</v>
      </c>
      <c r="C106" s="28">
        <v>3</v>
      </c>
      <c r="D106" s="29">
        <v>4.5</v>
      </c>
      <c r="F106" s="32">
        <f t="shared" si="1"/>
        <v>0</v>
      </c>
      <c r="K106" s="32">
        <f t="shared" si="2"/>
        <v>0</v>
      </c>
    </row>
    <row r="107" spans="2:11" ht="15" customHeight="1" x14ac:dyDescent="0.75">
      <c r="B107" s="26">
        <f t="shared" si="3"/>
        <v>56</v>
      </c>
      <c r="C107" s="28">
        <v>4.5</v>
      </c>
      <c r="D107" s="29">
        <v>4.5</v>
      </c>
      <c r="F107" s="32">
        <f t="shared" si="1"/>
        <v>1</v>
      </c>
      <c r="K107" s="32">
        <f t="shared" si="2"/>
        <v>1</v>
      </c>
    </row>
    <row r="108" spans="2:11" ht="15" customHeight="1" x14ac:dyDescent="0.75">
      <c r="B108" s="26">
        <f t="shared" si="3"/>
        <v>57</v>
      </c>
      <c r="C108" s="28">
        <v>5</v>
      </c>
      <c r="D108" s="29">
        <v>4.5</v>
      </c>
      <c r="F108" s="32">
        <f t="shared" si="1"/>
        <v>0</v>
      </c>
      <c r="K108" s="32">
        <f t="shared" si="2"/>
        <v>1</v>
      </c>
    </row>
    <row r="109" spans="2:11" ht="15" customHeight="1" x14ac:dyDescent="0.75">
      <c r="B109" s="26">
        <f t="shared" si="3"/>
        <v>58</v>
      </c>
      <c r="C109" s="28">
        <v>4.5</v>
      </c>
      <c r="D109" s="29">
        <v>3</v>
      </c>
      <c r="F109" s="32">
        <f t="shared" si="1"/>
        <v>0</v>
      </c>
      <c r="K109" s="32">
        <f t="shared" si="2"/>
        <v>0</v>
      </c>
    </row>
    <row r="110" spans="2:11" ht="15" customHeight="1" x14ac:dyDescent="0.75">
      <c r="B110" s="26">
        <f t="shared" si="3"/>
        <v>59</v>
      </c>
      <c r="C110" s="28">
        <v>3</v>
      </c>
      <c r="D110" s="29">
        <v>4</v>
      </c>
      <c r="F110" s="32">
        <f t="shared" si="1"/>
        <v>0</v>
      </c>
      <c r="K110" s="32">
        <f t="shared" si="2"/>
        <v>0</v>
      </c>
    </row>
    <row r="111" spans="2:11" ht="15" customHeight="1" x14ac:dyDescent="0.75">
      <c r="B111" s="26">
        <f t="shared" si="3"/>
        <v>60</v>
      </c>
      <c r="C111" s="28">
        <v>5</v>
      </c>
      <c r="D111" s="29">
        <v>4</v>
      </c>
      <c r="F111" s="32">
        <f t="shared" si="1"/>
        <v>0</v>
      </c>
      <c r="K111" s="32">
        <f t="shared" si="2"/>
        <v>0</v>
      </c>
    </row>
    <row r="112" spans="2:11" ht="15" customHeight="1" x14ac:dyDescent="0.75">
      <c r="B112" s="26">
        <f t="shared" si="3"/>
        <v>61</v>
      </c>
      <c r="C112" s="28">
        <v>4.5</v>
      </c>
      <c r="D112" s="29">
        <v>4</v>
      </c>
      <c r="F112" s="32">
        <f t="shared" si="1"/>
        <v>0</v>
      </c>
      <c r="K112" s="32">
        <f t="shared" si="2"/>
        <v>1</v>
      </c>
    </row>
    <row r="113" spans="2:11" ht="15" customHeight="1" x14ac:dyDescent="0.75">
      <c r="B113" s="26">
        <f t="shared" si="3"/>
        <v>62</v>
      </c>
      <c r="C113" s="28">
        <v>4</v>
      </c>
      <c r="D113" s="29">
        <v>4.5</v>
      </c>
      <c r="F113" s="32">
        <f t="shared" si="1"/>
        <v>0</v>
      </c>
      <c r="K113" s="32">
        <f t="shared" si="2"/>
        <v>1</v>
      </c>
    </row>
    <row r="114" spans="2:11" ht="15" customHeight="1" x14ac:dyDescent="0.75">
      <c r="B114" s="26">
        <f t="shared" si="3"/>
        <v>63</v>
      </c>
      <c r="C114" s="28">
        <v>4</v>
      </c>
      <c r="D114" s="29">
        <v>3.5</v>
      </c>
      <c r="F114" s="32">
        <f t="shared" si="1"/>
        <v>0</v>
      </c>
      <c r="K114" s="32">
        <f t="shared" si="2"/>
        <v>1</v>
      </c>
    </row>
    <row r="115" spans="2:11" ht="15" customHeight="1" x14ac:dyDescent="0.75">
      <c r="B115" s="26">
        <f t="shared" si="3"/>
        <v>64</v>
      </c>
      <c r="C115" s="28">
        <v>5</v>
      </c>
      <c r="D115" s="29">
        <v>4.5</v>
      </c>
      <c r="F115" s="32">
        <f t="shared" si="1"/>
        <v>0</v>
      </c>
      <c r="K115" s="32">
        <f t="shared" si="2"/>
        <v>1</v>
      </c>
    </row>
    <row r="116" spans="2:11" ht="15" customHeight="1" x14ac:dyDescent="0.75">
      <c r="B116" s="26">
        <f t="shared" si="3"/>
        <v>65</v>
      </c>
      <c r="C116" s="28">
        <v>3.5</v>
      </c>
      <c r="D116" s="29">
        <v>3.5</v>
      </c>
      <c r="F116" s="32">
        <f t="shared" ref="F116:F169" si="4">IF(C116=D116,1,0)</f>
        <v>1</v>
      </c>
      <c r="K116" s="32">
        <f t="shared" ref="K116:K169" si="5">IF(ABS(C116-D116)&lt;=0.5,1,0)</f>
        <v>1</v>
      </c>
    </row>
    <row r="117" spans="2:11" ht="15" customHeight="1" x14ac:dyDescent="0.75">
      <c r="B117" s="26">
        <f t="shared" si="3"/>
        <v>66</v>
      </c>
      <c r="C117" s="28">
        <v>3</v>
      </c>
      <c r="D117" s="29">
        <v>4</v>
      </c>
      <c r="F117" s="32">
        <f t="shared" si="4"/>
        <v>0</v>
      </c>
      <c r="K117" s="32">
        <f t="shared" si="5"/>
        <v>0</v>
      </c>
    </row>
    <row r="118" spans="2:11" ht="15" customHeight="1" x14ac:dyDescent="0.75">
      <c r="B118" s="26">
        <f t="shared" ref="B118:B169" si="6">B117+1</f>
        <v>67</v>
      </c>
      <c r="C118" s="28">
        <v>5</v>
      </c>
      <c r="D118" s="29">
        <v>4</v>
      </c>
      <c r="F118" s="32">
        <f t="shared" si="4"/>
        <v>0</v>
      </c>
      <c r="K118" s="32">
        <f t="shared" si="5"/>
        <v>0</v>
      </c>
    </row>
    <row r="119" spans="2:11" ht="15" customHeight="1" x14ac:dyDescent="0.75">
      <c r="B119" s="26">
        <f t="shared" si="6"/>
        <v>68</v>
      </c>
      <c r="C119" s="28">
        <v>4.5</v>
      </c>
      <c r="D119" s="29">
        <v>4.5</v>
      </c>
      <c r="F119" s="32">
        <f t="shared" si="4"/>
        <v>1</v>
      </c>
      <c r="K119" s="32">
        <f t="shared" si="5"/>
        <v>1</v>
      </c>
    </row>
    <row r="120" spans="2:11" ht="15" customHeight="1" x14ac:dyDescent="0.75">
      <c r="B120" s="26">
        <f t="shared" si="6"/>
        <v>69</v>
      </c>
      <c r="C120" s="28">
        <v>4</v>
      </c>
      <c r="D120" s="29">
        <v>3.5</v>
      </c>
      <c r="F120" s="32">
        <f t="shared" si="4"/>
        <v>0</v>
      </c>
      <c r="K120" s="32">
        <f t="shared" si="5"/>
        <v>1</v>
      </c>
    </row>
    <row r="121" spans="2:11" ht="15" customHeight="1" x14ac:dyDescent="0.75">
      <c r="B121" s="26">
        <f t="shared" si="6"/>
        <v>70</v>
      </c>
      <c r="C121" s="28">
        <v>4.5</v>
      </c>
      <c r="D121" s="29">
        <v>4.5</v>
      </c>
      <c r="F121" s="32">
        <f t="shared" si="4"/>
        <v>1</v>
      </c>
      <c r="K121" s="32">
        <f t="shared" si="5"/>
        <v>1</v>
      </c>
    </row>
    <row r="122" spans="2:11" ht="15" customHeight="1" x14ac:dyDescent="0.75">
      <c r="B122" s="26">
        <f t="shared" si="6"/>
        <v>71</v>
      </c>
      <c r="C122" s="28">
        <v>5</v>
      </c>
      <c r="D122" s="29">
        <v>4.5</v>
      </c>
      <c r="F122" s="32">
        <f t="shared" si="4"/>
        <v>0</v>
      </c>
      <c r="K122" s="32">
        <f t="shared" si="5"/>
        <v>1</v>
      </c>
    </row>
    <row r="123" spans="2:11" ht="15" customHeight="1" x14ac:dyDescent="0.75">
      <c r="B123" s="26">
        <f t="shared" si="6"/>
        <v>72</v>
      </c>
      <c r="C123" s="28">
        <v>4.5</v>
      </c>
      <c r="D123" s="29">
        <v>4.5</v>
      </c>
      <c r="F123" s="32">
        <f t="shared" si="4"/>
        <v>1</v>
      </c>
      <c r="K123" s="32">
        <f t="shared" si="5"/>
        <v>1</v>
      </c>
    </row>
    <row r="124" spans="2:11" ht="15" customHeight="1" x14ac:dyDescent="0.75">
      <c r="B124" s="26">
        <f t="shared" si="6"/>
        <v>73</v>
      </c>
      <c r="C124" s="28">
        <v>3.5</v>
      </c>
      <c r="D124" s="29">
        <v>4.5</v>
      </c>
      <c r="F124" s="32">
        <f t="shared" si="4"/>
        <v>0</v>
      </c>
      <c r="K124" s="32">
        <f t="shared" si="5"/>
        <v>0</v>
      </c>
    </row>
    <row r="125" spans="2:11" ht="15" customHeight="1" x14ac:dyDescent="0.75">
      <c r="B125" s="26">
        <f t="shared" si="6"/>
        <v>74</v>
      </c>
      <c r="C125" s="28">
        <v>4.5</v>
      </c>
      <c r="D125" s="29">
        <v>4.5</v>
      </c>
      <c r="F125" s="32">
        <f t="shared" si="4"/>
        <v>1</v>
      </c>
      <c r="K125" s="32">
        <f t="shared" si="5"/>
        <v>1</v>
      </c>
    </row>
    <row r="126" spans="2:11" ht="15" customHeight="1" x14ac:dyDescent="0.75">
      <c r="B126" s="26">
        <f t="shared" si="6"/>
        <v>75</v>
      </c>
      <c r="C126" s="28">
        <v>4</v>
      </c>
      <c r="D126" s="29">
        <v>4</v>
      </c>
      <c r="F126" s="32">
        <f t="shared" si="4"/>
        <v>1</v>
      </c>
      <c r="K126" s="32">
        <f t="shared" si="5"/>
        <v>1</v>
      </c>
    </row>
    <row r="127" spans="2:11" ht="15" customHeight="1" x14ac:dyDescent="0.75">
      <c r="B127" s="26">
        <f t="shared" si="6"/>
        <v>76</v>
      </c>
      <c r="C127" s="28">
        <v>3</v>
      </c>
      <c r="D127" s="29">
        <v>4.5</v>
      </c>
      <c r="F127" s="32">
        <f t="shared" si="4"/>
        <v>0</v>
      </c>
      <c r="K127" s="32">
        <f t="shared" si="5"/>
        <v>0</v>
      </c>
    </row>
    <row r="128" spans="2:11" ht="15" customHeight="1" x14ac:dyDescent="0.75">
      <c r="B128" s="26">
        <f t="shared" si="6"/>
        <v>77</v>
      </c>
      <c r="C128" s="28">
        <v>5</v>
      </c>
      <c r="D128" s="29">
        <v>3.5</v>
      </c>
      <c r="F128" s="32">
        <f t="shared" si="4"/>
        <v>0</v>
      </c>
      <c r="K128" s="32">
        <f t="shared" si="5"/>
        <v>0</v>
      </c>
    </row>
    <row r="129" spans="2:11" ht="15" customHeight="1" x14ac:dyDescent="0.75">
      <c r="B129" s="26">
        <f t="shared" si="6"/>
        <v>78</v>
      </c>
      <c r="C129" s="28">
        <v>4.5</v>
      </c>
      <c r="D129" s="29">
        <v>5</v>
      </c>
      <c r="F129" s="32">
        <f t="shared" si="4"/>
        <v>0</v>
      </c>
      <c r="K129" s="32">
        <f t="shared" si="5"/>
        <v>1</v>
      </c>
    </row>
    <row r="130" spans="2:11" ht="15" customHeight="1" x14ac:dyDescent="0.75">
      <c r="B130" s="26">
        <f t="shared" si="6"/>
        <v>79</v>
      </c>
      <c r="C130" s="28">
        <v>4</v>
      </c>
      <c r="D130" s="29">
        <v>4.5</v>
      </c>
      <c r="F130" s="32">
        <f t="shared" si="4"/>
        <v>0</v>
      </c>
      <c r="K130" s="32">
        <f t="shared" si="5"/>
        <v>1</v>
      </c>
    </row>
    <row r="131" spans="2:11" ht="15" customHeight="1" x14ac:dyDescent="0.75">
      <c r="B131" s="26">
        <f t="shared" si="6"/>
        <v>80</v>
      </c>
      <c r="C131" s="28">
        <v>5</v>
      </c>
      <c r="D131" s="29">
        <v>4</v>
      </c>
      <c r="F131" s="32">
        <f t="shared" si="4"/>
        <v>0</v>
      </c>
      <c r="K131" s="32">
        <f t="shared" si="5"/>
        <v>0</v>
      </c>
    </row>
    <row r="132" spans="2:11" ht="15" customHeight="1" x14ac:dyDescent="0.75">
      <c r="B132" s="26">
        <f t="shared" si="6"/>
        <v>81</v>
      </c>
      <c r="C132" s="28">
        <v>5</v>
      </c>
      <c r="D132" s="29">
        <v>4</v>
      </c>
      <c r="F132" s="32">
        <f t="shared" si="4"/>
        <v>0</v>
      </c>
      <c r="K132" s="32">
        <f t="shared" si="5"/>
        <v>0</v>
      </c>
    </row>
    <row r="133" spans="2:11" ht="15" customHeight="1" x14ac:dyDescent="0.75">
      <c r="B133" s="26">
        <f t="shared" si="6"/>
        <v>82</v>
      </c>
      <c r="C133" s="28">
        <v>5</v>
      </c>
      <c r="D133" s="29">
        <v>5</v>
      </c>
      <c r="F133" s="32">
        <f t="shared" si="4"/>
        <v>1</v>
      </c>
      <c r="K133" s="32">
        <f t="shared" si="5"/>
        <v>1</v>
      </c>
    </row>
    <row r="134" spans="2:11" ht="15" customHeight="1" x14ac:dyDescent="0.75">
      <c r="B134" s="26">
        <f t="shared" si="6"/>
        <v>83</v>
      </c>
      <c r="C134" s="28">
        <v>4.5</v>
      </c>
      <c r="D134" s="29">
        <v>4.5</v>
      </c>
      <c r="F134" s="32">
        <f t="shared" si="4"/>
        <v>1</v>
      </c>
      <c r="K134" s="32">
        <f t="shared" si="5"/>
        <v>1</v>
      </c>
    </row>
    <row r="135" spans="2:11" ht="15" customHeight="1" x14ac:dyDescent="0.75">
      <c r="B135" s="26">
        <f t="shared" si="6"/>
        <v>84</v>
      </c>
      <c r="C135" s="28">
        <v>5</v>
      </c>
      <c r="D135" s="29">
        <v>4.5</v>
      </c>
      <c r="F135" s="32">
        <f t="shared" si="4"/>
        <v>0</v>
      </c>
      <c r="K135" s="32">
        <f t="shared" si="5"/>
        <v>1</v>
      </c>
    </row>
    <row r="136" spans="2:11" ht="15" customHeight="1" x14ac:dyDescent="0.75">
      <c r="B136" s="26">
        <f t="shared" si="6"/>
        <v>85</v>
      </c>
      <c r="C136" s="28">
        <v>3</v>
      </c>
      <c r="D136" s="29">
        <v>3</v>
      </c>
      <c r="F136" s="32">
        <f t="shared" si="4"/>
        <v>1</v>
      </c>
      <c r="K136" s="32">
        <f t="shared" si="5"/>
        <v>1</v>
      </c>
    </row>
    <row r="137" spans="2:11" ht="15" customHeight="1" x14ac:dyDescent="0.75">
      <c r="B137" s="26">
        <f t="shared" si="6"/>
        <v>86</v>
      </c>
      <c r="C137" s="28">
        <v>4.5</v>
      </c>
      <c r="D137" s="29">
        <v>3.5</v>
      </c>
      <c r="F137" s="32">
        <f t="shared" si="4"/>
        <v>0</v>
      </c>
      <c r="K137" s="32">
        <f t="shared" si="5"/>
        <v>0</v>
      </c>
    </row>
    <row r="138" spans="2:11" ht="15" customHeight="1" x14ac:dyDescent="0.75">
      <c r="B138" s="26">
        <f t="shared" si="6"/>
        <v>87</v>
      </c>
      <c r="C138" s="28">
        <v>4.5</v>
      </c>
      <c r="D138" s="29">
        <v>5</v>
      </c>
      <c r="F138" s="32">
        <f t="shared" si="4"/>
        <v>0</v>
      </c>
      <c r="K138" s="32">
        <f t="shared" si="5"/>
        <v>1</v>
      </c>
    </row>
    <row r="139" spans="2:11" ht="15" customHeight="1" x14ac:dyDescent="0.75">
      <c r="B139" s="26">
        <f t="shared" si="6"/>
        <v>88</v>
      </c>
      <c r="C139" s="28">
        <v>4</v>
      </c>
      <c r="D139" s="29">
        <v>5</v>
      </c>
      <c r="F139" s="32">
        <f t="shared" si="4"/>
        <v>0</v>
      </c>
      <c r="K139" s="32">
        <f t="shared" si="5"/>
        <v>0</v>
      </c>
    </row>
    <row r="140" spans="2:11" ht="15" customHeight="1" x14ac:dyDescent="0.75">
      <c r="B140" s="26">
        <f t="shared" si="6"/>
        <v>89</v>
      </c>
      <c r="C140" s="28">
        <v>5</v>
      </c>
      <c r="D140" s="29">
        <v>4</v>
      </c>
      <c r="F140" s="32">
        <f t="shared" si="4"/>
        <v>0</v>
      </c>
      <c r="K140" s="32">
        <f t="shared" si="5"/>
        <v>0</v>
      </c>
    </row>
    <row r="141" spans="2:11" ht="15" customHeight="1" x14ac:dyDescent="0.75">
      <c r="B141" s="26">
        <f t="shared" si="6"/>
        <v>90</v>
      </c>
      <c r="C141" s="28">
        <v>3</v>
      </c>
      <c r="D141" s="29">
        <v>4.5</v>
      </c>
      <c r="F141" s="32">
        <f t="shared" si="4"/>
        <v>0</v>
      </c>
      <c r="K141" s="32">
        <f t="shared" si="5"/>
        <v>0</v>
      </c>
    </row>
    <row r="142" spans="2:11" ht="15" customHeight="1" x14ac:dyDescent="0.75">
      <c r="B142" s="26">
        <f t="shared" si="6"/>
        <v>91</v>
      </c>
      <c r="C142" s="28">
        <v>5</v>
      </c>
      <c r="D142" s="29">
        <v>5</v>
      </c>
      <c r="F142" s="32">
        <f t="shared" si="4"/>
        <v>1</v>
      </c>
      <c r="K142" s="32">
        <f t="shared" si="5"/>
        <v>1</v>
      </c>
    </row>
    <row r="143" spans="2:11" ht="15" customHeight="1" x14ac:dyDescent="0.75">
      <c r="B143" s="26">
        <f t="shared" si="6"/>
        <v>92</v>
      </c>
      <c r="C143" s="28">
        <v>2.5</v>
      </c>
      <c r="D143" s="29">
        <v>4</v>
      </c>
      <c r="F143" s="32">
        <f t="shared" si="4"/>
        <v>0</v>
      </c>
      <c r="K143" s="32">
        <f t="shared" si="5"/>
        <v>0</v>
      </c>
    </row>
    <row r="144" spans="2:11" ht="15" customHeight="1" x14ac:dyDescent="0.75">
      <c r="B144" s="26">
        <f t="shared" si="6"/>
        <v>93</v>
      </c>
      <c r="C144" s="28">
        <v>5</v>
      </c>
      <c r="D144" s="29">
        <v>5</v>
      </c>
      <c r="F144" s="32">
        <f t="shared" si="4"/>
        <v>1</v>
      </c>
      <c r="K144" s="32">
        <f t="shared" si="5"/>
        <v>1</v>
      </c>
    </row>
    <row r="145" spans="2:11" ht="15" customHeight="1" x14ac:dyDescent="0.75">
      <c r="B145" s="26">
        <f t="shared" si="6"/>
        <v>94</v>
      </c>
      <c r="C145" s="28">
        <v>4.5</v>
      </c>
      <c r="D145" s="29">
        <v>4.5</v>
      </c>
      <c r="F145" s="32">
        <f t="shared" si="4"/>
        <v>1</v>
      </c>
      <c r="K145" s="32">
        <f t="shared" si="5"/>
        <v>1</v>
      </c>
    </row>
    <row r="146" spans="2:11" ht="15" customHeight="1" x14ac:dyDescent="0.75">
      <c r="B146" s="26">
        <f t="shared" si="6"/>
        <v>95</v>
      </c>
      <c r="C146" s="28">
        <v>3</v>
      </c>
      <c r="D146" s="29">
        <v>4.5</v>
      </c>
      <c r="F146" s="32">
        <f t="shared" si="4"/>
        <v>0</v>
      </c>
      <c r="K146" s="32">
        <f t="shared" si="5"/>
        <v>0</v>
      </c>
    </row>
    <row r="147" spans="2:11" ht="15" customHeight="1" x14ac:dyDescent="0.75">
      <c r="B147" s="26">
        <f t="shared" si="6"/>
        <v>96</v>
      </c>
      <c r="C147" s="28">
        <v>5</v>
      </c>
      <c r="D147" s="29">
        <v>4.5</v>
      </c>
      <c r="F147" s="32">
        <f t="shared" si="4"/>
        <v>0</v>
      </c>
      <c r="K147" s="32">
        <f t="shared" si="5"/>
        <v>1</v>
      </c>
    </row>
    <row r="148" spans="2:11" ht="15" customHeight="1" x14ac:dyDescent="0.75">
      <c r="B148" s="26">
        <f t="shared" si="6"/>
        <v>97</v>
      </c>
      <c r="C148" s="28">
        <v>5</v>
      </c>
      <c r="D148" s="29">
        <v>4</v>
      </c>
      <c r="F148" s="32">
        <f t="shared" si="4"/>
        <v>0</v>
      </c>
      <c r="K148" s="32">
        <f t="shared" si="5"/>
        <v>0</v>
      </c>
    </row>
    <row r="149" spans="2:11" ht="15" customHeight="1" x14ac:dyDescent="0.75">
      <c r="B149" s="26">
        <f t="shared" si="6"/>
        <v>98</v>
      </c>
      <c r="C149" s="28">
        <v>5</v>
      </c>
      <c r="D149" s="29">
        <v>4.5</v>
      </c>
      <c r="F149" s="32">
        <f t="shared" si="4"/>
        <v>0</v>
      </c>
      <c r="K149" s="32">
        <f t="shared" si="5"/>
        <v>1</v>
      </c>
    </row>
    <row r="150" spans="2:11" ht="15" customHeight="1" x14ac:dyDescent="0.75">
      <c r="B150" s="26">
        <f t="shared" si="6"/>
        <v>99</v>
      </c>
      <c r="C150" s="28">
        <v>4</v>
      </c>
      <c r="D150" s="29">
        <v>3.5</v>
      </c>
      <c r="F150" s="32">
        <f t="shared" si="4"/>
        <v>0</v>
      </c>
      <c r="K150" s="32">
        <f t="shared" si="5"/>
        <v>1</v>
      </c>
    </row>
    <row r="151" spans="2:11" ht="15" customHeight="1" x14ac:dyDescent="0.75">
      <c r="B151" s="26">
        <f t="shared" si="6"/>
        <v>100</v>
      </c>
      <c r="C151" s="28">
        <v>3.5</v>
      </c>
      <c r="D151" s="29">
        <v>3</v>
      </c>
      <c r="F151" s="32">
        <f t="shared" si="4"/>
        <v>0</v>
      </c>
      <c r="K151" s="32">
        <f t="shared" si="5"/>
        <v>1</v>
      </c>
    </row>
    <row r="152" spans="2:11" ht="15" customHeight="1" x14ac:dyDescent="0.75">
      <c r="B152" s="26">
        <f t="shared" si="6"/>
        <v>101</v>
      </c>
      <c r="C152" s="28">
        <v>3.5</v>
      </c>
      <c r="D152" s="29">
        <v>4.5</v>
      </c>
      <c r="F152" s="32">
        <f t="shared" si="4"/>
        <v>0</v>
      </c>
      <c r="K152" s="32">
        <f t="shared" si="5"/>
        <v>0</v>
      </c>
    </row>
    <row r="153" spans="2:11" ht="15" customHeight="1" x14ac:dyDescent="0.75">
      <c r="B153" s="26">
        <f t="shared" si="6"/>
        <v>102</v>
      </c>
      <c r="C153" s="28">
        <v>4</v>
      </c>
      <c r="D153" s="29">
        <v>4.5</v>
      </c>
      <c r="F153" s="32">
        <f t="shared" si="4"/>
        <v>0</v>
      </c>
      <c r="K153" s="32">
        <f t="shared" si="5"/>
        <v>1</v>
      </c>
    </row>
    <row r="154" spans="2:11" ht="15" customHeight="1" x14ac:dyDescent="0.75">
      <c r="B154" s="26">
        <f t="shared" si="6"/>
        <v>103</v>
      </c>
      <c r="C154" s="28">
        <v>5</v>
      </c>
      <c r="D154" s="29">
        <v>5</v>
      </c>
      <c r="F154" s="32">
        <f t="shared" si="4"/>
        <v>1</v>
      </c>
      <c r="K154" s="32">
        <f t="shared" si="5"/>
        <v>1</v>
      </c>
    </row>
    <row r="155" spans="2:11" ht="15" customHeight="1" x14ac:dyDescent="0.75">
      <c r="B155" s="26">
        <f t="shared" si="6"/>
        <v>104</v>
      </c>
      <c r="C155" s="28">
        <v>3.5</v>
      </c>
      <c r="D155" s="29">
        <v>4.5</v>
      </c>
      <c r="F155" s="32">
        <f t="shared" si="4"/>
        <v>0</v>
      </c>
      <c r="K155" s="32">
        <f t="shared" si="5"/>
        <v>0</v>
      </c>
    </row>
    <row r="156" spans="2:11" ht="15" customHeight="1" x14ac:dyDescent="0.75">
      <c r="B156" s="26">
        <f t="shared" si="6"/>
        <v>105</v>
      </c>
      <c r="C156" s="28">
        <v>4</v>
      </c>
      <c r="D156" s="29">
        <v>4.5</v>
      </c>
      <c r="F156" s="32">
        <f t="shared" si="4"/>
        <v>0</v>
      </c>
      <c r="K156" s="32">
        <f t="shared" si="5"/>
        <v>1</v>
      </c>
    </row>
    <row r="157" spans="2:11" ht="15" customHeight="1" x14ac:dyDescent="0.75">
      <c r="B157" s="26">
        <f t="shared" si="6"/>
        <v>106</v>
      </c>
      <c r="C157" s="28">
        <v>5</v>
      </c>
      <c r="D157" s="29">
        <v>4.5</v>
      </c>
      <c r="F157" s="32">
        <f t="shared" si="4"/>
        <v>0</v>
      </c>
      <c r="K157" s="32">
        <f t="shared" si="5"/>
        <v>1</v>
      </c>
    </row>
    <row r="158" spans="2:11" ht="15" customHeight="1" x14ac:dyDescent="0.75">
      <c r="B158" s="26">
        <f t="shared" si="6"/>
        <v>107</v>
      </c>
      <c r="C158" s="28">
        <v>4</v>
      </c>
      <c r="D158" s="29">
        <v>4.5</v>
      </c>
      <c r="F158" s="32">
        <f t="shared" si="4"/>
        <v>0</v>
      </c>
      <c r="K158" s="32">
        <f t="shared" si="5"/>
        <v>1</v>
      </c>
    </row>
    <row r="159" spans="2:11" ht="15" customHeight="1" x14ac:dyDescent="0.75">
      <c r="B159" s="26">
        <f t="shared" si="6"/>
        <v>108</v>
      </c>
      <c r="C159" s="28">
        <v>4.5</v>
      </c>
      <c r="D159" s="29">
        <v>4.5</v>
      </c>
      <c r="F159" s="32">
        <f t="shared" si="4"/>
        <v>1</v>
      </c>
      <c r="K159" s="32">
        <f t="shared" si="5"/>
        <v>1</v>
      </c>
    </row>
    <row r="160" spans="2:11" ht="15" customHeight="1" x14ac:dyDescent="0.75">
      <c r="B160" s="26">
        <f t="shared" si="6"/>
        <v>109</v>
      </c>
      <c r="C160" s="28">
        <v>4</v>
      </c>
      <c r="D160" s="29">
        <v>4.5</v>
      </c>
      <c r="F160" s="32">
        <f t="shared" si="4"/>
        <v>0</v>
      </c>
      <c r="K160" s="32">
        <f t="shared" si="5"/>
        <v>1</v>
      </c>
    </row>
    <row r="161" spans="2:11" ht="15" customHeight="1" x14ac:dyDescent="0.75">
      <c r="B161" s="26">
        <f t="shared" si="6"/>
        <v>110</v>
      </c>
      <c r="C161" s="28">
        <v>5</v>
      </c>
      <c r="D161" s="29">
        <v>4</v>
      </c>
      <c r="F161" s="32">
        <f t="shared" si="4"/>
        <v>0</v>
      </c>
      <c r="K161" s="32">
        <f t="shared" si="5"/>
        <v>0</v>
      </c>
    </row>
    <row r="162" spans="2:11" ht="15" customHeight="1" x14ac:dyDescent="0.75">
      <c r="B162" s="26">
        <f t="shared" si="6"/>
        <v>111</v>
      </c>
      <c r="C162" s="28">
        <v>4</v>
      </c>
      <c r="D162" s="29">
        <v>4</v>
      </c>
      <c r="F162" s="32">
        <f t="shared" si="4"/>
        <v>1</v>
      </c>
      <c r="K162" s="32">
        <f t="shared" si="5"/>
        <v>1</v>
      </c>
    </row>
    <row r="163" spans="2:11" ht="15" customHeight="1" x14ac:dyDescent="0.75">
      <c r="B163" s="26">
        <f t="shared" si="6"/>
        <v>112</v>
      </c>
      <c r="C163" s="28">
        <v>3.5</v>
      </c>
      <c r="D163" s="29">
        <v>4.5</v>
      </c>
      <c r="F163" s="32">
        <f t="shared" si="4"/>
        <v>0</v>
      </c>
      <c r="K163" s="32">
        <f t="shared" si="5"/>
        <v>0</v>
      </c>
    </row>
    <row r="164" spans="2:11" ht="15" customHeight="1" x14ac:dyDescent="0.75">
      <c r="B164" s="26">
        <f t="shared" si="6"/>
        <v>113</v>
      </c>
      <c r="C164" s="28">
        <v>4</v>
      </c>
      <c r="D164" s="29">
        <v>2.5</v>
      </c>
      <c r="F164" s="32">
        <f t="shared" si="4"/>
        <v>0</v>
      </c>
      <c r="K164" s="32">
        <f t="shared" si="5"/>
        <v>0</v>
      </c>
    </row>
    <row r="165" spans="2:11" ht="15" customHeight="1" x14ac:dyDescent="0.75">
      <c r="B165" s="26">
        <f t="shared" si="6"/>
        <v>114</v>
      </c>
      <c r="C165" s="28">
        <v>3</v>
      </c>
      <c r="D165" s="29">
        <v>4</v>
      </c>
      <c r="F165" s="32">
        <f t="shared" si="4"/>
        <v>0</v>
      </c>
      <c r="K165" s="32">
        <f t="shared" si="5"/>
        <v>0</v>
      </c>
    </row>
    <row r="166" spans="2:11" ht="15" customHeight="1" x14ac:dyDescent="0.75">
      <c r="B166" s="26">
        <f t="shared" si="6"/>
        <v>115</v>
      </c>
      <c r="C166" s="28">
        <v>4</v>
      </c>
      <c r="D166" s="29">
        <v>4</v>
      </c>
      <c r="F166" s="32">
        <f t="shared" si="4"/>
        <v>1</v>
      </c>
      <c r="K166" s="32">
        <f t="shared" si="5"/>
        <v>1</v>
      </c>
    </row>
    <row r="167" spans="2:11" ht="15" customHeight="1" x14ac:dyDescent="0.75">
      <c r="B167" s="26">
        <f t="shared" si="6"/>
        <v>116</v>
      </c>
      <c r="C167" s="28">
        <v>4</v>
      </c>
      <c r="D167" s="29">
        <v>4.5</v>
      </c>
      <c r="F167" s="32">
        <f t="shared" si="4"/>
        <v>0</v>
      </c>
      <c r="K167" s="32">
        <f t="shared" si="5"/>
        <v>1</v>
      </c>
    </row>
    <row r="168" spans="2:11" ht="15" customHeight="1" x14ac:dyDescent="0.75">
      <c r="B168" s="26">
        <f t="shared" si="6"/>
        <v>117</v>
      </c>
      <c r="C168" s="28">
        <v>3</v>
      </c>
      <c r="D168" s="29">
        <v>4.5</v>
      </c>
      <c r="F168" s="32">
        <f t="shared" si="4"/>
        <v>0</v>
      </c>
      <c r="K168" s="32">
        <f t="shared" si="5"/>
        <v>0</v>
      </c>
    </row>
    <row r="169" spans="2:11" ht="15" customHeight="1" thickBot="1" x14ac:dyDescent="0.9">
      <c r="B169" s="27">
        <f t="shared" si="6"/>
        <v>118</v>
      </c>
      <c r="C169" s="30">
        <v>3</v>
      </c>
      <c r="D169" s="31">
        <v>4</v>
      </c>
      <c r="F169" s="32">
        <f t="shared" si="4"/>
        <v>0</v>
      </c>
      <c r="K169" s="32">
        <f t="shared" si="5"/>
        <v>0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CAAB6-0221-4A69-B4B5-05141135052B}">
  <dimension ref="A1:R119"/>
  <sheetViews>
    <sheetView topLeftCell="M1" workbookViewId="0">
      <selection activeCell="O1" sqref="O1"/>
    </sheetView>
  </sheetViews>
  <sheetFormatPr baseColWidth="10" defaultColWidth="11.40625" defaultRowHeight="13" x14ac:dyDescent="0.6"/>
  <cols>
    <col min="1" max="15" width="17.26953125" style="8" customWidth="1"/>
    <col min="16" max="16384" width="11.40625" style="8"/>
  </cols>
  <sheetData>
    <row r="1" spans="1:18" x14ac:dyDescent="0.6">
      <c r="A1" s="11" t="s">
        <v>25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Q1" s="16" t="s">
        <v>43</v>
      </c>
    </row>
    <row r="2" spans="1:18" x14ac:dyDescent="0.6">
      <c r="A2" s="11">
        <v>1</v>
      </c>
      <c r="B2" s="9">
        <v>4</v>
      </c>
      <c r="C2" s="9">
        <v>4.5</v>
      </c>
      <c r="D2" s="9">
        <v>3</v>
      </c>
      <c r="E2" s="9">
        <v>4</v>
      </c>
      <c r="F2" s="9">
        <v>5</v>
      </c>
      <c r="G2" s="9">
        <v>5</v>
      </c>
      <c r="H2" s="9">
        <v>4</v>
      </c>
      <c r="I2" s="9">
        <v>4</v>
      </c>
      <c r="J2" s="9">
        <v>4</v>
      </c>
      <c r="K2" s="9">
        <v>5</v>
      </c>
      <c r="L2" s="9">
        <v>4</v>
      </c>
      <c r="M2" s="9">
        <v>5</v>
      </c>
      <c r="N2" s="9">
        <v>5</v>
      </c>
      <c r="O2" s="9">
        <v>5</v>
      </c>
      <c r="Q2" s="17">
        <f>SQRT(SUMXMY2('Table de données'!$C$27:$O$27,C2:O2))+ROW()/1000000</f>
        <v>1.8027776377319946</v>
      </c>
      <c r="R2" s="8" t="str">
        <f ca="1">_xlfn.FORMULATEXT(Q2)</f>
        <v>=RACINE(SOMME.XMY2('Table de données'!$C$27:$O$27;C2:O2))+LIGNE()/1000000</v>
      </c>
    </row>
    <row r="3" spans="1:18" x14ac:dyDescent="0.6">
      <c r="A3" s="11">
        <v>2</v>
      </c>
      <c r="B3" s="9">
        <v>5</v>
      </c>
      <c r="C3" s="9">
        <v>5</v>
      </c>
      <c r="D3" s="9">
        <v>4</v>
      </c>
      <c r="E3" s="9">
        <v>4.5</v>
      </c>
      <c r="F3" s="9">
        <v>4</v>
      </c>
      <c r="G3" s="9">
        <v>5</v>
      </c>
      <c r="H3" s="9">
        <v>4.5</v>
      </c>
      <c r="I3" s="9">
        <v>5</v>
      </c>
      <c r="J3" s="9">
        <v>5</v>
      </c>
      <c r="K3" s="9">
        <v>2.5</v>
      </c>
      <c r="L3" s="9">
        <v>2.5</v>
      </c>
      <c r="M3" s="9">
        <v>5</v>
      </c>
      <c r="N3" s="9">
        <v>4.5</v>
      </c>
      <c r="O3" s="9">
        <v>4</v>
      </c>
      <c r="Q3" s="17">
        <f>SQRT(SUMXMY2('Table de données'!$C$27:$O$27,C3:O3))+ROW()/1000000</f>
        <v>3.4278303002005219</v>
      </c>
    </row>
    <row r="4" spans="1:18" x14ac:dyDescent="0.6">
      <c r="A4" s="11">
        <v>3</v>
      </c>
      <c r="B4" s="9">
        <v>3.5</v>
      </c>
      <c r="C4" s="9">
        <v>4</v>
      </c>
      <c r="D4" s="9">
        <v>3</v>
      </c>
      <c r="E4" s="9">
        <v>3</v>
      </c>
      <c r="F4" s="9">
        <v>3.5</v>
      </c>
      <c r="G4" s="9">
        <v>3</v>
      </c>
      <c r="H4" s="9">
        <v>3.5</v>
      </c>
      <c r="I4" s="9">
        <v>3</v>
      </c>
      <c r="J4" s="9">
        <v>3</v>
      </c>
      <c r="K4" s="9">
        <v>3.5</v>
      </c>
      <c r="L4" s="9">
        <v>3</v>
      </c>
      <c r="M4" s="9">
        <v>3</v>
      </c>
      <c r="N4" s="9">
        <v>4</v>
      </c>
      <c r="O4" s="9">
        <v>3.5</v>
      </c>
      <c r="Q4" s="17">
        <f>SQRT(SUMXMY2('Table de données'!$C$27:$O$27,C4:O4))+ROW()/1000000</f>
        <v>4.6904197598234294</v>
      </c>
    </row>
    <row r="5" spans="1:18" x14ac:dyDescent="0.6">
      <c r="A5" s="11">
        <v>4</v>
      </c>
      <c r="B5" s="9">
        <v>5</v>
      </c>
      <c r="C5" s="9">
        <v>5</v>
      </c>
      <c r="D5" s="9">
        <v>5</v>
      </c>
      <c r="E5" s="9">
        <v>4.5</v>
      </c>
      <c r="F5" s="9">
        <v>5</v>
      </c>
      <c r="G5" s="9">
        <v>5</v>
      </c>
      <c r="H5" s="9">
        <v>4.5</v>
      </c>
      <c r="I5" s="9">
        <v>4.5</v>
      </c>
      <c r="J5" s="9">
        <v>4.5</v>
      </c>
      <c r="K5" s="9">
        <v>4.5</v>
      </c>
      <c r="L5" s="9">
        <v>4.5</v>
      </c>
      <c r="M5" s="9">
        <v>5</v>
      </c>
      <c r="N5" s="9">
        <v>4.5</v>
      </c>
      <c r="O5" s="9">
        <v>4</v>
      </c>
      <c r="Q5" s="17">
        <f>SQRT(SUMXMY2('Table de données'!$C$27:$O$27,C5:O5))+ROW()/1000000</f>
        <v>1.8027806377319946</v>
      </c>
    </row>
    <row r="6" spans="1:18" x14ac:dyDescent="0.6">
      <c r="A6" s="11">
        <v>5</v>
      </c>
      <c r="B6" s="9">
        <v>4.5</v>
      </c>
      <c r="C6" s="9">
        <v>5</v>
      </c>
      <c r="D6" s="9">
        <v>4</v>
      </c>
      <c r="E6" s="9">
        <v>4.5</v>
      </c>
      <c r="F6" s="9">
        <v>4.5</v>
      </c>
      <c r="G6" s="9">
        <v>4</v>
      </c>
      <c r="H6" s="9">
        <v>3.5</v>
      </c>
      <c r="I6" s="9">
        <v>4.5</v>
      </c>
      <c r="J6" s="9">
        <v>4.5</v>
      </c>
      <c r="K6" s="9">
        <v>4.5</v>
      </c>
      <c r="L6" s="9">
        <v>3.5</v>
      </c>
      <c r="M6" s="9">
        <v>4</v>
      </c>
      <c r="N6" s="9">
        <v>5</v>
      </c>
      <c r="O6" s="9">
        <v>5</v>
      </c>
      <c r="Q6" s="17">
        <f>SQRT(SUMXMY2('Table de données'!$C$27:$O$27,C6:O6))+ROW()/1000000</f>
        <v>2.2912938474779199</v>
      </c>
    </row>
    <row r="7" spans="1:18" x14ac:dyDescent="0.6">
      <c r="A7" s="11">
        <v>6</v>
      </c>
      <c r="B7" s="9">
        <v>4</v>
      </c>
      <c r="C7" s="9">
        <v>3.5</v>
      </c>
      <c r="D7" s="9">
        <v>4.5</v>
      </c>
      <c r="E7" s="9">
        <v>2.5</v>
      </c>
      <c r="F7" s="9">
        <v>4</v>
      </c>
      <c r="G7" s="9">
        <v>4</v>
      </c>
      <c r="H7" s="9">
        <v>2.5</v>
      </c>
      <c r="I7" s="9">
        <v>3.5</v>
      </c>
      <c r="J7" s="9">
        <v>4.5</v>
      </c>
      <c r="K7" s="9">
        <v>3.5</v>
      </c>
      <c r="L7" s="9">
        <v>4</v>
      </c>
      <c r="M7" s="9">
        <v>4</v>
      </c>
      <c r="N7" s="9">
        <v>3.5</v>
      </c>
      <c r="O7" s="9">
        <v>4</v>
      </c>
      <c r="Q7" s="17">
        <f>SQRT(SUMXMY2('Table de données'!$C$27:$O$27,C7:O7))+ROW()/1000000</f>
        <v>3.7416643867739414</v>
      </c>
    </row>
    <row r="8" spans="1:18" x14ac:dyDescent="0.6">
      <c r="A8" s="11">
        <v>7</v>
      </c>
      <c r="B8" s="9">
        <v>5</v>
      </c>
      <c r="C8" s="9">
        <v>4</v>
      </c>
      <c r="D8" s="9">
        <v>5</v>
      </c>
      <c r="E8" s="9">
        <v>5</v>
      </c>
      <c r="F8" s="9">
        <v>5</v>
      </c>
      <c r="G8" s="9">
        <v>5</v>
      </c>
      <c r="H8" s="9">
        <v>4</v>
      </c>
      <c r="I8" s="9">
        <v>4</v>
      </c>
      <c r="J8" s="9">
        <v>3</v>
      </c>
      <c r="K8" s="9">
        <v>3</v>
      </c>
      <c r="L8" s="9">
        <v>3</v>
      </c>
      <c r="M8" s="9">
        <v>3</v>
      </c>
      <c r="N8" s="9">
        <v>5</v>
      </c>
      <c r="O8" s="9">
        <v>4.5</v>
      </c>
      <c r="Q8" s="17">
        <f>SQRT(SUMXMY2('Table de données'!$C$27:$O$27,C8:O8))+ROW()/1000000</f>
        <v>3.7749252176353747</v>
      </c>
    </row>
    <row r="9" spans="1:18" x14ac:dyDescent="0.6">
      <c r="A9" s="11">
        <v>8</v>
      </c>
      <c r="B9" s="9">
        <v>5</v>
      </c>
      <c r="C9" s="9">
        <v>5</v>
      </c>
      <c r="D9" s="9">
        <v>5</v>
      </c>
      <c r="E9" s="9">
        <v>4</v>
      </c>
      <c r="F9" s="9">
        <v>5</v>
      </c>
      <c r="G9" s="9">
        <v>5</v>
      </c>
      <c r="H9" s="9">
        <v>4</v>
      </c>
      <c r="I9" s="9">
        <v>5</v>
      </c>
      <c r="J9" s="9">
        <v>5</v>
      </c>
      <c r="K9" s="9">
        <v>5</v>
      </c>
      <c r="L9" s="9">
        <v>4</v>
      </c>
      <c r="M9" s="9">
        <v>5</v>
      </c>
      <c r="N9" s="9">
        <v>5</v>
      </c>
      <c r="O9" s="9">
        <v>5</v>
      </c>
      <c r="Q9" s="17">
        <f>SQRT(SUMXMY2('Table de données'!$C$27:$O$27,C9:O9))+ROW()/1000000</f>
        <v>1.8708376933869706</v>
      </c>
    </row>
    <row r="10" spans="1:18" x14ac:dyDescent="0.6">
      <c r="A10" s="11">
        <v>9</v>
      </c>
      <c r="B10" s="9">
        <v>4</v>
      </c>
      <c r="C10" s="9">
        <v>4.5</v>
      </c>
      <c r="D10" s="9">
        <v>3</v>
      </c>
      <c r="E10" s="9">
        <v>5</v>
      </c>
      <c r="F10" s="9">
        <v>5</v>
      </c>
      <c r="G10" s="9">
        <v>5</v>
      </c>
      <c r="H10" s="9">
        <v>5</v>
      </c>
      <c r="I10" s="9">
        <v>4</v>
      </c>
      <c r="J10" s="9">
        <v>4</v>
      </c>
      <c r="K10" s="9">
        <v>4.5</v>
      </c>
      <c r="L10" s="9">
        <v>5</v>
      </c>
      <c r="M10" s="9">
        <v>4</v>
      </c>
      <c r="N10" s="9">
        <v>5</v>
      </c>
      <c r="O10" s="9">
        <v>5</v>
      </c>
      <c r="Q10" s="17">
        <f>SQRT(SUMXMY2('Table de données'!$C$27:$O$27,C10:O10))+ROW()/1000000</f>
        <v>2.7386227875258307</v>
      </c>
    </row>
    <row r="11" spans="1:18" x14ac:dyDescent="0.6">
      <c r="A11" s="11">
        <v>10</v>
      </c>
      <c r="B11" s="9">
        <v>5</v>
      </c>
      <c r="C11" s="9">
        <v>4</v>
      </c>
      <c r="D11" s="9">
        <v>4.5</v>
      </c>
      <c r="E11" s="9">
        <v>5</v>
      </c>
      <c r="F11" s="9">
        <v>5</v>
      </c>
      <c r="G11" s="9">
        <v>4.5</v>
      </c>
      <c r="H11" s="9">
        <v>4</v>
      </c>
      <c r="I11" s="9">
        <v>4.5</v>
      </c>
      <c r="J11" s="9">
        <v>4</v>
      </c>
      <c r="K11" s="9">
        <v>5</v>
      </c>
      <c r="L11" s="9">
        <v>4.5</v>
      </c>
      <c r="M11" s="9">
        <v>4.5</v>
      </c>
      <c r="N11" s="9">
        <v>4</v>
      </c>
      <c r="O11" s="9">
        <v>4.5</v>
      </c>
      <c r="Q11" s="17">
        <f>SQRT(SUMXMY2('Table de données'!$C$27:$O$27,C11:O11))+ROW()/1000000</f>
        <v>1.5811498300841897</v>
      </c>
    </row>
    <row r="12" spans="1:18" x14ac:dyDescent="0.6">
      <c r="A12" s="11">
        <v>11</v>
      </c>
      <c r="B12" s="9">
        <v>3.5</v>
      </c>
      <c r="C12" s="9">
        <v>5</v>
      </c>
      <c r="D12" s="9">
        <v>5</v>
      </c>
      <c r="E12" s="9">
        <v>4.5</v>
      </c>
      <c r="F12" s="9">
        <v>3.5</v>
      </c>
      <c r="G12" s="9">
        <v>5</v>
      </c>
      <c r="H12" s="9">
        <v>2.5</v>
      </c>
      <c r="I12" s="9">
        <v>2.5</v>
      </c>
      <c r="J12" s="9">
        <v>4</v>
      </c>
      <c r="K12" s="9">
        <v>5</v>
      </c>
      <c r="L12" s="9">
        <v>5</v>
      </c>
      <c r="M12" s="9">
        <v>5</v>
      </c>
      <c r="N12" s="9">
        <v>5</v>
      </c>
      <c r="O12" s="9">
        <v>5</v>
      </c>
      <c r="Q12" s="17">
        <f>SQRT(SUMXMY2('Table de données'!$C$27:$O$27,C12:O12))+ROW()/1000000</f>
        <v>3.8078985529319542</v>
      </c>
    </row>
    <row r="13" spans="1:18" x14ac:dyDescent="0.6">
      <c r="A13" s="11">
        <v>12</v>
      </c>
      <c r="B13" s="9">
        <v>4</v>
      </c>
      <c r="C13" s="9">
        <v>5</v>
      </c>
      <c r="D13" s="9">
        <v>4.5</v>
      </c>
      <c r="E13" s="9">
        <v>5</v>
      </c>
      <c r="F13" s="9">
        <v>4</v>
      </c>
      <c r="G13" s="9">
        <v>3.5</v>
      </c>
      <c r="H13" s="9">
        <v>4</v>
      </c>
      <c r="I13" s="9">
        <v>4</v>
      </c>
      <c r="J13" s="9">
        <v>4</v>
      </c>
      <c r="K13" s="9">
        <v>4.5</v>
      </c>
      <c r="L13" s="9">
        <v>4</v>
      </c>
      <c r="M13" s="9">
        <v>3.5</v>
      </c>
      <c r="N13" s="9">
        <v>3</v>
      </c>
      <c r="O13" s="9">
        <v>2.5</v>
      </c>
      <c r="Q13" s="17">
        <f>SQRT(SUMXMY2('Table de données'!$C$27:$O$27,C13:O13))+ROW()/1000000</f>
        <v>3.6400679446402591</v>
      </c>
    </row>
    <row r="14" spans="1:18" x14ac:dyDescent="0.6">
      <c r="A14" s="11">
        <v>13</v>
      </c>
      <c r="B14" s="9">
        <v>5</v>
      </c>
      <c r="C14" s="9">
        <v>4.5</v>
      </c>
      <c r="D14" s="9">
        <v>5</v>
      </c>
      <c r="E14" s="9">
        <v>4</v>
      </c>
      <c r="F14" s="9">
        <v>5</v>
      </c>
      <c r="G14" s="9">
        <v>2.5</v>
      </c>
      <c r="H14" s="9">
        <v>3</v>
      </c>
      <c r="I14" s="9">
        <v>5</v>
      </c>
      <c r="J14" s="9">
        <v>4</v>
      </c>
      <c r="K14" s="9">
        <v>5</v>
      </c>
      <c r="L14" s="9">
        <v>4</v>
      </c>
      <c r="M14" s="9">
        <v>4</v>
      </c>
      <c r="N14" s="9">
        <v>4</v>
      </c>
      <c r="O14" s="9">
        <v>5</v>
      </c>
      <c r="Q14" s="17">
        <f>SQRT(SUMXMY2('Table de données'!$C$27:$O$27,C14:O14))+ROW()/1000000</f>
        <v>3.0822210014844882</v>
      </c>
    </row>
    <row r="15" spans="1:18" x14ac:dyDescent="0.6">
      <c r="A15" s="11">
        <v>14</v>
      </c>
      <c r="B15" s="9">
        <v>3.5</v>
      </c>
      <c r="C15" s="9">
        <v>3</v>
      </c>
      <c r="D15" s="9">
        <v>2</v>
      </c>
      <c r="E15" s="9">
        <v>3.5</v>
      </c>
      <c r="F15" s="9">
        <v>4.5</v>
      </c>
      <c r="G15" s="9">
        <v>5</v>
      </c>
      <c r="H15" s="9">
        <v>3.5</v>
      </c>
      <c r="I15" s="9">
        <v>2.5</v>
      </c>
      <c r="J15" s="9">
        <v>3.5</v>
      </c>
      <c r="K15" s="9">
        <v>2.5</v>
      </c>
      <c r="L15" s="9">
        <v>2.5</v>
      </c>
      <c r="M15" s="9">
        <v>5</v>
      </c>
      <c r="N15" s="9">
        <v>3</v>
      </c>
      <c r="O15" s="9">
        <v>5</v>
      </c>
      <c r="Q15" s="17">
        <f>SQRT(SUMXMY2('Table de données'!$C$27:$O$27,C15:O15))+ROW()/1000000</f>
        <v>4.8218403804964778</v>
      </c>
    </row>
    <row r="16" spans="1:18" x14ac:dyDescent="0.6">
      <c r="A16" s="11">
        <v>15</v>
      </c>
      <c r="B16" s="9">
        <v>4</v>
      </c>
      <c r="C16" s="9">
        <v>5</v>
      </c>
      <c r="D16" s="9">
        <v>4.5</v>
      </c>
      <c r="E16" s="9">
        <v>4.5</v>
      </c>
      <c r="F16" s="9">
        <v>5</v>
      </c>
      <c r="G16" s="9">
        <v>5</v>
      </c>
      <c r="H16" s="9">
        <v>3.5</v>
      </c>
      <c r="I16" s="9">
        <v>4.5</v>
      </c>
      <c r="J16" s="9">
        <v>4.5</v>
      </c>
      <c r="K16" s="9">
        <v>4.5</v>
      </c>
      <c r="L16" s="9">
        <v>2.5</v>
      </c>
      <c r="M16" s="9">
        <v>4.5</v>
      </c>
      <c r="N16" s="9">
        <v>4.5</v>
      </c>
      <c r="O16" s="9">
        <v>4.5</v>
      </c>
      <c r="Q16" s="17">
        <f>SQRT(SUMXMY2('Table de données'!$C$27:$O$27,C16:O16))+ROW()/1000000</f>
        <v>2.1213363435596424</v>
      </c>
    </row>
    <row r="17" spans="1:17" x14ac:dyDescent="0.6">
      <c r="A17" s="11">
        <v>16</v>
      </c>
      <c r="B17" s="9">
        <v>1</v>
      </c>
      <c r="C17" s="9">
        <v>3</v>
      </c>
      <c r="D17" s="9">
        <v>4.5</v>
      </c>
      <c r="E17" s="9">
        <v>3.5</v>
      </c>
      <c r="F17" s="9">
        <v>4</v>
      </c>
      <c r="G17" s="9">
        <v>4</v>
      </c>
      <c r="H17" s="9">
        <v>2</v>
      </c>
      <c r="I17" s="9">
        <v>3</v>
      </c>
      <c r="J17" s="9">
        <v>3.5</v>
      </c>
      <c r="K17" s="9">
        <v>4.5</v>
      </c>
      <c r="L17" s="9">
        <v>0.5</v>
      </c>
      <c r="M17" s="9">
        <v>4</v>
      </c>
      <c r="N17" s="9">
        <v>4.5</v>
      </c>
      <c r="O17" s="9">
        <v>4</v>
      </c>
      <c r="Q17" s="17">
        <f>SQRT(SUMXMY2('Table de données'!$C$27:$O$27,C17:O17))+ROW()/1000000</f>
        <v>5.1961694227066317</v>
      </c>
    </row>
    <row r="18" spans="1:17" x14ac:dyDescent="0.6">
      <c r="A18" s="11">
        <v>17</v>
      </c>
      <c r="B18" s="9">
        <v>3</v>
      </c>
      <c r="C18" s="9">
        <v>2</v>
      </c>
      <c r="D18" s="9">
        <v>4.5</v>
      </c>
      <c r="E18" s="9">
        <v>4.5</v>
      </c>
      <c r="F18" s="9">
        <v>5</v>
      </c>
      <c r="G18" s="9">
        <v>4.5</v>
      </c>
      <c r="H18" s="9">
        <v>4.5</v>
      </c>
      <c r="I18" s="9">
        <v>4</v>
      </c>
      <c r="J18" s="9">
        <v>4</v>
      </c>
      <c r="K18" s="9">
        <v>4.5</v>
      </c>
      <c r="L18" s="9">
        <v>4</v>
      </c>
      <c r="M18" s="9">
        <v>4.5</v>
      </c>
      <c r="N18" s="9">
        <v>4.5</v>
      </c>
      <c r="O18" s="9">
        <v>4.5</v>
      </c>
      <c r="Q18" s="17">
        <f>SQRT(SUMXMY2('Table de données'!$C$27:$O$27,C18:O18))+ROW()/1000000</f>
        <v>3.0000179999999999</v>
      </c>
    </row>
    <row r="19" spans="1:17" x14ac:dyDescent="0.6">
      <c r="A19" s="11">
        <v>18</v>
      </c>
      <c r="B19" s="9">
        <v>4</v>
      </c>
      <c r="C19" s="9">
        <v>5</v>
      </c>
      <c r="D19" s="9">
        <v>5</v>
      </c>
      <c r="E19" s="9">
        <v>5</v>
      </c>
      <c r="F19" s="9">
        <v>4</v>
      </c>
      <c r="G19" s="9">
        <v>4</v>
      </c>
      <c r="H19" s="9">
        <v>4</v>
      </c>
      <c r="I19" s="9">
        <v>4.5</v>
      </c>
      <c r="J19" s="9">
        <v>4</v>
      </c>
      <c r="K19" s="9">
        <v>5</v>
      </c>
      <c r="L19" s="9">
        <v>4</v>
      </c>
      <c r="M19" s="9">
        <v>4.5</v>
      </c>
      <c r="N19" s="9">
        <v>4</v>
      </c>
      <c r="O19" s="9">
        <v>4</v>
      </c>
      <c r="Q19" s="17">
        <f>SQRT(SUMXMY2('Table de données'!$C$27:$O$27,C19:O19))+ROW()/1000000</f>
        <v>2.2360869774997898</v>
      </c>
    </row>
    <row r="20" spans="1:17" x14ac:dyDescent="0.6">
      <c r="A20" s="11">
        <v>19</v>
      </c>
      <c r="B20" s="9">
        <v>3.5</v>
      </c>
      <c r="C20" s="9">
        <v>5</v>
      </c>
      <c r="D20" s="9">
        <v>5</v>
      </c>
      <c r="E20" s="9">
        <v>4.5</v>
      </c>
      <c r="F20" s="9">
        <v>4</v>
      </c>
      <c r="G20" s="9">
        <v>4</v>
      </c>
      <c r="H20" s="9">
        <v>4</v>
      </c>
      <c r="I20" s="9">
        <v>3.5</v>
      </c>
      <c r="J20" s="9">
        <v>4</v>
      </c>
      <c r="K20" s="9">
        <v>5</v>
      </c>
      <c r="L20" s="9">
        <v>5</v>
      </c>
      <c r="M20" s="9">
        <v>5</v>
      </c>
      <c r="N20" s="9">
        <v>5</v>
      </c>
      <c r="O20" s="9">
        <v>5</v>
      </c>
      <c r="Q20" s="17">
        <f>SQRT(SUMXMY2('Table de données'!$C$27:$O$27,C20:O20))+ROW()/1000000</f>
        <v>2.8284471247461904</v>
      </c>
    </row>
    <row r="21" spans="1:17" x14ac:dyDescent="0.6">
      <c r="A21" s="11">
        <v>20</v>
      </c>
      <c r="B21" s="9">
        <v>5</v>
      </c>
      <c r="C21" s="9">
        <v>5</v>
      </c>
      <c r="D21" s="9">
        <v>5</v>
      </c>
      <c r="E21" s="9">
        <v>5</v>
      </c>
      <c r="F21" s="9">
        <v>5</v>
      </c>
      <c r="G21" s="9">
        <v>5</v>
      </c>
      <c r="H21" s="9">
        <v>4</v>
      </c>
      <c r="I21" s="9">
        <v>4</v>
      </c>
      <c r="J21" s="9">
        <v>5</v>
      </c>
      <c r="K21" s="9">
        <v>5</v>
      </c>
      <c r="L21" s="9">
        <v>4.5</v>
      </c>
      <c r="M21" s="9">
        <v>5</v>
      </c>
      <c r="N21" s="9">
        <v>5</v>
      </c>
      <c r="O21" s="9">
        <v>4</v>
      </c>
      <c r="Q21" s="17">
        <f>SQRT(SUMXMY2('Table de données'!$C$27:$O$27,C21:O21))+ROW()/1000000</f>
        <v>2.3979367616563594</v>
      </c>
    </row>
    <row r="22" spans="1:17" x14ac:dyDescent="0.6">
      <c r="A22" s="11">
        <v>21</v>
      </c>
      <c r="B22" s="9">
        <v>5</v>
      </c>
      <c r="C22" s="9">
        <v>4.5</v>
      </c>
      <c r="D22" s="9">
        <v>4.5</v>
      </c>
      <c r="E22" s="9">
        <v>4</v>
      </c>
      <c r="F22" s="9">
        <v>4.5</v>
      </c>
      <c r="G22" s="9">
        <v>4</v>
      </c>
      <c r="H22" s="9">
        <v>3.5</v>
      </c>
      <c r="I22" s="9">
        <v>3.5</v>
      </c>
      <c r="J22" s="9">
        <v>3</v>
      </c>
      <c r="K22" s="9">
        <v>4</v>
      </c>
      <c r="L22" s="9">
        <v>4</v>
      </c>
      <c r="M22" s="9">
        <v>4.5</v>
      </c>
      <c r="N22" s="9">
        <v>4.5</v>
      </c>
      <c r="O22" s="9">
        <v>5</v>
      </c>
      <c r="Q22" s="17">
        <f>SQRT(SUMXMY2('Table de données'!$C$27:$O$27,C22:O22))+ROW()/1000000</f>
        <v>2.598098211353316</v>
      </c>
    </row>
    <row r="23" spans="1:17" x14ac:dyDescent="0.6">
      <c r="A23" s="11">
        <v>22</v>
      </c>
      <c r="B23" s="9">
        <v>4</v>
      </c>
      <c r="C23" s="9">
        <v>4.5</v>
      </c>
      <c r="D23" s="9">
        <v>4</v>
      </c>
      <c r="E23" s="9">
        <v>3.5</v>
      </c>
      <c r="F23" s="9">
        <v>4.5</v>
      </c>
      <c r="G23" s="9">
        <v>2</v>
      </c>
      <c r="H23" s="9">
        <v>2.5</v>
      </c>
      <c r="I23" s="9">
        <v>3</v>
      </c>
      <c r="J23" s="9">
        <v>3</v>
      </c>
      <c r="K23" s="9">
        <v>4</v>
      </c>
      <c r="L23" s="9">
        <v>2</v>
      </c>
      <c r="M23" s="9">
        <v>2</v>
      </c>
      <c r="N23" s="9">
        <v>4</v>
      </c>
      <c r="O23" s="9">
        <v>4.5</v>
      </c>
      <c r="Q23" s="17">
        <f>SQRT(SUMXMY2('Table de données'!$C$27:$O$27,C23:O23))+ROW()/1000000</f>
        <v>5.5452912532047085</v>
      </c>
    </row>
    <row r="24" spans="1:17" x14ac:dyDescent="0.6">
      <c r="A24" s="11">
        <v>23</v>
      </c>
      <c r="B24" s="9">
        <v>4.5</v>
      </c>
      <c r="C24" s="9">
        <v>5</v>
      </c>
      <c r="D24" s="9">
        <v>4</v>
      </c>
      <c r="E24" s="9">
        <v>5</v>
      </c>
      <c r="F24" s="9">
        <v>5</v>
      </c>
      <c r="G24" s="9">
        <v>4</v>
      </c>
      <c r="H24" s="9">
        <v>5</v>
      </c>
      <c r="I24" s="9">
        <v>4</v>
      </c>
      <c r="J24" s="9">
        <v>4</v>
      </c>
      <c r="K24" s="9">
        <v>5</v>
      </c>
      <c r="L24" s="9">
        <v>4</v>
      </c>
      <c r="M24" s="9">
        <v>4</v>
      </c>
      <c r="N24" s="9">
        <v>4</v>
      </c>
      <c r="O24" s="9">
        <v>4</v>
      </c>
      <c r="Q24" s="17">
        <f>SQRT(SUMXMY2('Table de données'!$C$27:$O$27,C24:O24))+ROW()/1000000</f>
        <v>2.3452318799117147</v>
      </c>
    </row>
    <row r="25" spans="1:17" x14ac:dyDescent="0.6">
      <c r="A25" s="11">
        <v>24</v>
      </c>
      <c r="B25" s="9">
        <v>3.5</v>
      </c>
      <c r="C25" s="9">
        <v>3.5</v>
      </c>
      <c r="D25" s="9">
        <v>3</v>
      </c>
      <c r="E25" s="9">
        <v>4</v>
      </c>
      <c r="F25" s="9">
        <v>4</v>
      </c>
      <c r="G25" s="9">
        <v>4</v>
      </c>
      <c r="H25" s="9">
        <v>3.5</v>
      </c>
      <c r="I25" s="9">
        <v>4</v>
      </c>
      <c r="J25" s="9">
        <v>3.5</v>
      </c>
      <c r="K25" s="9">
        <v>3</v>
      </c>
      <c r="L25" s="9">
        <v>4</v>
      </c>
      <c r="M25" s="9">
        <v>4</v>
      </c>
      <c r="N25" s="9">
        <v>4</v>
      </c>
      <c r="O25" s="9">
        <v>4</v>
      </c>
      <c r="Q25" s="17">
        <f>SQRT(SUMXMY2('Table de données'!$C$27:$O$27,C25:O25))+ROW()/1000000</f>
        <v>3.2787442621510001</v>
      </c>
    </row>
    <row r="26" spans="1:17" x14ac:dyDescent="0.6">
      <c r="A26" s="11">
        <v>25</v>
      </c>
      <c r="B26" s="9">
        <v>4</v>
      </c>
      <c r="C26" s="9">
        <v>4</v>
      </c>
      <c r="D26" s="9">
        <v>4</v>
      </c>
      <c r="E26" s="9">
        <v>4</v>
      </c>
      <c r="F26" s="9">
        <v>4</v>
      </c>
      <c r="G26" s="9">
        <v>4</v>
      </c>
      <c r="H26" s="9">
        <v>4</v>
      </c>
      <c r="I26" s="9">
        <v>4</v>
      </c>
      <c r="J26" s="9">
        <v>4</v>
      </c>
      <c r="K26" s="9">
        <v>3.5</v>
      </c>
      <c r="L26" s="9">
        <v>3</v>
      </c>
      <c r="M26" s="9">
        <v>3</v>
      </c>
      <c r="N26" s="9">
        <v>3</v>
      </c>
      <c r="O26" s="9">
        <v>4</v>
      </c>
      <c r="Q26" s="17">
        <f>SQRT(SUMXMY2('Table de données'!$C$27:$O$27,C26:O26))+ROW()/1000000</f>
        <v>3.427853300200522</v>
      </c>
    </row>
    <row r="27" spans="1:17" x14ac:dyDescent="0.6">
      <c r="A27" s="11">
        <v>26</v>
      </c>
      <c r="B27" s="9">
        <v>4</v>
      </c>
      <c r="C27" s="9">
        <v>4.5</v>
      </c>
      <c r="D27" s="9">
        <v>4</v>
      </c>
      <c r="E27" s="9">
        <v>4.5</v>
      </c>
      <c r="F27" s="9">
        <v>4</v>
      </c>
      <c r="G27" s="9">
        <v>4.5</v>
      </c>
      <c r="H27" s="9">
        <v>3</v>
      </c>
      <c r="I27" s="9">
        <v>4.5</v>
      </c>
      <c r="J27" s="9">
        <v>2</v>
      </c>
      <c r="K27" s="9">
        <v>4</v>
      </c>
      <c r="L27" s="9">
        <v>3.5</v>
      </c>
      <c r="M27" s="9">
        <v>4</v>
      </c>
      <c r="N27" s="9">
        <v>4</v>
      </c>
      <c r="O27" s="9">
        <v>4</v>
      </c>
      <c r="Q27" s="17">
        <f>SQRT(SUMXMY2('Table de données'!$C$27:$O$27,C27:O27))+ROW()/1000000</f>
        <v>3.0414082651491099</v>
      </c>
    </row>
    <row r="28" spans="1:17" x14ac:dyDescent="0.6">
      <c r="A28" s="11">
        <v>27</v>
      </c>
      <c r="B28" s="9">
        <v>3</v>
      </c>
      <c r="C28" s="9">
        <v>4.5</v>
      </c>
      <c r="D28" s="9">
        <v>5</v>
      </c>
      <c r="E28" s="9">
        <v>4</v>
      </c>
      <c r="F28" s="9">
        <v>3</v>
      </c>
      <c r="G28" s="9">
        <v>1</v>
      </c>
      <c r="H28" s="9">
        <v>3</v>
      </c>
      <c r="I28" s="9">
        <v>2</v>
      </c>
      <c r="J28" s="9">
        <v>3</v>
      </c>
      <c r="K28" s="9">
        <v>4</v>
      </c>
      <c r="L28" s="9">
        <v>4</v>
      </c>
      <c r="M28" s="9">
        <v>4.5</v>
      </c>
      <c r="N28" s="9">
        <v>4</v>
      </c>
      <c r="O28" s="9">
        <v>4.5</v>
      </c>
      <c r="Q28" s="17">
        <f>SQRT(SUMXMY2('Table de données'!$C$27:$O$27,C28:O28))+ROW()/1000000</f>
        <v>5.7663092973353987</v>
      </c>
    </row>
    <row r="29" spans="1:17" x14ac:dyDescent="0.6">
      <c r="A29" s="11">
        <v>28</v>
      </c>
      <c r="B29" s="9">
        <v>3</v>
      </c>
      <c r="C29" s="9">
        <v>3.5</v>
      </c>
      <c r="D29" s="9">
        <v>5</v>
      </c>
      <c r="E29" s="9">
        <v>2</v>
      </c>
      <c r="F29" s="9">
        <v>4</v>
      </c>
      <c r="G29" s="9">
        <v>5</v>
      </c>
      <c r="H29" s="9">
        <v>2</v>
      </c>
      <c r="I29" s="9">
        <v>4</v>
      </c>
      <c r="J29" s="9">
        <v>5</v>
      </c>
      <c r="K29" s="9">
        <v>4.5</v>
      </c>
      <c r="L29" s="9">
        <v>4</v>
      </c>
      <c r="M29" s="9">
        <v>4</v>
      </c>
      <c r="N29" s="9">
        <v>4</v>
      </c>
      <c r="O29" s="9">
        <v>5</v>
      </c>
      <c r="Q29" s="17">
        <f>SQRT(SUMXMY2('Table de données'!$C$27:$O$27,C29:O29))+ROW()/1000000</f>
        <v>3.8079155529319544</v>
      </c>
    </row>
    <row r="30" spans="1:17" x14ac:dyDescent="0.6">
      <c r="A30" s="11">
        <v>29</v>
      </c>
      <c r="B30" s="9">
        <v>4</v>
      </c>
      <c r="C30" s="9">
        <v>4.5</v>
      </c>
      <c r="D30" s="9">
        <v>4.5</v>
      </c>
      <c r="E30" s="9">
        <v>4</v>
      </c>
      <c r="F30" s="9">
        <v>4</v>
      </c>
      <c r="G30" s="9">
        <v>4.5</v>
      </c>
      <c r="H30" s="9">
        <v>4</v>
      </c>
      <c r="I30" s="9">
        <v>5</v>
      </c>
      <c r="J30" s="9">
        <v>4</v>
      </c>
      <c r="K30" s="9">
        <v>4.5</v>
      </c>
      <c r="L30" s="9">
        <v>5</v>
      </c>
      <c r="M30" s="9">
        <v>4.5</v>
      </c>
      <c r="N30" s="9">
        <v>5</v>
      </c>
      <c r="O30" s="9">
        <v>4</v>
      </c>
      <c r="Q30" s="17">
        <f>SQRT(SUMXMY2('Table de données'!$C$27:$O$27,C30:O30))+ROW()/1000000</f>
        <v>2.0615828128088305</v>
      </c>
    </row>
    <row r="31" spans="1:17" x14ac:dyDescent="0.6">
      <c r="A31" s="11">
        <v>30</v>
      </c>
      <c r="B31" s="9">
        <v>3</v>
      </c>
      <c r="C31" s="9">
        <v>5</v>
      </c>
      <c r="D31" s="9">
        <v>3</v>
      </c>
      <c r="E31" s="9">
        <v>2.5</v>
      </c>
      <c r="F31" s="9">
        <v>4</v>
      </c>
      <c r="G31" s="9">
        <v>4</v>
      </c>
      <c r="H31" s="9">
        <v>3.5</v>
      </c>
      <c r="I31" s="9">
        <v>3.5</v>
      </c>
      <c r="J31" s="9">
        <v>4</v>
      </c>
      <c r="K31" s="9">
        <v>2.5</v>
      </c>
      <c r="L31" s="9">
        <v>3.5</v>
      </c>
      <c r="M31" s="9">
        <v>4.5</v>
      </c>
      <c r="N31" s="9">
        <v>5</v>
      </c>
      <c r="O31" s="9">
        <v>3</v>
      </c>
      <c r="Q31" s="17">
        <f>SQRT(SUMXMY2('Table de données'!$C$27:$O$27,C31:O31))+ROW()/1000000</f>
        <v>4.2426716871192847</v>
      </c>
    </row>
    <row r="32" spans="1:17" x14ac:dyDescent="0.6">
      <c r="A32" s="11">
        <v>31</v>
      </c>
      <c r="B32" s="9">
        <v>5</v>
      </c>
      <c r="C32" s="9">
        <v>5</v>
      </c>
      <c r="D32" s="9">
        <v>5</v>
      </c>
      <c r="E32" s="9">
        <v>5</v>
      </c>
      <c r="F32" s="9">
        <v>3</v>
      </c>
      <c r="G32" s="9">
        <v>2.5</v>
      </c>
      <c r="H32" s="9">
        <v>3.5</v>
      </c>
      <c r="I32" s="9">
        <v>3</v>
      </c>
      <c r="J32" s="9">
        <v>3</v>
      </c>
      <c r="K32" s="9">
        <v>4</v>
      </c>
      <c r="L32" s="9">
        <v>5</v>
      </c>
      <c r="M32" s="9">
        <v>3</v>
      </c>
      <c r="N32" s="9">
        <v>4</v>
      </c>
      <c r="O32" s="9">
        <v>4</v>
      </c>
      <c r="Q32" s="17">
        <f>SQRT(SUMXMY2('Table de données'!$C$27:$O$27,C32:O32))+ROW()/1000000</f>
        <v>4.8990114855663558</v>
      </c>
    </row>
    <row r="33" spans="1:17" x14ac:dyDescent="0.6">
      <c r="A33" s="11">
        <v>32</v>
      </c>
      <c r="B33" s="9">
        <v>4.5</v>
      </c>
      <c r="C33" s="9">
        <v>5</v>
      </c>
      <c r="D33" s="9">
        <v>4.5</v>
      </c>
      <c r="E33" s="9">
        <v>4.5</v>
      </c>
      <c r="F33" s="9">
        <v>4.5</v>
      </c>
      <c r="G33" s="9">
        <v>4</v>
      </c>
      <c r="H33" s="9">
        <v>3</v>
      </c>
      <c r="I33" s="9">
        <v>4</v>
      </c>
      <c r="J33" s="9">
        <v>4</v>
      </c>
      <c r="K33" s="9">
        <v>4.5</v>
      </c>
      <c r="L33" s="9">
        <v>4</v>
      </c>
      <c r="M33" s="9">
        <v>4</v>
      </c>
      <c r="N33" s="9">
        <v>4.5</v>
      </c>
      <c r="O33" s="9">
        <v>5</v>
      </c>
      <c r="Q33" s="17">
        <f>SQRT(SUMXMY2('Table de données'!$C$27:$O$27,C33:O33))+ROW()/1000000</f>
        <v>2.3979487616563597</v>
      </c>
    </row>
    <row r="34" spans="1:17" x14ac:dyDescent="0.6">
      <c r="A34" s="11">
        <v>33</v>
      </c>
      <c r="B34" s="9">
        <v>5</v>
      </c>
      <c r="C34" s="9">
        <v>4.5</v>
      </c>
      <c r="D34" s="9">
        <v>5</v>
      </c>
      <c r="E34" s="9">
        <v>4.5</v>
      </c>
      <c r="F34" s="9">
        <v>5</v>
      </c>
      <c r="G34" s="9">
        <v>3.5</v>
      </c>
      <c r="H34" s="9">
        <v>3.5</v>
      </c>
      <c r="I34" s="9">
        <v>3.5</v>
      </c>
      <c r="J34" s="9">
        <v>2</v>
      </c>
      <c r="K34" s="9">
        <v>5</v>
      </c>
      <c r="L34" s="9">
        <v>4</v>
      </c>
      <c r="M34" s="9">
        <v>3</v>
      </c>
      <c r="N34" s="9">
        <v>4.5</v>
      </c>
      <c r="O34" s="9">
        <v>5</v>
      </c>
      <c r="Q34" s="17">
        <f>SQRT(SUMXMY2('Table de données'!$C$27:$O$27,C34:O34))+ROW()/1000000</f>
        <v>3.8079205529319542</v>
      </c>
    </row>
    <row r="35" spans="1:17" x14ac:dyDescent="0.6">
      <c r="A35" s="11">
        <v>34</v>
      </c>
      <c r="B35" s="9">
        <v>2</v>
      </c>
      <c r="C35" s="9">
        <v>3</v>
      </c>
      <c r="D35" s="9">
        <v>4.5</v>
      </c>
      <c r="E35" s="9">
        <v>4</v>
      </c>
      <c r="F35" s="9">
        <v>4</v>
      </c>
      <c r="G35" s="9">
        <v>4</v>
      </c>
      <c r="H35" s="9">
        <v>4.5</v>
      </c>
      <c r="I35" s="9">
        <v>3</v>
      </c>
      <c r="J35" s="9">
        <v>3.5</v>
      </c>
      <c r="K35" s="9">
        <v>3</v>
      </c>
      <c r="L35" s="9">
        <v>4</v>
      </c>
      <c r="M35" s="9">
        <v>4</v>
      </c>
      <c r="N35" s="9">
        <v>4.5</v>
      </c>
      <c r="O35" s="9">
        <v>4</v>
      </c>
      <c r="Q35" s="17">
        <f>SQRT(SUMXMY2('Table de données'!$C$27:$O$27,C35:O35))+ROW()/1000000</f>
        <v>3.8079215529319543</v>
      </c>
    </row>
    <row r="36" spans="1:17" x14ac:dyDescent="0.6">
      <c r="A36" s="11">
        <v>35</v>
      </c>
      <c r="B36" s="9">
        <v>3</v>
      </c>
      <c r="C36" s="9">
        <v>3.5</v>
      </c>
      <c r="D36" s="9">
        <v>4</v>
      </c>
      <c r="E36" s="9">
        <v>3.5</v>
      </c>
      <c r="F36" s="9">
        <v>4</v>
      </c>
      <c r="G36" s="9">
        <v>5</v>
      </c>
      <c r="H36" s="9">
        <v>2</v>
      </c>
      <c r="I36" s="9">
        <v>3</v>
      </c>
      <c r="J36" s="9">
        <v>3</v>
      </c>
      <c r="K36" s="9">
        <v>3</v>
      </c>
      <c r="L36" s="9">
        <v>2</v>
      </c>
      <c r="M36" s="9">
        <v>4.5</v>
      </c>
      <c r="N36" s="9">
        <v>4</v>
      </c>
      <c r="O36" s="9">
        <v>2.5</v>
      </c>
      <c r="Q36" s="17">
        <f>SQRT(SUMXMY2('Table de données'!$C$27:$O$27,C36:O36))+ROW()/1000000</f>
        <v>4.847715857416329</v>
      </c>
    </row>
    <row r="37" spans="1:17" x14ac:dyDescent="0.6">
      <c r="A37" s="11">
        <v>36</v>
      </c>
      <c r="B37" s="9">
        <v>5</v>
      </c>
      <c r="C37" s="9">
        <v>5</v>
      </c>
      <c r="D37" s="9">
        <v>5</v>
      </c>
      <c r="E37" s="9">
        <v>4</v>
      </c>
      <c r="F37" s="9">
        <v>5</v>
      </c>
      <c r="G37" s="9">
        <v>5</v>
      </c>
      <c r="H37" s="9">
        <v>3</v>
      </c>
      <c r="I37" s="9">
        <v>3</v>
      </c>
      <c r="J37" s="9">
        <v>3</v>
      </c>
      <c r="K37" s="9">
        <v>5</v>
      </c>
      <c r="L37" s="9">
        <v>5</v>
      </c>
      <c r="M37" s="9">
        <v>5</v>
      </c>
      <c r="N37" s="9">
        <v>5</v>
      </c>
      <c r="O37" s="9">
        <v>5</v>
      </c>
      <c r="Q37" s="17">
        <f>SQRT(SUMXMY2('Table de données'!$C$27:$O$27,C37:O37))+ROW()/1000000</f>
        <v>3.0822440014844878</v>
      </c>
    </row>
    <row r="38" spans="1:17" x14ac:dyDescent="0.6">
      <c r="A38" s="11">
        <v>37</v>
      </c>
      <c r="B38" s="9">
        <v>2</v>
      </c>
      <c r="C38" s="9">
        <v>4</v>
      </c>
      <c r="D38" s="9">
        <v>4</v>
      </c>
      <c r="E38" s="9">
        <v>4</v>
      </c>
      <c r="F38" s="9">
        <v>4</v>
      </c>
      <c r="G38" s="9">
        <v>4</v>
      </c>
      <c r="H38" s="9">
        <v>3.5</v>
      </c>
      <c r="I38" s="9">
        <v>2.5</v>
      </c>
      <c r="J38" s="9">
        <v>3.5</v>
      </c>
      <c r="K38" s="9">
        <v>4</v>
      </c>
      <c r="L38" s="9">
        <v>4</v>
      </c>
      <c r="M38" s="9">
        <v>3.5</v>
      </c>
      <c r="N38" s="9">
        <v>4</v>
      </c>
      <c r="O38" s="9">
        <v>5</v>
      </c>
      <c r="Q38" s="17">
        <f>SQRT(SUMXMY2('Table de données'!$C$27:$O$27,C38:O38))+ROW()/1000000</f>
        <v>3.5355719059327377</v>
      </c>
    </row>
    <row r="39" spans="1:17" x14ac:dyDescent="0.6">
      <c r="A39" s="11">
        <v>38</v>
      </c>
      <c r="B39" s="9">
        <v>4</v>
      </c>
      <c r="C39" s="9">
        <v>5</v>
      </c>
      <c r="D39" s="9">
        <v>5</v>
      </c>
      <c r="E39" s="9">
        <v>4</v>
      </c>
      <c r="F39" s="9">
        <v>5</v>
      </c>
      <c r="G39" s="9">
        <v>5</v>
      </c>
      <c r="H39" s="9">
        <v>3.5</v>
      </c>
      <c r="I39" s="9">
        <v>4.5</v>
      </c>
      <c r="J39" s="9">
        <v>3.5</v>
      </c>
      <c r="K39" s="9">
        <v>5</v>
      </c>
      <c r="L39" s="9">
        <v>3.5</v>
      </c>
      <c r="M39" s="9">
        <v>5</v>
      </c>
      <c r="N39" s="9">
        <v>5</v>
      </c>
      <c r="O39" s="9">
        <v>3.5</v>
      </c>
      <c r="Q39" s="17">
        <f>SQRT(SUMXMY2('Table de données'!$C$27:$O$27,C39:O39))+ROW()/1000000</f>
        <v>2.0615918128088304</v>
      </c>
    </row>
    <row r="40" spans="1:17" x14ac:dyDescent="0.6">
      <c r="A40" s="11">
        <v>39</v>
      </c>
      <c r="B40" s="9">
        <v>5</v>
      </c>
      <c r="C40" s="9">
        <v>4</v>
      </c>
      <c r="D40" s="9">
        <v>4</v>
      </c>
      <c r="E40" s="9">
        <v>5</v>
      </c>
      <c r="F40" s="9">
        <v>4</v>
      </c>
      <c r="G40" s="9">
        <v>4</v>
      </c>
      <c r="H40" s="9">
        <v>4</v>
      </c>
      <c r="I40" s="9">
        <v>4</v>
      </c>
      <c r="J40" s="9">
        <v>5</v>
      </c>
      <c r="K40" s="9">
        <v>5</v>
      </c>
      <c r="L40" s="9">
        <v>4</v>
      </c>
      <c r="M40" s="9">
        <v>5</v>
      </c>
      <c r="N40" s="9">
        <v>4</v>
      </c>
      <c r="O40" s="9">
        <v>4</v>
      </c>
      <c r="Q40" s="17">
        <f>SQRT(SUMXMY2('Table de données'!$C$27:$O$27,C40:O40))+ROW()/1000000</f>
        <v>2.3452478799117147</v>
      </c>
    </row>
    <row r="41" spans="1:17" x14ac:dyDescent="0.6">
      <c r="A41" s="11">
        <v>40</v>
      </c>
      <c r="B41" s="9">
        <v>3.5</v>
      </c>
      <c r="C41" s="9">
        <v>4.5</v>
      </c>
      <c r="D41" s="9">
        <v>3.5</v>
      </c>
      <c r="E41" s="9">
        <v>3.5</v>
      </c>
      <c r="F41" s="9">
        <v>3</v>
      </c>
      <c r="G41" s="9">
        <v>2.5</v>
      </c>
      <c r="H41" s="9">
        <v>3</v>
      </c>
      <c r="I41" s="9">
        <v>3</v>
      </c>
      <c r="J41" s="9">
        <v>4</v>
      </c>
      <c r="K41" s="9">
        <v>4.5</v>
      </c>
      <c r="L41" s="9">
        <v>4</v>
      </c>
      <c r="M41" s="9">
        <v>3.5</v>
      </c>
      <c r="N41" s="9">
        <v>4</v>
      </c>
      <c r="O41" s="9">
        <v>3.5</v>
      </c>
      <c r="Q41" s="17">
        <f>SQRT(SUMXMY2('Table de données'!$C$27:$O$27,C41:O41))+ROW()/1000000</f>
        <v>4.3875231936960617</v>
      </c>
    </row>
    <row r="42" spans="1:17" x14ac:dyDescent="0.6">
      <c r="A42" s="11">
        <v>41</v>
      </c>
      <c r="B42" s="9">
        <v>3.5</v>
      </c>
      <c r="C42" s="9">
        <v>5</v>
      </c>
      <c r="D42" s="9">
        <v>3.5</v>
      </c>
      <c r="E42" s="9">
        <v>3</v>
      </c>
      <c r="F42" s="9">
        <v>4</v>
      </c>
      <c r="G42" s="9">
        <v>4.5</v>
      </c>
      <c r="H42" s="9">
        <v>4</v>
      </c>
      <c r="I42" s="9">
        <v>4</v>
      </c>
      <c r="J42" s="9">
        <v>5</v>
      </c>
      <c r="K42" s="9">
        <v>4.5</v>
      </c>
      <c r="L42" s="9">
        <v>4</v>
      </c>
      <c r="M42" s="9">
        <v>4.5</v>
      </c>
      <c r="N42" s="9">
        <v>5</v>
      </c>
      <c r="O42" s="9">
        <v>4</v>
      </c>
      <c r="Q42" s="17">
        <f>SQRT(SUMXMY2('Table de données'!$C$27:$O$27,C42:O42))+ROW()/1000000</f>
        <v>2.5495517567963923</v>
      </c>
    </row>
    <row r="43" spans="1:17" x14ac:dyDescent="0.6">
      <c r="A43" s="11">
        <v>42</v>
      </c>
      <c r="B43" s="9">
        <v>2</v>
      </c>
      <c r="C43" s="9">
        <v>3.5</v>
      </c>
      <c r="D43" s="9">
        <v>2</v>
      </c>
      <c r="E43" s="9">
        <v>2.5</v>
      </c>
      <c r="F43" s="9">
        <v>3</v>
      </c>
      <c r="G43" s="9">
        <v>5</v>
      </c>
      <c r="H43" s="9">
        <v>4</v>
      </c>
      <c r="I43" s="9">
        <v>2</v>
      </c>
      <c r="J43" s="9">
        <v>3</v>
      </c>
      <c r="K43" s="9">
        <v>4</v>
      </c>
      <c r="L43" s="9">
        <v>4</v>
      </c>
      <c r="M43" s="9">
        <v>5</v>
      </c>
      <c r="N43" s="9">
        <v>3</v>
      </c>
      <c r="O43" s="9">
        <v>3.5</v>
      </c>
      <c r="Q43" s="17">
        <f>SQRT(SUMXMY2('Table de données'!$C$27:$O$27,C43:O43))+ROW()/1000000</f>
        <v>4.9244719008980518</v>
      </c>
    </row>
    <row r="44" spans="1:17" x14ac:dyDescent="0.6">
      <c r="A44" s="11">
        <v>43</v>
      </c>
      <c r="B44" s="9">
        <v>5</v>
      </c>
      <c r="C44" s="9">
        <v>5</v>
      </c>
      <c r="D44" s="9">
        <v>5</v>
      </c>
      <c r="E44" s="9">
        <v>5</v>
      </c>
      <c r="F44" s="9">
        <v>5</v>
      </c>
      <c r="G44" s="9">
        <v>5</v>
      </c>
      <c r="H44" s="9">
        <v>5</v>
      </c>
      <c r="I44" s="9">
        <v>5</v>
      </c>
      <c r="J44" s="9">
        <v>5</v>
      </c>
      <c r="K44" s="9">
        <v>1.5</v>
      </c>
      <c r="L44" s="9">
        <v>5</v>
      </c>
      <c r="M44" s="9">
        <v>5</v>
      </c>
      <c r="N44" s="9">
        <v>5</v>
      </c>
      <c r="O44" s="9">
        <v>5</v>
      </c>
      <c r="Q44" s="17">
        <f>SQRT(SUMXMY2('Table de données'!$C$27:$O$27,C44:O44))+ROW()/1000000</f>
        <v>4.3301710189221936</v>
      </c>
    </row>
    <row r="45" spans="1:17" x14ac:dyDescent="0.6">
      <c r="A45" s="11">
        <v>44</v>
      </c>
      <c r="B45" s="9">
        <v>3.5</v>
      </c>
      <c r="C45" s="9">
        <v>4</v>
      </c>
      <c r="D45" s="9">
        <v>5</v>
      </c>
      <c r="E45" s="9">
        <v>4</v>
      </c>
      <c r="F45" s="9">
        <v>2</v>
      </c>
      <c r="G45" s="9">
        <v>3.5</v>
      </c>
      <c r="H45" s="9">
        <v>3</v>
      </c>
      <c r="I45" s="9">
        <v>3</v>
      </c>
      <c r="J45" s="9">
        <v>4.5</v>
      </c>
      <c r="K45" s="9">
        <v>5</v>
      </c>
      <c r="L45" s="9">
        <v>5</v>
      </c>
      <c r="M45" s="9">
        <v>5</v>
      </c>
      <c r="N45" s="9">
        <v>4.5</v>
      </c>
      <c r="O45" s="9">
        <v>5</v>
      </c>
      <c r="Q45" s="17">
        <f>SQRT(SUMXMY2('Table de données'!$C$27:$O$27,C45:O45))+ROW()/1000000</f>
        <v>4.3875271936960614</v>
      </c>
    </row>
    <row r="46" spans="1:17" x14ac:dyDescent="0.6">
      <c r="A46" s="11">
        <v>45</v>
      </c>
      <c r="B46" s="9">
        <v>5</v>
      </c>
      <c r="C46" s="9">
        <v>4</v>
      </c>
      <c r="D46" s="9">
        <v>4.5</v>
      </c>
      <c r="E46" s="9">
        <v>4.5</v>
      </c>
      <c r="F46" s="9">
        <v>4.5</v>
      </c>
      <c r="G46" s="9">
        <v>3.5</v>
      </c>
      <c r="H46" s="9">
        <v>4</v>
      </c>
      <c r="I46" s="9">
        <v>3.5</v>
      </c>
      <c r="J46" s="9">
        <v>3.5</v>
      </c>
      <c r="K46" s="9">
        <v>5</v>
      </c>
      <c r="L46" s="9">
        <v>4</v>
      </c>
      <c r="M46" s="9">
        <v>4</v>
      </c>
      <c r="N46" s="9">
        <v>4</v>
      </c>
      <c r="O46" s="9">
        <v>3.5</v>
      </c>
      <c r="Q46" s="17">
        <f>SQRT(SUMXMY2('Table de données'!$C$27:$O$27,C46:O46))+ROW()/1000000</f>
        <v>2.783928181415011</v>
      </c>
    </row>
    <row r="47" spans="1:17" x14ac:dyDescent="0.6">
      <c r="A47" s="11">
        <v>46</v>
      </c>
      <c r="B47" s="9">
        <v>4</v>
      </c>
      <c r="C47" s="9">
        <v>5</v>
      </c>
      <c r="D47" s="9">
        <v>5</v>
      </c>
      <c r="E47" s="9">
        <v>5</v>
      </c>
      <c r="F47" s="9">
        <v>4.5</v>
      </c>
      <c r="G47" s="9">
        <v>4.5</v>
      </c>
      <c r="H47" s="9">
        <v>3</v>
      </c>
      <c r="I47" s="9">
        <v>4.5</v>
      </c>
      <c r="J47" s="9">
        <v>4</v>
      </c>
      <c r="K47" s="9">
        <v>4.5</v>
      </c>
      <c r="L47" s="9">
        <v>3.5</v>
      </c>
      <c r="M47" s="9">
        <v>4.5</v>
      </c>
      <c r="N47" s="9">
        <v>5</v>
      </c>
      <c r="O47" s="9">
        <v>5</v>
      </c>
      <c r="Q47" s="17">
        <f>SQRT(SUMXMY2('Table de données'!$C$27:$O$27,C47:O47))+ROW()/1000000</f>
        <v>2.4495367427831778</v>
      </c>
    </row>
    <row r="48" spans="1:17" x14ac:dyDescent="0.6">
      <c r="A48" s="11">
        <v>47</v>
      </c>
      <c r="B48" s="9">
        <v>5</v>
      </c>
      <c r="C48" s="9">
        <v>5</v>
      </c>
      <c r="D48" s="9">
        <v>4</v>
      </c>
      <c r="E48" s="9">
        <v>4.5</v>
      </c>
      <c r="F48" s="9">
        <v>4.5</v>
      </c>
      <c r="G48" s="9">
        <v>5</v>
      </c>
      <c r="H48" s="9">
        <v>4</v>
      </c>
      <c r="I48" s="9">
        <v>3</v>
      </c>
      <c r="J48" s="9">
        <v>4</v>
      </c>
      <c r="K48" s="9">
        <v>4</v>
      </c>
      <c r="L48" s="9">
        <v>3</v>
      </c>
      <c r="M48" s="9">
        <v>4</v>
      </c>
      <c r="N48" s="9">
        <v>4</v>
      </c>
      <c r="O48" s="9">
        <v>3</v>
      </c>
      <c r="Q48" s="17">
        <f>SQRT(SUMXMY2('Table de données'!$C$27:$O$27,C48:O48))+ROW()/1000000</f>
        <v>3.1623256601683796</v>
      </c>
    </row>
    <row r="49" spans="1:17" x14ac:dyDescent="0.6">
      <c r="A49" s="11">
        <v>48</v>
      </c>
      <c r="B49" s="9">
        <v>5</v>
      </c>
      <c r="C49" s="9">
        <v>5</v>
      </c>
      <c r="D49" s="9">
        <v>5</v>
      </c>
      <c r="E49" s="9">
        <v>3.5</v>
      </c>
      <c r="F49" s="9">
        <v>5</v>
      </c>
      <c r="G49" s="9">
        <v>5</v>
      </c>
      <c r="H49" s="9">
        <v>4</v>
      </c>
      <c r="I49" s="9">
        <v>4.5</v>
      </c>
      <c r="J49" s="9">
        <v>3.5</v>
      </c>
      <c r="K49" s="9">
        <v>5</v>
      </c>
      <c r="L49" s="9">
        <v>4</v>
      </c>
      <c r="M49" s="9">
        <v>5</v>
      </c>
      <c r="N49" s="9">
        <v>4.5</v>
      </c>
      <c r="O49" s="9">
        <v>5</v>
      </c>
      <c r="Q49" s="17">
        <f>SQRT(SUMXMY2('Table de données'!$C$27:$O$27,C49:O49))+ROW()/1000000</f>
        <v>1.5811878300841897</v>
      </c>
    </row>
    <row r="50" spans="1:17" x14ac:dyDescent="0.6">
      <c r="A50" s="11">
        <v>49</v>
      </c>
      <c r="B50" s="9">
        <v>5</v>
      </c>
      <c r="C50" s="9">
        <v>4.5</v>
      </c>
      <c r="D50" s="9">
        <v>4</v>
      </c>
      <c r="E50" s="9">
        <v>4</v>
      </c>
      <c r="F50" s="9">
        <v>3.5</v>
      </c>
      <c r="G50" s="9">
        <v>4</v>
      </c>
      <c r="H50" s="9">
        <v>4.5</v>
      </c>
      <c r="I50" s="9">
        <v>4</v>
      </c>
      <c r="J50" s="9">
        <v>3.5</v>
      </c>
      <c r="K50" s="9">
        <v>5</v>
      </c>
      <c r="L50" s="9">
        <v>5</v>
      </c>
      <c r="M50" s="9">
        <v>4.5</v>
      </c>
      <c r="N50" s="9">
        <v>5</v>
      </c>
      <c r="O50" s="9">
        <v>4</v>
      </c>
      <c r="Q50" s="17">
        <f>SQRT(SUMXMY2('Table de données'!$C$27:$O$27,C50:O50))+ROW()/1000000</f>
        <v>2.6926324035672518</v>
      </c>
    </row>
    <row r="51" spans="1:17" x14ac:dyDescent="0.6">
      <c r="A51" s="11">
        <v>50</v>
      </c>
      <c r="B51" s="9">
        <v>4.5</v>
      </c>
      <c r="C51" s="9">
        <v>4.5</v>
      </c>
      <c r="D51" s="9">
        <v>4</v>
      </c>
      <c r="E51" s="9">
        <v>4</v>
      </c>
      <c r="F51" s="9">
        <v>5</v>
      </c>
      <c r="G51" s="9">
        <v>5</v>
      </c>
      <c r="H51" s="9">
        <v>4</v>
      </c>
      <c r="I51" s="9">
        <v>5</v>
      </c>
      <c r="J51" s="9">
        <v>4</v>
      </c>
      <c r="K51" s="9">
        <v>5</v>
      </c>
      <c r="L51" s="9">
        <v>4</v>
      </c>
      <c r="M51" s="9">
        <v>5</v>
      </c>
      <c r="N51" s="9">
        <v>4</v>
      </c>
      <c r="O51" s="9">
        <v>4.5</v>
      </c>
      <c r="Q51" s="17">
        <f>SQRT(SUMXMY2('Table de données'!$C$27:$O$27,C51:O51))+ROW()/1000000</f>
        <v>5.1E-5</v>
      </c>
    </row>
    <row r="52" spans="1:17" x14ac:dyDescent="0.6">
      <c r="A52" s="11">
        <v>51</v>
      </c>
      <c r="B52" s="9">
        <v>5</v>
      </c>
      <c r="C52" s="9">
        <v>4.5</v>
      </c>
      <c r="D52" s="9">
        <v>5</v>
      </c>
      <c r="E52" s="9">
        <v>4</v>
      </c>
      <c r="F52" s="9">
        <v>5</v>
      </c>
      <c r="G52" s="9">
        <v>4</v>
      </c>
      <c r="H52" s="9">
        <v>4</v>
      </c>
      <c r="I52" s="9">
        <v>4</v>
      </c>
      <c r="J52" s="9">
        <v>4</v>
      </c>
      <c r="K52" s="9">
        <v>5</v>
      </c>
      <c r="L52" s="9">
        <v>4.5</v>
      </c>
      <c r="M52" s="9">
        <v>4</v>
      </c>
      <c r="N52" s="9">
        <v>4.5</v>
      </c>
      <c r="O52" s="9">
        <v>5</v>
      </c>
      <c r="Q52" s="17">
        <f>SQRT(SUMXMY2('Table de données'!$C$27:$O$27,C52:O52))+ROW()/1000000</f>
        <v>2.1795014717703372</v>
      </c>
    </row>
    <row r="53" spans="1:17" x14ac:dyDescent="0.6">
      <c r="A53" s="11">
        <v>52</v>
      </c>
      <c r="B53" s="9">
        <v>4</v>
      </c>
      <c r="C53" s="9">
        <v>4.5</v>
      </c>
      <c r="D53" s="9">
        <v>5</v>
      </c>
      <c r="E53" s="9">
        <v>5</v>
      </c>
      <c r="F53" s="9">
        <v>5</v>
      </c>
      <c r="G53" s="9">
        <v>4</v>
      </c>
      <c r="H53" s="9">
        <v>4</v>
      </c>
      <c r="I53" s="9">
        <v>5</v>
      </c>
      <c r="J53" s="9">
        <v>4</v>
      </c>
      <c r="K53" s="9">
        <v>5</v>
      </c>
      <c r="L53" s="9">
        <v>2</v>
      </c>
      <c r="M53" s="9">
        <v>5</v>
      </c>
      <c r="N53" s="9">
        <v>4</v>
      </c>
      <c r="O53" s="9">
        <v>4</v>
      </c>
      <c r="Q53" s="17">
        <f>SQRT(SUMXMY2('Table de données'!$C$27:$O$27,C53:O53))+ROW()/1000000</f>
        <v>2.6926354035672517</v>
      </c>
    </row>
    <row r="54" spans="1:17" x14ac:dyDescent="0.6">
      <c r="A54" s="11">
        <v>53</v>
      </c>
      <c r="B54" s="9">
        <v>4.5</v>
      </c>
      <c r="C54" s="9">
        <v>4.5</v>
      </c>
      <c r="D54" s="9">
        <v>5</v>
      </c>
      <c r="E54" s="9">
        <v>4</v>
      </c>
      <c r="F54" s="9">
        <v>4</v>
      </c>
      <c r="G54" s="9">
        <v>3</v>
      </c>
      <c r="H54" s="9">
        <v>3.5</v>
      </c>
      <c r="I54" s="9">
        <v>4.5</v>
      </c>
      <c r="J54" s="9">
        <v>4.5</v>
      </c>
      <c r="K54" s="9">
        <v>5</v>
      </c>
      <c r="L54" s="9">
        <v>4</v>
      </c>
      <c r="M54" s="9">
        <v>4.5</v>
      </c>
      <c r="N54" s="9">
        <v>4</v>
      </c>
      <c r="O54" s="9">
        <v>5</v>
      </c>
      <c r="Q54" s="17">
        <f>SQRT(SUMXMY2('Table de données'!$C$27:$O$27,C54:O54))+ROW()/1000000</f>
        <v>2.6926364035672519</v>
      </c>
    </row>
    <row r="55" spans="1:17" x14ac:dyDescent="0.6">
      <c r="A55" s="11">
        <v>54</v>
      </c>
      <c r="B55" s="9">
        <v>3</v>
      </c>
      <c r="C55" s="9">
        <v>4</v>
      </c>
      <c r="D55" s="9">
        <v>5</v>
      </c>
      <c r="E55" s="9">
        <v>5</v>
      </c>
      <c r="F55" s="9">
        <v>5</v>
      </c>
      <c r="G55" s="9">
        <v>4</v>
      </c>
      <c r="H55" s="9">
        <v>4</v>
      </c>
      <c r="I55" s="9">
        <v>4</v>
      </c>
      <c r="J55" s="9">
        <v>4</v>
      </c>
      <c r="K55" s="9">
        <v>5</v>
      </c>
      <c r="L55" s="9">
        <v>5</v>
      </c>
      <c r="M55" s="9">
        <v>5</v>
      </c>
      <c r="N55" s="9">
        <v>4</v>
      </c>
      <c r="O55" s="9">
        <v>4</v>
      </c>
      <c r="Q55" s="17">
        <f>SQRT(SUMXMY2('Table de données'!$C$27:$O$27,C55:O55))+ROW()/1000000</f>
        <v>2.345262879911715</v>
      </c>
    </row>
    <row r="56" spans="1:17" x14ac:dyDescent="0.6">
      <c r="A56" s="11">
        <v>55</v>
      </c>
      <c r="B56" s="9">
        <v>3</v>
      </c>
      <c r="C56" s="9">
        <v>4.5</v>
      </c>
      <c r="D56" s="9">
        <v>5</v>
      </c>
      <c r="E56" s="9">
        <v>4</v>
      </c>
      <c r="F56" s="9">
        <v>4.5</v>
      </c>
      <c r="G56" s="9">
        <v>5</v>
      </c>
      <c r="H56" s="9">
        <v>4</v>
      </c>
      <c r="I56" s="9">
        <v>4</v>
      </c>
      <c r="J56" s="9">
        <v>4</v>
      </c>
      <c r="K56" s="9">
        <v>3.5</v>
      </c>
      <c r="L56" s="9">
        <v>3</v>
      </c>
      <c r="M56" s="9">
        <v>5</v>
      </c>
      <c r="N56" s="9">
        <v>3.5</v>
      </c>
      <c r="O56" s="9">
        <v>3.5</v>
      </c>
      <c r="Q56" s="17">
        <f>SQRT(SUMXMY2('Table de données'!$C$27:$O$27,C56:O56))+ROW()/1000000</f>
        <v>2.5981322113533158</v>
      </c>
    </row>
    <row r="57" spans="1:17" x14ac:dyDescent="0.6">
      <c r="A57" s="11">
        <v>56</v>
      </c>
      <c r="B57" s="9">
        <v>4.5</v>
      </c>
      <c r="C57" s="9">
        <v>4.5</v>
      </c>
      <c r="D57" s="9">
        <v>4</v>
      </c>
      <c r="E57" s="9">
        <v>4</v>
      </c>
      <c r="F57" s="9">
        <v>5</v>
      </c>
      <c r="G57" s="9">
        <v>4</v>
      </c>
      <c r="H57" s="9">
        <v>4</v>
      </c>
      <c r="I57" s="9">
        <v>4.5</v>
      </c>
      <c r="J57" s="9">
        <v>4.5</v>
      </c>
      <c r="K57" s="9">
        <v>4.5</v>
      </c>
      <c r="L57" s="9">
        <v>4.5</v>
      </c>
      <c r="M57" s="9">
        <v>5</v>
      </c>
      <c r="N57" s="9">
        <v>4.5</v>
      </c>
      <c r="O57" s="9">
        <v>4.5</v>
      </c>
      <c r="Q57" s="17">
        <f>SQRT(SUMXMY2('Table de données'!$C$27:$O$27,C57:O57))+ROW()/1000000</f>
        <v>1.500057</v>
      </c>
    </row>
    <row r="58" spans="1:17" x14ac:dyDescent="0.6">
      <c r="A58" s="11">
        <v>57</v>
      </c>
      <c r="B58" s="9">
        <v>5</v>
      </c>
      <c r="C58" s="9">
        <v>5</v>
      </c>
      <c r="D58" s="9">
        <v>5</v>
      </c>
      <c r="E58" s="9">
        <v>5</v>
      </c>
      <c r="F58" s="9">
        <v>3</v>
      </c>
      <c r="G58" s="9">
        <v>5</v>
      </c>
      <c r="H58" s="9">
        <v>2</v>
      </c>
      <c r="I58" s="9">
        <v>5</v>
      </c>
      <c r="J58" s="9">
        <v>4</v>
      </c>
      <c r="K58" s="9">
        <v>3.5</v>
      </c>
      <c r="L58" s="9">
        <v>4.5</v>
      </c>
      <c r="M58" s="9">
        <v>4.5</v>
      </c>
      <c r="N58" s="9">
        <v>4</v>
      </c>
      <c r="O58" s="9">
        <v>4</v>
      </c>
      <c r="Q58" s="17">
        <f>SQRT(SUMXMY2('Table de données'!$C$27:$O$27,C58:O58))+ROW()/1000000</f>
        <v>3.6401129446402591</v>
      </c>
    </row>
    <row r="59" spans="1:17" x14ac:dyDescent="0.6">
      <c r="A59" s="11">
        <v>58</v>
      </c>
      <c r="B59" s="9">
        <v>4.5</v>
      </c>
      <c r="C59" s="9">
        <v>5</v>
      </c>
      <c r="D59" s="9">
        <v>3</v>
      </c>
      <c r="E59" s="9">
        <v>3</v>
      </c>
      <c r="F59" s="9">
        <v>4</v>
      </c>
      <c r="G59" s="9">
        <v>4</v>
      </c>
      <c r="H59" s="9">
        <v>4</v>
      </c>
      <c r="I59" s="9">
        <v>2.5</v>
      </c>
      <c r="J59" s="9">
        <v>4</v>
      </c>
      <c r="K59" s="9">
        <v>2</v>
      </c>
      <c r="L59" s="9">
        <v>4</v>
      </c>
      <c r="M59" s="9">
        <v>4</v>
      </c>
      <c r="N59" s="9">
        <v>4</v>
      </c>
      <c r="O59" s="9">
        <v>4</v>
      </c>
      <c r="Q59" s="17">
        <f>SQRT(SUMXMY2('Table de données'!$C$27:$O$27,C59:O59))+ROW()/1000000</f>
        <v>4.5552757895721498</v>
      </c>
    </row>
    <row r="60" spans="1:17" x14ac:dyDescent="0.6">
      <c r="A60" s="11">
        <v>59</v>
      </c>
      <c r="B60" s="9">
        <v>3</v>
      </c>
      <c r="C60" s="9">
        <v>3.5</v>
      </c>
      <c r="D60" s="9">
        <v>4.5</v>
      </c>
      <c r="E60" s="9">
        <v>4</v>
      </c>
      <c r="F60" s="9">
        <v>4</v>
      </c>
      <c r="G60" s="9">
        <v>4</v>
      </c>
      <c r="H60" s="9">
        <v>4</v>
      </c>
      <c r="I60" s="9">
        <v>3</v>
      </c>
      <c r="J60" s="9">
        <v>4</v>
      </c>
      <c r="K60" s="9">
        <v>5</v>
      </c>
      <c r="L60" s="9">
        <v>2</v>
      </c>
      <c r="M60" s="9">
        <v>4</v>
      </c>
      <c r="N60" s="9">
        <v>3.5</v>
      </c>
      <c r="O60" s="9">
        <v>4</v>
      </c>
      <c r="Q60" s="17">
        <f>SQRT(SUMXMY2('Table de données'!$C$27:$O$27,C60:O60))+ROW()/1000000</f>
        <v>3.5707742142714252</v>
      </c>
    </row>
    <row r="61" spans="1:17" x14ac:dyDescent="0.6">
      <c r="A61" s="11">
        <v>60</v>
      </c>
      <c r="B61" s="9">
        <v>5</v>
      </c>
      <c r="C61" s="9">
        <v>4</v>
      </c>
      <c r="D61" s="9">
        <v>5</v>
      </c>
      <c r="E61" s="9">
        <v>4</v>
      </c>
      <c r="F61" s="9">
        <v>4</v>
      </c>
      <c r="G61" s="9">
        <v>5</v>
      </c>
      <c r="H61" s="9">
        <v>4</v>
      </c>
      <c r="I61" s="9">
        <v>5</v>
      </c>
      <c r="J61" s="9">
        <v>5</v>
      </c>
      <c r="K61" s="9">
        <v>4</v>
      </c>
      <c r="L61" s="9">
        <v>5</v>
      </c>
      <c r="M61" s="9">
        <v>5</v>
      </c>
      <c r="N61" s="9">
        <v>4</v>
      </c>
      <c r="O61" s="9">
        <v>2</v>
      </c>
      <c r="Q61" s="17">
        <f>SQRT(SUMXMY2('Table de données'!$C$27:$O$27,C61:O61))+ROW()/1000000</f>
        <v>3.3912259915626342</v>
      </c>
    </row>
    <row r="62" spans="1:17" x14ac:dyDescent="0.6">
      <c r="A62" s="11">
        <v>61</v>
      </c>
      <c r="B62" s="9">
        <v>4.5</v>
      </c>
      <c r="C62" s="9">
        <v>5</v>
      </c>
      <c r="D62" s="9">
        <v>5</v>
      </c>
      <c r="E62" s="9">
        <v>5</v>
      </c>
      <c r="F62" s="9">
        <v>5</v>
      </c>
      <c r="G62" s="9">
        <v>5</v>
      </c>
      <c r="H62" s="9">
        <v>2</v>
      </c>
      <c r="I62" s="9">
        <v>3</v>
      </c>
      <c r="J62" s="9">
        <v>5</v>
      </c>
      <c r="K62" s="9">
        <v>4.5</v>
      </c>
      <c r="L62" s="9">
        <v>4</v>
      </c>
      <c r="M62" s="9">
        <v>5</v>
      </c>
      <c r="N62" s="9">
        <v>5</v>
      </c>
      <c r="O62" s="9">
        <v>5</v>
      </c>
      <c r="Q62" s="17">
        <f>SQRT(SUMXMY2('Table de données'!$C$27:$O$27,C62:O62))+ROW()/1000000</f>
        <v>3.570776214271425</v>
      </c>
    </row>
    <row r="63" spans="1:17" x14ac:dyDescent="0.6">
      <c r="A63" s="11">
        <v>62</v>
      </c>
      <c r="B63" s="9">
        <v>4</v>
      </c>
      <c r="C63" s="9">
        <v>4.5</v>
      </c>
      <c r="D63" s="9">
        <v>4.5</v>
      </c>
      <c r="E63" s="9">
        <v>4.5</v>
      </c>
      <c r="F63" s="9">
        <v>3.5</v>
      </c>
      <c r="G63" s="9">
        <v>3.5</v>
      </c>
      <c r="H63" s="9">
        <v>3.5</v>
      </c>
      <c r="I63" s="9">
        <v>3.5</v>
      </c>
      <c r="J63" s="9">
        <v>2.5</v>
      </c>
      <c r="K63" s="9">
        <v>4</v>
      </c>
      <c r="L63" s="9">
        <v>4</v>
      </c>
      <c r="M63" s="9">
        <v>3</v>
      </c>
      <c r="N63" s="9">
        <v>4.5</v>
      </c>
      <c r="O63" s="9">
        <v>4</v>
      </c>
      <c r="Q63" s="17">
        <f>SQRT(SUMXMY2('Table de données'!$C$27:$O$27,C63:O63))+ROW()/1000000</f>
        <v>3.9051878379533269</v>
      </c>
    </row>
    <row r="64" spans="1:17" x14ac:dyDescent="0.6">
      <c r="A64" s="11">
        <v>63</v>
      </c>
      <c r="B64" s="9">
        <v>4</v>
      </c>
      <c r="C64" s="9">
        <v>5</v>
      </c>
      <c r="D64" s="9">
        <v>1</v>
      </c>
      <c r="E64" s="9">
        <v>3</v>
      </c>
      <c r="F64" s="9">
        <v>3</v>
      </c>
      <c r="G64" s="9">
        <v>5</v>
      </c>
      <c r="H64" s="9">
        <v>3</v>
      </c>
      <c r="I64" s="9">
        <v>4</v>
      </c>
      <c r="J64" s="9">
        <v>5</v>
      </c>
      <c r="K64" s="9">
        <v>4</v>
      </c>
      <c r="L64" s="9">
        <v>3</v>
      </c>
      <c r="M64" s="9">
        <v>4</v>
      </c>
      <c r="N64" s="9">
        <v>4</v>
      </c>
      <c r="O64" s="9">
        <v>4</v>
      </c>
      <c r="Q64" s="17">
        <f>SQRT(SUMXMY2('Table de données'!$C$27:$O$27,C64:O64))+ROW()/1000000</f>
        <v>4.5277565690687087</v>
      </c>
    </row>
    <row r="65" spans="1:17" x14ac:dyDescent="0.6">
      <c r="A65" s="11">
        <v>64</v>
      </c>
      <c r="B65" s="9">
        <v>5</v>
      </c>
      <c r="C65" s="9">
        <v>4</v>
      </c>
      <c r="D65" s="9">
        <v>5</v>
      </c>
      <c r="E65" s="9">
        <v>5</v>
      </c>
      <c r="F65" s="9">
        <v>4</v>
      </c>
      <c r="G65" s="9">
        <v>4</v>
      </c>
      <c r="H65" s="9">
        <v>3</v>
      </c>
      <c r="I65" s="9">
        <v>5</v>
      </c>
      <c r="J65" s="9">
        <v>4</v>
      </c>
      <c r="K65" s="9">
        <v>5</v>
      </c>
      <c r="L65" s="9">
        <v>4</v>
      </c>
      <c r="M65" s="9">
        <v>4.5</v>
      </c>
      <c r="N65" s="9">
        <v>5</v>
      </c>
      <c r="O65" s="9">
        <v>5</v>
      </c>
      <c r="Q65" s="17">
        <f>SQRT(SUMXMY2('Table de données'!$C$27:$O$27,C65:O65))+ROW()/1000000</f>
        <v>2.5981412113533162</v>
      </c>
    </row>
    <row r="66" spans="1:17" x14ac:dyDescent="0.6">
      <c r="A66" s="11">
        <v>65</v>
      </c>
      <c r="B66" s="9">
        <v>3.5</v>
      </c>
      <c r="C66" s="9">
        <v>5</v>
      </c>
      <c r="D66" s="9">
        <v>4</v>
      </c>
      <c r="E66" s="9">
        <v>4.5</v>
      </c>
      <c r="F66" s="9">
        <v>3</v>
      </c>
      <c r="G66" s="9">
        <v>4.5</v>
      </c>
      <c r="H66" s="9">
        <v>3.5</v>
      </c>
      <c r="I66" s="9">
        <v>2</v>
      </c>
      <c r="J66" s="9">
        <v>3</v>
      </c>
      <c r="K66" s="9">
        <v>2</v>
      </c>
      <c r="L66" s="9">
        <v>3.5</v>
      </c>
      <c r="M66" s="9">
        <v>4.5</v>
      </c>
      <c r="N66" s="9">
        <v>4.5</v>
      </c>
      <c r="O66" s="9">
        <v>4</v>
      </c>
      <c r="Q66" s="17">
        <f>SQRT(SUMXMY2('Table de données'!$C$27:$O$27,C66:O66))+ROW()/1000000</f>
        <v>5.0000660000000003</v>
      </c>
    </row>
    <row r="67" spans="1:17" x14ac:dyDescent="0.6">
      <c r="A67" s="11">
        <v>66</v>
      </c>
      <c r="B67" s="9">
        <v>3</v>
      </c>
      <c r="C67" s="9">
        <v>5</v>
      </c>
      <c r="D67" s="9">
        <v>5</v>
      </c>
      <c r="E67" s="9">
        <v>4.5</v>
      </c>
      <c r="F67" s="9">
        <v>2</v>
      </c>
      <c r="G67" s="9">
        <v>5</v>
      </c>
      <c r="H67" s="9">
        <v>2</v>
      </c>
      <c r="I67" s="9">
        <v>1</v>
      </c>
      <c r="J67" s="9">
        <v>1</v>
      </c>
      <c r="K67" s="9">
        <v>5</v>
      </c>
      <c r="L67" s="9">
        <v>5</v>
      </c>
      <c r="M67" s="9">
        <v>5</v>
      </c>
      <c r="N67" s="9">
        <v>4</v>
      </c>
      <c r="O67" s="9">
        <v>4.5</v>
      </c>
      <c r="Q67" s="17">
        <f>SQRT(SUMXMY2('Table de données'!$C$27:$O$27,C67:O67))+ROW()/1000000</f>
        <v>6.3640280306789272</v>
      </c>
    </row>
    <row r="68" spans="1:17" x14ac:dyDescent="0.6">
      <c r="A68" s="11">
        <v>67</v>
      </c>
      <c r="B68" s="9">
        <v>5</v>
      </c>
      <c r="C68" s="9">
        <v>4.5</v>
      </c>
      <c r="D68" s="9">
        <v>4</v>
      </c>
      <c r="E68" s="9">
        <v>5</v>
      </c>
      <c r="F68" s="9">
        <v>3.5</v>
      </c>
      <c r="G68" s="9">
        <v>4</v>
      </c>
      <c r="H68" s="9">
        <v>2</v>
      </c>
      <c r="I68" s="9">
        <v>3.5</v>
      </c>
      <c r="J68" s="9">
        <v>3.5</v>
      </c>
      <c r="K68" s="9">
        <v>4</v>
      </c>
      <c r="L68" s="9">
        <v>4</v>
      </c>
      <c r="M68" s="9">
        <v>5</v>
      </c>
      <c r="N68" s="9">
        <v>5</v>
      </c>
      <c r="O68" s="9">
        <v>4.5</v>
      </c>
      <c r="Q68" s="17">
        <f>SQRT(SUMXMY2('Table de données'!$C$27:$O$27,C68:O68))+ROW()/1000000</f>
        <v>3.5707822142714254</v>
      </c>
    </row>
    <row r="69" spans="1:17" x14ac:dyDescent="0.6">
      <c r="A69" s="11">
        <v>68</v>
      </c>
      <c r="B69" s="9">
        <v>4.5</v>
      </c>
      <c r="C69" s="9">
        <v>4.5</v>
      </c>
      <c r="D69" s="9">
        <v>4</v>
      </c>
      <c r="E69" s="9">
        <v>4.5</v>
      </c>
      <c r="F69" s="9">
        <v>5</v>
      </c>
      <c r="G69" s="9">
        <v>4</v>
      </c>
      <c r="H69" s="9">
        <v>3.5</v>
      </c>
      <c r="I69" s="9">
        <v>3.5</v>
      </c>
      <c r="J69" s="9">
        <v>3.5</v>
      </c>
      <c r="K69" s="9">
        <v>4.5</v>
      </c>
      <c r="L69" s="9">
        <v>4</v>
      </c>
      <c r="M69" s="9">
        <v>4.5</v>
      </c>
      <c r="N69" s="9">
        <v>4</v>
      </c>
      <c r="O69" s="9">
        <v>4.5</v>
      </c>
      <c r="Q69" s="17">
        <f>SQRT(SUMXMY2('Table de données'!$C$27:$O$27,C69:O69))+ROW()/1000000</f>
        <v>2.1213893435596423</v>
      </c>
    </row>
    <row r="70" spans="1:17" x14ac:dyDescent="0.6">
      <c r="A70" s="11">
        <v>69</v>
      </c>
      <c r="B70" s="9">
        <v>4</v>
      </c>
      <c r="C70" s="9">
        <v>3.5</v>
      </c>
      <c r="D70" s="9">
        <v>4</v>
      </c>
      <c r="E70" s="9">
        <v>4</v>
      </c>
      <c r="F70" s="9">
        <v>4</v>
      </c>
      <c r="G70" s="9">
        <v>4</v>
      </c>
      <c r="H70" s="9">
        <v>3</v>
      </c>
      <c r="I70" s="9">
        <v>4</v>
      </c>
      <c r="J70" s="9">
        <v>4</v>
      </c>
      <c r="K70" s="9">
        <v>3.5</v>
      </c>
      <c r="L70" s="9">
        <v>3.5</v>
      </c>
      <c r="M70" s="9">
        <v>4</v>
      </c>
      <c r="N70" s="9">
        <v>4</v>
      </c>
      <c r="O70" s="9">
        <v>4</v>
      </c>
      <c r="Q70" s="17">
        <f>SQRT(SUMXMY2('Table de données'!$C$27:$O$27,C70:O70))+ROW()/1000000</f>
        <v>2.9581098915498081</v>
      </c>
    </row>
    <row r="71" spans="1:17" x14ac:dyDescent="0.6">
      <c r="A71" s="11">
        <v>70</v>
      </c>
      <c r="B71" s="9">
        <v>4.5</v>
      </c>
      <c r="C71" s="9">
        <v>5</v>
      </c>
      <c r="D71" s="9">
        <v>5</v>
      </c>
      <c r="E71" s="9">
        <v>5</v>
      </c>
      <c r="F71" s="9">
        <v>5</v>
      </c>
      <c r="G71" s="9">
        <v>4.5</v>
      </c>
      <c r="H71" s="9">
        <v>4.5</v>
      </c>
      <c r="I71" s="9">
        <v>4</v>
      </c>
      <c r="J71" s="9">
        <v>5</v>
      </c>
      <c r="K71" s="9">
        <v>4.5</v>
      </c>
      <c r="L71" s="9">
        <v>4</v>
      </c>
      <c r="M71" s="9">
        <v>4</v>
      </c>
      <c r="N71" s="9">
        <v>5</v>
      </c>
      <c r="O71" s="9">
        <v>5</v>
      </c>
      <c r="Q71" s="17">
        <f>SQRT(SUMXMY2('Table de données'!$C$27:$O$27,C71:O71))+ROW()/1000000</f>
        <v>2.692653403567252</v>
      </c>
    </row>
    <row r="72" spans="1:17" x14ac:dyDescent="0.6">
      <c r="A72" s="11">
        <v>71</v>
      </c>
      <c r="B72" s="9">
        <v>5</v>
      </c>
      <c r="C72" s="9">
        <v>5</v>
      </c>
      <c r="D72" s="9">
        <v>5</v>
      </c>
      <c r="E72" s="9">
        <v>4</v>
      </c>
      <c r="F72" s="9">
        <v>4.5</v>
      </c>
      <c r="G72" s="9">
        <v>4</v>
      </c>
      <c r="H72" s="9">
        <v>3.5</v>
      </c>
      <c r="I72" s="9">
        <v>4</v>
      </c>
      <c r="J72" s="9">
        <v>4</v>
      </c>
      <c r="K72" s="9">
        <v>5</v>
      </c>
      <c r="L72" s="9">
        <v>3.5</v>
      </c>
      <c r="M72" s="9">
        <v>4</v>
      </c>
      <c r="N72" s="9">
        <v>5</v>
      </c>
      <c r="O72" s="9">
        <v>5</v>
      </c>
      <c r="Q72" s="17">
        <f>SQRT(SUMXMY2('Table de données'!$C$27:$O$27,C72:O72))+ROW()/1000000</f>
        <v>2.5000719999999998</v>
      </c>
    </row>
    <row r="73" spans="1:17" x14ac:dyDescent="0.6">
      <c r="A73" s="11">
        <v>72</v>
      </c>
      <c r="B73" s="9">
        <v>4.5</v>
      </c>
      <c r="C73" s="9">
        <v>4.5</v>
      </c>
      <c r="D73" s="9">
        <v>4.5</v>
      </c>
      <c r="E73" s="9">
        <v>4</v>
      </c>
      <c r="F73" s="9">
        <v>4</v>
      </c>
      <c r="G73" s="9">
        <v>4</v>
      </c>
      <c r="H73" s="9">
        <v>4</v>
      </c>
      <c r="I73" s="9">
        <v>4</v>
      </c>
      <c r="J73" s="9">
        <v>4.5</v>
      </c>
      <c r="K73" s="9">
        <v>4.5</v>
      </c>
      <c r="L73" s="9">
        <v>5</v>
      </c>
      <c r="M73" s="9">
        <v>4</v>
      </c>
      <c r="N73" s="9">
        <v>4.5</v>
      </c>
      <c r="O73" s="9">
        <v>4</v>
      </c>
      <c r="Q73" s="17">
        <f>SQRT(SUMXMY2('Table de données'!$C$27:$O$27,C73:O73))+ROW()/1000000</f>
        <v>2.500073</v>
      </c>
    </row>
    <row r="74" spans="1:17" x14ac:dyDescent="0.6">
      <c r="A74" s="11">
        <v>73</v>
      </c>
      <c r="B74" s="9">
        <v>3.5</v>
      </c>
      <c r="C74" s="9">
        <v>4</v>
      </c>
      <c r="D74" s="9">
        <v>4.5</v>
      </c>
      <c r="E74" s="9">
        <v>4.5</v>
      </c>
      <c r="F74" s="9">
        <v>5</v>
      </c>
      <c r="G74" s="9">
        <v>4</v>
      </c>
      <c r="H74" s="9">
        <v>4</v>
      </c>
      <c r="I74" s="9">
        <v>4</v>
      </c>
      <c r="J74" s="9">
        <v>3.5</v>
      </c>
      <c r="K74" s="9">
        <v>4.5</v>
      </c>
      <c r="L74" s="9">
        <v>5</v>
      </c>
      <c r="M74" s="9">
        <v>4.5</v>
      </c>
      <c r="N74" s="9">
        <v>5</v>
      </c>
      <c r="O74" s="9">
        <v>3.5</v>
      </c>
      <c r="Q74" s="17">
        <f>SQRT(SUMXMY2('Table de données'!$C$27:$O$27,C74:O74))+ROW()/1000000</f>
        <v>2.5495837567963924</v>
      </c>
    </row>
    <row r="75" spans="1:17" x14ac:dyDescent="0.6">
      <c r="A75" s="11">
        <v>74</v>
      </c>
      <c r="B75" s="9">
        <v>4.5</v>
      </c>
      <c r="C75" s="9">
        <v>4.5</v>
      </c>
      <c r="D75" s="9">
        <v>5</v>
      </c>
      <c r="E75" s="9">
        <v>5</v>
      </c>
      <c r="F75" s="9">
        <v>4.5</v>
      </c>
      <c r="G75" s="9">
        <v>4.5</v>
      </c>
      <c r="H75" s="9">
        <v>4</v>
      </c>
      <c r="I75" s="9">
        <v>4</v>
      </c>
      <c r="J75" s="9">
        <v>4</v>
      </c>
      <c r="K75" s="9">
        <v>4.5</v>
      </c>
      <c r="L75" s="9">
        <v>4</v>
      </c>
      <c r="M75" s="9">
        <v>4.5</v>
      </c>
      <c r="N75" s="9">
        <v>3.5</v>
      </c>
      <c r="O75" s="9">
        <v>4</v>
      </c>
      <c r="Q75" s="17">
        <f>SQRT(SUMXMY2('Table de données'!$C$27:$O$27,C75:O75))+ROW()/1000000</f>
        <v>2.1213953435596422</v>
      </c>
    </row>
    <row r="76" spans="1:17" x14ac:dyDescent="0.6">
      <c r="A76" s="11">
        <v>75</v>
      </c>
      <c r="B76" s="9">
        <v>4</v>
      </c>
      <c r="C76" s="9">
        <v>4.5</v>
      </c>
      <c r="D76" s="9">
        <v>5</v>
      </c>
      <c r="E76" s="9">
        <v>4</v>
      </c>
      <c r="F76" s="9">
        <v>4</v>
      </c>
      <c r="G76" s="9">
        <v>4</v>
      </c>
      <c r="H76" s="9">
        <v>4</v>
      </c>
      <c r="I76" s="9">
        <v>4</v>
      </c>
      <c r="J76" s="9">
        <v>3</v>
      </c>
      <c r="K76" s="9">
        <v>2.5</v>
      </c>
      <c r="L76" s="9">
        <v>3.5</v>
      </c>
      <c r="M76" s="9">
        <v>3</v>
      </c>
      <c r="N76" s="9">
        <v>4</v>
      </c>
      <c r="O76" s="9">
        <v>4</v>
      </c>
      <c r="Q76" s="17">
        <f>SQRT(SUMXMY2('Table de données'!$C$27:$O$27,C76:O76))+ROW()/1000000</f>
        <v>3.968702966596886</v>
      </c>
    </row>
    <row r="77" spans="1:17" x14ac:dyDescent="0.6">
      <c r="A77" s="11">
        <v>76</v>
      </c>
      <c r="B77" s="9">
        <v>3</v>
      </c>
      <c r="C77" s="9">
        <v>5</v>
      </c>
      <c r="D77" s="9">
        <v>4</v>
      </c>
      <c r="E77" s="9">
        <v>4</v>
      </c>
      <c r="F77" s="9">
        <v>4</v>
      </c>
      <c r="G77" s="9">
        <v>4</v>
      </c>
      <c r="H77" s="9">
        <v>3</v>
      </c>
      <c r="I77" s="9">
        <v>4</v>
      </c>
      <c r="J77" s="9">
        <v>4</v>
      </c>
      <c r="K77" s="9">
        <v>3.5</v>
      </c>
      <c r="L77" s="9">
        <v>3</v>
      </c>
      <c r="M77" s="9">
        <v>4</v>
      </c>
      <c r="N77" s="9">
        <v>5</v>
      </c>
      <c r="O77" s="9">
        <v>4</v>
      </c>
      <c r="Q77" s="17">
        <f>SQRT(SUMXMY2('Table de données'!$C$27:$O$27,C77:O77))+ROW()/1000000</f>
        <v>3.1225759991991993</v>
      </c>
    </row>
    <row r="78" spans="1:17" x14ac:dyDescent="0.6">
      <c r="A78" s="11">
        <v>77</v>
      </c>
      <c r="B78" s="9">
        <v>5</v>
      </c>
      <c r="C78" s="9">
        <v>3</v>
      </c>
      <c r="D78" s="9">
        <v>5</v>
      </c>
      <c r="E78" s="9">
        <v>5</v>
      </c>
      <c r="F78" s="9">
        <v>4.5</v>
      </c>
      <c r="G78" s="9">
        <v>5</v>
      </c>
      <c r="H78" s="9">
        <v>5</v>
      </c>
      <c r="I78" s="9">
        <v>4</v>
      </c>
      <c r="J78" s="9">
        <v>5</v>
      </c>
      <c r="K78" s="9">
        <v>4</v>
      </c>
      <c r="L78" s="9">
        <v>5</v>
      </c>
      <c r="M78" s="9">
        <v>5</v>
      </c>
      <c r="N78" s="9">
        <v>4</v>
      </c>
      <c r="O78" s="9">
        <v>4.5</v>
      </c>
      <c r="Q78" s="17">
        <f>SQRT(SUMXMY2('Table de données'!$C$27:$O$27,C78:O78))+ROW()/1000000</f>
        <v>3.0822850014844878</v>
      </c>
    </row>
    <row r="79" spans="1:17" x14ac:dyDescent="0.6">
      <c r="A79" s="11">
        <v>78</v>
      </c>
      <c r="B79" s="9">
        <v>4.5</v>
      </c>
      <c r="C79" s="9">
        <v>5</v>
      </c>
      <c r="D79" s="9">
        <v>5</v>
      </c>
      <c r="E79" s="9">
        <v>5</v>
      </c>
      <c r="F79" s="9">
        <v>5</v>
      </c>
      <c r="G79" s="9">
        <v>5</v>
      </c>
      <c r="H79" s="9">
        <v>4.5</v>
      </c>
      <c r="I79" s="9">
        <v>4</v>
      </c>
      <c r="J79" s="9">
        <v>4</v>
      </c>
      <c r="K79" s="9">
        <v>5</v>
      </c>
      <c r="L79" s="9">
        <v>4.5</v>
      </c>
      <c r="M79" s="9">
        <v>5</v>
      </c>
      <c r="N79" s="9">
        <v>5</v>
      </c>
      <c r="O79" s="9">
        <v>4</v>
      </c>
      <c r="Q79" s="17">
        <f>SQRT(SUMXMY2('Table de données'!$C$27:$O$27,C79:O79))+ROW()/1000000</f>
        <v>2.2361469774997897</v>
      </c>
    </row>
    <row r="80" spans="1:17" x14ac:dyDescent="0.6">
      <c r="A80" s="11">
        <v>79</v>
      </c>
      <c r="B80" s="9">
        <v>4</v>
      </c>
      <c r="C80" s="9">
        <v>3.5</v>
      </c>
      <c r="D80" s="9">
        <v>5</v>
      </c>
      <c r="E80" s="9">
        <v>4</v>
      </c>
      <c r="F80" s="9">
        <v>4</v>
      </c>
      <c r="G80" s="9">
        <v>4.5</v>
      </c>
      <c r="H80" s="9">
        <v>3</v>
      </c>
      <c r="I80" s="9">
        <v>3.5</v>
      </c>
      <c r="J80" s="9">
        <v>3.5</v>
      </c>
      <c r="K80" s="9">
        <v>4.5</v>
      </c>
      <c r="L80" s="9">
        <v>5</v>
      </c>
      <c r="M80" s="9">
        <v>4.5</v>
      </c>
      <c r="N80" s="9">
        <v>4.5</v>
      </c>
      <c r="O80" s="9">
        <v>4.5</v>
      </c>
      <c r="Q80" s="17">
        <f>SQRT(SUMXMY2('Table de données'!$C$27:$O$27,C80:O80))+ROW()/1000000</f>
        <v>2.9155559474226505</v>
      </c>
    </row>
    <row r="81" spans="1:17" x14ac:dyDescent="0.6">
      <c r="A81" s="11">
        <v>80</v>
      </c>
      <c r="B81" s="9">
        <v>5</v>
      </c>
      <c r="C81" s="9">
        <v>5</v>
      </c>
      <c r="D81" s="9">
        <v>5</v>
      </c>
      <c r="E81" s="9">
        <v>3</v>
      </c>
      <c r="F81" s="9">
        <v>5</v>
      </c>
      <c r="G81" s="9">
        <v>5</v>
      </c>
      <c r="H81" s="9">
        <v>2</v>
      </c>
      <c r="I81" s="9">
        <v>5</v>
      </c>
      <c r="J81" s="9">
        <v>4</v>
      </c>
      <c r="K81" s="9">
        <v>4</v>
      </c>
      <c r="L81" s="9">
        <v>3</v>
      </c>
      <c r="M81" s="9">
        <v>5</v>
      </c>
      <c r="N81" s="9">
        <v>4</v>
      </c>
      <c r="O81" s="9">
        <v>4</v>
      </c>
      <c r="Q81" s="17">
        <f>SQRT(SUMXMY2('Table de données'!$C$27:$O$27,C81:O81))+ROW()/1000000</f>
        <v>2.9155569474226506</v>
      </c>
    </row>
    <row r="82" spans="1:17" x14ac:dyDescent="0.6">
      <c r="A82" s="11">
        <v>81</v>
      </c>
      <c r="B82" s="9">
        <v>5</v>
      </c>
      <c r="C82" s="9">
        <v>4.5</v>
      </c>
      <c r="D82" s="9">
        <v>5</v>
      </c>
      <c r="E82" s="9">
        <v>4.5</v>
      </c>
      <c r="F82" s="9">
        <v>5</v>
      </c>
      <c r="G82" s="9">
        <v>5</v>
      </c>
      <c r="H82" s="9">
        <v>3</v>
      </c>
      <c r="I82" s="9">
        <v>3</v>
      </c>
      <c r="J82" s="9">
        <v>2.5</v>
      </c>
      <c r="K82" s="9">
        <v>3</v>
      </c>
      <c r="L82" s="9">
        <v>4</v>
      </c>
      <c r="M82" s="9">
        <v>5</v>
      </c>
      <c r="N82" s="9">
        <v>4</v>
      </c>
      <c r="O82" s="9">
        <v>0.5</v>
      </c>
      <c r="Q82" s="17">
        <f>SQRT(SUMXMY2('Table de données'!$C$27:$O$27,C82:O82))+ROW()/1000000</f>
        <v>5.3386211260156555</v>
      </c>
    </row>
    <row r="83" spans="1:17" x14ac:dyDescent="0.6">
      <c r="A83" s="11">
        <v>82</v>
      </c>
      <c r="B83" s="9">
        <v>5</v>
      </c>
      <c r="C83" s="9">
        <v>5</v>
      </c>
      <c r="D83" s="9">
        <v>5</v>
      </c>
      <c r="E83" s="9">
        <v>4</v>
      </c>
      <c r="F83" s="9">
        <v>5</v>
      </c>
      <c r="G83" s="9">
        <v>5</v>
      </c>
      <c r="H83" s="9">
        <v>4</v>
      </c>
      <c r="I83" s="9">
        <v>5</v>
      </c>
      <c r="J83" s="9">
        <v>5</v>
      </c>
      <c r="K83" s="9">
        <v>5</v>
      </c>
      <c r="L83" s="9">
        <v>4</v>
      </c>
      <c r="M83" s="9">
        <v>5</v>
      </c>
      <c r="N83" s="9">
        <v>5</v>
      </c>
      <c r="O83" s="9">
        <v>5</v>
      </c>
      <c r="Q83" s="17">
        <f>SQRT(SUMXMY2('Table de données'!$C$27:$O$27,C83:O83))+ROW()/1000000</f>
        <v>1.8709116933869707</v>
      </c>
    </row>
    <row r="84" spans="1:17" x14ac:dyDescent="0.6">
      <c r="A84" s="11">
        <v>83</v>
      </c>
      <c r="B84" s="9">
        <v>4.5</v>
      </c>
      <c r="C84" s="9">
        <v>5</v>
      </c>
      <c r="D84" s="9">
        <v>5</v>
      </c>
      <c r="E84" s="9">
        <v>3</v>
      </c>
      <c r="F84" s="9">
        <v>4</v>
      </c>
      <c r="G84" s="9">
        <v>4.5</v>
      </c>
      <c r="H84" s="9">
        <v>3.5</v>
      </c>
      <c r="I84" s="9">
        <v>4</v>
      </c>
      <c r="J84" s="9">
        <v>4.5</v>
      </c>
      <c r="K84" s="9">
        <v>5</v>
      </c>
      <c r="L84" s="9">
        <v>4</v>
      </c>
      <c r="M84" s="9">
        <v>5</v>
      </c>
      <c r="N84" s="9">
        <v>4</v>
      </c>
      <c r="O84" s="9">
        <v>4</v>
      </c>
      <c r="Q84" s="17">
        <f>SQRT(SUMXMY2('Table de données'!$C$27:$O$27,C84:O84))+ROW()/1000000</f>
        <v>2.2913718474779201</v>
      </c>
    </row>
    <row r="85" spans="1:17" x14ac:dyDescent="0.6">
      <c r="A85" s="11">
        <v>84</v>
      </c>
      <c r="B85" s="9">
        <v>5</v>
      </c>
      <c r="C85" s="9">
        <v>5</v>
      </c>
      <c r="D85" s="9">
        <v>4</v>
      </c>
      <c r="E85" s="9">
        <v>4</v>
      </c>
      <c r="F85" s="9">
        <v>3.5</v>
      </c>
      <c r="G85" s="9">
        <v>3</v>
      </c>
      <c r="H85" s="9">
        <v>3.5</v>
      </c>
      <c r="I85" s="9">
        <v>4</v>
      </c>
      <c r="J85" s="9">
        <v>3.5</v>
      </c>
      <c r="K85" s="9">
        <v>4.5</v>
      </c>
      <c r="L85" s="9">
        <v>5</v>
      </c>
      <c r="M85" s="9">
        <v>3</v>
      </c>
      <c r="N85" s="9">
        <v>4.5</v>
      </c>
      <c r="O85" s="9">
        <v>3</v>
      </c>
      <c r="Q85" s="17">
        <f>SQRT(SUMXMY2('Table de données'!$C$27:$O$27,C85:O85))+ROW()/1000000</f>
        <v>3.968711966596886</v>
      </c>
    </row>
    <row r="86" spans="1:17" x14ac:dyDescent="0.6">
      <c r="A86" s="11">
        <v>85</v>
      </c>
      <c r="B86" s="9">
        <v>3</v>
      </c>
      <c r="C86" s="9">
        <v>4</v>
      </c>
      <c r="D86" s="9">
        <v>4.5</v>
      </c>
      <c r="E86" s="9">
        <v>2.5</v>
      </c>
      <c r="F86" s="9">
        <v>4</v>
      </c>
      <c r="G86" s="9">
        <v>3.5</v>
      </c>
      <c r="H86" s="9">
        <v>2</v>
      </c>
      <c r="I86" s="9">
        <v>2.5</v>
      </c>
      <c r="J86" s="9">
        <v>2.5</v>
      </c>
      <c r="K86" s="9">
        <v>4</v>
      </c>
      <c r="L86" s="9">
        <v>2</v>
      </c>
      <c r="M86" s="9">
        <v>3.5</v>
      </c>
      <c r="N86" s="9">
        <v>4</v>
      </c>
      <c r="O86" s="9">
        <v>3.5</v>
      </c>
      <c r="Q86" s="17">
        <f>SQRT(SUMXMY2('Table de données'!$C$27:$O$27,C86:O86))+ROW()/1000000</f>
        <v>5.1721262163943003</v>
      </c>
    </row>
    <row r="87" spans="1:17" x14ac:dyDescent="0.6">
      <c r="A87" s="11">
        <v>86</v>
      </c>
      <c r="B87" s="9">
        <v>4.5</v>
      </c>
      <c r="C87" s="9">
        <v>3</v>
      </c>
      <c r="D87" s="9">
        <v>2.5</v>
      </c>
      <c r="E87" s="9">
        <v>4</v>
      </c>
      <c r="F87" s="9">
        <v>3.5</v>
      </c>
      <c r="G87" s="9">
        <v>3.5</v>
      </c>
      <c r="H87" s="9">
        <v>4.5</v>
      </c>
      <c r="I87" s="9">
        <v>4</v>
      </c>
      <c r="J87" s="9">
        <v>3.5</v>
      </c>
      <c r="K87" s="9">
        <v>3.5</v>
      </c>
      <c r="L87" s="9">
        <v>2.5</v>
      </c>
      <c r="M87" s="9">
        <v>3.5</v>
      </c>
      <c r="N87" s="9">
        <v>3</v>
      </c>
      <c r="O87" s="9">
        <v>3.5</v>
      </c>
      <c r="Q87" s="17">
        <f>SQRT(SUMXMY2('Table de données'!$C$27:$O$27,C87:O87))+ROW()/1000000</f>
        <v>4.387569193696061</v>
      </c>
    </row>
    <row r="88" spans="1:17" x14ac:dyDescent="0.6">
      <c r="A88" s="11">
        <v>87</v>
      </c>
      <c r="B88" s="9">
        <v>4.5</v>
      </c>
      <c r="C88" s="9">
        <v>4</v>
      </c>
      <c r="D88" s="9">
        <v>5</v>
      </c>
      <c r="E88" s="9">
        <v>4</v>
      </c>
      <c r="F88" s="9">
        <v>5</v>
      </c>
      <c r="G88" s="9">
        <v>5</v>
      </c>
      <c r="H88" s="9">
        <v>5</v>
      </c>
      <c r="I88" s="9">
        <v>4.5</v>
      </c>
      <c r="J88" s="9">
        <v>4.5</v>
      </c>
      <c r="K88" s="9">
        <v>5</v>
      </c>
      <c r="L88" s="9">
        <v>4</v>
      </c>
      <c r="M88" s="9">
        <v>5</v>
      </c>
      <c r="N88" s="9">
        <v>5</v>
      </c>
      <c r="O88" s="9">
        <v>5</v>
      </c>
      <c r="Q88" s="17">
        <f>SQRT(SUMXMY2('Table de données'!$C$27:$O$27,C88:O88))+ROW()/1000000</f>
        <v>2.0000879999999999</v>
      </c>
    </row>
    <row r="89" spans="1:17" x14ac:dyDescent="0.6">
      <c r="A89" s="11">
        <v>88</v>
      </c>
      <c r="B89" s="9">
        <v>4</v>
      </c>
      <c r="C89" s="9">
        <v>5</v>
      </c>
      <c r="D89" s="9">
        <v>5</v>
      </c>
      <c r="E89" s="9">
        <v>5</v>
      </c>
      <c r="F89" s="9">
        <v>5</v>
      </c>
      <c r="G89" s="9">
        <v>5</v>
      </c>
      <c r="H89" s="9">
        <v>4</v>
      </c>
      <c r="I89" s="9">
        <v>4.5</v>
      </c>
      <c r="J89" s="9">
        <v>5</v>
      </c>
      <c r="K89" s="9">
        <v>3.5</v>
      </c>
      <c r="L89" s="9">
        <v>4.5</v>
      </c>
      <c r="M89" s="9">
        <v>5</v>
      </c>
      <c r="N89" s="9">
        <v>5</v>
      </c>
      <c r="O89" s="9">
        <v>4.5</v>
      </c>
      <c r="Q89" s="17">
        <f>SQRT(SUMXMY2('Table de données'!$C$27:$O$27,C89:O89))+ROW()/1000000</f>
        <v>2.6458403110645907</v>
      </c>
    </row>
    <row r="90" spans="1:17" x14ac:dyDescent="0.6">
      <c r="A90" s="11">
        <v>89</v>
      </c>
      <c r="B90" s="9">
        <v>5</v>
      </c>
      <c r="C90" s="9">
        <v>5</v>
      </c>
      <c r="D90" s="9">
        <v>4</v>
      </c>
      <c r="E90" s="9">
        <v>3.5</v>
      </c>
      <c r="F90" s="9">
        <v>3.5</v>
      </c>
      <c r="G90" s="9">
        <v>4</v>
      </c>
      <c r="H90" s="9">
        <v>3.5</v>
      </c>
      <c r="I90" s="9">
        <v>4.5</v>
      </c>
      <c r="J90" s="9">
        <v>4</v>
      </c>
      <c r="K90" s="9">
        <v>4</v>
      </c>
      <c r="L90" s="9">
        <v>4</v>
      </c>
      <c r="M90" s="9">
        <v>4</v>
      </c>
      <c r="N90" s="9">
        <v>4</v>
      </c>
      <c r="O90" s="9">
        <v>4</v>
      </c>
      <c r="Q90" s="17">
        <f>SQRT(SUMXMY2('Table de données'!$C$27:$O$27,C90:O90))+ROW()/1000000</f>
        <v>2.5495997567963924</v>
      </c>
    </row>
    <row r="91" spans="1:17" x14ac:dyDescent="0.6">
      <c r="A91" s="11">
        <v>90</v>
      </c>
      <c r="B91" s="9">
        <v>3</v>
      </c>
      <c r="C91" s="9">
        <v>4</v>
      </c>
      <c r="D91" s="9">
        <v>5</v>
      </c>
      <c r="E91" s="9">
        <v>5</v>
      </c>
      <c r="F91" s="9">
        <v>2</v>
      </c>
      <c r="G91" s="9">
        <v>5</v>
      </c>
      <c r="H91" s="9">
        <v>3</v>
      </c>
      <c r="I91" s="9">
        <v>3.5</v>
      </c>
      <c r="J91" s="9">
        <v>3</v>
      </c>
      <c r="K91" s="9">
        <v>4</v>
      </c>
      <c r="L91" s="9">
        <v>5</v>
      </c>
      <c r="M91" s="9">
        <v>5</v>
      </c>
      <c r="N91" s="9">
        <v>4</v>
      </c>
      <c r="O91" s="9">
        <v>4</v>
      </c>
      <c r="Q91" s="17">
        <f>SQRT(SUMXMY2('Table de données'!$C$27:$O$27,C91:O91))+ROW()/1000000</f>
        <v>4.2131658865881798</v>
      </c>
    </row>
    <row r="92" spans="1:17" x14ac:dyDescent="0.6">
      <c r="A92" s="11">
        <v>91</v>
      </c>
      <c r="B92" s="9">
        <v>5</v>
      </c>
      <c r="C92" s="9">
        <v>5</v>
      </c>
      <c r="D92" s="9">
        <v>5</v>
      </c>
      <c r="E92" s="9">
        <v>4</v>
      </c>
      <c r="F92" s="9">
        <v>5</v>
      </c>
      <c r="G92" s="9">
        <v>4</v>
      </c>
      <c r="H92" s="9">
        <v>4</v>
      </c>
      <c r="I92" s="9">
        <v>5</v>
      </c>
      <c r="J92" s="9">
        <v>5</v>
      </c>
      <c r="K92" s="9">
        <v>5</v>
      </c>
      <c r="L92" s="9">
        <v>5</v>
      </c>
      <c r="M92" s="9">
        <v>4</v>
      </c>
      <c r="N92" s="9">
        <v>5</v>
      </c>
      <c r="O92" s="9">
        <v>5</v>
      </c>
      <c r="Q92" s="17">
        <f>SQRT(SUMXMY2('Table de données'!$C$27:$O$27,C92:O92))+ROW()/1000000</f>
        <v>2.5496017567963922</v>
      </c>
    </row>
    <row r="93" spans="1:17" x14ac:dyDescent="0.6">
      <c r="A93" s="11">
        <v>92</v>
      </c>
      <c r="B93" s="9">
        <v>2.5</v>
      </c>
      <c r="C93" s="9">
        <v>4</v>
      </c>
      <c r="D93" s="9">
        <v>2.5</v>
      </c>
      <c r="E93" s="9">
        <v>3.5</v>
      </c>
      <c r="F93" s="9">
        <v>0.5</v>
      </c>
      <c r="G93" s="9">
        <v>4</v>
      </c>
      <c r="H93" s="9">
        <v>4</v>
      </c>
      <c r="I93" s="9">
        <v>4.5</v>
      </c>
      <c r="J93" s="9">
        <v>2.5</v>
      </c>
      <c r="K93" s="9">
        <v>3.5</v>
      </c>
      <c r="L93" s="9">
        <v>1.5</v>
      </c>
      <c r="M93" s="9">
        <v>2.5</v>
      </c>
      <c r="N93" s="9">
        <v>3.5</v>
      </c>
      <c r="O93" s="9">
        <v>3.5</v>
      </c>
      <c r="Q93" s="17">
        <f>SQRT(SUMXMY2('Table de données'!$C$27:$O$27,C93:O93))+ROW()/1000000</f>
        <v>6.5192954052026488</v>
      </c>
    </row>
    <row r="94" spans="1:17" x14ac:dyDescent="0.6">
      <c r="A94" s="11">
        <v>93</v>
      </c>
      <c r="B94" s="9">
        <v>5</v>
      </c>
      <c r="C94" s="9">
        <v>5</v>
      </c>
      <c r="D94" s="9">
        <v>4.5</v>
      </c>
      <c r="E94" s="9">
        <v>5</v>
      </c>
      <c r="F94" s="9">
        <v>5</v>
      </c>
      <c r="G94" s="9">
        <v>5</v>
      </c>
      <c r="H94" s="9">
        <v>4</v>
      </c>
      <c r="I94" s="9">
        <v>5</v>
      </c>
      <c r="J94" s="9">
        <v>5</v>
      </c>
      <c r="K94" s="9">
        <v>5</v>
      </c>
      <c r="L94" s="9">
        <v>4.5</v>
      </c>
      <c r="M94" s="9">
        <v>5</v>
      </c>
      <c r="N94" s="9">
        <v>4.5</v>
      </c>
      <c r="O94" s="9">
        <v>4</v>
      </c>
      <c r="Q94" s="17">
        <f>SQRT(SUMXMY2('Table de données'!$C$27:$O$27,C94:O94))+ROW()/1000000</f>
        <v>1.8028696377319946</v>
      </c>
    </row>
    <row r="95" spans="1:17" x14ac:dyDescent="0.6">
      <c r="A95" s="11">
        <v>94</v>
      </c>
      <c r="B95" s="9">
        <v>4.5</v>
      </c>
      <c r="C95" s="9">
        <v>5</v>
      </c>
      <c r="D95" s="9">
        <v>5</v>
      </c>
      <c r="E95" s="9">
        <v>4</v>
      </c>
      <c r="F95" s="9">
        <v>4</v>
      </c>
      <c r="G95" s="9">
        <v>4</v>
      </c>
      <c r="H95" s="9">
        <v>3</v>
      </c>
      <c r="I95" s="9">
        <v>5</v>
      </c>
      <c r="J95" s="9">
        <v>4</v>
      </c>
      <c r="K95" s="9">
        <v>4</v>
      </c>
      <c r="L95" s="9">
        <v>4</v>
      </c>
      <c r="M95" s="9">
        <v>5</v>
      </c>
      <c r="N95" s="9">
        <v>4</v>
      </c>
      <c r="O95" s="9">
        <v>5</v>
      </c>
      <c r="Q95" s="17">
        <f>SQRT(SUMXMY2('Table de données'!$C$27:$O$27,C95:O95))+ROW()/1000000</f>
        <v>2.3453028799117148</v>
      </c>
    </row>
    <row r="96" spans="1:17" x14ac:dyDescent="0.6">
      <c r="A96" s="11">
        <v>95</v>
      </c>
      <c r="B96" s="9">
        <v>3</v>
      </c>
      <c r="C96" s="9">
        <v>5</v>
      </c>
      <c r="D96" s="9">
        <v>4</v>
      </c>
      <c r="E96" s="9">
        <v>4.5</v>
      </c>
      <c r="F96" s="9">
        <v>4.5</v>
      </c>
      <c r="G96" s="9">
        <v>4</v>
      </c>
      <c r="H96" s="9">
        <v>4.5</v>
      </c>
      <c r="I96" s="9">
        <v>3</v>
      </c>
      <c r="J96" s="9">
        <v>4</v>
      </c>
      <c r="K96" s="9">
        <v>4</v>
      </c>
      <c r="L96" s="9">
        <v>4</v>
      </c>
      <c r="M96" s="9">
        <v>5</v>
      </c>
      <c r="N96" s="9">
        <v>4</v>
      </c>
      <c r="O96" s="9">
        <v>3.5</v>
      </c>
      <c r="Q96" s="17">
        <f>SQRT(SUMXMY2('Table de données'!$C$27:$O$27,C96:O96))+ROW()/1000000</f>
        <v>2.8285231247461904</v>
      </c>
    </row>
    <row r="97" spans="1:17" x14ac:dyDescent="0.6">
      <c r="A97" s="11">
        <v>96</v>
      </c>
      <c r="B97" s="9">
        <v>5</v>
      </c>
      <c r="C97" s="9">
        <v>5</v>
      </c>
      <c r="D97" s="9">
        <v>4.5</v>
      </c>
      <c r="E97" s="9">
        <v>5</v>
      </c>
      <c r="F97" s="9">
        <v>4</v>
      </c>
      <c r="G97" s="9">
        <v>4.5</v>
      </c>
      <c r="H97" s="9">
        <v>4</v>
      </c>
      <c r="I97" s="9">
        <v>4</v>
      </c>
      <c r="J97" s="9">
        <v>5</v>
      </c>
      <c r="K97" s="9">
        <v>4.5</v>
      </c>
      <c r="L97" s="9">
        <v>4</v>
      </c>
      <c r="M97" s="9">
        <v>5</v>
      </c>
      <c r="N97" s="9">
        <v>4.5</v>
      </c>
      <c r="O97" s="9">
        <v>4.5</v>
      </c>
      <c r="Q97" s="17">
        <f>SQRT(SUMXMY2('Table de données'!$C$27:$O$27,C97:O97))+ROW()/1000000</f>
        <v>2.2913848474779197</v>
      </c>
    </row>
    <row r="98" spans="1:17" x14ac:dyDescent="0.6">
      <c r="A98" s="11">
        <v>97</v>
      </c>
      <c r="B98" s="9">
        <v>5</v>
      </c>
      <c r="C98" s="9">
        <v>5</v>
      </c>
      <c r="D98" s="9">
        <v>4</v>
      </c>
      <c r="E98" s="9">
        <v>4.5</v>
      </c>
      <c r="F98" s="9">
        <v>5</v>
      </c>
      <c r="G98" s="9">
        <v>4.5</v>
      </c>
      <c r="H98" s="9">
        <v>5</v>
      </c>
      <c r="I98" s="9">
        <v>5</v>
      </c>
      <c r="J98" s="9">
        <v>4.5</v>
      </c>
      <c r="K98" s="9">
        <v>4.5</v>
      </c>
      <c r="L98" s="9">
        <v>3</v>
      </c>
      <c r="M98" s="9">
        <v>5</v>
      </c>
      <c r="N98" s="9">
        <v>3.5</v>
      </c>
      <c r="O98" s="9">
        <v>4</v>
      </c>
      <c r="Q98" s="17">
        <f>SQRT(SUMXMY2('Table de données'!$C$27:$O$27,C98:O98))+ROW()/1000000</f>
        <v>1.9365896731037084</v>
      </c>
    </row>
    <row r="99" spans="1:17" x14ac:dyDescent="0.6">
      <c r="A99" s="11">
        <v>98</v>
      </c>
      <c r="B99" s="9">
        <v>5</v>
      </c>
      <c r="C99" s="9">
        <v>5</v>
      </c>
      <c r="D99" s="9">
        <v>5</v>
      </c>
      <c r="E99" s="9">
        <v>4.5</v>
      </c>
      <c r="F99" s="9">
        <v>4.5</v>
      </c>
      <c r="G99" s="9">
        <v>4.5</v>
      </c>
      <c r="H99" s="9">
        <v>4</v>
      </c>
      <c r="I99" s="9">
        <v>4</v>
      </c>
      <c r="J99" s="9">
        <v>4</v>
      </c>
      <c r="K99" s="9">
        <v>4.5</v>
      </c>
      <c r="L99" s="9">
        <v>4</v>
      </c>
      <c r="M99" s="9">
        <v>4.5</v>
      </c>
      <c r="N99" s="9">
        <v>4.5</v>
      </c>
      <c r="O99" s="9">
        <v>4</v>
      </c>
      <c r="Q99" s="17">
        <f>SQRT(SUMXMY2('Table de données'!$C$27:$O$27,C99:O99))+ROW()/1000000</f>
        <v>2.0000990000000001</v>
      </c>
    </row>
    <row r="100" spans="1:17" x14ac:dyDescent="0.6">
      <c r="A100" s="11">
        <v>99</v>
      </c>
      <c r="B100" s="9">
        <v>4</v>
      </c>
      <c r="C100" s="9">
        <v>4</v>
      </c>
      <c r="D100" s="9">
        <v>4</v>
      </c>
      <c r="E100" s="9">
        <v>5</v>
      </c>
      <c r="F100" s="9">
        <v>4</v>
      </c>
      <c r="G100" s="9">
        <v>5</v>
      </c>
      <c r="H100" s="9">
        <v>4.5</v>
      </c>
      <c r="I100" s="9">
        <v>3</v>
      </c>
      <c r="J100" s="9">
        <v>4</v>
      </c>
      <c r="K100" s="9">
        <v>2.5</v>
      </c>
      <c r="L100" s="9">
        <v>4</v>
      </c>
      <c r="M100" s="9">
        <v>5</v>
      </c>
      <c r="N100" s="9">
        <v>4.5</v>
      </c>
      <c r="O100" s="9">
        <v>4</v>
      </c>
      <c r="Q100" s="17">
        <f>SQRT(SUMXMY2('Table de données'!$C$27:$O$27,C100:O100))+ROW()/1000000</f>
        <v>3.6401549446402592</v>
      </c>
    </row>
    <row r="101" spans="1:17" x14ac:dyDescent="0.6">
      <c r="A101" s="11">
        <v>100</v>
      </c>
      <c r="B101" s="9">
        <v>3.5</v>
      </c>
      <c r="C101" s="9">
        <v>4</v>
      </c>
      <c r="D101" s="9">
        <v>3</v>
      </c>
      <c r="E101" s="9">
        <v>3</v>
      </c>
      <c r="F101" s="9">
        <v>2.5</v>
      </c>
      <c r="G101" s="9">
        <v>3.5</v>
      </c>
      <c r="H101" s="9">
        <v>1</v>
      </c>
      <c r="I101" s="9">
        <v>1.5</v>
      </c>
      <c r="J101" s="9">
        <v>2</v>
      </c>
      <c r="K101" s="9">
        <v>3</v>
      </c>
      <c r="L101" s="9">
        <v>4</v>
      </c>
      <c r="M101" s="9">
        <v>4.5</v>
      </c>
      <c r="N101" s="9">
        <v>3.5</v>
      </c>
      <c r="O101" s="9">
        <v>1</v>
      </c>
      <c r="Q101" s="17">
        <f>SQRT(SUMXMY2('Table de données'!$C$27:$O$27,C101:O101))+ROW()/1000000</f>
        <v>7.2630205231669747</v>
      </c>
    </row>
    <row r="102" spans="1:17" x14ac:dyDescent="0.6">
      <c r="A102" s="11">
        <v>101</v>
      </c>
      <c r="B102" s="9">
        <v>3.5</v>
      </c>
      <c r="C102" s="9">
        <v>5</v>
      </c>
      <c r="D102" s="9">
        <v>5</v>
      </c>
      <c r="E102" s="9">
        <v>5</v>
      </c>
      <c r="F102" s="9">
        <v>4</v>
      </c>
      <c r="G102" s="9">
        <v>5</v>
      </c>
      <c r="H102" s="9">
        <v>3.5</v>
      </c>
      <c r="I102" s="9">
        <v>4</v>
      </c>
      <c r="J102" s="9">
        <v>4.5</v>
      </c>
      <c r="K102" s="9">
        <v>4</v>
      </c>
      <c r="L102" s="9">
        <v>3</v>
      </c>
      <c r="M102" s="9">
        <v>4.5</v>
      </c>
      <c r="N102" s="9">
        <v>4.5</v>
      </c>
      <c r="O102" s="9">
        <v>5</v>
      </c>
      <c r="Q102" s="17">
        <f>SQRT(SUMXMY2('Table de données'!$C$27:$O$27,C102:O102))+ROW()/1000000</f>
        <v>2.7387147875258306</v>
      </c>
    </row>
    <row r="103" spans="1:17" x14ac:dyDescent="0.6">
      <c r="A103" s="11">
        <v>102</v>
      </c>
      <c r="B103" s="9">
        <v>4</v>
      </c>
      <c r="C103" s="9">
        <v>4.5</v>
      </c>
      <c r="D103" s="9">
        <v>5</v>
      </c>
      <c r="E103" s="9">
        <v>3.5</v>
      </c>
      <c r="F103" s="9">
        <v>4</v>
      </c>
      <c r="G103" s="9">
        <v>4</v>
      </c>
      <c r="H103" s="9">
        <v>4</v>
      </c>
      <c r="I103" s="9">
        <v>4</v>
      </c>
      <c r="J103" s="9">
        <v>4.5</v>
      </c>
      <c r="K103" s="9">
        <v>3.5</v>
      </c>
      <c r="L103" s="9">
        <v>4</v>
      </c>
      <c r="M103" s="9">
        <v>4.5</v>
      </c>
      <c r="N103" s="9">
        <v>4.5</v>
      </c>
      <c r="O103" s="9">
        <v>4</v>
      </c>
      <c r="Q103" s="17">
        <f>SQRT(SUMXMY2('Table de données'!$C$27:$O$27,C103:O103))+ROW()/1000000</f>
        <v>2.7387157875258308</v>
      </c>
    </row>
    <row r="104" spans="1:17" x14ac:dyDescent="0.6">
      <c r="A104" s="11">
        <v>103</v>
      </c>
      <c r="B104" s="9">
        <v>5</v>
      </c>
      <c r="C104" s="9">
        <v>5</v>
      </c>
      <c r="D104" s="9">
        <v>4</v>
      </c>
      <c r="E104" s="9">
        <v>5</v>
      </c>
      <c r="F104" s="9">
        <v>5</v>
      </c>
      <c r="G104" s="9">
        <v>5</v>
      </c>
      <c r="H104" s="9">
        <v>4</v>
      </c>
      <c r="I104" s="9">
        <v>5</v>
      </c>
      <c r="J104" s="9">
        <v>5</v>
      </c>
      <c r="K104" s="9">
        <v>4</v>
      </c>
      <c r="L104" s="9">
        <v>4</v>
      </c>
      <c r="M104" s="9">
        <v>5</v>
      </c>
      <c r="N104" s="9">
        <v>5</v>
      </c>
      <c r="O104" s="9">
        <v>5</v>
      </c>
      <c r="Q104" s="17">
        <f>SQRT(SUMXMY2('Table de données'!$C$27:$O$27,C104:O104))+ROW()/1000000</f>
        <v>2.1214243435596423</v>
      </c>
    </row>
    <row r="105" spans="1:17" x14ac:dyDescent="0.6">
      <c r="A105" s="11">
        <v>104</v>
      </c>
      <c r="B105" s="9">
        <v>3.5</v>
      </c>
      <c r="C105" s="9">
        <v>4</v>
      </c>
      <c r="D105" s="9">
        <v>4</v>
      </c>
      <c r="E105" s="9">
        <v>4</v>
      </c>
      <c r="F105" s="9">
        <v>4.5</v>
      </c>
      <c r="G105" s="9">
        <v>4</v>
      </c>
      <c r="H105" s="9">
        <v>4</v>
      </c>
      <c r="I105" s="9">
        <v>4</v>
      </c>
      <c r="J105" s="9">
        <v>3</v>
      </c>
      <c r="K105" s="9">
        <v>4.5</v>
      </c>
      <c r="L105" s="9">
        <v>3</v>
      </c>
      <c r="M105" s="9">
        <v>4</v>
      </c>
      <c r="N105" s="9">
        <v>4</v>
      </c>
      <c r="O105" s="9">
        <v>4</v>
      </c>
      <c r="Q105" s="17">
        <f>SQRT(SUMXMY2('Table de données'!$C$27:$O$27,C105:O105))+ROW()/1000000</f>
        <v>2.4495947427831779</v>
      </c>
    </row>
    <row r="106" spans="1:17" x14ac:dyDescent="0.6">
      <c r="A106" s="11">
        <v>105</v>
      </c>
      <c r="B106" s="9">
        <v>4</v>
      </c>
      <c r="C106" s="9">
        <v>5</v>
      </c>
      <c r="D106" s="9">
        <v>4.5</v>
      </c>
      <c r="E106" s="9">
        <v>4</v>
      </c>
      <c r="F106" s="9">
        <v>4</v>
      </c>
      <c r="G106" s="9">
        <v>4.5</v>
      </c>
      <c r="H106" s="9">
        <v>4.5</v>
      </c>
      <c r="I106" s="9">
        <v>5</v>
      </c>
      <c r="J106" s="9">
        <v>4</v>
      </c>
      <c r="K106" s="9">
        <v>4</v>
      </c>
      <c r="L106" s="9">
        <v>4</v>
      </c>
      <c r="M106" s="9">
        <v>5</v>
      </c>
      <c r="N106" s="9">
        <v>4.5</v>
      </c>
      <c r="O106" s="9">
        <v>3.5</v>
      </c>
      <c r="Q106" s="17">
        <f>SQRT(SUMXMY2('Table de données'!$C$27:$O$27,C106:O106))+ROW()/1000000</f>
        <v>2.0616588128088305</v>
      </c>
    </row>
    <row r="107" spans="1:17" x14ac:dyDescent="0.6">
      <c r="A107" s="11">
        <v>106</v>
      </c>
      <c r="B107" s="9">
        <v>5</v>
      </c>
      <c r="C107" s="9">
        <v>5</v>
      </c>
      <c r="D107" s="9">
        <v>5</v>
      </c>
      <c r="E107" s="9">
        <v>5</v>
      </c>
      <c r="F107" s="9">
        <v>5</v>
      </c>
      <c r="G107" s="9">
        <v>5</v>
      </c>
      <c r="H107" s="9">
        <v>3.5</v>
      </c>
      <c r="I107" s="9">
        <v>4</v>
      </c>
      <c r="J107" s="9">
        <v>4.5</v>
      </c>
      <c r="K107" s="9">
        <v>4.5</v>
      </c>
      <c r="L107" s="9">
        <v>4.5</v>
      </c>
      <c r="M107" s="9">
        <v>3</v>
      </c>
      <c r="N107" s="9">
        <v>4</v>
      </c>
      <c r="O107" s="9">
        <v>5</v>
      </c>
      <c r="Q107" s="17">
        <f>SQRT(SUMXMY2('Table de données'!$C$27:$O$27,C107:O107))+ROW()/1000000</f>
        <v>2.9155829474226502</v>
      </c>
    </row>
    <row r="108" spans="1:17" x14ac:dyDescent="0.6">
      <c r="A108" s="11">
        <v>107</v>
      </c>
      <c r="B108" s="9">
        <v>4</v>
      </c>
      <c r="C108" s="9">
        <v>4</v>
      </c>
      <c r="D108" s="9">
        <v>4.5</v>
      </c>
      <c r="E108" s="9">
        <v>4</v>
      </c>
      <c r="F108" s="9">
        <v>4.5</v>
      </c>
      <c r="G108" s="9">
        <v>3.5</v>
      </c>
      <c r="H108" s="9">
        <v>3</v>
      </c>
      <c r="I108" s="9">
        <v>3.5</v>
      </c>
      <c r="J108" s="9">
        <v>4</v>
      </c>
      <c r="K108" s="9">
        <v>4</v>
      </c>
      <c r="L108" s="9">
        <v>4</v>
      </c>
      <c r="M108" s="9">
        <v>4</v>
      </c>
      <c r="N108" s="9">
        <v>4</v>
      </c>
      <c r="O108" s="9">
        <v>4</v>
      </c>
      <c r="Q108" s="17">
        <f>SQRT(SUMXMY2('Table de données'!$C$27:$O$27,C108:O108))+ROW()/1000000</f>
        <v>2.9155839474226504</v>
      </c>
    </row>
    <row r="109" spans="1:17" x14ac:dyDescent="0.6">
      <c r="A109" s="11">
        <v>108</v>
      </c>
      <c r="B109" s="9">
        <v>4.5</v>
      </c>
      <c r="C109" s="9">
        <v>4.5</v>
      </c>
      <c r="D109" s="9">
        <v>5</v>
      </c>
      <c r="E109" s="9">
        <v>4.5</v>
      </c>
      <c r="F109" s="9">
        <v>5</v>
      </c>
      <c r="G109" s="9">
        <v>5</v>
      </c>
      <c r="H109" s="9">
        <v>5</v>
      </c>
      <c r="I109" s="9">
        <v>5</v>
      </c>
      <c r="J109" s="9">
        <v>5</v>
      </c>
      <c r="K109" s="9">
        <v>5</v>
      </c>
      <c r="L109" s="9">
        <v>5</v>
      </c>
      <c r="M109" s="9">
        <v>5</v>
      </c>
      <c r="N109" s="9">
        <v>5</v>
      </c>
      <c r="O109" s="9">
        <v>2</v>
      </c>
      <c r="Q109" s="17">
        <f>SQRT(SUMXMY2('Table de données'!$C$27:$O$27,C109:O109))+ROW()/1000000</f>
        <v>3.3912739915626342</v>
      </c>
    </row>
    <row r="110" spans="1:17" x14ac:dyDescent="0.6">
      <c r="A110" s="11">
        <v>109</v>
      </c>
      <c r="B110" s="9">
        <v>4</v>
      </c>
      <c r="C110" s="9">
        <v>5</v>
      </c>
      <c r="D110" s="9">
        <v>5</v>
      </c>
      <c r="E110" s="9">
        <v>4.5</v>
      </c>
      <c r="F110" s="9">
        <v>5</v>
      </c>
      <c r="G110" s="9">
        <v>4</v>
      </c>
      <c r="H110" s="9">
        <v>4</v>
      </c>
      <c r="I110" s="9">
        <v>4.5</v>
      </c>
      <c r="J110" s="9">
        <v>4</v>
      </c>
      <c r="K110" s="9">
        <v>5</v>
      </c>
      <c r="L110" s="9">
        <v>3</v>
      </c>
      <c r="M110" s="9">
        <v>4</v>
      </c>
      <c r="N110" s="9">
        <v>5</v>
      </c>
      <c r="O110" s="9">
        <v>5</v>
      </c>
      <c r="Q110" s="17">
        <f>SQRT(SUMXMY2('Table de données'!$C$27:$O$27,C110:O110))+ROW()/1000000</f>
        <v>2.4495997427831777</v>
      </c>
    </row>
    <row r="111" spans="1:17" x14ac:dyDescent="0.6">
      <c r="A111" s="11">
        <v>110</v>
      </c>
      <c r="B111" s="9">
        <v>5</v>
      </c>
      <c r="C111" s="9">
        <v>4.5</v>
      </c>
      <c r="D111" s="9">
        <v>4.5</v>
      </c>
      <c r="E111" s="9">
        <v>3.5</v>
      </c>
      <c r="F111" s="9">
        <v>4</v>
      </c>
      <c r="G111" s="9">
        <v>5</v>
      </c>
      <c r="H111" s="9">
        <v>4</v>
      </c>
      <c r="I111" s="9">
        <v>4</v>
      </c>
      <c r="J111" s="9">
        <v>4.5</v>
      </c>
      <c r="K111" s="9">
        <v>3.5</v>
      </c>
      <c r="L111" s="9">
        <v>4</v>
      </c>
      <c r="M111" s="9">
        <v>5</v>
      </c>
      <c r="N111" s="9">
        <v>4.5</v>
      </c>
      <c r="O111" s="9">
        <v>3</v>
      </c>
      <c r="Q111" s="17">
        <f>SQRT(SUMXMY2('Table de données'!$C$27:$O$27,C111:O111))+ROW()/1000000</f>
        <v>2.7387237875258306</v>
      </c>
    </row>
    <row r="112" spans="1:17" x14ac:dyDescent="0.6">
      <c r="A112" s="11">
        <v>111</v>
      </c>
      <c r="B112" s="9">
        <v>4</v>
      </c>
      <c r="C112" s="9">
        <v>4.5</v>
      </c>
      <c r="D112" s="9">
        <v>5</v>
      </c>
      <c r="E112" s="9">
        <v>4</v>
      </c>
      <c r="F112" s="9">
        <v>2.5</v>
      </c>
      <c r="G112" s="9">
        <v>5</v>
      </c>
      <c r="H112" s="9">
        <v>4</v>
      </c>
      <c r="I112" s="9">
        <v>3</v>
      </c>
      <c r="J112" s="9">
        <v>4</v>
      </c>
      <c r="K112" s="9">
        <v>4</v>
      </c>
      <c r="L112" s="9">
        <v>4</v>
      </c>
      <c r="M112" s="9">
        <v>5</v>
      </c>
      <c r="N112" s="9">
        <v>4.5</v>
      </c>
      <c r="O112" s="9">
        <v>4.5</v>
      </c>
      <c r="Q112" s="17">
        <f>SQRT(SUMXMY2('Table de données'!$C$27:$O$27,C112:O112))+ROW()/1000000</f>
        <v>3.5356459059327379</v>
      </c>
    </row>
    <row r="113" spans="1:17" x14ac:dyDescent="0.6">
      <c r="A113" s="11">
        <v>112</v>
      </c>
      <c r="B113" s="9">
        <v>3.5</v>
      </c>
      <c r="C113" s="9">
        <v>4</v>
      </c>
      <c r="D113" s="9">
        <v>5</v>
      </c>
      <c r="E113" s="9">
        <v>3</v>
      </c>
      <c r="F113" s="9">
        <v>5</v>
      </c>
      <c r="G113" s="9">
        <v>5</v>
      </c>
      <c r="H113" s="9">
        <v>4</v>
      </c>
      <c r="I113" s="9">
        <v>3.5</v>
      </c>
      <c r="J113" s="9">
        <v>4.5</v>
      </c>
      <c r="K113" s="9">
        <v>5</v>
      </c>
      <c r="L113" s="9">
        <v>3</v>
      </c>
      <c r="M113" s="9">
        <v>5</v>
      </c>
      <c r="N113" s="9">
        <v>3.5</v>
      </c>
      <c r="O113" s="9">
        <v>5</v>
      </c>
      <c r="Q113" s="17">
        <f>SQRT(SUMXMY2('Table de données'!$C$27:$O$27,C113:O113))+ROW()/1000000</f>
        <v>2.5001129999999998</v>
      </c>
    </row>
    <row r="114" spans="1:17" x14ac:dyDescent="0.6">
      <c r="A114" s="11">
        <v>113</v>
      </c>
      <c r="B114" s="9">
        <v>4</v>
      </c>
      <c r="C114" s="9">
        <v>3.5</v>
      </c>
      <c r="D114" s="9">
        <v>4.5</v>
      </c>
      <c r="E114" s="9">
        <v>4</v>
      </c>
      <c r="F114" s="9">
        <v>3</v>
      </c>
      <c r="G114" s="9">
        <v>4</v>
      </c>
      <c r="H114" s="9">
        <v>3</v>
      </c>
      <c r="I114" s="9">
        <v>2</v>
      </c>
      <c r="J114" s="9">
        <v>3</v>
      </c>
      <c r="K114" s="9">
        <v>4.5</v>
      </c>
      <c r="L114" s="9">
        <v>2.5</v>
      </c>
      <c r="M114" s="9">
        <v>4</v>
      </c>
      <c r="N114" s="9">
        <v>4</v>
      </c>
      <c r="O114" s="9">
        <v>4.5</v>
      </c>
      <c r="Q114" s="17">
        <f>SQRT(SUMXMY2('Table de données'!$C$27:$O$27,C114:O114))+ROW()/1000000</f>
        <v>4.5553307895721495</v>
      </c>
    </row>
    <row r="115" spans="1:17" x14ac:dyDescent="0.6">
      <c r="A115" s="11">
        <v>114</v>
      </c>
      <c r="B115" s="9">
        <v>3</v>
      </c>
      <c r="C115" s="9">
        <v>4</v>
      </c>
      <c r="D115" s="9">
        <v>5</v>
      </c>
      <c r="E115" s="9">
        <v>5</v>
      </c>
      <c r="F115" s="9">
        <v>5</v>
      </c>
      <c r="G115" s="9">
        <v>4</v>
      </c>
      <c r="H115" s="9">
        <v>3.5</v>
      </c>
      <c r="I115" s="9">
        <v>1</v>
      </c>
      <c r="J115" s="9">
        <v>2.5</v>
      </c>
      <c r="K115" s="9">
        <v>4</v>
      </c>
      <c r="L115" s="9">
        <v>4</v>
      </c>
      <c r="M115" s="9">
        <v>3</v>
      </c>
      <c r="N115" s="9">
        <v>4</v>
      </c>
      <c r="O115" s="9">
        <v>5</v>
      </c>
      <c r="Q115" s="17">
        <f>SQRT(SUMXMY2('Table de données'!$C$27:$O$27,C115:O115))+ROW()/1000000</f>
        <v>5.1962674227066321</v>
      </c>
    </row>
    <row r="116" spans="1:17" x14ac:dyDescent="0.6">
      <c r="A116" s="11">
        <v>115</v>
      </c>
      <c r="B116" s="9">
        <v>4</v>
      </c>
      <c r="C116" s="9">
        <v>3.5</v>
      </c>
      <c r="D116" s="9">
        <v>5</v>
      </c>
      <c r="E116" s="9">
        <v>4.5</v>
      </c>
      <c r="F116" s="9">
        <v>5</v>
      </c>
      <c r="G116" s="9">
        <v>4.5</v>
      </c>
      <c r="H116" s="9">
        <v>2.5</v>
      </c>
      <c r="I116" s="9">
        <v>3.5</v>
      </c>
      <c r="J116" s="9">
        <v>3.5</v>
      </c>
      <c r="K116" s="9">
        <v>5</v>
      </c>
      <c r="L116" s="9">
        <v>2.5</v>
      </c>
      <c r="M116" s="9">
        <v>4.5</v>
      </c>
      <c r="N116" s="9">
        <v>4.5</v>
      </c>
      <c r="O116" s="9">
        <v>4.5</v>
      </c>
      <c r="Q116" s="17">
        <f>SQRT(SUMXMY2('Table de données'!$C$27:$O$27,C116:O116))+ROW()/1000000</f>
        <v>3.1623936601683793</v>
      </c>
    </row>
    <row r="117" spans="1:17" x14ac:dyDescent="0.6">
      <c r="A117" s="11">
        <v>116</v>
      </c>
      <c r="B117" s="9">
        <v>4</v>
      </c>
      <c r="C117" s="9">
        <v>5</v>
      </c>
      <c r="D117" s="9">
        <v>3</v>
      </c>
      <c r="E117" s="9">
        <v>5</v>
      </c>
      <c r="F117" s="9">
        <v>5</v>
      </c>
      <c r="G117" s="9">
        <v>3</v>
      </c>
      <c r="H117" s="9">
        <v>4</v>
      </c>
      <c r="I117" s="9">
        <v>5</v>
      </c>
      <c r="J117" s="9">
        <v>4</v>
      </c>
      <c r="K117" s="9">
        <v>4</v>
      </c>
      <c r="L117" s="9">
        <v>4</v>
      </c>
      <c r="M117" s="9">
        <v>3</v>
      </c>
      <c r="N117" s="9">
        <v>3.5</v>
      </c>
      <c r="O117" s="9">
        <v>3</v>
      </c>
      <c r="Q117" s="17">
        <f>SQRT(SUMXMY2('Table de données'!$C$27:$O$27,C117:O117))+ROW()/1000000</f>
        <v>3.7082162435478314</v>
      </c>
    </row>
    <row r="118" spans="1:17" x14ac:dyDescent="0.6">
      <c r="A118" s="11">
        <v>117</v>
      </c>
      <c r="B118" s="9">
        <v>3</v>
      </c>
      <c r="C118" s="9">
        <v>4.5</v>
      </c>
      <c r="D118" s="9">
        <v>5</v>
      </c>
      <c r="E118" s="9">
        <v>4</v>
      </c>
      <c r="F118" s="9">
        <v>5</v>
      </c>
      <c r="G118" s="9">
        <v>3.5</v>
      </c>
      <c r="H118" s="9">
        <v>3</v>
      </c>
      <c r="I118" s="9">
        <v>4</v>
      </c>
      <c r="J118" s="9">
        <v>3</v>
      </c>
      <c r="K118" s="9">
        <v>5</v>
      </c>
      <c r="L118" s="9">
        <v>2.5</v>
      </c>
      <c r="M118" s="9">
        <v>4</v>
      </c>
      <c r="N118" s="9">
        <v>4.5</v>
      </c>
      <c r="O118" s="9">
        <v>5</v>
      </c>
      <c r="Q118" s="17">
        <f>SQRT(SUMXMY2('Table de données'!$C$27:$O$27,C118:O118))+ROW()/1000000</f>
        <v>3.1623956601683796</v>
      </c>
    </row>
    <row r="119" spans="1:17" x14ac:dyDescent="0.6">
      <c r="A119" s="11">
        <v>118</v>
      </c>
      <c r="B119" s="9">
        <v>3</v>
      </c>
      <c r="C119" s="9">
        <v>3</v>
      </c>
      <c r="D119" s="9">
        <v>5</v>
      </c>
      <c r="E119" s="9">
        <v>4.5</v>
      </c>
      <c r="F119" s="9">
        <v>5</v>
      </c>
      <c r="G119" s="9">
        <v>5</v>
      </c>
      <c r="H119" s="9">
        <v>5</v>
      </c>
      <c r="I119" s="9">
        <v>4.5</v>
      </c>
      <c r="J119" s="9">
        <v>5</v>
      </c>
      <c r="K119" s="9">
        <v>5</v>
      </c>
      <c r="L119" s="9">
        <v>5</v>
      </c>
      <c r="M119" s="9">
        <v>5</v>
      </c>
      <c r="N119" s="9">
        <v>4</v>
      </c>
      <c r="O119" s="9">
        <v>3.5</v>
      </c>
      <c r="Q119" s="17">
        <f>SQRT(SUMXMY2('Table de données'!$C$27:$O$27,C119:O119))+ROW()/1000000</f>
        <v>2.784001181415011</v>
      </c>
    </row>
  </sheetData>
  <autoFilter ref="A1:O119" xr:uid="{26B12645-ED96-4A8D-9E1D-840EDEF648BA}">
    <sortState xmlns:xlrd2="http://schemas.microsoft.com/office/spreadsheetml/2017/richdata2" ref="A2:O119">
      <sortCondition ref="A1:A1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Graphiques</vt:lpstr>
      </vt:variant>
      <vt:variant>
        <vt:i4>1</vt:i4>
      </vt:variant>
    </vt:vector>
  </HeadingPairs>
  <TitlesOfParts>
    <vt:vector size="3" baseType="lpstr">
      <vt:lpstr>Table de données</vt:lpstr>
      <vt:lpstr>Database</vt:lpstr>
      <vt:lpstr>Réponse Graphique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Joulie</dc:creator>
  <cp:lastModifiedBy>Tharushan UTHAYAKUMAR</cp:lastModifiedBy>
  <dcterms:created xsi:type="dcterms:W3CDTF">2015-06-05T18:19:34Z</dcterms:created>
  <dcterms:modified xsi:type="dcterms:W3CDTF">2025-05-25T18:00:47Z</dcterms:modified>
</cp:coreProperties>
</file>