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Even\Downloads\"/>
    </mc:Choice>
  </mc:AlternateContent>
  <xr:revisionPtr revIDLastSave="0" documentId="13_ncr:1_{EB89CAD9-BC9A-4010-BA11-E983ECE98D5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Repor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C35" i="1"/>
  <c r="C28" i="1"/>
  <c r="C41" i="1" s="1"/>
  <c r="B20" i="1"/>
  <c r="D17" i="1"/>
  <c r="E17" i="1"/>
  <c r="F17" i="1"/>
  <c r="C17" i="1"/>
  <c r="C14" i="1"/>
  <c r="C15" i="1" s="1"/>
  <c r="C7" i="1"/>
  <c r="F12" i="1" s="1"/>
  <c r="D11" i="1"/>
  <c r="D14" i="1" s="1"/>
  <c r="G29" i="1"/>
  <c r="E43" i="1"/>
  <c r="I43" i="1"/>
  <c r="G41" i="1"/>
  <c r="G40" i="1"/>
  <c r="G39" i="1"/>
  <c r="D36" i="1"/>
  <c r="D28" i="1"/>
  <c r="F20" i="1"/>
  <c r="G17" i="1"/>
  <c r="G14" i="1"/>
  <c r="G15" i="1"/>
  <c r="G12" i="1"/>
  <c r="D7" i="1"/>
  <c r="E11" i="1" l="1"/>
  <c r="C58" i="1"/>
  <c r="C57" i="1"/>
  <c r="C40" i="1"/>
  <c r="C39" i="1"/>
  <c r="C52" i="1"/>
  <c r="C51" i="1"/>
  <c r="C64" i="1"/>
  <c r="C46" i="1"/>
  <c r="C63" i="1"/>
  <c r="C45" i="1"/>
  <c r="C62" i="1"/>
  <c r="C56" i="1"/>
  <c r="C50" i="1"/>
  <c r="C44" i="1"/>
  <c r="C38" i="1"/>
  <c r="C61" i="1"/>
  <c r="C55" i="1"/>
  <c r="C49" i="1"/>
  <c r="C43" i="1"/>
  <c r="C37" i="1"/>
  <c r="C36" i="1"/>
  <c r="C60" i="1"/>
  <c r="C54" i="1"/>
  <c r="C48" i="1"/>
  <c r="C42" i="1"/>
  <c r="C65" i="1"/>
  <c r="C59" i="1"/>
  <c r="C53" i="1"/>
  <c r="C47" i="1"/>
  <c r="E12" i="1"/>
  <c r="D12" i="1"/>
  <c r="C12" i="1"/>
  <c r="F11" i="1" l="1"/>
  <c r="F14" i="1" s="1"/>
  <c r="E14" i="1"/>
  <c r="F40" i="1"/>
  <c r="I40" i="1" s="1"/>
  <c r="E40" i="1" s="1"/>
  <c r="F39" i="1"/>
  <c r="I39" i="1" s="1"/>
  <c r="E39" i="1" s="1"/>
  <c r="F41" i="1"/>
  <c r="I41" i="1" s="1"/>
  <c r="E41" i="1" s="1"/>
  <c r="D15" i="1"/>
  <c r="F15" i="1" l="1"/>
  <c r="E15" i="1"/>
</calcChain>
</file>

<file path=xl/sharedStrings.xml><?xml version="1.0" encoding="utf-8"?>
<sst xmlns="http://schemas.openxmlformats.org/spreadsheetml/2006/main" count="76" uniqueCount="43">
  <si>
    <t>Exemple de reporting</t>
  </si>
  <si>
    <t>3M</t>
  </si>
  <si>
    <t>American Express</t>
  </si>
  <si>
    <t>Apple</t>
  </si>
  <si>
    <t>Boeing</t>
  </si>
  <si>
    <t>Caterpillar</t>
  </si>
  <si>
    <t>Chevron</t>
  </si>
  <si>
    <t>Cisco Systems</t>
  </si>
  <si>
    <t>Coca-Cola</t>
  </si>
  <si>
    <t>Dow</t>
  </si>
  <si>
    <t>Exxon Mobil</t>
  </si>
  <si>
    <t>Goldman Sachs</t>
  </si>
  <si>
    <t>Home Depot</t>
  </si>
  <si>
    <t>IBM</t>
  </si>
  <si>
    <t>Intel</t>
  </si>
  <si>
    <t>Johnson &amp; Johnson</t>
  </si>
  <si>
    <t>JPMorgan</t>
  </si>
  <si>
    <t>McDonald</t>
  </si>
  <si>
    <t>Merck</t>
  </si>
  <si>
    <t>Microsoft</t>
  </si>
  <si>
    <t>Nike</t>
  </si>
  <si>
    <t>Pfizer</t>
  </si>
  <si>
    <t>Procter &amp; Gamble</t>
  </si>
  <si>
    <t>Travelers</t>
  </si>
  <si>
    <t>United Technologies</t>
  </si>
  <si>
    <t>UnitedHealth</t>
  </si>
  <si>
    <t>Verizon</t>
  </si>
  <si>
    <t>Visa</t>
  </si>
  <si>
    <t>Walgreens</t>
  </si>
  <si>
    <t>Walmart</t>
  </si>
  <si>
    <t>Walt Disney</t>
  </si>
  <si>
    <t>Société</t>
  </si>
  <si>
    <t>Choisir une société :</t>
  </si>
  <si>
    <t>Faire un graphique qui présente le chiffre d'affaires de cette société pour les 4 années de la base de données (exemple sur la droite) :</t>
  </si>
  <si>
    <t>Choisir une année :</t>
  </si>
  <si>
    <t>Faire un graphique qui présente le chiffre d'affaires des trois plus mauvaises sociétés de cette année (exemple sur la droite) :</t>
  </si>
  <si>
    <t>Pour vous aider, utiliser la table ci-dessous :</t>
  </si>
  <si>
    <t>La base de données se trouve en bas de cet onglet</t>
  </si>
  <si>
    <t>Société (MUSD)</t>
  </si>
  <si>
    <t>Chiffre d'affaires</t>
  </si>
  <si>
    <t>Titre souhaité :</t>
  </si>
  <si>
    <t>PETITE.VALEUR / SMALL</t>
  </si>
  <si>
    <t>GRANDE.VALEUR /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</si>
</sst>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\(#,##0.00\);0.00_);@_)"/>
    <numFmt numFmtId="165" formatCode="#,##0_);\(#,##0\);&quot;- &quot;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indexed="8"/>
      <name val="Arial"/>
      <family val="2"/>
    </font>
    <font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5" fontId="7" fillId="4" borderId="0" xfId="1" applyNumberFormat="1" applyFont="1" applyFill="1" applyBorder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2">
    <cellStyle name="_CurrencySpace" xfId="1" xr:uid="{7E401FA5-DB3F-470D-9424-B8675063CFD3}"/>
    <cellStyle name="Normal" xfId="0" builtinId="0"/>
  </cellStyles>
  <dxfs count="0"/>
  <tableStyles count="0" defaultTableStyle="TableStyleMedium2" defaultPivotStyle="PivotStyleLight16"/>
  <colors>
    <mruColors>
      <color rgb="FFFCE4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Reporting!$B$20</c:f>
          <c:strCache>
            <c:ptCount val="1"/>
            <c:pt idx="0">
              <c:v>Chiffre d'affaires annuel de 3M (MUSD)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Reporting!$C$11:$F$11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Reporting!$C$12:$F$12</c:f>
              <c:numCache>
                <c:formatCode>#\ ##0_);\(#\ ##0\);"- "_)</c:formatCode>
                <c:ptCount val="4"/>
                <c:pt idx="0">
                  <c:v>30274</c:v>
                </c:pt>
                <c:pt idx="1">
                  <c:v>30109</c:v>
                </c:pt>
                <c:pt idx="2">
                  <c:v>31657</c:v>
                </c:pt>
                <c:pt idx="3">
                  <c:v>32765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4587-963C-2711F58C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09536"/>
        <c:axId val="411605456"/>
      </c:barChart>
      <c:catAx>
        <c:axId val="4099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605456"/>
        <c:crosses val="autoZero"/>
        <c:auto val="1"/>
        <c:lblAlgn val="ctr"/>
        <c:lblOffset val="100"/>
        <c:noMultiLvlLbl val="0"/>
      </c:catAx>
      <c:valAx>
        <c:axId val="411605456"/>
        <c:scaling>
          <c:orientation val="minMax"/>
        </c:scaling>
        <c:delete val="0"/>
        <c:axPos val="l"/>
        <c:numFmt formatCode="#\ ##0_);\(#\ ##0\);&quot;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9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Reporting!$G$28</c:f>
          <c:strCache>
            <c:ptCount val="1"/>
            <c:pt idx="0">
              <c:v>Chiffre d'affaires des 3 plus petites sociétés de l'indice Dow Jones pour l'année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Reporting!$E$39:$E$41</c:f>
              <c:strCache>
                <c:ptCount val="3"/>
                <c:pt idx="0">
                  <c:v>Visa</c:v>
                </c:pt>
                <c:pt idx="1">
                  <c:v>McDonald</c:v>
                </c:pt>
                <c:pt idx="2">
                  <c:v>Travelers</c:v>
                </c:pt>
              </c:strCache>
            </c:strRef>
          </c:cat>
          <c:val>
            <c:numRef>
              <c:f>Reporting!$F$39:$F$41</c:f>
              <c:numCache>
                <c:formatCode>#\ ##0_);\(#\ ##0\);"- "_)</c:formatCode>
                <c:ptCount val="3"/>
                <c:pt idx="0">
                  <c:v>20609</c:v>
                </c:pt>
                <c:pt idx="1">
                  <c:v>21025.200000000001</c:v>
                </c:pt>
                <c:pt idx="2">
                  <c:v>30282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B-46BD-B3BC-65C9C3AC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84736"/>
        <c:axId val="403617152"/>
      </c:barChart>
      <c:catAx>
        <c:axId val="4098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617152"/>
        <c:crosses val="autoZero"/>
        <c:auto val="1"/>
        <c:lblAlgn val="ctr"/>
        <c:lblOffset val="100"/>
        <c:noMultiLvlLbl val="0"/>
      </c:catAx>
      <c:valAx>
        <c:axId val="403617152"/>
        <c:scaling>
          <c:orientation val="minMax"/>
        </c:scaling>
        <c:delete val="0"/>
        <c:axPos val="l"/>
        <c:numFmt formatCode="#\ ##0_);\(#\ ##0\);&quot;- 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8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9</xdr:row>
      <xdr:rowOff>171450</xdr:rowOff>
    </xdr:from>
    <xdr:to>
      <xdr:col>19</xdr:col>
      <xdr:colOff>219075</xdr:colOff>
      <xdr:row>22</xdr:row>
      <xdr:rowOff>19050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2273E3-02FB-F0B1-CA32-4AF59A80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771650"/>
          <a:ext cx="66675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619125</xdr:colOff>
      <xdr:row>32</xdr:row>
      <xdr:rowOff>76200</xdr:rowOff>
    </xdr:from>
    <xdr:to>
      <xdr:col>19</xdr:col>
      <xdr:colOff>314325</xdr:colOff>
      <xdr:row>44</xdr:row>
      <xdr:rowOff>57150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95074B2-10AD-97C2-8048-E714D921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5676900"/>
          <a:ext cx="6724650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46190</xdr:colOff>
      <xdr:row>3</xdr:row>
      <xdr:rowOff>98134</xdr:rowOff>
    </xdr:from>
    <xdr:to>
      <xdr:col>17</xdr:col>
      <xdr:colOff>258968</xdr:colOff>
      <xdr:row>23</xdr:row>
      <xdr:rowOff>59119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3C318-ADAD-4D95-87CD-EE6C3C19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663086</xdr:colOff>
      <xdr:row>43</xdr:row>
      <xdr:rowOff>113217</xdr:rowOff>
    </xdr:from>
    <xdr:to>
      <xdr:col>9</xdr:col>
      <xdr:colOff>531202</xdr:colOff>
      <xdr:row>57</xdr:row>
      <xdr:rowOff>189417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94D94-510A-4824-9054-F595EB0D0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7"/>
  <sheetViews>
    <sheetView showGridLines="0" tabSelected="1" zoomScaleNormal="100" workbookViewId="0"/>
  </sheetViews>
  <sheetFormatPr defaultColWidth="11.7109375" defaultRowHeight="15" customHeight="1" x14ac:dyDescent="0.25"/>
  <cols>
    <col min="1" max="1" width="2.7109375" style="1" customWidth="1"/>
    <col min="2" max="2" width="18.5703125" style="1" customWidth="1"/>
    <col min="3" max="16384" width="11.7109375" style="1"/>
  </cols>
  <sheetData>
    <row r="2" spans="2:7" ht="15" customHeight="1" x14ac:dyDescent="0.25">
      <c r="B2" s="2" t="s">
        <v>0</v>
      </c>
      <c r="E2" s="5"/>
      <c r="F2" s="6" t="s">
        <v>37</v>
      </c>
    </row>
    <row r="3" spans="2:7" ht="6" customHeight="1" x14ac:dyDescent="0.25">
      <c r="B3" s="3"/>
      <c r="C3" s="3"/>
      <c r="D3" s="3"/>
    </row>
    <row r="5" spans="2:7" ht="15" customHeight="1" x14ac:dyDescent="0.25">
      <c r="B5" s="4" t="s">
        <v>32</v>
      </c>
    </row>
    <row r="7" spans="2:7" ht="15" customHeight="1" x14ac:dyDescent="0.25">
      <c r="B7" s="10" t="s">
        <v>1</v>
      </c>
      <c r="C7" s="6">
        <f>MATCH(B7,B68:B97,0)</f>
        <v>1</v>
      </c>
      <c r="D7" s="6" t="str">
        <f ca="1">_xlfn.FORMULATEXT(C7)</f>
        <v>=MATCH(B7;B68:B97;0)</v>
      </c>
    </row>
    <row r="9" spans="2:7" ht="15" customHeight="1" x14ac:dyDescent="0.25">
      <c r="B9" s="9" t="s">
        <v>33</v>
      </c>
    </row>
    <row r="11" spans="2:7" ht="15" customHeight="1" x14ac:dyDescent="0.25">
      <c r="C11" s="9">
        <v>2015</v>
      </c>
      <c r="D11" s="9">
        <f>C11+1</f>
        <v>2016</v>
      </c>
      <c r="E11" s="9">
        <f>D11+1</f>
        <v>2017</v>
      </c>
      <c r="F11" s="9">
        <f>E11+1</f>
        <v>2018</v>
      </c>
    </row>
    <row r="12" spans="2:7" ht="15" customHeight="1" x14ac:dyDescent="0.25">
      <c r="B12" s="1" t="s">
        <v>39</v>
      </c>
      <c r="C12" s="8">
        <f>INDEX(C68:C97,$C7)</f>
        <v>30274</v>
      </c>
      <c r="D12" s="8">
        <f t="shared" ref="D12:F12" si="0">INDEX(D68:D97,$C7)</f>
        <v>30109</v>
      </c>
      <c r="E12" s="8">
        <f t="shared" si="0"/>
        <v>31657</v>
      </c>
      <c r="F12" s="8">
        <f t="shared" si="0"/>
        <v>32765</v>
      </c>
      <c r="G12" s="6" t="str">
        <f ca="1">_xlfn.FORMULATEXT(F12)</f>
        <v>=INDEX(F68:F97;$C7)</v>
      </c>
    </row>
    <row r="13" spans="2:7" ht="15" customHeight="1" x14ac:dyDescent="0.25">
      <c r="C13" s="8"/>
      <c r="D13" s="8"/>
      <c r="E13" s="8"/>
      <c r="F13" s="8"/>
      <c r="G13" s="6"/>
    </row>
    <row r="14" spans="2:7" ht="15" customHeight="1" x14ac:dyDescent="0.25">
      <c r="C14" s="6">
        <f>MATCH(C11,$B67:$F67,0)</f>
        <v>2</v>
      </c>
      <c r="D14" s="6">
        <f t="shared" ref="D14:F14" si="1">MATCH(D11,$B67:$F67,0)</f>
        <v>3</v>
      </c>
      <c r="E14" s="6">
        <f t="shared" si="1"/>
        <v>4</v>
      </c>
      <c r="F14" s="6">
        <f t="shared" si="1"/>
        <v>5</v>
      </c>
      <c r="G14" s="6" t="str">
        <f ca="1">_xlfn.FORMULATEXT(F14)</f>
        <v>=MATCH(F11;$B67:$F67;0)</v>
      </c>
    </row>
    <row r="15" spans="2:7" ht="15" customHeight="1" x14ac:dyDescent="0.25">
      <c r="B15" s="1" t="s">
        <v>39</v>
      </c>
      <c r="C15" s="8">
        <f>VLOOKUP($B7,$B68:$F97,C14,0)</f>
        <v>30274</v>
      </c>
      <c r="D15" s="8">
        <f t="shared" ref="D15:F15" si="2">VLOOKUP($B7,$B68:$F97,D14,0)</f>
        <v>30109</v>
      </c>
      <c r="E15" s="8">
        <f t="shared" si="2"/>
        <v>31657</v>
      </c>
      <c r="F15" s="8">
        <f t="shared" si="2"/>
        <v>32765</v>
      </c>
      <c r="G15" s="6" t="str">
        <f ca="1">_xlfn.FORMULATEXT(F15)</f>
        <v>=VLOOKUP($B7;$B68:$F97;F14;0)</v>
      </c>
    </row>
    <row r="17" spans="2:7" ht="15" customHeight="1" x14ac:dyDescent="0.25">
      <c r="B17" s="1" t="s">
        <v>39</v>
      </c>
      <c r="C17" s="8">
        <f>SUMIFS(C68:C97,$B68:$B97,$B7)</f>
        <v>30274</v>
      </c>
      <c r="D17" s="8">
        <f t="shared" ref="D17:F17" si="3">SUMIFS(D68:D97,$B68:$B97,$B7)</f>
        <v>30109</v>
      </c>
      <c r="E17" s="8">
        <f t="shared" si="3"/>
        <v>31657</v>
      </c>
      <c r="F17" s="8">
        <f t="shared" si="3"/>
        <v>32765</v>
      </c>
      <c r="G17" s="6" t="str">
        <f ca="1">_xlfn.FORMULATEXT(F17)</f>
        <v>=SUMIFS(F68:F97;$B68:$B97;$B7)</v>
      </c>
    </row>
    <row r="19" spans="2:7" ht="15" customHeight="1" x14ac:dyDescent="0.25">
      <c r="B19" s="4" t="s">
        <v>40</v>
      </c>
    </row>
    <row r="20" spans="2:7" ht="15" customHeight="1" x14ac:dyDescent="0.25">
      <c r="B20" s="1" t="str">
        <f>"Chiffre d'affaires annuel de " &amp; B7 &amp; " (MUSD)"</f>
        <v>Chiffre d'affaires annuel de 3M (MUSD)</v>
      </c>
      <c r="F20" s="6" t="str">
        <f ca="1">_xlfn.FORMULATEXT(B20)</f>
        <v>="Chiffre d'affaires annuel de " &amp; B7 &amp; " (MUSD)"</v>
      </c>
    </row>
    <row r="26" spans="2:7" ht="15" customHeight="1" x14ac:dyDescent="0.25">
      <c r="B26" s="4" t="s">
        <v>34</v>
      </c>
    </row>
    <row r="28" spans="2:7" ht="15" customHeight="1" x14ac:dyDescent="0.25">
      <c r="B28" s="10">
        <v>2018</v>
      </c>
      <c r="C28" s="6">
        <f>MATCH(B28,C67:F67,0)</f>
        <v>4</v>
      </c>
      <c r="D28" s="6" t="str">
        <f ca="1">_xlfn.FORMULATEXT(C28)</f>
        <v>=MATCH(B28;C67:F67;0)</v>
      </c>
      <c r="G28" s="1" t="str">
        <f>"Chiffre d'affaires des 3 plus petites sociétés de l'indice Dow Jones pour l'année "&amp;B28</f>
        <v>Chiffre d'affaires des 3 plus petites sociétés de l'indice Dow Jones pour l'année 2018</v>
      </c>
    </row>
    <row r="29" spans="2:7" ht="15" customHeight="1" x14ac:dyDescent="0.25">
      <c r="G29" s="6" t="str">
        <f ca="1">_xlfn.FORMULATEXT(G28)</f>
        <v>="Chiffre d'affaires des 3 plus petites sociétés de l'indice Dow Jones pour l'année "&amp;B28</v>
      </c>
    </row>
    <row r="30" spans="2:7" ht="15" customHeight="1" x14ac:dyDescent="0.25">
      <c r="G30" s="6"/>
    </row>
    <row r="31" spans="2:7" ht="15" customHeight="1" x14ac:dyDescent="0.25">
      <c r="B31" s="9" t="s">
        <v>35</v>
      </c>
    </row>
    <row r="33" spans="2:9" ht="15" customHeight="1" x14ac:dyDescent="0.25">
      <c r="B33" s="1" t="s">
        <v>36</v>
      </c>
    </row>
    <row r="35" spans="2:9" ht="15" customHeight="1" x14ac:dyDescent="0.25">
      <c r="B35" s="9" t="s">
        <v>31</v>
      </c>
      <c r="C35" s="12">
        <f>B28</f>
        <v>2018</v>
      </c>
      <c r="G35" s="1" t="s">
        <v>42</v>
      </c>
    </row>
    <row r="36" spans="2:9" ht="15" customHeight="1" x14ac:dyDescent="0.25">
      <c r="B36" s="7" t="s">
        <v>1</v>
      </c>
      <c r="C36" s="11">
        <f>INDEX(C68:F68,C$28)</f>
        <v>32765</v>
      </c>
      <c r="D36" s="6" t="str">
        <f ca="1">_xlfn.FORMULATEXT(C36)</f>
        <v>=INDEX(C68:F68;C$28)</v>
      </c>
      <c r="G36" s="1" t="s">
        <v>41</v>
      </c>
    </row>
    <row r="37" spans="2:9" ht="15" customHeight="1" x14ac:dyDescent="0.25">
      <c r="B37" s="7" t="s">
        <v>2</v>
      </c>
      <c r="C37" s="11">
        <f t="shared" ref="C37:C65" si="4">INDEX(C69:F69,C$28)</f>
        <v>36986</v>
      </c>
    </row>
    <row r="38" spans="2:9" ht="15" customHeight="1" x14ac:dyDescent="0.25">
      <c r="B38" s="7" t="s">
        <v>3</v>
      </c>
      <c r="C38" s="11">
        <f t="shared" si="4"/>
        <v>265595</v>
      </c>
    </row>
    <row r="39" spans="2:9" ht="15" customHeight="1" x14ac:dyDescent="0.25">
      <c r="B39" s="7" t="s">
        <v>4</v>
      </c>
      <c r="C39" s="11">
        <f t="shared" si="4"/>
        <v>101127</v>
      </c>
      <c r="E39" s="13" t="str">
        <f>INDEX(B$36:B$65,I39)</f>
        <v>Visa</v>
      </c>
      <c r="F39" s="11">
        <f>SMALL(C$36:C$65,1)</f>
        <v>20609</v>
      </c>
      <c r="G39" s="6" t="str">
        <f ca="1">_xlfn.FORMULATEXT(F39)</f>
        <v>=SMALL(C$36:C$65;1)</v>
      </c>
      <c r="I39" s="1">
        <f>MATCH(F39,C$36:C$65,0)</f>
        <v>27</v>
      </c>
    </row>
    <row r="40" spans="2:9" ht="15" customHeight="1" x14ac:dyDescent="0.25">
      <c r="B40" s="7" t="s">
        <v>5</v>
      </c>
      <c r="C40" s="11">
        <f t="shared" si="4"/>
        <v>54722</v>
      </c>
      <c r="E40" s="13" t="str">
        <f>INDEX(B$36:B$65,I40)</f>
        <v>McDonald</v>
      </c>
      <c r="F40" s="11">
        <f>SMALL(C$36:C$65,2)</f>
        <v>21025.200000000001</v>
      </c>
      <c r="G40" s="6" t="str">
        <f ca="1">_xlfn.FORMULATEXT(F40)</f>
        <v>=SMALL(C$36:C$65;2)</v>
      </c>
      <c r="I40" s="1">
        <f>MATCH(F40,C$36:C$65,0)</f>
        <v>17</v>
      </c>
    </row>
    <row r="41" spans="2:9" ht="15" customHeight="1" x14ac:dyDescent="0.25">
      <c r="B41" s="7" t="s">
        <v>6</v>
      </c>
      <c r="C41" s="11">
        <f t="shared" si="4"/>
        <v>158902</v>
      </c>
      <c r="E41" s="13" t="str">
        <f>INDEX(B$36:B$65,I41)</f>
        <v>Travelers</v>
      </c>
      <c r="F41" s="11">
        <f>SMALL(C$36:C$65,3)</f>
        <v>30282</v>
      </c>
      <c r="G41" s="6" t="str">
        <f ca="1">_xlfn.FORMULATEXT(F41)</f>
        <v>=SMALL(C$36:C$65;3)</v>
      </c>
      <c r="I41" s="1">
        <f>MATCH(F41,C$36:C$65,0)</f>
        <v>23</v>
      </c>
    </row>
    <row r="42" spans="2:9" ht="15" customHeight="1" x14ac:dyDescent="0.25">
      <c r="B42" s="7" t="s">
        <v>7</v>
      </c>
      <c r="C42" s="11">
        <f t="shared" si="4"/>
        <v>51904</v>
      </c>
    </row>
    <row r="43" spans="2:9" ht="15" customHeight="1" x14ac:dyDescent="0.25">
      <c r="B43" s="7" t="s">
        <v>8</v>
      </c>
      <c r="C43" s="11">
        <f t="shared" si="4"/>
        <v>31856</v>
      </c>
      <c r="E43" s="6" t="str">
        <f ca="1">_xlfn.FORMULATEXT(E39)</f>
        <v>=INDEX(B$36:B$65;I39)</v>
      </c>
      <c r="I43" s="6" t="str">
        <f ca="1">_xlfn.FORMULATEXT(I39)</f>
        <v>=MATCH(F39;C$36:C$65;0)</v>
      </c>
    </row>
    <row r="44" spans="2:9" ht="15" customHeight="1" x14ac:dyDescent="0.25">
      <c r="B44" s="7" t="s">
        <v>9</v>
      </c>
      <c r="C44" s="11">
        <f t="shared" si="4"/>
        <v>49604</v>
      </c>
    </row>
    <row r="45" spans="2:9" ht="15" customHeight="1" x14ac:dyDescent="0.25">
      <c r="B45" s="7" t="s">
        <v>10</v>
      </c>
      <c r="C45" s="11">
        <f t="shared" si="4"/>
        <v>279332</v>
      </c>
    </row>
    <row r="46" spans="2:9" ht="15" customHeight="1" x14ac:dyDescent="0.25">
      <c r="B46" s="7" t="s">
        <v>11</v>
      </c>
      <c r="C46" s="11">
        <f t="shared" si="4"/>
        <v>35942</v>
      </c>
    </row>
    <row r="47" spans="2:9" ht="15" customHeight="1" x14ac:dyDescent="0.25">
      <c r="B47" s="7" t="s">
        <v>12</v>
      </c>
      <c r="C47" s="11">
        <f t="shared" si="4"/>
        <v>108203</v>
      </c>
    </row>
    <row r="48" spans="2:9" ht="15" customHeight="1" x14ac:dyDescent="0.25">
      <c r="B48" s="7" t="s">
        <v>13</v>
      </c>
      <c r="C48" s="11">
        <f t="shared" si="4"/>
        <v>79591</v>
      </c>
    </row>
    <row r="49" spans="2:3" ht="15" customHeight="1" x14ac:dyDescent="0.25">
      <c r="B49" s="7" t="s">
        <v>14</v>
      </c>
      <c r="C49" s="11">
        <f t="shared" si="4"/>
        <v>70848</v>
      </c>
    </row>
    <row r="50" spans="2:3" ht="15" customHeight="1" x14ac:dyDescent="0.25">
      <c r="B50" s="7" t="s">
        <v>15</v>
      </c>
      <c r="C50" s="11">
        <f t="shared" si="4"/>
        <v>81581</v>
      </c>
    </row>
    <row r="51" spans="2:3" ht="15" customHeight="1" x14ac:dyDescent="0.25">
      <c r="B51" s="7" t="s">
        <v>16</v>
      </c>
      <c r="C51" s="11">
        <f t="shared" si="4"/>
        <v>103984</v>
      </c>
    </row>
    <row r="52" spans="2:3" ht="15" customHeight="1" x14ac:dyDescent="0.25">
      <c r="B52" s="7" t="s">
        <v>17</v>
      </c>
      <c r="C52" s="11">
        <f t="shared" si="4"/>
        <v>21025.200000000001</v>
      </c>
    </row>
    <row r="53" spans="2:3" ht="15" customHeight="1" x14ac:dyDescent="0.25">
      <c r="B53" s="7" t="s">
        <v>18</v>
      </c>
      <c r="C53" s="11">
        <f t="shared" si="4"/>
        <v>42294</v>
      </c>
    </row>
    <row r="54" spans="2:3" ht="15" customHeight="1" x14ac:dyDescent="0.25">
      <c r="B54" s="7" t="s">
        <v>19</v>
      </c>
      <c r="C54" s="11">
        <f t="shared" si="4"/>
        <v>125843</v>
      </c>
    </row>
    <row r="55" spans="2:3" ht="15" customHeight="1" x14ac:dyDescent="0.25">
      <c r="B55" s="7" t="s">
        <v>20</v>
      </c>
      <c r="C55" s="11">
        <f t="shared" si="4"/>
        <v>39117</v>
      </c>
    </row>
    <row r="56" spans="2:3" ht="15" customHeight="1" x14ac:dyDescent="0.25">
      <c r="B56" s="7" t="s">
        <v>21</v>
      </c>
      <c r="C56" s="11">
        <f t="shared" si="4"/>
        <v>53647</v>
      </c>
    </row>
    <row r="57" spans="2:3" ht="15" customHeight="1" x14ac:dyDescent="0.25">
      <c r="B57" s="7" t="s">
        <v>22</v>
      </c>
      <c r="C57" s="11">
        <f t="shared" si="4"/>
        <v>67684</v>
      </c>
    </row>
    <row r="58" spans="2:3" ht="15" customHeight="1" x14ac:dyDescent="0.25">
      <c r="B58" s="7" t="s">
        <v>23</v>
      </c>
      <c r="C58" s="11">
        <f t="shared" si="4"/>
        <v>30282</v>
      </c>
    </row>
    <row r="59" spans="2:3" ht="15" customHeight="1" x14ac:dyDescent="0.25">
      <c r="B59" s="7" t="s">
        <v>24</v>
      </c>
      <c r="C59" s="11">
        <f t="shared" si="4"/>
        <v>66501</v>
      </c>
    </row>
    <row r="60" spans="2:3" ht="15" customHeight="1" x14ac:dyDescent="0.25">
      <c r="B60" s="7" t="s">
        <v>25</v>
      </c>
      <c r="C60" s="11">
        <f t="shared" si="4"/>
        <v>226247</v>
      </c>
    </row>
    <row r="61" spans="2:3" ht="15" customHeight="1" x14ac:dyDescent="0.25">
      <c r="B61" s="7" t="s">
        <v>26</v>
      </c>
      <c r="C61" s="11">
        <f t="shared" si="4"/>
        <v>130863</v>
      </c>
    </row>
    <row r="62" spans="2:3" ht="15" customHeight="1" x14ac:dyDescent="0.25">
      <c r="B62" s="7" t="s">
        <v>27</v>
      </c>
      <c r="C62" s="11">
        <f t="shared" si="4"/>
        <v>20609</v>
      </c>
    </row>
    <row r="63" spans="2:3" ht="15" customHeight="1" x14ac:dyDescent="0.25">
      <c r="B63" s="7" t="s">
        <v>28</v>
      </c>
      <c r="C63" s="11">
        <f t="shared" si="4"/>
        <v>131537</v>
      </c>
    </row>
    <row r="64" spans="2:3" ht="15" customHeight="1" x14ac:dyDescent="0.25">
      <c r="B64" s="7" t="s">
        <v>29</v>
      </c>
      <c r="C64" s="11">
        <f t="shared" si="4"/>
        <v>514405</v>
      </c>
    </row>
    <row r="65" spans="2:6" ht="15" customHeight="1" x14ac:dyDescent="0.25">
      <c r="B65" s="7" t="s">
        <v>30</v>
      </c>
      <c r="C65" s="11">
        <f t="shared" si="4"/>
        <v>59434</v>
      </c>
    </row>
    <row r="67" spans="2:6" ht="15" customHeight="1" x14ac:dyDescent="0.25">
      <c r="B67" s="9" t="s">
        <v>38</v>
      </c>
      <c r="C67" s="9">
        <v>2015</v>
      </c>
      <c r="D67" s="9">
        <v>2016</v>
      </c>
      <c r="E67" s="9">
        <v>2017</v>
      </c>
      <c r="F67" s="9">
        <v>2018</v>
      </c>
    </row>
    <row r="68" spans="2:6" ht="15" customHeight="1" x14ac:dyDescent="0.25">
      <c r="B68" s="7" t="s">
        <v>1</v>
      </c>
      <c r="C68" s="8">
        <v>30274</v>
      </c>
      <c r="D68" s="8">
        <v>30109</v>
      </c>
      <c r="E68" s="8">
        <v>31657</v>
      </c>
      <c r="F68" s="8">
        <v>32765</v>
      </c>
    </row>
    <row r="69" spans="2:6" ht="15" customHeight="1" x14ac:dyDescent="0.25">
      <c r="B69" s="7" t="s">
        <v>2</v>
      </c>
      <c r="C69" s="8">
        <v>30747</v>
      </c>
      <c r="D69" s="8">
        <v>33227</v>
      </c>
      <c r="E69" s="8">
        <v>33872</v>
      </c>
      <c r="F69" s="8">
        <v>36986</v>
      </c>
    </row>
    <row r="70" spans="2:6" ht="15" customHeight="1" x14ac:dyDescent="0.25">
      <c r="B70" s="7" t="s">
        <v>3</v>
      </c>
      <c r="C70" s="8">
        <v>233715</v>
      </c>
      <c r="D70" s="8">
        <v>215639</v>
      </c>
      <c r="E70" s="8">
        <v>229234</v>
      </c>
      <c r="F70" s="8">
        <v>265595</v>
      </c>
    </row>
    <row r="71" spans="2:6" ht="15" customHeight="1" x14ac:dyDescent="0.25">
      <c r="B71" s="7" t="s">
        <v>4</v>
      </c>
      <c r="C71" s="8">
        <v>96114</v>
      </c>
      <c r="D71" s="8">
        <v>93496</v>
      </c>
      <c r="E71" s="8">
        <v>94005</v>
      </c>
      <c r="F71" s="8">
        <v>101127</v>
      </c>
    </row>
    <row r="72" spans="2:6" ht="15" customHeight="1" x14ac:dyDescent="0.25">
      <c r="B72" s="7" t="s">
        <v>5</v>
      </c>
      <c r="C72" s="8">
        <v>47011</v>
      </c>
      <c r="D72" s="8">
        <v>38537</v>
      </c>
      <c r="E72" s="8">
        <v>45462</v>
      </c>
      <c r="F72" s="8">
        <v>54722</v>
      </c>
    </row>
    <row r="73" spans="2:6" ht="15" customHeight="1" x14ac:dyDescent="0.25">
      <c r="B73" s="7" t="s">
        <v>6</v>
      </c>
      <c r="C73" s="8">
        <v>122566</v>
      </c>
      <c r="D73" s="8">
        <v>103310</v>
      </c>
      <c r="E73" s="8">
        <v>127485</v>
      </c>
      <c r="F73" s="8">
        <v>158902</v>
      </c>
    </row>
    <row r="74" spans="2:6" ht="15" customHeight="1" x14ac:dyDescent="0.25">
      <c r="B74" s="7" t="s">
        <v>7</v>
      </c>
      <c r="C74" s="8">
        <v>49247</v>
      </c>
      <c r="D74" s="8">
        <v>48005</v>
      </c>
      <c r="E74" s="8">
        <v>49330</v>
      </c>
      <c r="F74" s="8">
        <v>51904</v>
      </c>
    </row>
    <row r="75" spans="2:6" ht="15" customHeight="1" x14ac:dyDescent="0.25">
      <c r="B75" s="7" t="s">
        <v>8</v>
      </c>
      <c r="C75" s="8">
        <v>44294</v>
      </c>
      <c r="D75" s="8">
        <v>41863</v>
      </c>
      <c r="E75" s="8">
        <v>35410</v>
      </c>
      <c r="F75" s="8">
        <v>31856</v>
      </c>
    </row>
    <row r="76" spans="2:6" ht="15" customHeight="1" x14ac:dyDescent="0.25">
      <c r="B76" s="7" t="s">
        <v>9</v>
      </c>
      <c r="C76" s="8">
        <v>37101</v>
      </c>
      <c r="D76" s="8">
        <v>36099</v>
      </c>
      <c r="E76" s="8">
        <v>44770</v>
      </c>
      <c r="F76" s="8">
        <v>49604</v>
      </c>
    </row>
    <row r="77" spans="2:6" ht="15" customHeight="1" x14ac:dyDescent="0.25">
      <c r="B77" s="7" t="s">
        <v>10</v>
      </c>
      <c r="C77" s="8">
        <v>241406</v>
      </c>
      <c r="D77" s="8">
        <v>200628</v>
      </c>
      <c r="E77" s="8">
        <v>237162</v>
      </c>
      <c r="F77" s="8">
        <v>279332</v>
      </c>
    </row>
    <row r="78" spans="2:6" ht="15" customHeight="1" x14ac:dyDescent="0.25">
      <c r="B78" s="7" t="s">
        <v>11</v>
      </c>
      <c r="C78" s="8">
        <v>33820</v>
      </c>
      <c r="D78" s="8">
        <v>30608</v>
      </c>
      <c r="E78" s="8">
        <v>32073</v>
      </c>
      <c r="F78" s="8">
        <v>35942</v>
      </c>
    </row>
    <row r="79" spans="2:6" ht="15" customHeight="1" x14ac:dyDescent="0.25">
      <c r="B79" s="7" t="s">
        <v>12</v>
      </c>
      <c r="C79" s="8">
        <v>88519</v>
      </c>
      <c r="D79" s="8">
        <v>94595</v>
      </c>
      <c r="E79" s="8">
        <v>100904</v>
      </c>
      <c r="F79" s="8">
        <v>108203</v>
      </c>
    </row>
    <row r="80" spans="2:6" ht="15" customHeight="1" x14ac:dyDescent="0.25">
      <c r="B80" s="7" t="s">
        <v>13</v>
      </c>
      <c r="C80" s="8">
        <v>81741</v>
      </c>
      <c r="D80" s="8">
        <v>79919</v>
      </c>
      <c r="E80" s="8">
        <v>79139</v>
      </c>
      <c r="F80" s="8">
        <v>79591</v>
      </c>
    </row>
    <row r="81" spans="2:6" ht="15" customHeight="1" x14ac:dyDescent="0.25">
      <c r="B81" s="7" t="s">
        <v>14</v>
      </c>
      <c r="C81" s="8">
        <v>55355</v>
      </c>
      <c r="D81" s="8">
        <v>59387</v>
      </c>
      <c r="E81" s="8">
        <v>62761</v>
      </c>
      <c r="F81" s="8">
        <v>70848</v>
      </c>
    </row>
    <row r="82" spans="2:6" ht="15" customHeight="1" x14ac:dyDescent="0.25">
      <c r="B82" s="7" t="s">
        <v>15</v>
      </c>
      <c r="C82" s="8">
        <v>70074</v>
      </c>
      <c r="D82" s="8">
        <v>71890</v>
      </c>
      <c r="E82" s="8">
        <v>76450</v>
      </c>
      <c r="F82" s="8">
        <v>81581</v>
      </c>
    </row>
    <row r="83" spans="2:6" ht="15" customHeight="1" x14ac:dyDescent="0.25">
      <c r="B83" s="7" t="s">
        <v>16</v>
      </c>
      <c r="C83" s="8">
        <v>89202</v>
      </c>
      <c r="D83" s="8">
        <v>91208</v>
      </c>
      <c r="E83" s="8">
        <v>94745</v>
      </c>
      <c r="F83" s="8">
        <v>103984</v>
      </c>
    </row>
    <row r="84" spans="2:6" ht="15" customHeight="1" x14ac:dyDescent="0.25">
      <c r="B84" s="7" t="s">
        <v>17</v>
      </c>
      <c r="C84" s="8">
        <v>25413</v>
      </c>
      <c r="D84" s="8">
        <v>24621.9</v>
      </c>
      <c r="E84" s="8">
        <v>22820.400000000001</v>
      </c>
      <c r="F84" s="8">
        <v>21025.200000000001</v>
      </c>
    </row>
    <row r="85" spans="2:6" ht="15" customHeight="1" x14ac:dyDescent="0.25">
      <c r="B85" s="7" t="s">
        <v>18</v>
      </c>
      <c r="C85" s="8">
        <v>39498</v>
      </c>
      <c r="D85" s="8">
        <v>39807</v>
      </c>
      <c r="E85" s="8">
        <v>40122</v>
      </c>
      <c r="F85" s="8">
        <v>42294</v>
      </c>
    </row>
    <row r="86" spans="2:6" ht="15" customHeight="1" x14ac:dyDescent="0.25">
      <c r="B86" s="7" t="s">
        <v>19</v>
      </c>
      <c r="C86" s="8">
        <v>91154</v>
      </c>
      <c r="D86" s="8">
        <v>96571</v>
      </c>
      <c r="E86" s="8">
        <v>110360</v>
      </c>
      <c r="F86" s="8">
        <v>125843</v>
      </c>
    </row>
    <row r="87" spans="2:6" ht="15" customHeight="1" x14ac:dyDescent="0.25">
      <c r="B87" s="7" t="s">
        <v>20</v>
      </c>
      <c r="C87" s="8">
        <v>32376</v>
      </c>
      <c r="D87" s="8">
        <v>34350</v>
      </c>
      <c r="E87" s="8">
        <v>36397</v>
      </c>
      <c r="F87" s="8">
        <v>39117</v>
      </c>
    </row>
    <row r="88" spans="2:6" ht="15" customHeight="1" x14ac:dyDescent="0.25">
      <c r="B88" s="7" t="s">
        <v>21</v>
      </c>
      <c r="C88" s="8">
        <v>48851</v>
      </c>
      <c r="D88" s="8">
        <v>52824</v>
      </c>
      <c r="E88" s="8">
        <v>52546</v>
      </c>
      <c r="F88" s="8">
        <v>53647</v>
      </c>
    </row>
    <row r="89" spans="2:6" ht="15" customHeight="1" x14ac:dyDescent="0.25">
      <c r="B89" s="7" t="s">
        <v>22</v>
      </c>
      <c r="C89" s="8">
        <v>65299</v>
      </c>
      <c r="D89" s="8">
        <v>65058</v>
      </c>
      <c r="E89" s="8">
        <v>66832</v>
      </c>
      <c r="F89" s="8">
        <v>67684</v>
      </c>
    </row>
    <row r="90" spans="2:6" ht="15" customHeight="1" x14ac:dyDescent="0.25">
      <c r="B90" s="7" t="s">
        <v>23</v>
      </c>
      <c r="C90" s="8">
        <v>26815</v>
      </c>
      <c r="D90" s="8">
        <v>27499</v>
      </c>
      <c r="E90" s="8">
        <v>28902</v>
      </c>
      <c r="F90" s="8">
        <v>30282</v>
      </c>
    </row>
    <row r="91" spans="2:6" ht="15" customHeight="1" x14ac:dyDescent="0.25">
      <c r="B91" s="7" t="s">
        <v>24</v>
      </c>
      <c r="C91" s="8">
        <v>56098</v>
      </c>
      <c r="D91" s="8">
        <v>57244</v>
      </c>
      <c r="E91" s="8">
        <v>59837</v>
      </c>
      <c r="F91" s="8">
        <v>66501</v>
      </c>
    </row>
    <row r="92" spans="2:6" ht="15" customHeight="1" x14ac:dyDescent="0.25">
      <c r="B92" s="7" t="s">
        <v>25</v>
      </c>
      <c r="C92" s="8">
        <v>157107</v>
      </c>
      <c r="D92" s="8">
        <v>184840</v>
      </c>
      <c r="E92" s="8">
        <v>201159</v>
      </c>
      <c r="F92" s="8">
        <v>226247</v>
      </c>
    </row>
    <row r="93" spans="2:6" ht="15" customHeight="1" x14ac:dyDescent="0.25">
      <c r="B93" s="7" t="s">
        <v>26</v>
      </c>
      <c r="C93" s="8">
        <v>131620</v>
      </c>
      <c r="D93" s="8">
        <v>125980</v>
      </c>
      <c r="E93" s="8">
        <v>126034</v>
      </c>
      <c r="F93" s="8">
        <v>130863</v>
      </c>
    </row>
    <row r="94" spans="2:6" ht="15" customHeight="1" x14ac:dyDescent="0.25">
      <c r="B94" s="7" t="s">
        <v>27</v>
      </c>
      <c r="C94" s="8">
        <v>13880</v>
      </c>
      <c r="D94" s="8">
        <v>15082</v>
      </c>
      <c r="E94" s="8">
        <v>18358</v>
      </c>
      <c r="F94" s="8">
        <v>20609</v>
      </c>
    </row>
    <row r="95" spans="2:6" ht="15" customHeight="1" x14ac:dyDescent="0.25">
      <c r="B95" s="7" t="s">
        <v>28</v>
      </c>
      <c r="C95" s="8">
        <v>103444</v>
      </c>
      <c r="D95" s="8">
        <v>117351</v>
      </c>
      <c r="E95" s="8">
        <v>118214</v>
      </c>
      <c r="F95" s="8">
        <v>131537</v>
      </c>
    </row>
    <row r="96" spans="2:6" ht="15" customHeight="1" x14ac:dyDescent="0.25">
      <c r="B96" s="7" t="s">
        <v>29</v>
      </c>
      <c r="C96" s="8">
        <v>482130</v>
      </c>
      <c r="D96" s="8">
        <v>485873</v>
      </c>
      <c r="E96" s="8">
        <v>500343</v>
      </c>
      <c r="F96" s="8">
        <v>514405</v>
      </c>
    </row>
    <row r="97" spans="2:6" ht="15" customHeight="1" x14ac:dyDescent="0.25">
      <c r="B97" s="7" t="s">
        <v>30</v>
      </c>
      <c r="C97" s="8">
        <v>52465</v>
      </c>
      <c r="D97" s="8">
        <v>55632</v>
      </c>
      <c r="E97" s="8">
        <v>55137</v>
      </c>
      <c r="F97" s="8">
        <v>59434</v>
      </c>
    </row>
  </sheetData>
  <dataValidations count="2">
    <dataValidation type="list" allowBlank="1" showInputMessage="1" showErrorMessage="1" sqref="B7" xr:uid="{8EBEEB67-1A74-447A-8433-41F8C73676AD}">
      <formula1>$B$68:$B$97</formula1>
    </dataValidation>
    <dataValidation type="list" allowBlank="1" showInputMessage="1" showErrorMessage="1" sqref="B28" xr:uid="{36162E7F-9259-4DC0-AF31-7ECC1E2606AF}">
      <formula1>$C$67:$F$67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Joulie</dc:creator>
  <cp:lastModifiedBy>Even</cp:lastModifiedBy>
  <dcterms:created xsi:type="dcterms:W3CDTF">2015-06-05T18:19:34Z</dcterms:created>
  <dcterms:modified xsi:type="dcterms:W3CDTF">2025-05-23T15:15:47Z</dcterms:modified>
</cp:coreProperties>
</file>