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har\Documents\CPES Saclay\COURS CPES\HEC CPES\Data modeling with Excel\Exercices de synthèse\Golf\"/>
    </mc:Choice>
  </mc:AlternateContent>
  <xr:revisionPtr revIDLastSave="0" documentId="13_ncr:1_{9523FA50-6D06-4B44-8B14-0A8B888038D3}" xr6:coauthVersionLast="47" xr6:coauthVersionMax="47" xr10:uidLastSave="{00000000-0000-0000-0000-000000000000}"/>
  <bookViews>
    <workbookView xWindow="-90" yWindow="-90" windowWidth="19380" windowHeight="11460" activeTab="1" xr2:uid="{00000000-000D-0000-FFFF-FFFF00000000}"/>
  </bookViews>
  <sheets>
    <sheet name="Graphique1" sheetId="2" r:id="rId1"/>
    <sheet name="Feuil1" sheetId="1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1" i="1" l="1"/>
  <c r="T32" i="1"/>
  <c r="T33" i="1"/>
  <c r="T30" i="1"/>
  <c r="S31" i="1"/>
  <c r="S32" i="1"/>
  <c r="S33" i="1"/>
  <c r="S34" i="1"/>
  <c r="R32" i="1"/>
  <c r="R31" i="1"/>
  <c r="R30" i="1"/>
  <c r="S30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26" i="1"/>
  <c r="I26" i="1" l="1" a="1"/>
  <c r="I26" i="1" s="1"/>
  <c r="J25" i="1" a="1"/>
  <c r="J25" i="1" s="1"/>
  <c r="G16" i="1"/>
  <c r="G15" i="1"/>
  <c r="G14" i="1"/>
  <c r="B14" i="1"/>
  <c r="B15" i="1" s="1"/>
  <c r="B13" i="1"/>
  <c r="B16" i="1" s="1"/>
  <c r="C17" i="1"/>
  <c r="C16" i="1"/>
  <c r="C15" i="1"/>
  <c r="C14" i="1"/>
  <c r="C13" i="1"/>
  <c r="G17" i="1" l="1"/>
  <c r="G18" i="1" s="1"/>
  <c r="G19" i="1"/>
  <c r="G20" i="1" s="1"/>
  <c r="C25" i="1"/>
  <c r="B17" i="1"/>
  <c r="B25" i="1" s="1"/>
  <c r="B8" i="1"/>
  <c r="B7" i="1"/>
  <c r="B6" i="1"/>
  <c r="B5" i="1"/>
  <c r="G21" i="1" l="1"/>
  <c r="I25" i="1" s="1"/>
  <c r="G2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<sst xmlns="http://schemas.openxmlformats.org/spreadsheetml/2006/main" count="36" uniqueCount="29">
  <si>
    <t>Q1</t>
  </si>
  <si>
    <t>Q4</t>
  </si>
  <si>
    <t>Subscription</t>
  </si>
  <si>
    <t># of rounds played</t>
  </si>
  <si>
    <t>Subscription cost</t>
  </si>
  <si>
    <t>Max # of rounds allowed</t>
  </si>
  <si>
    <t>Unit cost of the subscription rounds</t>
  </si>
  <si>
    <t>Total subscription cost</t>
  </si>
  <si>
    <t># of additional rounds played</t>
  </si>
  <si>
    <t>Cost of additional rounds</t>
  </si>
  <si>
    <t>Total cost</t>
  </si>
  <si>
    <t>Average cost per round</t>
  </si>
  <si>
    <t>Discovery</t>
  </si>
  <si>
    <t>Leisure</t>
  </si>
  <si>
    <t>Regular</t>
  </si>
  <si>
    <t>Intensive</t>
  </si>
  <si>
    <t>Professional</t>
  </si>
  <si>
    <t>Yearly amount</t>
  </si>
  <si>
    <t>Cost per round</t>
  </si>
  <si>
    <t># of rounds</t>
  </si>
  <si>
    <t xml:space="preserve">Unit cost </t>
  </si>
  <si>
    <t>Cost of rounds</t>
  </si>
  <si>
    <t>Golf</t>
  </si>
  <si>
    <t>Rounds Min</t>
  </si>
  <si>
    <t>Rounds Max</t>
  </si>
  <si>
    <t>Total cost of subscription rounds</t>
  </si>
  <si>
    <t>Cheapest Subscription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</si>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</sst>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#,##0.00\ &quot;€&quot;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C00000"/>
      <name val="Calibri"/>
      <family val="2"/>
      <scheme val="minor"/>
    </font>
    <font>
      <b/>
      <sz val="10"/>
      <color rgb="FFC00000"/>
      <name val="Arial"/>
      <family val="2"/>
    </font>
    <font>
      <b/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44" fontId="0" fillId="0" borderId="1" xfId="1" applyFont="1" applyBorder="1"/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0" xfId="0" applyFont="1"/>
    <xf numFmtId="0" fontId="0" fillId="2" borderId="1" xfId="0" applyFill="1" applyBorder="1"/>
    <xf numFmtId="165" fontId="0" fillId="0" borderId="1" xfId="1" applyNumberFormat="1" applyFont="1" applyBorder="1"/>
    <xf numFmtId="165" fontId="0" fillId="0" borderId="1" xfId="0" applyNumberFormat="1" applyBorder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165" fontId="0" fillId="3" borderId="0" xfId="0" applyNumberFormat="1" applyFill="1"/>
    <xf numFmtId="0" fontId="0" fillId="3" borderId="0" xfId="0" applyFill="1"/>
  </cellXfs>
  <cellStyles count="2">
    <cellStyle name="Euro" xfId="1" xr:uid="{00000000-0005-0000-0000-000000000000}"/>
    <cellStyle name="Normal" xfId="0" builtinId="0"/>
  </cellStyles>
  <dxfs count="5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Feuil1!$J$25</c:f>
              <c:strCache>
                <c:ptCount val="1"/>
                <c:pt idx="0">
                  <c:v>Discovery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Feuil1!$I$26:$I$75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Feuil1!$J$26:$J$75</c:f>
              <c:numCache>
                <c:formatCode>General</c:formatCode>
                <c:ptCount val="50"/>
                <c:pt idx="0">
                  <c:v>270</c:v>
                </c:pt>
                <c:pt idx="1">
                  <c:v>300</c:v>
                </c:pt>
                <c:pt idx="2">
                  <c:v>330</c:v>
                </c:pt>
                <c:pt idx="3">
                  <c:v>360</c:v>
                </c:pt>
                <c:pt idx="4">
                  <c:v>385</c:v>
                </c:pt>
                <c:pt idx="5">
                  <c:v>410</c:v>
                </c:pt>
                <c:pt idx="6">
                  <c:v>435</c:v>
                </c:pt>
                <c:pt idx="7">
                  <c:v>460</c:v>
                </c:pt>
                <c:pt idx="8">
                  <c:v>485</c:v>
                </c:pt>
                <c:pt idx="9">
                  <c:v>510</c:v>
                </c:pt>
                <c:pt idx="10">
                  <c:v>535</c:v>
                </c:pt>
                <c:pt idx="11">
                  <c:v>560</c:v>
                </c:pt>
                <c:pt idx="12">
                  <c:v>585</c:v>
                </c:pt>
                <c:pt idx="13">
                  <c:v>610</c:v>
                </c:pt>
                <c:pt idx="14">
                  <c:v>635</c:v>
                </c:pt>
                <c:pt idx="15">
                  <c:v>660</c:v>
                </c:pt>
                <c:pt idx="16">
                  <c:v>685</c:v>
                </c:pt>
                <c:pt idx="17">
                  <c:v>710</c:v>
                </c:pt>
                <c:pt idx="18">
                  <c:v>735</c:v>
                </c:pt>
                <c:pt idx="19">
                  <c:v>760</c:v>
                </c:pt>
                <c:pt idx="20">
                  <c:v>785</c:v>
                </c:pt>
                <c:pt idx="21">
                  <c:v>810</c:v>
                </c:pt>
                <c:pt idx="22">
                  <c:v>835</c:v>
                </c:pt>
                <c:pt idx="23">
                  <c:v>860</c:v>
                </c:pt>
                <c:pt idx="24">
                  <c:v>885</c:v>
                </c:pt>
                <c:pt idx="25">
                  <c:v>910</c:v>
                </c:pt>
                <c:pt idx="26">
                  <c:v>935</c:v>
                </c:pt>
                <c:pt idx="27">
                  <c:v>960</c:v>
                </c:pt>
                <c:pt idx="28">
                  <c:v>985</c:v>
                </c:pt>
                <c:pt idx="29">
                  <c:v>1010</c:v>
                </c:pt>
                <c:pt idx="30">
                  <c:v>1035</c:v>
                </c:pt>
                <c:pt idx="31">
                  <c:v>1060</c:v>
                </c:pt>
                <c:pt idx="32">
                  <c:v>1085</c:v>
                </c:pt>
                <c:pt idx="33">
                  <c:v>1110</c:v>
                </c:pt>
                <c:pt idx="34">
                  <c:v>1135</c:v>
                </c:pt>
                <c:pt idx="35">
                  <c:v>1160</c:v>
                </c:pt>
                <c:pt idx="36">
                  <c:v>1185</c:v>
                </c:pt>
                <c:pt idx="37">
                  <c:v>1210</c:v>
                </c:pt>
                <c:pt idx="38">
                  <c:v>1235</c:v>
                </c:pt>
                <c:pt idx="39">
                  <c:v>1260</c:v>
                </c:pt>
                <c:pt idx="40">
                  <c:v>1285</c:v>
                </c:pt>
                <c:pt idx="41">
                  <c:v>1310</c:v>
                </c:pt>
                <c:pt idx="42">
                  <c:v>1335</c:v>
                </c:pt>
                <c:pt idx="43">
                  <c:v>1360</c:v>
                </c:pt>
                <c:pt idx="44">
                  <c:v>1385</c:v>
                </c:pt>
                <c:pt idx="45">
                  <c:v>1410</c:v>
                </c:pt>
                <c:pt idx="46">
                  <c:v>1435</c:v>
                </c:pt>
                <c:pt idx="47">
                  <c:v>1460</c:v>
                </c:pt>
                <c:pt idx="48">
                  <c:v>1485</c:v>
                </c:pt>
                <c:pt idx="49">
                  <c:v>1510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20-4F00-BC07-57FB88E7C0C5}"/>
            </c:ext>
          </c:extLst>
        </c:ser>
        <c:ser>
          <c:idx val="1"/>
          <c:order val="1"/>
          <c:tx>
            <c:strRef>
              <c:f>Feuil1!$K$25</c:f>
              <c:strCache>
                <c:ptCount val="1"/>
                <c:pt idx="0">
                  <c:v>Leisure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Feuil1!$I$26:$I$75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Feuil1!$K$26:$K$75</c:f>
              <c:numCache>
                <c:formatCode>General</c:formatCode>
                <c:ptCount val="50"/>
                <c:pt idx="0">
                  <c:v>320</c:v>
                </c:pt>
                <c:pt idx="1">
                  <c:v>340</c:v>
                </c:pt>
                <c:pt idx="2">
                  <c:v>360</c:v>
                </c:pt>
                <c:pt idx="3">
                  <c:v>380</c:v>
                </c:pt>
                <c:pt idx="4">
                  <c:v>400</c:v>
                </c:pt>
                <c:pt idx="5">
                  <c:v>420</c:v>
                </c:pt>
                <c:pt idx="6">
                  <c:v>440</c:v>
                </c:pt>
                <c:pt idx="7">
                  <c:v>460</c:v>
                </c:pt>
                <c:pt idx="8">
                  <c:v>480</c:v>
                </c:pt>
                <c:pt idx="9">
                  <c:v>505</c:v>
                </c:pt>
                <c:pt idx="10">
                  <c:v>530</c:v>
                </c:pt>
                <c:pt idx="11">
                  <c:v>555</c:v>
                </c:pt>
                <c:pt idx="12">
                  <c:v>580</c:v>
                </c:pt>
                <c:pt idx="13">
                  <c:v>605</c:v>
                </c:pt>
                <c:pt idx="14">
                  <c:v>630</c:v>
                </c:pt>
                <c:pt idx="15">
                  <c:v>655</c:v>
                </c:pt>
                <c:pt idx="16">
                  <c:v>680</c:v>
                </c:pt>
                <c:pt idx="17">
                  <c:v>705</c:v>
                </c:pt>
                <c:pt idx="18">
                  <c:v>730</c:v>
                </c:pt>
                <c:pt idx="19">
                  <c:v>755</c:v>
                </c:pt>
                <c:pt idx="20">
                  <c:v>780</c:v>
                </c:pt>
                <c:pt idx="21">
                  <c:v>805</c:v>
                </c:pt>
                <c:pt idx="22">
                  <c:v>830</c:v>
                </c:pt>
                <c:pt idx="23">
                  <c:v>855</c:v>
                </c:pt>
                <c:pt idx="24">
                  <c:v>880</c:v>
                </c:pt>
                <c:pt idx="25">
                  <c:v>905</c:v>
                </c:pt>
                <c:pt idx="26">
                  <c:v>930</c:v>
                </c:pt>
                <c:pt idx="27">
                  <c:v>955</c:v>
                </c:pt>
                <c:pt idx="28">
                  <c:v>980</c:v>
                </c:pt>
                <c:pt idx="29">
                  <c:v>1005</c:v>
                </c:pt>
                <c:pt idx="30">
                  <c:v>1030</c:v>
                </c:pt>
                <c:pt idx="31">
                  <c:v>1055</c:v>
                </c:pt>
                <c:pt idx="32">
                  <c:v>1080</c:v>
                </c:pt>
                <c:pt idx="33">
                  <c:v>1105</c:v>
                </c:pt>
                <c:pt idx="34">
                  <c:v>1130</c:v>
                </c:pt>
                <c:pt idx="35">
                  <c:v>1155</c:v>
                </c:pt>
                <c:pt idx="36">
                  <c:v>1180</c:v>
                </c:pt>
                <c:pt idx="37">
                  <c:v>1205</c:v>
                </c:pt>
                <c:pt idx="38">
                  <c:v>1230</c:v>
                </c:pt>
                <c:pt idx="39">
                  <c:v>1255</c:v>
                </c:pt>
                <c:pt idx="40">
                  <c:v>1280</c:v>
                </c:pt>
                <c:pt idx="41">
                  <c:v>1305</c:v>
                </c:pt>
                <c:pt idx="42">
                  <c:v>1330</c:v>
                </c:pt>
                <c:pt idx="43">
                  <c:v>1355</c:v>
                </c:pt>
                <c:pt idx="44">
                  <c:v>1380</c:v>
                </c:pt>
                <c:pt idx="45">
                  <c:v>1405</c:v>
                </c:pt>
                <c:pt idx="46">
                  <c:v>1430</c:v>
                </c:pt>
                <c:pt idx="47">
                  <c:v>1455</c:v>
                </c:pt>
                <c:pt idx="48">
                  <c:v>1480</c:v>
                </c:pt>
                <c:pt idx="49">
                  <c:v>1505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20-4F00-BC07-57FB88E7C0C5}"/>
            </c:ext>
          </c:extLst>
        </c:ser>
        <c:ser>
          <c:idx val="2"/>
          <c:order val="2"/>
          <c:tx>
            <c:strRef>
              <c:f>Feuil1!$L$25</c:f>
              <c:strCache>
                <c:ptCount val="1"/>
                <c:pt idx="0">
                  <c:v>Regular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Feuil1!$I$26:$I$75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Feuil1!$L$26:$L$75</c:f>
              <c:numCache>
                <c:formatCode>General</c:formatCode>
                <c:ptCount val="50"/>
                <c:pt idx="0">
                  <c:v>412</c:v>
                </c:pt>
                <c:pt idx="1">
                  <c:v>424</c:v>
                </c:pt>
                <c:pt idx="2">
                  <c:v>436</c:v>
                </c:pt>
                <c:pt idx="3">
                  <c:v>448</c:v>
                </c:pt>
                <c:pt idx="4">
                  <c:v>460</c:v>
                </c:pt>
                <c:pt idx="5">
                  <c:v>472</c:v>
                </c:pt>
                <c:pt idx="6">
                  <c:v>484</c:v>
                </c:pt>
                <c:pt idx="7">
                  <c:v>496</c:v>
                </c:pt>
                <c:pt idx="8">
                  <c:v>508</c:v>
                </c:pt>
                <c:pt idx="9">
                  <c:v>520</c:v>
                </c:pt>
                <c:pt idx="10">
                  <c:v>532</c:v>
                </c:pt>
                <c:pt idx="11">
                  <c:v>544</c:v>
                </c:pt>
                <c:pt idx="12">
                  <c:v>556</c:v>
                </c:pt>
                <c:pt idx="13">
                  <c:v>568</c:v>
                </c:pt>
                <c:pt idx="14">
                  <c:v>580</c:v>
                </c:pt>
                <c:pt idx="15">
                  <c:v>592</c:v>
                </c:pt>
                <c:pt idx="16">
                  <c:v>604</c:v>
                </c:pt>
                <c:pt idx="17">
                  <c:v>616</c:v>
                </c:pt>
                <c:pt idx="18">
                  <c:v>628</c:v>
                </c:pt>
                <c:pt idx="19">
                  <c:v>653</c:v>
                </c:pt>
                <c:pt idx="20">
                  <c:v>678</c:v>
                </c:pt>
                <c:pt idx="21">
                  <c:v>703</c:v>
                </c:pt>
                <c:pt idx="22">
                  <c:v>728</c:v>
                </c:pt>
                <c:pt idx="23">
                  <c:v>753</c:v>
                </c:pt>
                <c:pt idx="24">
                  <c:v>778</c:v>
                </c:pt>
                <c:pt idx="25">
                  <c:v>803</c:v>
                </c:pt>
                <c:pt idx="26">
                  <c:v>828</c:v>
                </c:pt>
                <c:pt idx="27">
                  <c:v>853</c:v>
                </c:pt>
                <c:pt idx="28">
                  <c:v>878</c:v>
                </c:pt>
                <c:pt idx="29">
                  <c:v>903</c:v>
                </c:pt>
                <c:pt idx="30">
                  <c:v>928</c:v>
                </c:pt>
                <c:pt idx="31">
                  <c:v>953</c:v>
                </c:pt>
                <c:pt idx="32">
                  <c:v>978</c:v>
                </c:pt>
                <c:pt idx="33">
                  <c:v>1003</c:v>
                </c:pt>
                <c:pt idx="34">
                  <c:v>1028</c:v>
                </c:pt>
                <c:pt idx="35">
                  <c:v>1053</c:v>
                </c:pt>
                <c:pt idx="36">
                  <c:v>1078</c:v>
                </c:pt>
                <c:pt idx="37">
                  <c:v>1103</c:v>
                </c:pt>
                <c:pt idx="38">
                  <c:v>1128</c:v>
                </c:pt>
                <c:pt idx="39">
                  <c:v>1153</c:v>
                </c:pt>
                <c:pt idx="40">
                  <c:v>1178</c:v>
                </c:pt>
                <c:pt idx="41">
                  <c:v>1203</c:v>
                </c:pt>
                <c:pt idx="42">
                  <c:v>1228</c:v>
                </c:pt>
                <c:pt idx="43">
                  <c:v>1253</c:v>
                </c:pt>
                <c:pt idx="44">
                  <c:v>1278</c:v>
                </c:pt>
                <c:pt idx="45">
                  <c:v>1303</c:v>
                </c:pt>
                <c:pt idx="46">
                  <c:v>1328</c:v>
                </c:pt>
                <c:pt idx="47">
                  <c:v>1353</c:v>
                </c:pt>
                <c:pt idx="48">
                  <c:v>1378</c:v>
                </c:pt>
                <c:pt idx="49">
                  <c:v>1403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20-4F00-BC07-57FB88E7C0C5}"/>
            </c:ext>
          </c:extLst>
        </c:ser>
        <c:ser>
          <c:idx val="3"/>
          <c:order val="3"/>
          <c:tx>
            <c:strRef>
              <c:f>Feuil1!$M$25</c:f>
              <c:strCache>
                <c:ptCount val="1"/>
                <c:pt idx="0">
                  <c:v>Intensive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Feuil1!$I$26:$I$75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Feuil1!$M$26:$M$75</c:f>
              <c:numCache>
                <c:formatCode>General</c:formatCode>
                <c:ptCount val="50"/>
                <c:pt idx="0">
                  <c:v>508</c:v>
                </c:pt>
                <c:pt idx="1">
                  <c:v>516</c:v>
                </c:pt>
                <c:pt idx="2">
                  <c:v>524</c:v>
                </c:pt>
                <c:pt idx="3">
                  <c:v>532</c:v>
                </c:pt>
                <c:pt idx="4">
                  <c:v>540</c:v>
                </c:pt>
                <c:pt idx="5">
                  <c:v>548</c:v>
                </c:pt>
                <c:pt idx="6">
                  <c:v>556</c:v>
                </c:pt>
                <c:pt idx="7">
                  <c:v>564</c:v>
                </c:pt>
                <c:pt idx="8">
                  <c:v>572</c:v>
                </c:pt>
                <c:pt idx="9">
                  <c:v>580</c:v>
                </c:pt>
                <c:pt idx="10">
                  <c:v>588</c:v>
                </c:pt>
                <c:pt idx="11">
                  <c:v>596</c:v>
                </c:pt>
                <c:pt idx="12">
                  <c:v>604</c:v>
                </c:pt>
                <c:pt idx="13">
                  <c:v>612</c:v>
                </c:pt>
                <c:pt idx="14">
                  <c:v>620</c:v>
                </c:pt>
                <c:pt idx="15">
                  <c:v>628</c:v>
                </c:pt>
                <c:pt idx="16">
                  <c:v>636</c:v>
                </c:pt>
                <c:pt idx="17">
                  <c:v>644</c:v>
                </c:pt>
                <c:pt idx="18">
                  <c:v>652</c:v>
                </c:pt>
                <c:pt idx="19">
                  <c:v>660</c:v>
                </c:pt>
                <c:pt idx="20">
                  <c:v>668</c:v>
                </c:pt>
                <c:pt idx="21">
                  <c:v>676</c:v>
                </c:pt>
                <c:pt idx="22">
                  <c:v>684</c:v>
                </c:pt>
                <c:pt idx="23">
                  <c:v>692</c:v>
                </c:pt>
                <c:pt idx="24">
                  <c:v>700</c:v>
                </c:pt>
                <c:pt idx="25">
                  <c:v>708</c:v>
                </c:pt>
                <c:pt idx="26">
                  <c:v>716</c:v>
                </c:pt>
                <c:pt idx="27">
                  <c:v>724</c:v>
                </c:pt>
                <c:pt idx="28">
                  <c:v>732</c:v>
                </c:pt>
                <c:pt idx="29">
                  <c:v>740</c:v>
                </c:pt>
                <c:pt idx="30">
                  <c:v>748</c:v>
                </c:pt>
                <c:pt idx="31">
                  <c:v>756</c:v>
                </c:pt>
                <c:pt idx="32">
                  <c:v>764</c:v>
                </c:pt>
                <c:pt idx="33">
                  <c:v>772</c:v>
                </c:pt>
                <c:pt idx="34">
                  <c:v>780</c:v>
                </c:pt>
                <c:pt idx="35">
                  <c:v>788</c:v>
                </c:pt>
                <c:pt idx="36">
                  <c:v>796</c:v>
                </c:pt>
                <c:pt idx="37">
                  <c:v>804</c:v>
                </c:pt>
                <c:pt idx="38">
                  <c:v>812</c:v>
                </c:pt>
                <c:pt idx="39">
                  <c:v>837</c:v>
                </c:pt>
                <c:pt idx="40">
                  <c:v>862</c:v>
                </c:pt>
                <c:pt idx="41">
                  <c:v>887</c:v>
                </c:pt>
                <c:pt idx="42">
                  <c:v>912</c:v>
                </c:pt>
                <c:pt idx="43">
                  <c:v>937</c:v>
                </c:pt>
                <c:pt idx="44">
                  <c:v>962</c:v>
                </c:pt>
                <c:pt idx="45">
                  <c:v>987</c:v>
                </c:pt>
                <c:pt idx="46">
                  <c:v>1012</c:v>
                </c:pt>
                <c:pt idx="47">
                  <c:v>1037</c:v>
                </c:pt>
                <c:pt idx="48">
                  <c:v>1062</c:v>
                </c:pt>
                <c:pt idx="49">
                  <c:v>1087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20-4F00-BC07-57FB88E7C0C5}"/>
            </c:ext>
          </c:extLst>
        </c:ser>
        <c:ser>
          <c:idx val="4"/>
          <c:order val="4"/>
          <c:tx>
            <c:strRef>
              <c:f>Feuil1!$N$25</c:f>
              <c:strCache>
                <c:ptCount val="1"/>
                <c:pt idx="0">
                  <c:v>Professional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Feuil1!$I$26:$I$75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Feuil1!$N$26:$N$75</c:f>
              <c:numCache>
                <c:formatCode>General</c:formatCode>
                <c:ptCount val="50"/>
                <c:pt idx="0">
                  <c:v>703</c:v>
                </c:pt>
                <c:pt idx="1">
                  <c:v>706</c:v>
                </c:pt>
                <c:pt idx="2">
                  <c:v>709</c:v>
                </c:pt>
                <c:pt idx="3">
                  <c:v>712</c:v>
                </c:pt>
                <c:pt idx="4">
                  <c:v>715</c:v>
                </c:pt>
                <c:pt idx="5">
                  <c:v>718</c:v>
                </c:pt>
                <c:pt idx="6">
                  <c:v>721</c:v>
                </c:pt>
                <c:pt idx="7">
                  <c:v>724</c:v>
                </c:pt>
                <c:pt idx="8">
                  <c:v>727</c:v>
                </c:pt>
                <c:pt idx="9">
                  <c:v>730</c:v>
                </c:pt>
                <c:pt idx="10">
                  <c:v>733</c:v>
                </c:pt>
                <c:pt idx="11">
                  <c:v>736</c:v>
                </c:pt>
                <c:pt idx="12">
                  <c:v>739</c:v>
                </c:pt>
                <c:pt idx="13">
                  <c:v>742</c:v>
                </c:pt>
                <c:pt idx="14">
                  <c:v>745</c:v>
                </c:pt>
                <c:pt idx="15">
                  <c:v>748</c:v>
                </c:pt>
                <c:pt idx="16">
                  <c:v>751</c:v>
                </c:pt>
                <c:pt idx="17">
                  <c:v>754</c:v>
                </c:pt>
                <c:pt idx="18">
                  <c:v>757</c:v>
                </c:pt>
                <c:pt idx="19">
                  <c:v>760</c:v>
                </c:pt>
                <c:pt idx="20">
                  <c:v>763</c:v>
                </c:pt>
                <c:pt idx="21">
                  <c:v>766</c:v>
                </c:pt>
                <c:pt idx="22">
                  <c:v>769</c:v>
                </c:pt>
                <c:pt idx="23">
                  <c:v>772</c:v>
                </c:pt>
                <c:pt idx="24">
                  <c:v>775</c:v>
                </c:pt>
                <c:pt idx="25">
                  <c:v>778</c:v>
                </c:pt>
                <c:pt idx="26">
                  <c:v>781</c:v>
                </c:pt>
                <c:pt idx="27">
                  <c:v>784</c:v>
                </c:pt>
                <c:pt idx="28">
                  <c:v>787</c:v>
                </c:pt>
                <c:pt idx="29">
                  <c:v>790</c:v>
                </c:pt>
                <c:pt idx="30">
                  <c:v>793</c:v>
                </c:pt>
                <c:pt idx="31">
                  <c:v>796</c:v>
                </c:pt>
                <c:pt idx="32">
                  <c:v>799</c:v>
                </c:pt>
                <c:pt idx="33">
                  <c:v>802</c:v>
                </c:pt>
                <c:pt idx="34">
                  <c:v>805</c:v>
                </c:pt>
                <c:pt idx="35">
                  <c:v>808</c:v>
                </c:pt>
                <c:pt idx="36">
                  <c:v>811</c:v>
                </c:pt>
                <c:pt idx="37">
                  <c:v>814</c:v>
                </c:pt>
                <c:pt idx="38">
                  <c:v>817</c:v>
                </c:pt>
                <c:pt idx="39">
                  <c:v>820</c:v>
                </c:pt>
                <c:pt idx="40">
                  <c:v>823</c:v>
                </c:pt>
                <c:pt idx="41">
                  <c:v>826</c:v>
                </c:pt>
                <c:pt idx="42">
                  <c:v>829</c:v>
                </c:pt>
                <c:pt idx="43">
                  <c:v>832</c:v>
                </c:pt>
                <c:pt idx="44">
                  <c:v>835</c:v>
                </c:pt>
                <c:pt idx="45">
                  <c:v>838</c:v>
                </c:pt>
                <c:pt idx="46">
                  <c:v>841</c:v>
                </c:pt>
                <c:pt idx="47">
                  <c:v>844</c:v>
                </c:pt>
                <c:pt idx="48">
                  <c:v>847</c:v>
                </c:pt>
                <c:pt idx="49">
                  <c:v>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120-4F00-BC07-57FB88E7C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28912"/>
        <c:axId val="5929392"/>
      </c:lineChart>
      <c:catAx>
        <c:axId val="592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29392"/>
        <c:crosses val="autoZero"/>
        <c:auto val="1"/>
        <c:lblAlgn val="ctr"/>
        <c:lblOffset val="100"/>
        <c:noMultiLvlLbl val="0"/>
      </c:catAx>
      <c:valAx>
        <c:axId val="592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2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Feuil1!$B$25</c:f>
              <c:strCache>
                <c:ptCount val="1"/>
                <c:pt idx="0">
                  <c:v>38,67 €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Feuil1!$A$26:$A$75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Feuil1!$B$26:$B$75</c:f>
              <c:numCache>
                <c:formatCode>0.00</c:formatCode>
                <c:ptCount val="50"/>
                <c:pt idx="0">
                  <c:v>270</c:v>
                </c:pt>
                <c:pt idx="1">
                  <c:v>150</c:v>
                </c:pt>
                <c:pt idx="2">
                  <c:v>110</c:v>
                </c:pt>
                <c:pt idx="3">
                  <c:v>90</c:v>
                </c:pt>
                <c:pt idx="4">
                  <c:v>80</c:v>
                </c:pt>
                <c:pt idx="5">
                  <c:v>70</c:v>
                </c:pt>
                <c:pt idx="6">
                  <c:v>62.857142857142854</c:v>
                </c:pt>
                <c:pt idx="7">
                  <c:v>57.5</c:v>
                </c:pt>
                <c:pt idx="8">
                  <c:v>53.333333333333336</c:v>
                </c:pt>
                <c:pt idx="9">
                  <c:v>52</c:v>
                </c:pt>
                <c:pt idx="10">
                  <c:v>48.363636363636367</c:v>
                </c:pt>
                <c:pt idx="11">
                  <c:v>45.333333333333336</c:v>
                </c:pt>
                <c:pt idx="12">
                  <c:v>42.769230769230766</c:v>
                </c:pt>
                <c:pt idx="13">
                  <c:v>40.571428571428569</c:v>
                </c:pt>
                <c:pt idx="14">
                  <c:v>38.666666666666664</c:v>
                </c:pt>
                <c:pt idx="15">
                  <c:v>37</c:v>
                </c:pt>
                <c:pt idx="16">
                  <c:v>35.529411764705884</c:v>
                </c:pt>
                <c:pt idx="17">
                  <c:v>34.222222222222221</c:v>
                </c:pt>
                <c:pt idx="18">
                  <c:v>33.05263157894737</c:v>
                </c:pt>
                <c:pt idx="19">
                  <c:v>33</c:v>
                </c:pt>
                <c:pt idx="20">
                  <c:v>31.80952380952381</c:v>
                </c:pt>
                <c:pt idx="21">
                  <c:v>30.727272727272727</c:v>
                </c:pt>
                <c:pt idx="22">
                  <c:v>29.739130434782609</c:v>
                </c:pt>
                <c:pt idx="23">
                  <c:v>28.833333333333332</c:v>
                </c:pt>
                <c:pt idx="24">
                  <c:v>28</c:v>
                </c:pt>
                <c:pt idx="25">
                  <c:v>27.23076923076923</c:v>
                </c:pt>
                <c:pt idx="26">
                  <c:v>26.518518518518519</c:v>
                </c:pt>
                <c:pt idx="27">
                  <c:v>25.857142857142858</c:v>
                </c:pt>
                <c:pt idx="28">
                  <c:v>25.241379310344829</c:v>
                </c:pt>
                <c:pt idx="29">
                  <c:v>24.666666666666668</c:v>
                </c:pt>
                <c:pt idx="30">
                  <c:v>24.129032258064516</c:v>
                </c:pt>
                <c:pt idx="31">
                  <c:v>23.625</c:v>
                </c:pt>
                <c:pt idx="32">
                  <c:v>23.151515151515152</c:v>
                </c:pt>
                <c:pt idx="33">
                  <c:v>22.705882352941178</c:v>
                </c:pt>
                <c:pt idx="34">
                  <c:v>22.285714285714285</c:v>
                </c:pt>
                <c:pt idx="35">
                  <c:v>21.888888888888889</c:v>
                </c:pt>
                <c:pt idx="36">
                  <c:v>21.513513513513512</c:v>
                </c:pt>
                <c:pt idx="37">
                  <c:v>21.157894736842106</c:v>
                </c:pt>
                <c:pt idx="38">
                  <c:v>20.820512820512821</c:v>
                </c:pt>
                <c:pt idx="39">
                  <c:v>20.5</c:v>
                </c:pt>
                <c:pt idx="40">
                  <c:v>20.073170731707318</c:v>
                </c:pt>
                <c:pt idx="41">
                  <c:v>19.666666666666668</c:v>
                </c:pt>
                <c:pt idx="42">
                  <c:v>19.279069767441861</c:v>
                </c:pt>
                <c:pt idx="43">
                  <c:v>18.90909090909091</c:v>
                </c:pt>
                <c:pt idx="44">
                  <c:v>18.555555555555557</c:v>
                </c:pt>
                <c:pt idx="45">
                  <c:v>18.217391304347824</c:v>
                </c:pt>
                <c:pt idx="46">
                  <c:v>17.893617021276597</c:v>
                </c:pt>
                <c:pt idx="47">
                  <c:v>17.583333333333332</c:v>
                </c:pt>
                <c:pt idx="48">
                  <c:v>17.285714285714285</c:v>
                </c:pt>
                <c:pt idx="49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BF-4E9A-9951-8318950E9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2667824"/>
        <c:axId val="602668304"/>
      </c:lineChart>
      <c:lineChart>
        <c:grouping val="standard"/>
        <c:varyColors val="0"/>
        <c:ser>
          <c:idx val="1"/>
          <c:order val="1"/>
          <c:tx>
            <c:strRef>
              <c:f>Feuil1!$C$25</c:f>
              <c:strCache>
                <c:ptCount val="1"/>
                <c:pt idx="0">
                  <c:v>580,00 €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Feuil1!$A$26:$A$75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Feuil1!$C$26:$C$75</c:f>
              <c:numCache>
                <c:formatCode>0</c:formatCode>
                <c:ptCount val="50"/>
                <c:pt idx="0">
                  <c:v>270</c:v>
                </c:pt>
                <c:pt idx="1">
                  <c:v>300</c:v>
                </c:pt>
                <c:pt idx="2">
                  <c:v>330</c:v>
                </c:pt>
                <c:pt idx="3">
                  <c:v>360</c:v>
                </c:pt>
                <c:pt idx="4">
                  <c:v>400</c:v>
                </c:pt>
                <c:pt idx="5">
                  <c:v>420</c:v>
                </c:pt>
                <c:pt idx="6">
                  <c:v>440</c:v>
                </c:pt>
                <c:pt idx="7">
                  <c:v>460</c:v>
                </c:pt>
                <c:pt idx="8">
                  <c:v>480</c:v>
                </c:pt>
                <c:pt idx="9">
                  <c:v>520</c:v>
                </c:pt>
                <c:pt idx="10">
                  <c:v>532</c:v>
                </c:pt>
                <c:pt idx="11">
                  <c:v>544</c:v>
                </c:pt>
                <c:pt idx="12">
                  <c:v>556</c:v>
                </c:pt>
                <c:pt idx="13">
                  <c:v>568</c:v>
                </c:pt>
                <c:pt idx="14">
                  <c:v>580</c:v>
                </c:pt>
                <c:pt idx="15">
                  <c:v>592</c:v>
                </c:pt>
                <c:pt idx="16">
                  <c:v>604</c:v>
                </c:pt>
                <c:pt idx="17">
                  <c:v>616</c:v>
                </c:pt>
                <c:pt idx="18">
                  <c:v>628</c:v>
                </c:pt>
                <c:pt idx="19">
                  <c:v>660</c:v>
                </c:pt>
                <c:pt idx="20">
                  <c:v>668</c:v>
                </c:pt>
                <c:pt idx="21">
                  <c:v>676</c:v>
                </c:pt>
                <c:pt idx="22">
                  <c:v>684</c:v>
                </c:pt>
                <c:pt idx="23">
                  <c:v>692</c:v>
                </c:pt>
                <c:pt idx="24">
                  <c:v>700</c:v>
                </c:pt>
                <c:pt idx="25">
                  <c:v>708</c:v>
                </c:pt>
                <c:pt idx="26">
                  <c:v>716</c:v>
                </c:pt>
                <c:pt idx="27">
                  <c:v>724</c:v>
                </c:pt>
                <c:pt idx="28">
                  <c:v>732</c:v>
                </c:pt>
                <c:pt idx="29">
                  <c:v>740</c:v>
                </c:pt>
                <c:pt idx="30">
                  <c:v>748</c:v>
                </c:pt>
                <c:pt idx="31">
                  <c:v>756</c:v>
                </c:pt>
                <c:pt idx="32">
                  <c:v>764</c:v>
                </c:pt>
                <c:pt idx="33">
                  <c:v>772</c:v>
                </c:pt>
                <c:pt idx="34">
                  <c:v>780</c:v>
                </c:pt>
                <c:pt idx="35">
                  <c:v>788</c:v>
                </c:pt>
                <c:pt idx="36">
                  <c:v>796</c:v>
                </c:pt>
                <c:pt idx="37">
                  <c:v>804</c:v>
                </c:pt>
                <c:pt idx="38">
                  <c:v>812</c:v>
                </c:pt>
                <c:pt idx="39">
                  <c:v>820</c:v>
                </c:pt>
                <c:pt idx="40">
                  <c:v>823</c:v>
                </c:pt>
                <c:pt idx="41">
                  <c:v>826</c:v>
                </c:pt>
                <c:pt idx="42">
                  <c:v>829</c:v>
                </c:pt>
                <c:pt idx="43">
                  <c:v>832</c:v>
                </c:pt>
                <c:pt idx="44">
                  <c:v>835</c:v>
                </c:pt>
                <c:pt idx="45">
                  <c:v>838</c:v>
                </c:pt>
                <c:pt idx="46">
                  <c:v>841</c:v>
                </c:pt>
                <c:pt idx="47">
                  <c:v>844</c:v>
                </c:pt>
                <c:pt idx="48">
                  <c:v>847</c:v>
                </c:pt>
                <c:pt idx="49">
                  <c:v>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BF-4E9A-9951-8318950E9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5272736"/>
        <c:axId val="835275136"/>
      </c:lineChart>
      <c:catAx>
        <c:axId val="602667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#</a:t>
                </a:r>
                <a:r>
                  <a:rPr lang="fr-FR" baseline="0"/>
                  <a:t> de parties jouées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2668304"/>
        <c:crosses val="autoZero"/>
        <c:auto val="1"/>
        <c:lblAlgn val="ctr"/>
        <c:lblOffset val="100"/>
        <c:noMultiLvlLbl val="0"/>
      </c:catAx>
      <c:valAx>
        <c:axId val="60266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Prix</a:t>
                </a:r>
                <a:r>
                  <a:rPr lang="fr-FR" baseline="0"/>
                  <a:t> moyen d'une partie (€)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2667824"/>
        <c:crosses val="autoZero"/>
        <c:crossBetween val="between"/>
      </c:valAx>
      <c:valAx>
        <c:axId val="83527513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Prix</a:t>
                </a:r>
                <a:r>
                  <a:rPr lang="en-US" baseline="0"/>
                  <a:t> total annuel de l'abonnement (€)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5272736"/>
        <c:crosses val="max"/>
        <c:crossBetween val="between"/>
      </c:valAx>
      <c:catAx>
        <c:axId val="835272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3527513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678C8E-37E3-48B0-BF4F-15FD88DD330D}">
  <sheetPr/>
  <sheetViews>
    <sheetView zoomScale="6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73016" cy="605265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CCA55F2-14C1-CC5E-AAA3-A86278B58A5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723635</xdr:colOff>
      <xdr:row>42</xdr:row>
      <xdr:rowOff>116681</xdr:rowOff>
    </xdr:from>
    <xdr:to>
      <xdr:col>7</xdr:col>
      <xdr:colOff>354541</xdr:colOff>
      <xdr:row>57</xdr:row>
      <xdr:rowOff>81756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DF397DA-CE20-9860-779A-65127B5C0C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"/>
  <sheetViews>
    <sheetView tabSelected="1" topLeftCell="A12" zoomScale="48" workbookViewId="0">
      <selection activeCell="U34" sqref="U34"/>
    </sheetView>
  </sheetViews>
  <sheetFormatPr baseColWidth="10" defaultColWidth="11.453125" defaultRowHeight="14.75" x14ac:dyDescent="0.75"/>
  <cols>
    <col min="1" max="1" width="20.36328125" bestFit="1" customWidth="1"/>
    <col min="2" max="2" width="10.81640625" bestFit="1" customWidth="1"/>
    <col min="3" max="3" width="11.1796875" bestFit="1" customWidth="1"/>
    <col min="4" max="4" width="13" bestFit="1" customWidth="1"/>
    <col min="5" max="5" width="13.36328125" bestFit="1" customWidth="1"/>
    <col min="6" max="6" width="33" bestFit="1" customWidth="1"/>
  </cols>
  <sheetData>
    <row r="1" spans="1:7" ht="16" x14ac:dyDescent="0.8">
      <c r="A1" s="3" t="s">
        <v>22</v>
      </c>
    </row>
    <row r="3" spans="1:7" x14ac:dyDescent="0.75">
      <c r="A3" s="1" t="s">
        <v>2</v>
      </c>
      <c r="B3" s="1" t="s">
        <v>23</v>
      </c>
      <c r="C3" s="1" t="s">
        <v>24</v>
      </c>
      <c r="D3" s="1" t="s">
        <v>17</v>
      </c>
      <c r="E3" s="1" t="s">
        <v>18</v>
      </c>
    </row>
    <row r="4" spans="1:7" x14ac:dyDescent="0.75">
      <c r="A4" s="1" t="s">
        <v>12</v>
      </c>
      <c r="B4" s="4">
        <v>0</v>
      </c>
      <c r="C4" s="4">
        <v>4</v>
      </c>
      <c r="D4" s="2">
        <v>240</v>
      </c>
      <c r="E4" s="2">
        <v>30</v>
      </c>
    </row>
    <row r="5" spans="1:7" x14ac:dyDescent="0.75">
      <c r="A5" s="1" t="s">
        <v>13</v>
      </c>
      <c r="B5" s="4">
        <f>C4+1</f>
        <v>5</v>
      </c>
      <c r="C5" s="4">
        <v>9</v>
      </c>
      <c r="D5" s="2">
        <v>300</v>
      </c>
      <c r="E5" s="2">
        <v>20</v>
      </c>
    </row>
    <row r="6" spans="1:7" x14ac:dyDescent="0.75">
      <c r="A6" s="1" t="s">
        <v>14</v>
      </c>
      <c r="B6" s="4">
        <f>C5+1</f>
        <v>10</v>
      </c>
      <c r="C6" s="4">
        <v>19</v>
      </c>
      <c r="D6" s="2">
        <v>400</v>
      </c>
      <c r="E6" s="2">
        <v>12</v>
      </c>
    </row>
    <row r="7" spans="1:7" x14ac:dyDescent="0.75">
      <c r="A7" s="1" t="s">
        <v>15</v>
      </c>
      <c r="B7" s="4">
        <f>C6+1</f>
        <v>20</v>
      </c>
      <c r="C7" s="4">
        <v>39</v>
      </c>
      <c r="D7" s="2">
        <v>500</v>
      </c>
      <c r="E7" s="2">
        <v>8</v>
      </c>
    </row>
    <row r="8" spans="1:7" x14ac:dyDescent="0.75">
      <c r="A8" s="1" t="s">
        <v>16</v>
      </c>
      <c r="B8" s="4">
        <f>C7+1</f>
        <v>40</v>
      </c>
      <c r="C8" s="4">
        <v>100</v>
      </c>
      <c r="D8" s="2">
        <v>700</v>
      </c>
      <c r="E8" s="2">
        <v>3</v>
      </c>
    </row>
    <row r="11" spans="1:7" x14ac:dyDescent="0.75">
      <c r="A11" s="5" t="s">
        <v>0</v>
      </c>
      <c r="F11" s="6" t="s">
        <v>1</v>
      </c>
    </row>
    <row r="12" spans="1:7" x14ac:dyDescent="0.75">
      <c r="A12" s="7" t="s">
        <v>19</v>
      </c>
      <c r="B12" s="7">
        <v>15</v>
      </c>
      <c r="F12" s="7" t="s">
        <v>2</v>
      </c>
      <c r="G12" s="7" t="s">
        <v>16</v>
      </c>
    </row>
    <row r="13" spans="1:7" x14ac:dyDescent="0.75">
      <c r="A13" s="1" t="s">
        <v>2</v>
      </c>
      <c r="B13" s="8">
        <f>VLOOKUP(B12,B4:E8,3,TRUE)</f>
        <v>400</v>
      </c>
      <c r="C13" t="str">
        <f ca="1">_xlfn.FORMULATEXT(B13)</f>
        <v>=RECHERCHEV(B12;B4:E8;3;VRAI)</v>
      </c>
      <c r="F13" s="7" t="s">
        <v>3</v>
      </c>
      <c r="G13" s="7">
        <v>22</v>
      </c>
    </row>
    <row r="14" spans="1:7" x14ac:dyDescent="0.75">
      <c r="A14" s="1" t="s">
        <v>20</v>
      </c>
      <c r="B14" s="8">
        <f>VLOOKUP(B12,B4:E8,4)</f>
        <v>12</v>
      </c>
      <c r="C14" t="str">
        <f ca="1">_xlfn.FORMULATEXT(B14)</f>
        <v>=RECHERCHEV(B12;B4:E8;4)</v>
      </c>
      <c r="F14" s="1" t="s">
        <v>4</v>
      </c>
      <c r="G14" s="9">
        <f>VLOOKUP($G$12,A$4:E$8,4,FALSE)</f>
        <v>700</v>
      </c>
    </row>
    <row r="15" spans="1:7" x14ac:dyDescent="0.75">
      <c r="A15" s="1" t="s">
        <v>21</v>
      </c>
      <c r="B15" s="9">
        <f>B12*B14</f>
        <v>180</v>
      </c>
      <c r="C15" t="str">
        <f ca="1">_xlfn.FORMULATEXT(B15)</f>
        <v>=B12*B14</v>
      </c>
      <c r="F15" s="1" t="s">
        <v>5</v>
      </c>
      <c r="G15" s="1">
        <f>VLOOKUP($G$12,A$4:E$8,3,FALSE)</f>
        <v>100</v>
      </c>
    </row>
    <row r="16" spans="1:7" x14ac:dyDescent="0.75">
      <c r="A16" s="1" t="s">
        <v>10</v>
      </c>
      <c r="B16" s="9">
        <f>B13+B15</f>
        <v>580</v>
      </c>
      <c r="C16" t="str">
        <f ca="1">_xlfn.FORMULATEXT(B16)</f>
        <v>=B13+B15</v>
      </c>
      <c r="F16" s="1" t="s">
        <v>6</v>
      </c>
      <c r="G16" s="9">
        <f>VLOOKUP($G$12,A$4:E$8,5,FALSE)</f>
        <v>3</v>
      </c>
    </row>
    <row r="17" spans="1:20" x14ac:dyDescent="0.75">
      <c r="A17" s="1" t="s">
        <v>11</v>
      </c>
      <c r="B17" s="9">
        <f>B16/B12</f>
        <v>38.666666666666664</v>
      </c>
      <c r="C17" t="str">
        <f ca="1">_xlfn.FORMULATEXT(B17)</f>
        <v>=B16/B12</v>
      </c>
      <c r="F17" s="1" t="s">
        <v>25</v>
      </c>
      <c r="G17" s="9">
        <f>MIN(G13*G16,G15*G16)</f>
        <v>66</v>
      </c>
    </row>
    <row r="18" spans="1:20" x14ac:dyDescent="0.75">
      <c r="F18" s="1" t="s">
        <v>7</v>
      </c>
      <c r="G18" s="9">
        <f>G14+G17</f>
        <v>766</v>
      </c>
    </row>
    <row r="19" spans="1:20" x14ac:dyDescent="0.75">
      <c r="F19" s="1" t="s">
        <v>8</v>
      </c>
      <c r="G19" s="1">
        <f>MAX(0,G13-G15)</f>
        <v>0</v>
      </c>
    </row>
    <row r="20" spans="1:20" x14ac:dyDescent="0.75">
      <c r="F20" s="1" t="s">
        <v>9</v>
      </c>
      <c r="G20" s="9">
        <f>25*G19</f>
        <v>0</v>
      </c>
    </row>
    <row r="21" spans="1:20" x14ac:dyDescent="0.75">
      <c r="F21" s="1" t="s">
        <v>10</v>
      </c>
      <c r="G21" s="9">
        <f>G18+G20</f>
        <v>766</v>
      </c>
    </row>
    <row r="22" spans="1:20" x14ac:dyDescent="0.75">
      <c r="F22" s="1" t="s">
        <v>11</v>
      </c>
      <c r="G22" s="9">
        <f>G21/G13</f>
        <v>34.81818181818182</v>
      </c>
    </row>
    <row r="25" spans="1:20" x14ac:dyDescent="0.75">
      <c r="A25" s="13"/>
      <c r="B25" s="13">
        <f>B17</f>
        <v>38.666666666666664</v>
      </c>
      <c r="C25" s="13">
        <f>B16</f>
        <v>580</v>
      </c>
      <c r="I25" s="10">
        <f>G21</f>
        <v>766</v>
      </c>
      <c r="J25" s="14" t="str" cm="1">
        <f t="array" ref="J25:N25">TRANSPOSE(A4:A8)</f>
        <v>Discovery</v>
      </c>
      <c r="K25" s="14" t="str">
        <v>Leisure</v>
      </c>
      <c r="L25" s="14" t="str">
        <v>Regular</v>
      </c>
      <c r="M25" s="14" t="str">
        <v>Intensive</v>
      </c>
      <c r="N25" s="14" t="str">
        <v>Professional</v>
      </c>
      <c r="O25" t="s">
        <v>26</v>
      </c>
    </row>
    <row r="26" spans="1:20" x14ac:dyDescent="0.75">
      <c r="A26" s="14">
        <v>1</v>
      </c>
      <c r="B26" s="11">
        <f t="dataTable" ref="B26:C75" dt2D="0" dtr="0" r1="B12"/>
        <v>270</v>
      </c>
      <c r="C26" s="12">
        <v>270</v>
      </c>
      <c r="I26" s="14" cm="1">
        <f t="array" ref="I26:I75">A26:A75</f>
        <v>1</v>
      </c>
      <c r="J26">
        <f t="dataTable" ref="J26:N75" dt2D="1" dtr="1" r1="G12" r2="G13"/>
        <v>270</v>
      </c>
      <c r="K26">
        <v>320</v>
      </c>
      <c r="L26">
        <v>412</v>
      </c>
      <c r="M26">
        <v>508</v>
      </c>
      <c r="N26">
        <v>703</v>
      </c>
      <c r="O26" t="str">
        <f>INDEX(_xlfn.ANCHORARRAY($J$25),MATCH(MIN(J26:N26),J26:N26,0))</f>
        <v>Discovery</v>
      </c>
    </row>
    <row r="27" spans="1:20" x14ac:dyDescent="0.75">
      <c r="A27" s="14">
        <v>2</v>
      </c>
      <c r="B27" s="11">
        <v>150</v>
      </c>
      <c r="C27" s="12">
        <v>300</v>
      </c>
      <c r="I27" s="14">
        <v>2</v>
      </c>
      <c r="J27">
        <v>300</v>
      </c>
      <c r="K27">
        <v>340</v>
      </c>
      <c r="L27">
        <v>424</v>
      </c>
      <c r="M27">
        <v>516</v>
      </c>
      <c r="N27">
        <v>706</v>
      </c>
      <c r="O27" t="str">
        <f t="shared" ref="O27:O75" si="0">INDEX(_xlfn.ANCHORARRAY($J$25),MATCH(MIN(J27:N27),J27:N27,0))</f>
        <v>Discovery</v>
      </c>
    </row>
    <row r="28" spans="1:20" x14ac:dyDescent="0.75">
      <c r="A28" s="14">
        <v>3</v>
      </c>
      <c r="B28" s="11">
        <v>110</v>
      </c>
      <c r="C28" s="12">
        <v>330</v>
      </c>
      <c r="I28" s="14">
        <v>3</v>
      </c>
      <c r="J28">
        <v>330</v>
      </c>
      <c r="K28">
        <v>360</v>
      </c>
      <c r="L28">
        <v>436</v>
      </c>
      <c r="M28">
        <v>524</v>
      </c>
      <c r="N28">
        <v>709</v>
      </c>
      <c r="O28" t="str">
        <f t="shared" si="0"/>
        <v>Discovery</v>
      </c>
    </row>
    <row r="29" spans="1:20" x14ac:dyDescent="0.75">
      <c r="A29" s="14">
        <v>4</v>
      </c>
      <c r="B29" s="11">
        <v>90</v>
      </c>
      <c r="C29" s="12">
        <v>360</v>
      </c>
      <c r="I29" s="14">
        <v>4</v>
      </c>
      <c r="J29">
        <v>360</v>
      </c>
      <c r="K29">
        <v>380</v>
      </c>
      <c r="L29">
        <v>448</v>
      </c>
      <c r="M29">
        <v>532</v>
      </c>
      <c r="N29">
        <v>712</v>
      </c>
      <c r="O29" t="str">
        <f t="shared" si="0"/>
        <v>Discovery</v>
      </c>
      <c r="S29" t="s">
        <v>27</v>
      </c>
      <c r="T29" t="s">
        <v>28</v>
      </c>
    </row>
    <row r="30" spans="1:20" x14ac:dyDescent="0.75">
      <c r="A30" s="14">
        <v>5</v>
      </c>
      <c r="B30" s="11">
        <v>80</v>
      </c>
      <c r="C30" s="12">
        <v>400</v>
      </c>
      <c r="I30" s="14">
        <v>5</v>
      </c>
      <c r="J30">
        <v>385</v>
      </c>
      <c r="K30">
        <v>400</v>
      </c>
      <c r="L30">
        <v>460</v>
      </c>
      <c r="M30">
        <v>540</v>
      </c>
      <c r="N30">
        <v>715</v>
      </c>
      <c r="O30" t="str">
        <f t="shared" si="0"/>
        <v>Discovery</v>
      </c>
      <c r="R30" s="1" t="str">
        <f>O26</f>
        <v>Discovery</v>
      </c>
      <c r="S30" s="11">
        <f>INDEX(I26:I75,MATCH(R30,O26:O75,0))</f>
        <v>1</v>
      </c>
      <c r="T30" s="11">
        <f>S31-1</f>
        <v>8</v>
      </c>
    </row>
    <row r="31" spans="1:20" x14ac:dyDescent="0.75">
      <c r="A31" s="14">
        <v>6</v>
      </c>
      <c r="B31" s="11">
        <v>70</v>
      </c>
      <c r="C31" s="12">
        <v>420</v>
      </c>
      <c r="I31" s="14">
        <v>6</v>
      </c>
      <c r="J31">
        <v>410</v>
      </c>
      <c r="K31">
        <v>420</v>
      </c>
      <c r="L31">
        <v>472</v>
      </c>
      <c r="M31">
        <v>548</v>
      </c>
      <c r="N31">
        <v>718</v>
      </c>
      <c r="O31" t="str">
        <f t="shared" si="0"/>
        <v>Discovery</v>
      </c>
      <c r="R31" s="1" t="str">
        <f>O34</f>
        <v>Leisure</v>
      </c>
      <c r="S31" s="11">
        <f t="shared" ref="S31:S34" si="1">INDEX(I27:I76,MATCH(R31,O27:O76,0))</f>
        <v>9</v>
      </c>
      <c r="T31" s="11">
        <f t="shared" ref="T31:T34" si="2">S32-1</f>
        <v>11</v>
      </c>
    </row>
    <row r="32" spans="1:20" x14ac:dyDescent="0.75">
      <c r="A32" s="14">
        <v>7</v>
      </c>
      <c r="B32" s="11">
        <v>62.857142857142854</v>
      </c>
      <c r="C32" s="12">
        <v>440</v>
      </c>
      <c r="I32" s="14">
        <v>7</v>
      </c>
      <c r="J32">
        <v>435</v>
      </c>
      <c r="K32">
        <v>440</v>
      </c>
      <c r="L32">
        <v>484</v>
      </c>
      <c r="M32">
        <v>556</v>
      </c>
      <c r="N32">
        <v>721</v>
      </c>
      <c r="O32" t="str">
        <f t="shared" si="0"/>
        <v>Discovery</v>
      </c>
      <c r="R32" s="1" t="str">
        <f>O41</f>
        <v>Regular</v>
      </c>
      <c r="S32" s="11">
        <f t="shared" si="1"/>
        <v>12</v>
      </c>
      <c r="T32" s="11">
        <f t="shared" si="2"/>
        <v>20</v>
      </c>
    </row>
    <row r="33" spans="1:20" x14ac:dyDescent="0.75">
      <c r="A33" s="14">
        <v>8</v>
      </c>
      <c r="B33" s="11">
        <v>57.5</v>
      </c>
      <c r="C33" s="12">
        <v>460</v>
      </c>
      <c r="I33" s="14">
        <v>8</v>
      </c>
      <c r="J33">
        <v>460</v>
      </c>
      <c r="K33">
        <v>460</v>
      </c>
      <c r="L33">
        <v>496</v>
      </c>
      <c r="M33">
        <v>564</v>
      </c>
      <c r="N33">
        <v>724</v>
      </c>
      <c r="O33" t="str">
        <f t="shared" si="0"/>
        <v>Discovery</v>
      </c>
      <c r="R33" s="1" t="s">
        <v>15</v>
      </c>
      <c r="S33" s="11">
        <f t="shared" si="1"/>
        <v>21</v>
      </c>
      <c r="T33" s="11">
        <f t="shared" si="2"/>
        <v>39</v>
      </c>
    </row>
    <row r="34" spans="1:20" x14ac:dyDescent="0.75">
      <c r="A34" s="14">
        <v>9</v>
      </c>
      <c r="B34" s="11">
        <v>53.333333333333336</v>
      </c>
      <c r="C34" s="12">
        <v>480</v>
      </c>
      <c r="I34" s="14">
        <v>9</v>
      </c>
      <c r="J34">
        <v>485</v>
      </c>
      <c r="K34">
        <v>480</v>
      </c>
      <c r="L34">
        <v>508</v>
      </c>
      <c r="M34">
        <v>572</v>
      </c>
      <c r="N34">
        <v>727</v>
      </c>
      <c r="O34" t="str">
        <f t="shared" si="0"/>
        <v>Leisure</v>
      </c>
      <c r="R34" s="1" t="s">
        <v>16</v>
      </c>
      <c r="S34" s="11">
        <f t="shared" si="1"/>
        <v>40</v>
      </c>
      <c r="T34" s="11"/>
    </row>
    <row r="35" spans="1:20" x14ac:dyDescent="0.75">
      <c r="A35" s="14">
        <v>10</v>
      </c>
      <c r="B35" s="11">
        <v>52</v>
      </c>
      <c r="C35" s="12">
        <v>520</v>
      </c>
      <c r="I35" s="14">
        <v>10</v>
      </c>
      <c r="J35">
        <v>510</v>
      </c>
      <c r="K35">
        <v>505</v>
      </c>
      <c r="L35">
        <v>520</v>
      </c>
      <c r="M35">
        <v>580</v>
      </c>
      <c r="N35">
        <v>730</v>
      </c>
      <c r="O35" t="str">
        <f t="shared" si="0"/>
        <v>Leisure</v>
      </c>
    </row>
    <row r="36" spans="1:20" x14ac:dyDescent="0.75">
      <c r="A36" s="14">
        <v>11</v>
      </c>
      <c r="B36" s="11">
        <v>48.363636363636367</v>
      </c>
      <c r="C36" s="12">
        <v>532</v>
      </c>
      <c r="I36" s="14">
        <v>11</v>
      </c>
      <c r="J36">
        <v>535</v>
      </c>
      <c r="K36">
        <v>530</v>
      </c>
      <c r="L36">
        <v>532</v>
      </c>
      <c r="M36">
        <v>588</v>
      </c>
      <c r="N36">
        <v>733</v>
      </c>
      <c r="O36" t="str">
        <f t="shared" si="0"/>
        <v>Leisure</v>
      </c>
    </row>
    <row r="37" spans="1:20" x14ac:dyDescent="0.75">
      <c r="A37" s="14">
        <v>12</v>
      </c>
      <c r="B37" s="11">
        <v>45.333333333333336</v>
      </c>
      <c r="C37" s="12">
        <v>544</v>
      </c>
      <c r="I37" s="14">
        <v>12</v>
      </c>
      <c r="J37">
        <v>560</v>
      </c>
      <c r="K37">
        <v>555</v>
      </c>
      <c r="L37">
        <v>544</v>
      </c>
      <c r="M37">
        <v>596</v>
      </c>
      <c r="N37">
        <v>736</v>
      </c>
      <c r="O37" t="str">
        <f t="shared" si="0"/>
        <v>Regular</v>
      </c>
    </row>
    <row r="38" spans="1:20" x14ac:dyDescent="0.75">
      <c r="A38" s="14">
        <v>13</v>
      </c>
      <c r="B38" s="11">
        <v>42.769230769230766</v>
      </c>
      <c r="C38" s="12">
        <v>556</v>
      </c>
      <c r="I38" s="14">
        <v>13</v>
      </c>
      <c r="J38">
        <v>585</v>
      </c>
      <c r="K38">
        <v>580</v>
      </c>
      <c r="L38">
        <v>556</v>
      </c>
      <c r="M38">
        <v>604</v>
      </c>
      <c r="N38">
        <v>739</v>
      </c>
      <c r="O38" t="str">
        <f t="shared" si="0"/>
        <v>Regular</v>
      </c>
    </row>
    <row r="39" spans="1:20" x14ac:dyDescent="0.75">
      <c r="A39" s="14">
        <v>14</v>
      </c>
      <c r="B39" s="11">
        <v>40.571428571428569</v>
      </c>
      <c r="C39" s="12">
        <v>568</v>
      </c>
      <c r="I39" s="14">
        <v>14</v>
      </c>
      <c r="J39">
        <v>610</v>
      </c>
      <c r="K39">
        <v>605</v>
      </c>
      <c r="L39">
        <v>568</v>
      </c>
      <c r="M39">
        <v>612</v>
      </c>
      <c r="N39">
        <v>742</v>
      </c>
      <c r="O39" t="str">
        <f t="shared" si="0"/>
        <v>Regular</v>
      </c>
    </row>
    <row r="40" spans="1:20" x14ac:dyDescent="0.75">
      <c r="A40" s="14">
        <v>15</v>
      </c>
      <c r="B40" s="11">
        <v>38.666666666666664</v>
      </c>
      <c r="C40" s="12">
        <v>580</v>
      </c>
      <c r="I40" s="14">
        <v>15</v>
      </c>
      <c r="J40">
        <v>635</v>
      </c>
      <c r="K40">
        <v>630</v>
      </c>
      <c r="L40">
        <v>580</v>
      </c>
      <c r="M40">
        <v>620</v>
      </c>
      <c r="N40">
        <v>745</v>
      </c>
      <c r="O40" t="str">
        <f t="shared" si="0"/>
        <v>Regular</v>
      </c>
    </row>
    <row r="41" spans="1:20" x14ac:dyDescent="0.75">
      <c r="A41" s="14">
        <v>16</v>
      </c>
      <c r="B41" s="11">
        <v>37</v>
      </c>
      <c r="C41" s="12">
        <v>592</v>
      </c>
      <c r="I41" s="14">
        <v>16</v>
      </c>
      <c r="J41">
        <v>660</v>
      </c>
      <c r="K41">
        <v>655</v>
      </c>
      <c r="L41">
        <v>592</v>
      </c>
      <c r="M41">
        <v>628</v>
      </c>
      <c r="N41">
        <v>748</v>
      </c>
      <c r="O41" t="str">
        <f t="shared" si="0"/>
        <v>Regular</v>
      </c>
    </row>
    <row r="42" spans="1:20" x14ac:dyDescent="0.75">
      <c r="A42" s="14">
        <v>17</v>
      </c>
      <c r="B42" s="11">
        <v>35.529411764705884</v>
      </c>
      <c r="C42" s="12">
        <v>604</v>
      </c>
      <c r="I42" s="14">
        <v>17</v>
      </c>
      <c r="J42">
        <v>685</v>
      </c>
      <c r="K42">
        <v>680</v>
      </c>
      <c r="L42">
        <v>604</v>
      </c>
      <c r="M42">
        <v>636</v>
      </c>
      <c r="N42">
        <v>751</v>
      </c>
      <c r="O42" t="str">
        <f t="shared" si="0"/>
        <v>Regular</v>
      </c>
    </row>
    <row r="43" spans="1:20" x14ac:dyDescent="0.75">
      <c r="A43" s="14">
        <v>18</v>
      </c>
      <c r="B43" s="11">
        <v>34.222222222222221</v>
      </c>
      <c r="C43" s="12">
        <v>616</v>
      </c>
      <c r="I43" s="14">
        <v>18</v>
      </c>
      <c r="J43">
        <v>710</v>
      </c>
      <c r="K43">
        <v>705</v>
      </c>
      <c r="L43">
        <v>616</v>
      </c>
      <c r="M43">
        <v>644</v>
      </c>
      <c r="N43">
        <v>754</v>
      </c>
      <c r="O43" t="str">
        <f t="shared" si="0"/>
        <v>Regular</v>
      </c>
    </row>
    <row r="44" spans="1:20" x14ac:dyDescent="0.75">
      <c r="A44" s="14">
        <v>19</v>
      </c>
      <c r="B44" s="11">
        <v>33.05263157894737</v>
      </c>
      <c r="C44" s="12">
        <v>628</v>
      </c>
      <c r="I44" s="14">
        <v>19</v>
      </c>
      <c r="J44">
        <v>735</v>
      </c>
      <c r="K44">
        <v>730</v>
      </c>
      <c r="L44">
        <v>628</v>
      </c>
      <c r="M44">
        <v>652</v>
      </c>
      <c r="N44">
        <v>757</v>
      </c>
      <c r="O44" t="str">
        <f t="shared" si="0"/>
        <v>Regular</v>
      </c>
    </row>
    <row r="45" spans="1:20" x14ac:dyDescent="0.75">
      <c r="A45" s="14">
        <v>20</v>
      </c>
      <c r="B45" s="11">
        <v>33</v>
      </c>
      <c r="C45" s="12">
        <v>660</v>
      </c>
      <c r="I45" s="14">
        <v>20</v>
      </c>
      <c r="J45">
        <v>760</v>
      </c>
      <c r="K45">
        <v>755</v>
      </c>
      <c r="L45">
        <v>653</v>
      </c>
      <c r="M45">
        <v>660</v>
      </c>
      <c r="N45">
        <v>760</v>
      </c>
      <c r="O45" t="str">
        <f t="shared" si="0"/>
        <v>Regular</v>
      </c>
    </row>
    <row r="46" spans="1:20" x14ac:dyDescent="0.75">
      <c r="A46" s="14">
        <v>21</v>
      </c>
      <c r="B46" s="11">
        <v>31.80952380952381</v>
      </c>
      <c r="C46" s="12">
        <v>668</v>
      </c>
      <c r="I46" s="14">
        <v>21</v>
      </c>
      <c r="J46">
        <v>785</v>
      </c>
      <c r="K46">
        <v>780</v>
      </c>
      <c r="L46">
        <v>678</v>
      </c>
      <c r="M46">
        <v>668</v>
      </c>
      <c r="N46">
        <v>763</v>
      </c>
      <c r="O46" t="str">
        <f t="shared" si="0"/>
        <v>Intensive</v>
      </c>
    </row>
    <row r="47" spans="1:20" x14ac:dyDescent="0.75">
      <c r="A47" s="14">
        <v>22</v>
      </c>
      <c r="B47" s="11">
        <v>30.727272727272727</v>
      </c>
      <c r="C47" s="12">
        <v>676</v>
      </c>
      <c r="I47" s="14">
        <v>22</v>
      </c>
      <c r="J47">
        <v>810</v>
      </c>
      <c r="K47">
        <v>805</v>
      </c>
      <c r="L47">
        <v>703</v>
      </c>
      <c r="M47">
        <v>676</v>
      </c>
      <c r="N47">
        <v>766</v>
      </c>
      <c r="O47" t="str">
        <f t="shared" si="0"/>
        <v>Intensive</v>
      </c>
    </row>
    <row r="48" spans="1:20" x14ac:dyDescent="0.75">
      <c r="A48" s="14">
        <v>23</v>
      </c>
      <c r="B48" s="11">
        <v>29.739130434782609</v>
      </c>
      <c r="C48" s="12">
        <v>684</v>
      </c>
      <c r="I48" s="14">
        <v>23</v>
      </c>
      <c r="J48">
        <v>835</v>
      </c>
      <c r="K48">
        <v>830</v>
      </c>
      <c r="L48">
        <v>728</v>
      </c>
      <c r="M48">
        <v>684</v>
      </c>
      <c r="N48">
        <v>769</v>
      </c>
      <c r="O48" t="str">
        <f t="shared" si="0"/>
        <v>Intensive</v>
      </c>
    </row>
    <row r="49" spans="1:15" x14ac:dyDescent="0.75">
      <c r="A49" s="14">
        <v>24</v>
      </c>
      <c r="B49" s="11">
        <v>28.833333333333332</v>
      </c>
      <c r="C49" s="12">
        <v>692</v>
      </c>
      <c r="I49" s="14">
        <v>24</v>
      </c>
      <c r="J49">
        <v>860</v>
      </c>
      <c r="K49">
        <v>855</v>
      </c>
      <c r="L49">
        <v>753</v>
      </c>
      <c r="M49">
        <v>692</v>
      </c>
      <c r="N49">
        <v>772</v>
      </c>
      <c r="O49" t="str">
        <f t="shared" si="0"/>
        <v>Intensive</v>
      </c>
    </row>
    <row r="50" spans="1:15" x14ac:dyDescent="0.75">
      <c r="A50" s="14">
        <v>25</v>
      </c>
      <c r="B50" s="11">
        <v>28</v>
      </c>
      <c r="C50" s="12">
        <v>700</v>
      </c>
      <c r="I50" s="14">
        <v>25</v>
      </c>
      <c r="J50">
        <v>885</v>
      </c>
      <c r="K50">
        <v>880</v>
      </c>
      <c r="L50">
        <v>778</v>
      </c>
      <c r="M50">
        <v>700</v>
      </c>
      <c r="N50">
        <v>775</v>
      </c>
      <c r="O50" t="str">
        <f t="shared" si="0"/>
        <v>Intensive</v>
      </c>
    </row>
    <row r="51" spans="1:15" x14ac:dyDescent="0.75">
      <c r="A51" s="14">
        <v>26</v>
      </c>
      <c r="B51" s="11">
        <v>27.23076923076923</v>
      </c>
      <c r="C51" s="12">
        <v>708</v>
      </c>
      <c r="I51" s="14">
        <v>26</v>
      </c>
      <c r="J51">
        <v>910</v>
      </c>
      <c r="K51">
        <v>905</v>
      </c>
      <c r="L51">
        <v>803</v>
      </c>
      <c r="M51">
        <v>708</v>
      </c>
      <c r="N51">
        <v>778</v>
      </c>
      <c r="O51" t="str">
        <f t="shared" si="0"/>
        <v>Intensive</v>
      </c>
    </row>
    <row r="52" spans="1:15" x14ac:dyDescent="0.75">
      <c r="A52" s="14">
        <v>27</v>
      </c>
      <c r="B52" s="11">
        <v>26.518518518518519</v>
      </c>
      <c r="C52" s="12">
        <v>716</v>
      </c>
      <c r="I52" s="14">
        <v>27</v>
      </c>
      <c r="J52">
        <v>935</v>
      </c>
      <c r="K52">
        <v>930</v>
      </c>
      <c r="L52">
        <v>828</v>
      </c>
      <c r="M52">
        <v>716</v>
      </c>
      <c r="N52">
        <v>781</v>
      </c>
      <c r="O52" t="str">
        <f t="shared" si="0"/>
        <v>Intensive</v>
      </c>
    </row>
    <row r="53" spans="1:15" x14ac:dyDescent="0.75">
      <c r="A53" s="14">
        <v>28</v>
      </c>
      <c r="B53" s="11">
        <v>25.857142857142858</v>
      </c>
      <c r="C53" s="12">
        <v>724</v>
      </c>
      <c r="I53" s="14">
        <v>28</v>
      </c>
      <c r="J53">
        <v>960</v>
      </c>
      <c r="K53">
        <v>955</v>
      </c>
      <c r="L53">
        <v>853</v>
      </c>
      <c r="M53">
        <v>724</v>
      </c>
      <c r="N53">
        <v>784</v>
      </c>
      <c r="O53" t="str">
        <f t="shared" si="0"/>
        <v>Intensive</v>
      </c>
    </row>
    <row r="54" spans="1:15" x14ac:dyDescent="0.75">
      <c r="A54" s="14">
        <v>29</v>
      </c>
      <c r="B54" s="11">
        <v>25.241379310344829</v>
      </c>
      <c r="C54" s="12">
        <v>732</v>
      </c>
      <c r="I54" s="14">
        <v>29</v>
      </c>
      <c r="J54">
        <v>985</v>
      </c>
      <c r="K54">
        <v>980</v>
      </c>
      <c r="L54">
        <v>878</v>
      </c>
      <c r="M54">
        <v>732</v>
      </c>
      <c r="N54">
        <v>787</v>
      </c>
      <c r="O54" t="str">
        <f t="shared" si="0"/>
        <v>Intensive</v>
      </c>
    </row>
    <row r="55" spans="1:15" x14ac:dyDescent="0.75">
      <c r="A55" s="14">
        <v>30</v>
      </c>
      <c r="B55" s="11">
        <v>24.666666666666668</v>
      </c>
      <c r="C55" s="12">
        <v>740</v>
      </c>
      <c r="I55" s="14">
        <v>30</v>
      </c>
      <c r="J55">
        <v>1010</v>
      </c>
      <c r="K55">
        <v>1005</v>
      </c>
      <c r="L55">
        <v>903</v>
      </c>
      <c r="M55">
        <v>740</v>
      </c>
      <c r="N55">
        <v>790</v>
      </c>
      <c r="O55" t="str">
        <f t="shared" si="0"/>
        <v>Intensive</v>
      </c>
    </row>
    <row r="56" spans="1:15" x14ac:dyDescent="0.75">
      <c r="A56" s="14">
        <v>31</v>
      </c>
      <c r="B56" s="11">
        <v>24.129032258064516</v>
      </c>
      <c r="C56" s="12">
        <v>748</v>
      </c>
      <c r="I56" s="14">
        <v>31</v>
      </c>
      <c r="J56">
        <v>1035</v>
      </c>
      <c r="K56">
        <v>1030</v>
      </c>
      <c r="L56">
        <v>928</v>
      </c>
      <c r="M56">
        <v>748</v>
      </c>
      <c r="N56">
        <v>793</v>
      </c>
      <c r="O56" t="str">
        <f t="shared" si="0"/>
        <v>Intensive</v>
      </c>
    </row>
    <row r="57" spans="1:15" x14ac:dyDescent="0.75">
      <c r="A57" s="14">
        <v>32</v>
      </c>
      <c r="B57" s="11">
        <v>23.625</v>
      </c>
      <c r="C57" s="12">
        <v>756</v>
      </c>
      <c r="I57" s="14">
        <v>32</v>
      </c>
      <c r="J57">
        <v>1060</v>
      </c>
      <c r="K57">
        <v>1055</v>
      </c>
      <c r="L57">
        <v>953</v>
      </c>
      <c r="M57">
        <v>756</v>
      </c>
      <c r="N57">
        <v>796</v>
      </c>
      <c r="O57" t="str">
        <f t="shared" si="0"/>
        <v>Intensive</v>
      </c>
    </row>
    <row r="58" spans="1:15" x14ac:dyDescent="0.75">
      <c r="A58" s="14">
        <v>33</v>
      </c>
      <c r="B58" s="11">
        <v>23.151515151515152</v>
      </c>
      <c r="C58" s="12">
        <v>764</v>
      </c>
      <c r="I58" s="14">
        <v>33</v>
      </c>
      <c r="J58">
        <v>1085</v>
      </c>
      <c r="K58">
        <v>1080</v>
      </c>
      <c r="L58">
        <v>978</v>
      </c>
      <c r="M58">
        <v>764</v>
      </c>
      <c r="N58">
        <v>799</v>
      </c>
      <c r="O58" t="str">
        <f t="shared" si="0"/>
        <v>Intensive</v>
      </c>
    </row>
    <row r="59" spans="1:15" x14ac:dyDescent="0.75">
      <c r="A59" s="14">
        <v>34</v>
      </c>
      <c r="B59" s="11">
        <v>22.705882352941178</v>
      </c>
      <c r="C59" s="12">
        <v>772</v>
      </c>
      <c r="I59" s="14">
        <v>34</v>
      </c>
      <c r="J59">
        <v>1110</v>
      </c>
      <c r="K59">
        <v>1105</v>
      </c>
      <c r="L59">
        <v>1003</v>
      </c>
      <c r="M59">
        <v>772</v>
      </c>
      <c r="N59">
        <v>802</v>
      </c>
      <c r="O59" t="str">
        <f t="shared" si="0"/>
        <v>Intensive</v>
      </c>
    </row>
    <row r="60" spans="1:15" x14ac:dyDescent="0.75">
      <c r="A60" s="14">
        <v>35</v>
      </c>
      <c r="B60" s="11">
        <v>22.285714285714285</v>
      </c>
      <c r="C60" s="12">
        <v>780</v>
      </c>
      <c r="I60" s="14">
        <v>35</v>
      </c>
      <c r="J60">
        <v>1135</v>
      </c>
      <c r="K60">
        <v>1130</v>
      </c>
      <c r="L60">
        <v>1028</v>
      </c>
      <c r="M60">
        <v>780</v>
      </c>
      <c r="N60">
        <v>805</v>
      </c>
      <c r="O60" t="str">
        <f t="shared" si="0"/>
        <v>Intensive</v>
      </c>
    </row>
    <row r="61" spans="1:15" x14ac:dyDescent="0.75">
      <c r="A61" s="14">
        <v>36</v>
      </c>
      <c r="B61" s="11">
        <v>21.888888888888889</v>
      </c>
      <c r="C61" s="12">
        <v>788</v>
      </c>
      <c r="I61" s="14">
        <v>36</v>
      </c>
      <c r="J61">
        <v>1160</v>
      </c>
      <c r="K61">
        <v>1155</v>
      </c>
      <c r="L61">
        <v>1053</v>
      </c>
      <c r="M61">
        <v>788</v>
      </c>
      <c r="N61">
        <v>808</v>
      </c>
      <c r="O61" t="str">
        <f t="shared" si="0"/>
        <v>Intensive</v>
      </c>
    </row>
    <row r="62" spans="1:15" x14ac:dyDescent="0.75">
      <c r="A62" s="14">
        <v>37</v>
      </c>
      <c r="B62" s="11">
        <v>21.513513513513512</v>
      </c>
      <c r="C62" s="12">
        <v>796</v>
      </c>
      <c r="I62" s="14">
        <v>37</v>
      </c>
      <c r="J62">
        <v>1185</v>
      </c>
      <c r="K62">
        <v>1180</v>
      </c>
      <c r="L62">
        <v>1078</v>
      </c>
      <c r="M62">
        <v>796</v>
      </c>
      <c r="N62">
        <v>811</v>
      </c>
      <c r="O62" t="str">
        <f t="shared" si="0"/>
        <v>Intensive</v>
      </c>
    </row>
    <row r="63" spans="1:15" x14ac:dyDescent="0.75">
      <c r="A63" s="14">
        <v>38</v>
      </c>
      <c r="B63" s="11">
        <v>21.157894736842106</v>
      </c>
      <c r="C63" s="12">
        <v>804</v>
      </c>
      <c r="I63" s="14">
        <v>38</v>
      </c>
      <c r="J63">
        <v>1210</v>
      </c>
      <c r="K63">
        <v>1205</v>
      </c>
      <c r="L63">
        <v>1103</v>
      </c>
      <c r="M63">
        <v>804</v>
      </c>
      <c r="N63">
        <v>814</v>
      </c>
      <c r="O63" t="str">
        <f t="shared" si="0"/>
        <v>Intensive</v>
      </c>
    </row>
    <row r="64" spans="1:15" x14ac:dyDescent="0.75">
      <c r="A64" s="14">
        <v>39</v>
      </c>
      <c r="B64" s="11">
        <v>20.820512820512821</v>
      </c>
      <c r="C64" s="12">
        <v>812</v>
      </c>
      <c r="I64" s="14">
        <v>39</v>
      </c>
      <c r="J64">
        <v>1235</v>
      </c>
      <c r="K64">
        <v>1230</v>
      </c>
      <c r="L64">
        <v>1128</v>
      </c>
      <c r="M64">
        <v>812</v>
      </c>
      <c r="N64">
        <v>817</v>
      </c>
      <c r="O64" t="str">
        <f t="shared" si="0"/>
        <v>Intensive</v>
      </c>
    </row>
    <row r="65" spans="1:15" x14ac:dyDescent="0.75">
      <c r="A65" s="14">
        <v>40</v>
      </c>
      <c r="B65" s="11">
        <v>20.5</v>
      </c>
      <c r="C65" s="12">
        <v>820</v>
      </c>
      <c r="I65" s="14">
        <v>40</v>
      </c>
      <c r="J65">
        <v>1260</v>
      </c>
      <c r="K65">
        <v>1255</v>
      </c>
      <c r="L65">
        <v>1153</v>
      </c>
      <c r="M65">
        <v>837</v>
      </c>
      <c r="N65">
        <v>820</v>
      </c>
      <c r="O65" t="str">
        <f t="shared" si="0"/>
        <v>Professional</v>
      </c>
    </row>
    <row r="66" spans="1:15" x14ac:dyDescent="0.75">
      <c r="A66" s="14">
        <v>41</v>
      </c>
      <c r="B66" s="11">
        <v>20.073170731707318</v>
      </c>
      <c r="C66" s="12">
        <v>823</v>
      </c>
      <c r="I66" s="14">
        <v>41</v>
      </c>
      <c r="J66">
        <v>1285</v>
      </c>
      <c r="K66">
        <v>1280</v>
      </c>
      <c r="L66">
        <v>1178</v>
      </c>
      <c r="M66">
        <v>862</v>
      </c>
      <c r="N66">
        <v>823</v>
      </c>
      <c r="O66" t="str">
        <f t="shared" si="0"/>
        <v>Professional</v>
      </c>
    </row>
    <row r="67" spans="1:15" x14ac:dyDescent="0.75">
      <c r="A67" s="14">
        <v>42</v>
      </c>
      <c r="B67" s="11">
        <v>19.666666666666668</v>
      </c>
      <c r="C67" s="12">
        <v>826</v>
      </c>
      <c r="I67" s="14">
        <v>42</v>
      </c>
      <c r="J67">
        <v>1310</v>
      </c>
      <c r="K67">
        <v>1305</v>
      </c>
      <c r="L67">
        <v>1203</v>
      </c>
      <c r="M67">
        <v>887</v>
      </c>
      <c r="N67">
        <v>826</v>
      </c>
      <c r="O67" t="str">
        <f t="shared" si="0"/>
        <v>Professional</v>
      </c>
    </row>
    <row r="68" spans="1:15" x14ac:dyDescent="0.75">
      <c r="A68" s="14">
        <v>43</v>
      </c>
      <c r="B68" s="11">
        <v>19.279069767441861</v>
      </c>
      <c r="C68" s="12">
        <v>829</v>
      </c>
      <c r="I68" s="14">
        <v>43</v>
      </c>
      <c r="J68">
        <v>1335</v>
      </c>
      <c r="K68">
        <v>1330</v>
      </c>
      <c r="L68">
        <v>1228</v>
      </c>
      <c r="M68">
        <v>912</v>
      </c>
      <c r="N68">
        <v>829</v>
      </c>
      <c r="O68" t="str">
        <f t="shared" si="0"/>
        <v>Professional</v>
      </c>
    </row>
    <row r="69" spans="1:15" x14ac:dyDescent="0.75">
      <c r="A69" s="14">
        <v>44</v>
      </c>
      <c r="B69" s="11">
        <v>18.90909090909091</v>
      </c>
      <c r="C69" s="12">
        <v>832</v>
      </c>
      <c r="I69" s="14">
        <v>44</v>
      </c>
      <c r="J69">
        <v>1360</v>
      </c>
      <c r="K69">
        <v>1355</v>
      </c>
      <c r="L69">
        <v>1253</v>
      </c>
      <c r="M69">
        <v>937</v>
      </c>
      <c r="N69">
        <v>832</v>
      </c>
      <c r="O69" t="str">
        <f t="shared" si="0"/>
        <v>Professional</v>
      </c>
    </row>
    <row r="70" spans="1:15" x14ac:dyDescent="0.75">
      <c r="A70" s="14">
        <v>45</v>
      </c>
      <c r="B70" s="11">
        <v>18.555555555555557</v>
      </c>
      <c r="C70" s="12">
        <v>835</v>
      </c>
      <c r="I70" s="14">
        <v>45</v>
      </c>
      <c r="J70">
        <v>1385</v>
      </c>
      <c r="K70">
        <v>1380</v>
      </c>
      <c r="L70">
        <v>1278</v>
      </c>
      <c r="M70">
        <v>962</v>
      </c>
      <c r="N70">
        <v>835</v>
      </c>
      <c r="O70" t="str">
        <f t="shared" si="0"/>
        <v>Professional</v>
      </c>
    </row>
    <row r="71" spans="1:15" x14ac:dyDescent="0.75">
      <c r="A71" s="14">
        <v>46</v>
      </c>
      <c r="B71" s="11">
        <v>18.217391304347824</v>
      </c>
      <c r="C71" s="12">
        <v>838</v>
      </c>
      <c r="I71" s="14">
        <v>46</v>
      </c>
      <c r="J71">
        <v>1410</v>
      </c>
      <c r="K71">
        <v>1405</v>
      </c>
      <c r="L71">
        <v>1303</v>
      </c>
      <c r="M71">
        <v>987</v>
      </c>
      <c r="N71">
        <v>838</v>
      </c>
      <c r="O71" t="str">
        <f t="shared" si="0"/>
        <v>Professional</v>
      </c>
    </row>
    <row r="72" spans="1:15" x14ac:dyDescent="0.75">
      <c r="A72" s="14">
        <v>47</v>
      </c>
      <c r="B72" s="11">
        <v>17.893617021276597</v>
      </c>
      <c r="C72" s="12">
        <v>841</v>
      </c>
      <c r="I72" s="14">
        <v>47</v>
      </c>
      <c r="J72">
        <v>1435</v>
      </c>
      <c r="K72">
        <v>1430</v>
      </c>
      <c r="L72">
        <v>1328</v>
      </c>
      <c r="M72">
        <v>1012</v>
      </c>
      <c r="N72">
        <v>841</v>
      </c>
      <c r="O72" t="str">
        <f t="shared" si="0"/>
        <v>Professional</v>
      </c>
    </row>
    <row r="73" spans="1:15" x14ac:dyDescent="0.75">
      <c r="A73" s="14">
        <v>48</v>
      </c>
      <c r="B73" s="11">
        <v>17.583333333333332</v>
      </c>
      <c r="C73" s="12">
        <v>844</v>
      </c>
      <c r="I73" s="14">
        <v>48</v>
      </c>
      <c r="J73">
        <v>1460</v>
      </c>
      <c r="K73">
        <v>1455</v>
      </c>
      <c r="L73">
        <v>1353</v>
      </c>
      <c r="M73">
        <v>1037</v>
      </c>
      <c r="N73">
        <v>844</v>
      </c>
      <c r="O73" t="str">
        <f t="shared" si="0"/>
        <v>Professional</v>
      </c>
    </row>
    <row r="74" spans="1:15" x14ac:dyDescent="0.75">
      <c r="A74" s="14">
        <v>49</v>
      </c>
      <c r="B74" s="11">
        <v>17.285714285714285</v>
      </c>
      <c r="C74" s="12">
        <v>847</v>
      </c>
      <c r="I74" s="14">
        <v>49</v>
      </c>
      <c r="J74">
        <v>1485</v>
      </c>
      <c r="K74">
        <v>1480</v>
      </c>
      <c r="L74">
        <v>1378</v>
      </c>
      <c r="M74">
        <v>1062</v>
      </c>
      <c r="N74">
        <v>847</v>
      </c>
      <c r="O74" t="str">
        <f t="shared" si="0"/>
        <v>Professional</v>
      </c>
    </row>
    <row r="75" spans="1:15" x14ac:dyDescent="0.75">
      <c r="A75" s="14">
        <v>50</v>
      </c>
      <c r="B75" s="11">
        <v>17</v>
      </c>
      <c r="C75" s="12">
        <v>850</v>
      </c>
      <c r="I75" s="14">
        <v>50</v>
      </c>
      <c r="J75">
        <v>1510</v>
      </c>
      <c r="K75">
        <v>1505</v>
      </c>
      <c r="L75">
        <v>1403</v>
      </c>
      <c r="M75">
        <v>1087</v>
      </c>
      <c r="N75">
        <v>850</v>
      </c>
      <c r="O75" t="str">
        <f t="shared" si="0"/>
        <v>Professional</v>
      </c>
    </row>
  </sheetData>
  <conditionalFormatting sqref="J26:N26">
    <cfRule type="top10" dxfId="50" priority="50" bottom="1" rank="1"/>
  </conditionalFormatting>
  <conditionalFormatting sqref="J27:N27">
    <cfRule type="top10" dxfId="48" priority="49" bottom="1" rank="1"/>
  </conditionalFormatting>
  <conditionalFormatting sqref="J28:N28">
    <cfRule type="top10" dxfId="47" priority="48" bottom="1" rank="1"/>
  </conditionalFormatting>
  <conditionalFormatting sqref="J29:N29">
    <cfRule type="top10" dxfId="46" priority="47" bottom="1" rank="1"/>
  </conditionalFormatting>
  <conditionalFormatting sqref="J30:N30">
    <cfRule type="top10" dxfId="45" priority="46" bottom="1" rank="1"/>
  </conditionalFormatting>
  <conditionalFormatting sqref="J31:N31">
    <cfRule type="top10" dxfId="44" priority="45" bottom="1" rank="1"/>
  </conditionalFormatting>
  <conditionalFormatting sqref="J32:N32">
    <cfRule type="top10" dxfId="43" priority="44" bottom="1" rank="1"/>
  </conditionalFormatting>
  <conditionalFormatting sqref="J33:N33">
    <cfRule type="top10" dxfId="42" priority="43" bottom="1" rank="1"/>
  </conditionalFormatting>
  <conditionalFormatting sqref="J34:N34">
    <cfRule type="top10" dxfId="41" priority="42" bottom="1" rank="1"/>
  </conditionalFormatting>
  <conditionalFormatting sqref="J35:N35">
    <cfRule type="top10" dxfId="40" priority="41" bottom="1" rank="1"/>
  </conditionalFormatting>
  <conditionalFormatting sqref="J36:N36">
    <cfRule type="top10" dxfId="39" priority="40" bottom="1" rank="1"/>
  </conditionalFormatting>
  <conditionalFormatting sqref="J37:N37">
    <cfRule type="top10" dxfId="38" priority="39" bottom="1" rank="1"/>
  </conditionalFormatting>
  <conditionalFormatting sqref="J38:N38">
    <cfRule type="top10" dxfId="37" priority="38" bottom="1" rank="1"/>
  </conditionalFormatting>
  <conditionalFormatting sqref="J39:N39">
    <cfRule type="top10" dxfId="36" priority="37" bottom="1" rank="1"/>
  </conditionalFormatting>
  <conditionalFormatting sqref="K40:N40">
    <cfRule type="top10" dxfId="35" priority="36" bottom="1" rank="1"/>
  </conditionalFormatting>
  <conditionalFormatting sqref="K41:N41">
    <cfRule type="top10" dxfId="34" priority="35" bottom="1" rank="1"/>
  </conditionalFormatting>
  <conditionalFormatting sqref="K42:N42">
    <cfRule type="top10" dxfId="33" priority="34" bottom="1" rank="1"/>
  </conditionalFormatting>
  <conditionalFormatting sqref="K43:N43">
    <cfRule type="top10" dxfId="32" priority="33" bottom="1" rank="1"/>
  </conditionalFormatting>
  <conditionalFormatting sqref="K44:N44">
    <cfRule type="top10" dxfId="31" priority="32" bottom="1" rank="1"/>
  </conditionalFormatting>
  <conditionalFormatting sqref="K45:N45">
    <cfRule type="top10" dxfId="30" priority="31" bottom="1" rank="1"/>
  </conditionalFormatting>
  <conditionalFormatting sqref="K46:N46">
    <cfRule type="top10" dxfId="29" priority="30" bottom="1" rank="1"/>
  </conditionalFormatting>
  <conditionalFormatting sqref="K47:N47">
    <cfRule type="top10" dxfId="28" priority="29" bottom="1" rank="1"/>
  </conditionalFormatting>
  <conditionalFormatting sqref="K48:N48">
    <cfRule type="top10" dxfId="27" priority="28" bottom="1" rank="1"/>
  </conditionalFormatting>
  <conditionalFormatting sqref="K49:N49">
    <cfRule type="top10" dxfId="26" priority="27" bottom="1" rank="1"/>
  </conditionalFormatting>
  <conditionalFormatting sqref="K50:N50">
    <cfRule type="top10" dxfId="25" priority="26" bottom="1" rank="1"/>
  </conditionalFormatting>
  <conditionalFormatting sqref="K51:N51">
    <cfRule type="top10" dxfId="24" priority="25" bottom="1" rank="1"/>
  </conditionalFormatting>
  <conditionalFormatting sqref="K52:N52">
    <cfRule type="top10" dxfId="23" priority="24" bottom="1" rank="1"/>
  </conditionalFormatting>
  <conditionalFormatting sqref="K53:N53">
    <cfRule type="top10" dxfId="22" priority="23" bottom="1" rank="1"/>
  </conditionalFormatting>
  <conditionalFormatting sqref="K54:N54">
    <cfRule type="top10" dxfId="21" priority="22" bottom="1" rank="1"/>
  </conditionalFormatting>
  <conditionalFormatting sqref="K55:N55">
    <cfRule type="top10" dxfId="20" priority="21" bottom="1" rank="1"/>
  </conditionalFormatting>
  <conditionalFormatting sqref="K56:N56">
    <cfRule type="top10" dxfId="19" priority="20" bottom="1" rank="1"/>
  </conditionalFormatting>
  <conditionalFormatting sqref="J57:N57">
    <cfRule type="top10" dxfId="18" priority="19" bottom="1" rank="1"/>
  </conditionalFormatting>
  <conditionalFormatting sqref="J58:N58">
    <cfRule type="top10" dxfId="17" priority="18" bottom="1" rank="1"/>
  </conditionalFormatting>
  <conditionalFormatting sqref="J59:N59">
    <cfRule type="top10" dxfId="16" priority="17" bottom="1" rank="1"/>
  </conditionalFormatting>
  <conditionalFormatting sqref="J60:N60">
    <cfRule type="top10" dxfId="15" priority="16" bottom="1" rank="1"/>
  </conditionalFormatting>
  <conditionalFormatting sqref="J61:N61">
    <cfRule type="top10" dxfId="14" priority="15" bottom="1" rank="1"/>
  </conditionalFormatting>
  <conditionalFormatting sqref="J62:N62">
    <cfRule type="top10" dxfId="13" priority="14" bottom="1" rank="1"/>
  </conditionalFormatting>
  <conditionalFormatting sqref="J63:N63">
    <cfRule type="top10" dxfId="12" priority="13" bottom="1" rank="1"/>
  </conditionalFormatting>
  <conditionalFormatting sqref="J64:N64">
    <cfRule type="top10" dxfId="11" priority="12" bottom="1" rank="1"/>
  </conditionalFormatting>
  <conditionalFormatting sqref="J65:N65">
    <cfRule type="top10" dxfId="10" priority="11" bottom="1" rank="1"/>
  </conditionalFormatting>
  <conditionalFormatting sqref="J66:N66">
    <cfRule type="top10" dxfId="9" priority="10" bottom="1" rank="1"/>
  </conditionalFormatting>
  <conditionalFormatting sqref="J67:N67">
    <cfRule type="top10" dxfId="8" priority="9" bottom="1" rank="1"/>
  </conditionalFormatting>
  <conditionalFormatting sqref="J68:N68">
    <cfRule type="top10" dxfId="7" priority="8" bottom="1" rank="1"/>
  </conditionalFormatting>
  <conditionalFormatting sqref="J69:N69">
    <cfRule type="top10" dxfId="6" priority="7" bottom="1" rank="1"/>
  </conditionalFormatting>
  <conditionalFormatting sqref="J70:N70">
    <cfRule type="top10" dxfId="5" priority="6" bottom="1" rank="1"/>
  </conditionalFormatting>
  <conditionalFormatting sqref="K71:N71">
    <cfRule type="top10" dxfId="4" priority="5" bottom="1" rank="1"/>
  </conditionalFormatting>
  <conditionalFormatting sqref="K72:N72">
    <cfRule type="top10" dxfId="3" priority="4" bottom="1" rank="1"/>
  </conditionalFormatting>
  <conditionalFormatting sqref="K73:N73">
    <cfRule type="top10" dxfId="2" priority="3" bottom="1" rank="1"/>
  </conditionalFormatting>
  <conditionalFormatting sqref="K74:N74">
    <cfRule type="top10" dxfId="1" priority="2" bottom="1" rank="1"/>
  </conditionalFormatting>
  <conditionalFormatting sqref="K75:N75">
    <cfRule type="top10" dxfId="0" priority="1" bottom="1" rank="1"/>
  </conditionalFormatting>
  <dataValidations disablePrompts="1" count="1">
    <dataValidation type="list" allowBlank="1" showInputMessage="1" showErrorMessage="1" sqref="G12" xr:uid="{BE3F6404-4588-415B-938D-25A80D6DE6E8}">
      <formula1>$A$4:$A$8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Feuil1</vt:lpstr>
      <vt:lpstr>Graphique1</vt:lpstr>
    </vt:vector>
  </TitlesOfParts>
  <Company>CCIP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HECPARIS</dc:creator>
  <cp:lastModifiedBy>Tharushan UTHAYAKUMAR</cp:lastModifiedBy>
  <dcterms:created xsi:type="dcterms:W3CDTF">2010-06-16T13:08:49Z</dcterms:created>
  <dcterms:modified xsi:type="dcterms:W3CDTF">2025-05-26T12:06:21Z</dcterms:modified>
</cp:coreProperties>
</file>