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4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5.xml" ContentType="application/vnd.openxmlformats-officedocument.spreadsheetml.comments+xml"/>
  <Override PartName="/xl/tables/table11.xml" ContentType="application/vnd.openxmlformats-officedocument.spreadsheetml.table+xml"/>
  <Override PartName="/xl/comments6.xml" ContentType="application/vnd.openxmlformats-officedocument.spreadsheetml.comments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7.xml" ContentType="application/vnd.openxmlformats-officedocument.spreadsheetml.comments+xml"/>
  <Override PartName="/xl/tables/table14.xml" ContentType="application/vnd.openxmlformats-officedocument.spreadsheetml.table+xml"/>
  <Override PartName="/xl/comments8.xml" ContentType="application/vnd.openxmlformats-officedocument.spreadsheetml.comments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9.xml" ContentType="application/vnd.openxmlformats-officedocument.spreadsheetml.comments+xml"/>
  <Override PartName="/xl/tables/table17.xml" ContentType="application/vnd.openxmlformats-officedocument.spreadsheetml.table+xml"/>
  <Override PartName="/xl/comments10.xml" ContentType="application/vnd.openxmlformats-officedocument.spreadsheetml.comments+xml"/>
  <Override PartName="/xl/tables/table18.xml" ContentType="application/vnd.openxmlformats-officedocument.spreadsheetml.table+xml"/>
  <Override PartName="/xl/comments11.xml" ContentType="application/vnd.openxmlformats-officedocument.spreadsheetml.comments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omments12.xml" ContentType="application/vnd.openxmlformats-officedocument.spreadsheetml.comments+xml"/>
  <Override PartName="/xl/tables/table21.xml" ContentType="application/vnd.openxmlformats-officedocument.spreadsheetml.table+xml"/>
  <Override PartName="/xl/comments13.xml" ContentType="application/vnd.openxmlformats-officedocument.spreadsheetml.comments+xml"/>
  <Override PartName="/xl/tables/table22.xml" ContentType="application/vnd.openxmlformats-officedocument.spreadsheetml.table+xml"/>
  <Override PartName="/xl/comments14.xml" ContentType="application/vnd.openxmlformats-officedocument.spreadsheetml.comments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omments15.xml" ContentType="application/vnd.openxmlformats-officedocument.spreadsheetml.comments+xml"/>
  <Override PartName="/xl/tables/table27.xml" ContentType="application/vnd.openxmlformats-officedocument.spreadsheetml.table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ghtWorks\Source\Repos\Utilities.Games\Utilities.Games\wwwroot\Subsites\LOTR_RiseToWar\data\"/>
    </mc:Choice>
  </mc:AlternateContent>
  <xr:revisionPtr revIDLastSave="0" documentId="8_{CD50F597-F7E4-46A1-BB83-9A86BCA615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ignmentType" sheetId="1" r:id="rId1"/>
    <sheet name="AttackMethod" sheetId="2" r:id="rId2"/>
    <sheet name="BuildingType" sheetId="3" r:id="rId3"/>
    <sheet name="Commander" sheetId="4" r:id="rId4"/>
    <sheet name="CommanderClass" sheetId="5" r:id="rId5"/>
    <sheet name="CommanderSkill" sheetId="6" r:id="rId6"/>
    <sheet name="EquipmentItem" sheetId="7" r:id="rId7"/>
    <sheet name="Faction" sheetId="8" r:id="rId8"/>
    <sheet name="ItemType" sheetId="9" r:id="rId9"/>
    <sheet name="RaceType" sheetId="10" r:id="rId10"/>
    <sheet name="RingPowerLevel" sheetId="11" r:id="rId11"/>
    <sheet name="RingSkill" sheetId="12" r:id="rId12"/>
    <sheet name="RingSkillCategory" sheetId="13" r:id="rId13"/>
    <sheet name="SignificantStructure" sheetId="14" r:id="rId14"/>
    <sheet name="Skill" sheetId="15" r:id="rId15"/>
    <sheet name="UnitType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7" l="1"/>
  <c r="D20" i="7"/>
  <c r="D36" i="7"/>
  <c r="D52" i="7"/>
  <c r="D68" i="7"/>
  <c r="D72" i="7"/>
  <c r="D57" i="7"/>
  <c r="D27" i="7"/>
  <c r="D29" i="7"/>
  <c r="D15" i="7"/>
  <c r="D17" i="7"/>
  <c r="D5" i="7"/>
  <c r="D21" i="7"/>
  <c r="D37" i="7"/>
  <c r="D53" i="7"/>
  <c r="D69" i="7"/>
  <c r="D71" i="7"/>
  <c r="D56" i="7"/>
  <c r="D73" i="7"/>
  <c r="D42" i="7"/>
  <c r="D59" i="7"/>
  <c r="D60" i="7"/>
  <c r="D61" i="7"/>
  <c r="D46" i="7"/>
  <c r="D16" i="7"/>
  <c r="D51" i="7"/>
  <c r="D6" i="7"/>
  <c r="D22" i="7"/>
  <c r="D38" i="7"/>
  <c r="D54" i="7"/>
  <c r="D70" i="7"/>
  <c r="D24" i="7"/>
  <c r="D10" i="7"/>
  <c r="D12" i="7"/>
  <c r="D62" i="7"/>
  <c r="D63" i="7"/>
  <c r="D33" i="7"/>
  <c r="D35" i="7"/>
  <c r="D7" i="7"/>
  <c r="D23" i="7"/>
  <c r="D39" i="7"/>
  <c r="D55" i="7"/>
  <c r="D40" i="7"/>
  <c r="D26" i="7"/>
  <c r="D28" i="7"/>
  <c r="D14" i="7"/>
  <c r="D64" i="7"/>
  <c r="D65" i="7"/>
  <c r="D50" i="7"/>
  <c r="D8" i="7"/>
  <c r="D58" i="7"/>
  <c r="D43" i="7"/>
  <c r="D44" i="7"/>
  <c r="D30" i="7"/>
  <c r="D32" i="7"/>
  <c r="D34" i="7"/>
  <c r="D9" i="7"/>
  <c r="D25" i="7"/>
  <c r="D41" i="7"/>
  <c r="D11" i="7"/>
  <c r="D13" i="7"/>
  <c r="D47" i="7"/>
  <c r="D48" i="7"/>
  <c r="D66" i="7"/>
  <c r="D45" i="7"/>
  <c r="D67" i="7"/>
  <c r="D31" i="7"/>
  <c r="D19" i="7"/>
  <c r="D49" i="7"/>
  <c r="D18" i="7"/>
  <c r="C7" i="15"/>
  <c r="C23" i="15"/>
  <c r="C39" i="15"/>
  <c r="C27" i="15"/>
  <c r="C29" i="15"/>
  <c r="C31" i="15"/>
  <c r="C32" i="15"/>
  <c r="C34" i="15"/>
  <c r="C35" i="15"/>
  <c r="C5" i="15"/>
  <c r="C22" i="15"/>
  <c r="C8" i="15"/>
  <c r="C24" i="15"/>
  <c r="C40" i="15"/>
  <c r="C11" i="15"/>
  <c r="C15" i="15"/>
  <c r="C17" i="15"/>
  <c r="C4" i="15"/>
  <c r="C9" i="15"/>
  <c r="C25" i="15"/>
  <c r="C41" i="15"/>
  <c r="C26" i="15"/>
  <c r="C12" i="15"/>
  <c r="C14" i="15"/>
  <c r="C16" i="15"/>
  <c r="C33" i="15"/>
  <c r="C19" i="15"/>
  <c r="C36" i="15"/>
  <c r="C21" i="15"/>
  <c r="C10" i="15"/>
  <c r="C30" i="15"/>
  <c r="C18" i="15"/>
  <c r="C20" i="15"/>
  <c r="C6" i="15"/>
  <c r="C28" i="15"/>
  <c r="C13" i="15"/>
  <c r="C37" i="15"/>
  <c r="C38" i="15"/>
  <c r="B4" i="15"/>
  <c r="B20" i="15"/>
  <c r="B36" i="15"/>
  <c r="B10" i="15"/>
  <c r="B30" i="15"/>
  <c r="B5" i="15"/>
  <c r="B21" i="15"/>
  <c r="B37" i="15"/>
  <c r="B26" i="15"/>
  <c r="B12" i="15"/>
  <c r="B15" i="15"/>
  <c r="B33" i="15"/>
  <c r="B34" i="15"/>
  <c r="B6" i="15"/>
  <c r="B22" i="15"/>
  <c r="B38" i="15"/>
  <c r="B25" i="15"/>
  <c r="B11" i="15"/>
  <c r="B14" i="15"/>
  <c r="B17" i="15"/>
  <c r="B35" i="15"/>
  <c r="B7" i="15"/>
  <c r="B23" i="15"/>
  <c r="B39" i="15"/>
  <c r="B9" i="15"/>
  <c r="B28" i="15"/>
  <c r="B29" i="15"/>
  <c r="B31" i="15"/>
  <c r="B32" i="15"/>
  <c r="B19" i="15"/>
  <c r="B8" i="15"/>
  <c r="B24" i="15"/>
  <c r="B40" i="15"/>
  <c r="B41" i="15"/>
  <c r="B27" i="15"/>
  <c r="B13" i="15"/>
  <c r="B16" i="15"/>
  <c r="B18" i="15"/>
  <c r="B3" i="15"/>
  <c r="C3" i="15"/>
  <c r="C4" i="12"/>
  <c r="C20" i="12"/>
  <c r="C25" i="12"/>
  <c r="C27" i="12"/>
  <c r="C14" i="12"/>
  <c r="C18" i="12"/>
  <c r="C5" i="12"/>
  <c r="C21" i="12"/>
  <c r="C23" i="12"/>
  <c r="C24" i="12"/>
  <c r="C9" i="12"/>
  <c r="C26" i="12"/>
  <c r="C12" i="12"/>
  <c r="C16" i="12"/>
  <c r="C17" i="12"/>
  <c r="C6" i="12"/>
  <c r="C22" i="12"/>
  <c r="C8" i="12"/>
  <c r="C11" i="12"/>
  <c r="C13" i="12"/>
  <c r="C15" i="12"/>
  <c r="C19" i="12"/>
  <c r="C7" i="12"/>
  <c r="C10" i="12"/>
  <c r="B4" i="9"/>
  <c r="B5" i="9"/>
  <c r="B6" i="9"/>
  <c r="B4" i="5"/>
  <c r="B12" i="5"/>
  <c r="B5" i="5"/>
  <c r="B6" i="5"/>
  <c r="B7" i="5"/>
  <c r="B11" i="5"/>
  <c r="B8" i="5"/>
  <c r="B9" i="5"/>
  <c r="B10" i="5"/>
  <c r="E6" i="4"/>
  <c r="E22" i="4"/>
  <c r="E38" i="4"/>
  <c r="E7" i="4"/>
  <c r="E23" i="4"/>
  <c r="E39" i="4"/>
  <c r="E27" i="4"/>
  <c r="E13" i="4"/>
  <c r="E15" i="4"/>
  <c r="E47" i="4"/>
  <c r="E17" i="4"/>
  <c r="E34" i="4"/>
  <c r="E51" i="4"/>
  <c r="E20" i="4"/>
  <c r="E21" i="4"/>
  <c r="E8" i="4"/>
  <c r="E24" i="4"/>
  <c r="E40" i="4"/>
  <c r="E25" i="4"/>
  <c r="E10" i="4"/>
  <c r="E26" i="4"/>
  <c r="E43" i="4"/>
  <c r="E44" i="4"/>
  <c r="E14" i="4"/>
  <c r="E48" i="4"/>
  <c r="E33" i="4"/>
  <c r="E19" i="4"/>
  <c r="E5" i="4"/>
  <c r="E9" i="4"/>
  <c r="E41" i="4"/>
  <c r="E42" i="4"/>
  <c r="E28" i="4"/>
  <c r="E45" i="4"/>
  <c r="E30" i="4"/>
  <c r="E32" i="4"/>
  <c r="E18" i="4"/>
  <c r="E4" i="4"/>
  <c r="E11" i="4"/>
  <c r="E29" i="4"/>
  <c r="E46" i="4"/>
  <c r="E31" i="4"/>
  <c r="E16" i="4"/>
  <c r="E49" i="4"/>
  <c r="E50" i="4"/>
  <c r="E35" i="4"/>
  <c r="E36" i="4"/>
  <c r="E37" i="4"/>
  <c r="E12" i="4"/>
  <c r="D4" i="4"/>
  <c r="D20" i="4"/>
  <c r="D36" i="4"/>
  <c r="D41" i="4"/>
  <c r="D11" i="4"/>
  <c r="D45" i="4"/>
  <c r="D15" i="4"/>
  <c r="D49" i="4"/>
  <c r="D19" i="4"/>
  <c r="D5" i="4"/>
  <c r="D21" i="4"/>
  <c r="D37" i="4"/>
  <c r="D24" i="4"/>
  <c r="D26" i="4"/>
  <c r="D27" i="4"/>
  <c r="D28" i="4"/>
  <c r="D30" i="4"/>
  <c r="D32" i="4"/>
  <c r="D18" i="4"/>
  <c r="D6" i="4"/>
  <c r="D22" i="4"/>
  <c r="D38" i="4"/>
  <c r="D40" i="4"/>
  <c r="D10" i="4"/>
  <c r="D12" i="4"/>
  <c r="D14" i="4"/>
  <c r="D17" i="4"/>
  <c r="D51" i="4"/>
  <c r="D7" i="4"/>
  <c r="D23" i="4"/>
  <c r="D39" i="4"/>
  <c r="D25" i="4"/>
  <c r="D42" i="4"/>
  <c r="D43" i="4"/>
  <c r="D44" i="4"/>
  <c r="D46" i="4"/>
  <c r="D47" i="4"/>
  <c r="D48" i="4"/>
  <c r="D34" i="4"/>
  <c r="D8" i="4"/>
  <c r="D13" i="4"/>
  <c r="D16" i="4"/>
  <c r="D50" i="4"/>
  <c r="D9" i="4"/>
  <c r="D29" i="4"/>
  <c r="D31" i="4"/>
  <c r="D33" i="4"/>
  <c r="D35" i="4"/>
  <c r="M4" i="3"/>
  <c r="M20" i="3"/>
  <c r="M36" i="3"/>
  <c r="M52" i="3"/>
  <c r="M68" i="3"/>
  <c r="M84" i="3"/>
  <c r="M100" i="3"/>
  <c r="M116" i="3"/>
  <c r="M132" i="3"/>
  <c r="M148" i="3"/>
  <c r="M164" i="3"/>
  <c r="M180" i="3"/>
  <c r="M196" i="3"/>
  <c r="M212" i="3"/>
  <c r="M228" i="3"/>
  <c r="M244" i="3"/>
  <c r="M260" i="3"/>
  <c r="M106" i="3"/>
  <c r="M234" i="3"/>
  <c r="M235" i="3"/>
  <c r="M188" i="3"/>
  <c r="M93" i="3"/>
  <c r="M189" i="3"/>
  <c r="M190" i="3"/>
  <c r="M238" i="3"/>
  <c r="M207" i="3"/>
  <c r="M208" i="3"/>
  <c r="M97" i="3"/>
  <c r="M258" i="3"/>
  <c r="M19" i="3"/>
  <c r="M5" i="3"/>
  <c r="M21" i="3"/>
  <c r="M37" i="3"/>
  <c r="M53" i="3"/>
  <c r="M69" i="3"/>
  <c r="M85" i="3"/>
  <c r="M101" i="3"/>
  <c r="M117" i="3"/>
  <c r="M133" i="3"/>
  <c r="M149" i="3"/>
  <c r="M165" i="3"/>
  <c r="M181" i="3"/>
  <c r="M197" i="3"/>
  <c r="M213" i="3"/>
  <c r="M229" i="3"/>
  <c r="M245" i="3"/>
  <c r="M261" i="3"/>
  <c r="M90" i="3"/>
  <c r="M250" i="3"/>
  <c r="M172" i="3"/>
  <c r="M157" i="3"/>
  <c r="M221" i="3"/>
  <c r="M110" i="3"/>
  <c r="M128" i="3"/>
  <c r="M209" i="3"/>
  <c r="M130" i="3"/>
  <c r="M147" i="3"/>
  <c r="M259" i="3"/>
  <c r="M6" i="3"/>
  <c r="M22" i="3"/>
  <c r="M38" i="3"/>
  <c r="M54" i="3"/>
  <c r="M70" i="3"/>
  <c r="M86" i="3"/>
  <c r="M102" i="3"/>
  <c r="M118" i="3"/>
  <c r="M134" i="3"/>
  <c r="M150" i="3"/>
  <c r="M166" i="3"/>
  <c r="M182" i="3"/>
  <c r="M198" i="3"/>
  <c r="M214" i="3"/>
  <c r="M230" i="3"/>
  <c r="M246" i="3"/>
  <c r="M262" i="3"/>
  <c r="M74" i="3"/>
  <c r="M202" i="3"/>
  <c r="M140" i="3"/>
  <c r="M141" i="3"/>
  <c r="M205" i="3"/>
  <c r="M158" i="3"/>
  <c r="M96" i="3"/>
  <c r="M114" i="3"/>
  <c r="M211" i="3"/>
  <c r="M243" i="3"/>
  <c r="M7" i="3"/>
  <c r="M23" i="3"/>
  <c r="M39" i="3"/>
  <c r="M55" i="3"/>
  <c r="M71" i="3"/>
  <c r="M87" i="3"/>
  <c r="M103" i="3"/>
  <c r="M119" i="3"/>
  <c r="M135" i="3"/>
  <c r="M151" i="3"/>
  <c r="M167" i="3"/>
  <c r="M183" i="3"/>
  <c r="M199" i="3"/>
  <c r="M215" i="3"/>
  <c r="M231" i="3"/>
  <c r="M247" i="3"/>
  <c r="M263" i="3"/>
  <c r="M42" i="3"/>
  <c r="M204" i="3"/>
  <c r="M109" i="3"/>
  <c r="M253" i="3"/>
  <c r="M206" i="3"/>
  <c r="M255" i="3"/>
  <c r="M112" i="3"/>
  <c r="M241" i="3"/>
  <c r="M98" i="3"/>
  <c r="M179" i="3"/>
  <c r="M8" i="3"/>
  <c r="M24" i="3"/>
  <c r="M40" i="3"/>
  <c r="M56" i="3"/>
  <c r="M72" i="3"/>
  <c r="M88" i="3"/>
  <c r="M104" i="3"/>
  <c r="M120" i="3"/>
  <c r="M136" i="3"/>
  <c r="M152" i="3"/>
  <c r="M168" i="3"/>
  <c r="M184" i="3"/>
  <c r="M200" i="3"/>
  <c r="M216" i="3"/>
  <c r="M232" i="3"/>
  <c r="M248" i="3"/>
  <c r="M264" i="3"/>
  <c r="M249" i="3"/>
  <c r="M122" i="3"/>
  <c r="M218" i="3"/>
  <c r="M156" i="3"/>
  <c r="M173" i="3"/>
  <c r="M174" i="3"/>
  <c r="M223" i="3"/>
  <c r="M224" i="3"/>
  <c r="M65" i="3"/>
  <c r="M131" i="3"/>
  <c r="M9" i="3"/>
  <c r="M25" i="3"/>
  <c r="M41" i="3"/>
  <c r="M57" i="3"/>
  <c r="M73" i="3"/>
  <c r="M89" i="3"/>
  <c r="M105" i="3"/>
  <c r="M121" i="3"/>
  <c r="M137" i="3"/>
  <c r="M153" i="3"/>
  <c r="M169" i="3"/>
  <c r="M185" i="3"/>
  <c r="M201" i="3"/>
  <c r="M217" i="3"/>
  <c r="M233" i="3"/>
  <c r="M154" i="3"/>
  <c r="M186" i="3"/>
  <c r="M171" i="3"/>
  <c r="M251" i="3"/>
  <c r="M236" i="3"/>
  <c r="M61" i="3"/>
  <c r="M222" i="3"/>
  <c r="M239" i="3"/>
  <c r="M160" i="3"/>
  <c r="M225" i="3"/>
  <c r="M257" i="3"/>
  <c r="M146" i="3"/>
  <c r="M83" i="3"/>
  <c r="M10" i="3"/>
  <c r="M26" i="3"/>
  <c r="M58" i="3"/>
  <c r="M138" i="3"/>
  <c r="M170" i="3"/>
  <c r="M203" i="3"/>
  <c r="M77" i="3"/>
  <c r="M159" i="3"/>
  <c r="M113" i="3"/>
  <c r="M99" i="3"/>
  <c r="M11" i="3"/>
  <c r="M27" i="3"/>
  <c r="M43" i="3"/>
  <c r="M59" i="3"/>
  <c r="M75" i="3"/>
  <c r="M91" i="3"/>
  <c r="M107" i="3"/>
  <c r="M123" i="3"/>
  <c r="M139" i="3"/>
  <c r="M155" i="3"/>
  <c r="M187" i="3"/>
  <c r="M219" i="3"/>
  <c r="M252" i="3"/>
  <c r="M45" i="3"/>
  <c r="M237" i="3"/>
  <c r="M175" i="3"/>
  <c r="M49" i="3"/>
  <c r="M51" i="3"/>
  <c r="M12" i="3"/>
  <c r="M28" i="3"/>
  <c r="M44" i="3"/>
  <c r="M60" i="3"/>
  <c r="M76" i="3"/>
  <c r="M92" i="3"/>
  <c r="M108" i="3"/>
  <c r="M124" i="3"/>
  <c r="M220" i="3"/>
  <c r="M125" i="3"/>
  <c r="M126" i="3"/>
  <c r="M254" i="3"/>
  <c r="M176" i="3"/>
  <c r="M161" i="3"/>
  <c r="M242" i="3"/>
  <c r="M67" i="3"/>
  <c r="M13" i="3"/>
  <c r="M29" i="3"/>
  <c r="M14" i="3"/>
  <c r="M30" i="3"/>
  <c r="M46" i="3"/>
  <c r="M62" i="3"/>
  <c r="M78" i="3"/>
  <c r="M94" i="3"/>
  <c r="M142" i="3"/>
  <c r="M192" i="3"/>
  <c r="M145" i="3"/>
  <c r="M226" i="3"/>
  <c r="M35" i="3"/>
  <c r="M227" i="3"/>
  <c r="M15" i="3"/>
  <c r="M31" i="3"/>
  <c r="M47" i="3"/>
  <c r="M63" i="3"/>
  <c r="M79" i="3"/>
  <c r="M95" i="3"/>
  <c r="M111" i="3"/>
  <c r="M127" i="3"/>
  <c r="M143" i="3"/>
  <c r="M191" i="3"/>
  <c r="M240" i="3"/>
  <c r="M81" i="3"/>
  <c r="M16" i="3"/>
  <c r="M32" i="3"/>
  <c r="M48" i="3"/>
  <c r="M64" i="3"/>
  <c r="M80" i="3"/>
  <c r="M144" i="3"/>
  <c r="M256" i="3"/>
  <c r="M177" i="3"/>
  <c r="M194" i="3"/>
  <c r="M195" i="3"/>
  <c r="M17" i="3"/>
  <c r="M33" i="3"/>
  <c r="M129" i="3"/>
  <c r="M193" i="3"/>
  <c r="M178" i="3"/>
  <c r="M115" i="3"/>
  <c r="M18" i="3"/>
  <c r="M34" i="3"/>
  <c r="M50" i="3"/>
  <c r="M66" i="3"/>
  <c r="M82" i="3"/>
  <c r="M162" i="3"/>
  <c r="M210" i="3"/>
  <c r="M163" i="3"/>
  <c r="B4" i="3"/>
  <c r="B20" i="3"/>
  <c r="B11" i="3"/>
  <c r="B16" i="3"/>
  <c r="B5" i="3"/>
  <c r="B21" i="3"/>
  <c r="B10" i="3"/>
  <c r="B17" i="3"/>
  <c r="B6" i="3"/>
  <c r="B22" i="3"/>
  <c r="B24" i="3"/>
  <c r="B25" i="3"/>
  <c r="B12" i="3"/>
  <c r="B14" i="3"/>
  <c r="B7" i="3"/>
  <c r="B23" i="3"/>
  <c r="B9" i="3"/>
  <c r="B13" i="3"/>
  <c r="B15" i="3"/>
  <c r="B19" i="3"/>
  <c r="B8" i="3"/>
  <c r="B18" i="3"/>
  <c r="C3" i="12"/>
  <c r="B3" i="9"/>
  <c r="D3" i="7"/>
  <c r="B3" i="3"/>
  <c r="B3" i="5"/>
  <c r="D3" i="4"/>
  <c r="E3" i="4"/>
  <c r="S3" i="15"/>
  <c r="M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000-000001000000}">
      <text>
        <r>
          <rPr>
            <sz val="11"/>
            <rFont val="Calibri"/>
          </rPr>
          <t>Name of the alignment.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900-000001000000}">
      <text>
        <r>
          <rPr>
            <sz val="11"/>
            <rFont val="Calibri"/>
          </rPr>
          <t>Name of the race.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A00-000001000000}">
      <text>
        <r>
          <rPr>
            <sz val="11"/>
            <rFont val="Calibri"/>
          </rPr>
          <t>Represents the level associated with this level of Ring Power.</t>
        </r>
      </text>
    </comment>
    <comment ref="B2" authorId="0" shapeId="0" xr:uid="{00000000-0006-0000-0A00-000002000000}">
      <text>
        <r>
          <rPr>
            <sz val="11"/>
            <rFont val="Calibri"/>
          </rPr>
          <t>Reference to the minimum amount of Ring Power is required to unlock this level of Ring Power.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H1" authorId="0" shapeId="0" xr:uid="{00000000-0006-0000-0B00-000001000000}">
      <text>
        <r>
          <rPr>
            <sz val="11"/>
            <rFont val="Calibri"/>
          </rPr>
          <t>Reference to which level this object applies to.</t>
        </r>
      </text>
    </comment>
    <comment ref="A2" authorId="0" shapeId="0" xr:uid="{00000000-0006-0000-0B00-000002000000}">
      <text>
        <r>
          <rPr>
            <sz val="11"/>
            <rFont val="Calibri"/>
          </rPr>
          <t>Name of the Ring skill.</t>
        </r>
      </text>
    </comment>
    <comment ref="B2" authorId="0" shapeId="0" xr:uid="{00000000-0006-0000-0B00-000004000000}">
      <text>
        <r>
          <rPr>
            <sz val="11"/>
            <rFont val="Calibri"/>
          </rPr>
          <t>Reference to the category for which this skill applies.</t>
        </r>
      </text>
    </comment>
    <comment ref="C2" authorId="0" shapeId="0" xr:uid="{00000000-0006-0000-0B00-000003000000}">
      <text>
        <r>
          <rPr>
            <sz val="11"/>
            <rFont val="Calibri"/>
          </rPr>
          <t>Available progressions for this skill.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C00-000001000000}">
      <text>
        <r>
          <rPr>
            <sz val="11"/>
            <rFont val="Calibri"/>
          </rPr>
          <t>Name of the  category.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D00-000001000000}">
      <text>
        <r>
          <rPr>
            <sz val="11"/>
            <rFont val="Calibri"/>
          </rPr>
          <t>Name of the structure.</t>
        </r>
      </text>
    </comment>
    <comment ref="B2" authorId="0" shapeId="0" xr:uid="{00000000-0006-0000-0D00-000008000000}">
      <text>
        <r>
          <rPr>
            <sz val="11"/>
            <rFont val="Calibri"/>
          </rPr>
          <t>Represents the -X- location on the World Map.</t>
        </r>
      </text>
    </comment>
    <comment ref="C2" authorId="0" shapeId="0" xr:uid="{00000000-0006-0000-0D00-000002000000}">
      <text>
        <r>
          <rPr>
            <sz val="11"/>
            <rFont val="Calibri"/>
          </rPr>
          <t>Represents the -Y- location on the World Map.</t>
        </r>
      </text>
    </comment>
    <comment ref="D2" authorId="0" shapeId="0" xr:uid="{00000000-0006-0000-0D00-000003000000}">
      <text>
        <r>
          <rPr>
            <sz val="11"/>
            <rFont val="Calibri"/>
          </rPr>
          <t>Represents the strength tier of the structure.</t>
        </r>
      </text>
    </comment>
    <comment ref="E2" authorId="0" shapeId="0" xr:uid="{00000000-0006-0000-0D00-000004000000}">
      <text>
        <r>
          <rPr>
            <sz val="11"/>
            <rFont val="Calibri"/>
          </rPr>
          <t>The hourly Ring Power output rate.</t>
        </r>
      </text>
    </comment>
    <comment ref="F2" authorId="0" shapeId="0" xr:uid="{00000000-0006-0000-0D00-000005000000}">
      <text>
        <r>
          <rPr>
            <sz val="11"/>
            <rFont val="Calibri"/>
          </rPr>
          <t>The commander level of the army(ies) currently defending the structure.</t>
        </r>
      </text>
    </comment>
    <comment ref="G2" authorId="0" shapeId="0" xr:uid="{00000000-0006-0000-0D00-000006000000}">
      <text>
        <r>
          <rPr>
            <sz val="11"/>
            <rFont val="Calibri"/>
          </rPr>
          <t>The total number of armies stationed at the structure.</t>
        </r>
      </text>
    </comment>
    <comment ref="H2" authorId="0" shapeId="0" xr:uid="{00000000-0006-0000-0D00-000007000000}">
      <text>
        <r>
          <rPr>
            <sz val="11"/>
            <rFont val="Calibri"/>
          </rPr>
          <t>The total amount of Siege defense is available for this structure.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E00-000001000000}">
      <text>
        <r>
          <rPr>
            <sz val="11"/>
            <rFont val="Calibri"/>
          </rPr>
          <t>Name of the skill.</t>
        </r>
      </text>
    </comment>
    <comment ref="B2" authorId="0" shapeId="0" xr:uid="{00000000-0006-0000-0E00-00000F000000}">
      <text>
        <r>
          <rPr>
            <sz val="11"/>
            <rFont val="Calibri"/>
          </rPr>
          <t>Collection of sub-skills.</t>
        </r>
      </text>
    </comment>
    <comment ref="C2" authorId="0" shapeId="0" xr:uid="{00000000-0006-0000-0E00-000002000000}">
      <text>
        <r>
          <rPr>
            <sz val="11"/>
            <rFont val="Calibri"/>
          </rPr>
          <t>The achievable levels for the skill.</t>
        </r>
      </text>
    </comment>
    <comment ref="D2" authorId="0" shapeId="0" xr:uid="{00000000-0006-0000-0E00-000003000000}">
      <text>
        <r>
          <rPr>
            <sz val="11"/>
            <rFont val="Calibri"/>
          </rPr>
          <t>Specifies the target type. For example, Might or Speed.</t>
        </r>
      </text>
    </comment>
    <comment ref="E2" authorId="0" shapeId="0" xr:uid="{00000000-0006-0000-0E00-000004000000}">
      <text>
        <r>
          <rPr>
            <sz val="11"/>
            <rFont val="Calibri"/>
          </rPr>
          <t>The amount that the target type is affected.</t>
        </r>
      </text>
    </comment>
    <comment ref="F2" authorId="0" shapeId="0" xr:uid="{00000000-0006-0000-0E00-000005000000}">
      <text>
        <r>
          <rPr>
            <sz val="11"/>
            <rFont val="Calibri"/>
          </rPr>
          <t>Specifies what scope of the target type. For example, Commander or Army.</t>
        </r>
      </text>
    </comment>
    <comment ref="G2" authorId="0" shapeId="0" xr:uid="{00000000-0006-0000-0E00-000006000000}">
      <text>
        <r>
          <rPr>
            <sz val="11"/>
            <rFont val="Calibri"/>
          </rPr>
          <t>Unit of measurement for the effect amount.</t>
        </r>
      </text>
    </comment>
    <comment ref="L2" authorId="0" shapeId="0" xr:uid="{00000000-0006-0000-0E00-000007000000}">
      <text>
        <r>
          <rPr>
            <sz val="11"/>
            <rFont val="Calibri"/>
          </rPr>
          <t>Name of the skill.</t>
        </r>
      </text>
    </comment>
    <comment ref="M2" authorId="0" shapeId="0" xr:uid="{00000000-0006-0000-0E00-000008000000}">
      <text>
        <r>
          <rPr>
            <sz val="11"/>
            <rFont val="Calibri"/>
          </rPr>
          <t>The round that this skill kicks in.</t>
        </r>
      </text>
    </comment>
    <comment ref="R2" authorId="0" shapeId="0" xr:uid="{00000000-0006-0000-0E00-000009000000}">
      <text>
        <r>
          <rPr>
            <sz val="11"/>
            <rFont val="Calibri"/>
          </rPr>
          <t>An achievable level for a Skill.</t>
        </r>
      </text>
    </comment>
    <comment ref="S2" authorId="0" shapeId="0" xr:uid="{00000000-0006-0000-0E00-00000A000000}">
      <text>
        <r>
          <rPr>
            <sz val="11"/>
            <rFont val="Calibri"/>
          </rPr>
          <t>The effects gained when the level is achieved.</t>
        </r>
      </text>
    </comment>
    <comment ref="X2" authorId="0" shapeId="0" xr:uid="{00000000-0006-0000-0E00-00000B000000}">
      <text>
        <r>
          <rPr>
            <sz val="11"/>
            <rFont val="Calibri"/>
          </rPr>
          <t>Specifies the target type. For example, Might or Speed.</t>
        </r>
      </text>
    </comment>
    <comment ref="Y2" authorId="0" shapeId="0" xr:uid="{00000000-0006-0000-0E00-00000C000000}">
      <text>
        <r>
          <rPr>
            <sz val="11"/>
            <rFont val="Calibri"/>
          </rPr>
          <t>The amount that the target type is affected.</t>
        </r>
      </text>
    </comment>
    <comment ref="Z2" authorId="0" shapeId="0" xr:uid="{00000000-0006-0000-0E00-00000D000000}">
      <text>
        <r>
          <rPr>
            <sz val="11"/>
            <rFont val="Calibri"/>
          </rPr>
          <t>Specifies what scope of the target type. For example, Commander or Army.</t>
        </r>
      </text>
    </comment>
    <comment ref="AA2" authorId="0" shapeId="0" xr:uid="{00000000-0006-0000-0E00-00000E000000}">
      <text>
        <r>
          <rPr>
            <sz val="11"/>
            <rFont val="Calibri"/>
          </rPr>
          <t>Unit of measurement for the effect amount.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F00-000001000000}">
      <text>
        <r>
          <rPr>
            <sz val="11"/>
            <rFont val="Calibri"/>
          </rPr>
          <t>Name of the UnitType</t>
        </r>
      </text>
    </comment>
    <comment ref="B2" authorId="0" shapeId="0" xr:uid="{00000000-0006-0000-0F00-000012000000}">
      <text>
        <r>
          <rPr>
            <sz val="11"/>
            <rFont val="Calibri"/>
          </rPr>
          <t>Strength tier of the UnitType. For example: I, II, III, IV</t>
        </r>
      </text>
    </comment>
    <comment ref="C2" authorId="0" shapeId="0" xr:uid="{00000000-0006-0000-0F00-000002000000}">
      <text>
        <r>
          <rPr>
            <sz val="11"/>
            <rFont val="Calibri"/>
          </rPr>
          <t>Where the unit aligns between Good and Evil.</t>
        </r>
      </text>
    </comment>
    <comment ref="D2" authorId="0" shapeId="0" xr:uid="{00000000-0006-0000-0F00-000003000000}">
      <text>
        <r>
          <rPr>
            <sz val="11"/>
            <rFont val="Calibri"/>
          </rPr>
          <t>Reference to the primary form of attack this unit incurs.</t>
        </r>
      </text>
    </comment>
    <comment ref="E2" authorId="0" shapeId="0" xr:uid="{00000000-0006-0000-0F00-000004000000}">
      <text>
        <r>
          <rPr>
            <sz val="11"/>
            <rFont val="Calibri"/>
          </rPr>
          <t>Number of units, for this type, that make up an individual command unit.</t>
        </r>
      </text>
    </comment>
    <comment ref="F2" authorId="0" shapeId="0" xr:uid="{00000000-0006-0000-0F00-000005000000}">
      <text>
        <r>
          <rPr>
            <sz val="11"/>
            <rFont val="Calibri"/>
          </rPr>
          <t>Reference to the race these units represent.</t>
        </r>
      </text>
    </comment>
    <comment ref="G2" authorId="0" shapeId="0" xr:uid="{00000000-0006-0000-0F00-000006000000}">
      <text>
        <r>
          <rPr>
            <sz val="11"/>
            <rFont val="Calibri"/>
          </rPr>
          <t>Minimum base value for damage which affects the damage dealt by a single unit.</t>
        </r>
      </text>
    </comment>
    <comment ref="H2" authorId="0" shapeId="0" xr:uid="{00000000-0006-0000-0F00-000007000000}">
      <text>
        <r>
          <rPr>
            <sz val="11"/>
            <rFont val="Calibri"/>
          </rPr>
          <t>Maximum base value for damage which affects the damage dealt by a single unit.</t>
        </r>
      </text>
    </comment>
    <comment ref="I2" authorId="0" shapeId="0" xr:uid="{00000000-0006-0000-0F00-000008000000}">
      <text>
        <r>
          <rPr>
            <sz val="11"/>
            <rFont val="Calibri"/>
          </rPr>
          <t>Increases or modifies the amount of damage an individual unit can take before dying.</t>
        </r>
      </text>
    </comment>
    <comment ref="J2" authorId="0" shapeId="0" xr:uid="{00000000-0006-0000-0F00-000009000000}">
      <text>
        <r>
          <rPr>
            <sz val="11"/>
            <rFont val="Calibri"/>
          </rPr>
          <t>Decides unit's top marching speed and turn order during battle.</t>
        </r>
      </text>
    </comment>
    <comment ref="K2" authorId="0" shapeId="0" xr:uid="{00000000-0006-0000-0F00-00000A000000}">
      <text>
        <r>
          <rPr>
            <sz val="11"/>
            <rFont val="Calibri"/>
          </rPr>
          <t>After a battle is won, the Durability of a structure or Land is reduced by 1 for every 100 Siege points.</t>
        </r>
      </text>
    </comment>
    <comment ref="L2" authorId="0" shapeId="0" xr:uid="{00000000-0006-0000-0F00-00000B000000}">
      <text>
        <r>
          <rPr>
            <sz val="11"/>
            <rFont val="Calibri"/>
          </rPr>
          <t>Decreases the amount of Physical Damage units take.</t>
        </r>
      </text>
    </comment>
    <comment ref="M2" authorId="0" shapeId="0" xr:uid="{00000000-0006-0000-0F00-00000C000000}">
      <text>
        <r>
          <rPr>
            <sz val="11"/>
            <rFont val="Calibri"/>
          </rPr>
          <t>Conscription cost per Command of Wood resources.</t>
        </r>
      </text>
    </comment>
    <comment ref="N2" authorId="0" shapeId="0" xr:uid="{00000000-0006-0000-0F00-00000D000000}">
      <text>
        <r>
          <rPr>
            <sz val="11"/>
            <rFont val="Calibri"/>
          </rPr>
          <t>Conscription cost per Command of Stone resources.</t>
        </r>
      </text>
    </comment>
    <comment ref="O2" authorId="0" shapeId="0" xr:uid="{00000000-0006-0000-0F00-00000E000000}">
      <text>
        <r>
          <rPr>
            <sz val="11"/>
            <rFont val="Calibri"/>
          </rPr>
          <t>Conscription cost per Command of Iron resources.</t>
        </r>
      </text>
    </comment>
    <comment ref="P2" authorId="0" shapeId="0" xr:uid="{00000000-0006-0000-0F00-00000F000000}">
      <text>
        <r>
          <rPr>
            <sz val="11"/>
            <rFont val="Calibri"/>
          </rPr>
          <t>Conscription cost per Command of Grain resources.</t>
        </r>
      </text>
    </comment>
    <comment ref="Q2" authorId="0" shapeId="0" xr:uid="{00000000-0006-0000-0F00-000010000000}">
      <text>
        <r>
          <rPr>
            <sz val="11"/>
            <rFont val="Calibri"/>
          </rPr>
          <t>Conscription cost per Command of time.</t>
        </r>
      </text>
    </comment>
    <comment ref="R2" authorId="0" shapeId="0" xr:uid="{00000000-0006-0000-0F00-000011000000}">
      <text>
        <r>
          <rPr>
            <sz val="11"/>
            <rFont val="Calibri"/>
          </rPr>
          <t>Conscription cost per Command of Gold.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100-000001000000}">
      <text>
        <r>
          <rPr>
            <sz val="11"/>
            <rFont val="Calibri"/>
          </rPr>
          <t>Name of the attack type.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200-000001000000}">
      <text>
        <r>
          <rPr>
            <sz val="11"/>
            <rFont val="Calibri"/>
          </rPr>
          <t>Name of the building type.</t>
        </r>
      </text>
    </comment>
    <comment ref="B2" authorId="0" shapeId="0" xr:uid="{00000000-0006-0000-0200-00000B000000}">
      <text>
        <r>
          <rPr>
            <sz val="11"/>
            <rFont val="Calibri"/>
          </rPr>
          <t>Reference to which levels are available for this building type and the associated costs, requirements, and effects.</t>
        </r>
      </text>
    </comment>
    <comment ref="G2" authorId="0" shapeId="0" xr:uid="{00000000-0006-0000-0200-000002000000}">
      <text>
        <r>
          <rPr>
            <sz val="11"/>
            <rFont val="Calibri"/>
          </rPr>
          <t>Reference to the building level.</t>
        </r>
      </text>
    </comment>
    <comment ref="H2" authorId="0" shapeId="0" xr:uid="{00000000-0006-0000-0200-000003000000}">
      <text>
        <r>
          <rPr>
            <sz val="11"/>
            <rFont val="Calibri"/>
          </rPr>
          <t>Construction cost of Wood resources.</t>
        </r>
      </text>
    </comment>
    <comment ref="I2" authorId="0" shapeId="0" xr:uid="{00000000-0006-0000-0200-000004000000}">
      <text>
        <r>
          <rPr>
            <sz val="11"/>
            <rFont val="Calibri"/>
          </rPr>
          <t>Construction cost of Stone resources.</t>
        </r>
      </text>
    </comment>
    <comment ref="J2" authorId="0" shapeId="0" xr:uid="{00000000-0006-0000-0200-000005000000}">
      <text>
        <r>
          <rPr>
            <sz val="11"/>
            <rFont val="Calibri"/>
          </rPr>
          <t>Construction cost of Iron resources.</t>
        </r>
      </text>
    </comment>
    <comment ref="K2" authorId="0" shapeId="0" xr:uid="{00000000-0006-0000-0200-000006000000}">
      <text>
        <r>
          <rPr>
            <sz val="11"/>
            <rFont val="Calibri"/>
          </rPr>
          <t>Construction cost of Grain resources.</t>
        </r>
      </text>
    </comment>
    <comment ref="L2" authorId="0" shapeId="0" xr:uid="{00000000-0006-0000-0200-000007000000}">
      <text>
        <r>
          <rPr>
            <sz val="11"/>
            <rFont val="Calibri"/>
          </rPr>
          <t>Construction cost of time.</t>
        </r>
      </text>
    </comment>
    <comment ref="M2" authorId="0" shapeId="0" xr:uid="{00000000-0006-0000-0200-000008000000}">
      <text>
        <r>
          <rPr>
            <sz val="11"/>
            <rFont val="Calibri"/>
          </rPr>
          <t>Collection of other building requirements before construction can begin on this leve.</t>
        </r>
      </text>
    </comment>
    <comment ref="R2" authorId="0" shapeId="0" xr:uid="{00000000-0006-0000-0200-000009000000}">
      <text>
        <r>
          <rPr>
            <sz val="11"/>
            <rFont val="Calibri"/>
          </rPr>
          <t>Reference to the building type that his requirement is based on.</t>
        </r>
      </text>
    </comment>
    <comment ref="S2" authorId="0" shapeId="0" xr:uid="{00000000-0006-0000-0200-00000A000000}">
      <text>
        <r>
          <rPr>
            <sz val="11"/>
            <rFont val="Calibri"/>
          </rPr>
          <t>Represents the minimum level that the  must achieve before this requirement is satisfied.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300-000001000000}">
      <text>
        <r>
          <rPr>
            <sz val="11"/>
            <rFont val="Calibri"/>
          </rPr>
          <t>Name of the commander.</t>
        </r>
      </text>
    </comment>
    <comment ref="B2" authorId="0" shapeId="0" xr:uid="{00000000-0006-0000-0300-00000D000000}">
      <text>
        <r>
          <rPr>
            <sz val="11"/>
            <rFont val="Calibri"/>
          </rPr>
          <t>Where the commander aligns between Good and Evil.</t>
        </r>
      </text>
    </comment>
    <comment ref="C2" authorId="0" shapeId="0" xr:uid="{00000000-0006-0000-0300-000002000000}">
      <text>
        <r>
          <rPr>
            <sz val="11"/>
            <rFont val="Calibri"/>
          </rPr>
          <t>The race of the commander.</t>
        </r>
      </text>
    </comment>
    <comment ref="D2" authorId="0" shapeId="0" xr:uid="{00000000-0006-0000-0300-000003000000}">
      <text>
        <r>
          <rPr>
            <sz val="11"/>
            <rFont val="Calibri"/>
          </rPr>
          <t>Collection of special classes for the commander.</t>
        </r>
      </text>
    </comment>
    <comment ref="E2" authorId="0" shapeId="0" xr:uid="{00000000-0006-0000-0300-000004000000}">
      <text>
        <r>
          <rPr>
            <sz val="11"/>
            <rFont val="Calibri"/>
          </rPr>
          <t>Collection of commander skills.</t>
        </r>
      </text>
    </comment>
    <comment ref="F2" authorId="0" shapeId="0" xr:uid="{00000000-0006-0000-0300-000005000000}">
      <text>
        <r>
          <rPr>
            <sz val="11"/>
            <rFont val="Calibri"/>
          </rPr>
          <t>The base value for the specific stat.</t>
        </r>
      </text>
    </comment>
    <comment ref="G2" authorId="0" shapeId="0" xr:uid="{00000000-0006-0000-0300-000006000000}">
      <text>
        <r>
          <rPr>
            <sz val="11"/>
            <rFont val="Calibri"/>
          </rPr>
          <t>The rate per level that the stat increases</t>
        </r>
      </text>
    </comment>
    <comment ref="H2" authorId="0" shapeId="0" xr:uid="{00000000-0006-0000-0300-000007000000}">
      <text>
        <r>
          <rPr>
            <sz val="11"/>
            <rFont val="Calibri"/>
          </rPr>
          <t>The base value for the specific stat.</t>
        </r>
      </text>
    </comment>
    <comment ref="I2" authorId="0" shapeId="0" xr:uid="{00000000-0006-0000-0300-000008000000}">
      <text>
        <r>
          <rPr>
            <sz val="11"/>
            <rFont val="Calibri"/>
          </rPr>
          <t>The rate per level that the stat increases</t>
        </r>
      </text>
    </comment>
    <comment ref="J2" authorId="0" shapeId="0" xr:uid="{00000000-0006-0000-0300-000009000000}">
      <text>
        <r>
          <rPr>
            <sz val="11"/>
            <rFont val="Calibri"/>
          </rPr>
          <t>The base value for the specific stat.</t>
        </r>
      </text>
    </comment>
    <comment ref="K2" authorId="0" shapeId="0" xr:uid="{00000000-0006-0000-0300-00000A000000}">
      <text>
        <r>
          <rPr>
            <sz val="11"/>
            <rFont val="Calibri"/>
          </rPr>
          <t>The rate per level that the stat increases</t>
        </r>
      </text>
    </comment>
    <comment ref="U2" authorId="0" shapeId="0" xr:uid="{00000000-0006-0000-0300-00000B000000}">
      <text>
        <r>
          <rPr>
            <sz val="11"/>
            <rFont val="Calibri"/>
          </rPr>
          <t>Name of the skill.</t>
        </r>
      </text>
    </comment>
    <comment ref="V2" authorId="0" shapeId="0" xr:uid="{00000000-0006-0000-0300-00000C000000}">
      <text>
        <r>
          <rPr>
            <sz val="11"/>
            <rFont val="Calibri"/>
          </rPr>
          <t>Specifies where the skill aligns within the skill tree.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400-000001000000}">
      <text>
        <r>
          <rPr>
            <sz val="11"/>
            <rFont val="Calibri"/>
          </rPr>
          <t>Name of the class</t>
        </r>
      </text>
    </comment>
    <comment ref="B2" authorId="0" shapeId="0" xr:uid="{00000000-0006-0000-0400-000006000000}">
      <text>
        <r>
          <rPr>
            <sz val="11"/>
            <rFont val="Calibri"/>
          </rPr>
          <t>The effects this class has on the commander.</t>
        </r>
      </text>
    </comment>
    <comment ref="G2" authorId="0" shapeId="0" xr:uid="{00000000-0006-0000-0400-000002000000}">
      <text>
        <r>
          <rPr>
            <sz val="11"/>
            <rFont val="Calibri"/>
          </rPr>
          <t>Specifies the target type. For example, Might or Speed.</t>
        </r>
      </text>
    </comment>
    <comment ref="H2" authorId="0" shapeId="0" xr:uid="{00000000-0006-0000-0400-000003000000}">
      <text>
        <r>
          <rPr>
            <sz val="11"/>
            <rFont val="Calibri"/>
          </rPr>
          <t>The amount that the target type is affected.</t>
        </r>
      </text>
    </comment>
    <comment ref="I2" authorId="0" shapeId="0" xr:uid="{00000000-0006-0000-0400-000004000000}">
      <text>
        <r>
          <rPr>
            <sz val="11"/>
            <rFont val="Calibri"/>
          </rPr>
          <t>Specifies what scope of the target type. For example, Commander or Army.</t>
        </r>
      </text>
    </comment>
    <comment ref="J2" authorId="0" shapeId="0" xr:uid="{00000000-0006-0000-0400-000005000000}">
      <text>
        <r>
          <rPr>
            <sz val="11"/>
            <rFont val="Calibri"/>
          </rPr>
          <t>Unit of measurement for the effect amount.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500-000001000000}">
      <text>
        <r>
          <rPr>
            <sz val="11"/>
            <rFont val="Calibri"/>
          </rPr>
          <t>Name of the skill.</t>
        </r>
      </text>
    </comment>
    <comment ref="B2" authorId="0" shapeId="0" xr:uid="{00000000-0006-0000-0500-000002000000}">
      <text>
        <r>
          <rPr>
            <sz val="11"/>
            <rFont val="Calibri"/>
          </rPr>
          <t>Specifies where the skill aligns within the skill tree.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600-000001000000}">
      <text>
        <r>
          <rPr>
            <sz val="11"/>
            <rFont val="Calibri"/>
          </rPr>
          <t>Name of the item.</t>
        </r>
      </text>
    </comment>
    <comment ref="B2" authorId="0" shapeId="0" xr:uid="{00000000-0006-0000-0600-000004000000}">
      <text>
        <r>
          <rPr>
            <sz val="11"/>
            <rFont val="Calibri"/>
          </rPr>
          <t>Reference to the type of item this is.</t>
        </r>
      </text>
    </comment>
    <comment ref="C2" authorId="0" shapeId="0" xr:uid="{00000000-0006-0000-0600-000002000000}">
      <text>
        <r>
          <rPr>
            <sz val="11"/>
            <rFont val="Calibri"/>
          </rPr>
          <t>Reference to the sub-type of item this is.</t>
        </r>
      </text>
    </comment>
    <comment ref="D2" authorId="0" shapeId="0" xr:uid="{00000000-0006-0000-0600-000003000000}">
      <text>
        <r>
          <rPr>
            <sz val="11"/>
            <rFont val="Calibri"/>
          </rPr>
          <t>List of race types this equipment can be given to.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700-000001000000}">
      <text>
        <r>
          <rPr>
            <sz val="11"/>
            <rFont val="Calibri"/>
          </rPr>
          <t>Name of the Faction.</t>
        </r>
      </text>
    </comment>
    <comment ref="B2" authorId="0" shapeId="0" xr:uid="{00000000-0006-0000-0700-000002000000}">
      <text>
        <r>
          <rPr>
            <sz val="11"/>
            <rFont val="Calibri"/>
          </rPr>
          <t>Name of the first, default commander for the Faction.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800-000001000000}">
      <text>
        <r>
          <rPr>
            <sz val="11"/>
            <rFont val="Calibri"/>
          </rPr>
          <t>Name of the item type. For example: Equipment, Respect, Boost, Special.</t>
        </r>
      </text>
    </comment>
    <comment ref="B2" authorId="0" shapeId="0" xr:uid="{00000000-0006-0000-0800-000002000000}">
      <text>
        <r>
          <rPr>
            <sz val="11"/>
            <rFont val="Calibri"/>
          </rPr>
          <t>Available sub-types. For example: Head, Armour, Hand, Accessory.</t>
        </r>
      </text>
    </comment>
  </commentList>
</comments>
</file>

<file path=xl/sharedStrings.xml><?xml version="1.0" encoding="utf-8"?>
<sst xmlns="http://schemas.openxmlformats.org/spreadsheetml/2006/main" count="1736" uniqueCount="511">
  <si>
    <t xml:space="preserve">
            The alignment of an entity. (ie. Good, Evil, Neutral)
            </t>
  </si>
  <si>
    <t>Name</t>
  </si>
  <si>
    <t xml:space="preserve">
            Reference to the type that an attack incurs.
            </t>
  </si>
  <si>
    <t xml:space="preserve">
            Represents a building that can be constructed.
            </t>
  </si>
  <si>
    <t xml:space="preserve">
            Represents the costs, requirements, and effects associated with acquiring or achieving this level of a building type's construction.
            </t>
  </si>
  <si>
    <t xml:space="preserve">
            Represents a single minimum building requirement for a building type.
            </t>
  </si>
  <si>
    <t>Levels Count</t>
  </si>
  <si>
    <t>BuildingType.Name</t>
  </si>
  <si>
    <t>Level</t>
  </si>
  <si>
    <t>Costs.Wood</t>
  </si>
  <si>
    <t>Costs.Stone</t>
  </si>
  <si>
    <t>Costs.Iron</t>
  </si>
  <si>
    <t>Costs.Grain</t>
  </si>
  <si>
    <t>Costs.Time</t>
  </si>
  <si>
    <t>Requirements Count</t>
  </si>
  <si>
    <t>BuildingLevel.Level</t>
  </si>
  <si>
    <t>Building</t>
  </si>
  <si>
    <t>MinimumLevel</t>
  </si>
  <si>
    <t xml:space="preserve">
            A commander unit.
            </t>
  </si>
  <si>
    <t xml:space="preserve">
            Collection of special classes for the commander.
            </t>
  </si>
  <si>
    <t xml:space="preserve">
            A skill available to a commander.
            </t>
  </si>
  <si>
    <t>Alignment</t>
  </si>
  <si>
    <t>Race</t>
  </si>
  <si>
    <t>Classes Count</t>
  </si>
  <si>
    <t>Skills Count</t>
  </si>
  <si>
    <t>Stats.Might.Base</t>
  </si>
  <si>
    <t>Stats.Might.Rate</t>
  </si>
  <si>
    <t>Stats.Focus.Base</t>
  </si>
  <si>
    <t>Stats.Focus.Rate</t>
  </si>
  <si>
    <t>Stats.Speed.Base</t>
  </si>
  <si>
    <t>Stats.Speed.Rate</t>
  </si>
  <si>
    <t>Commander.Name</t>
  </si>
  <si>
    <t>Tier</t>
  </si>
  <si>
    <t xml:space="preserve">
            A class that a commander falls under.
            </t>
  </si>
  <si>
    <t xml:space="preserve">
            An altered effect.
            </t>
  </si>
  <si>
    <t>Effects Count</t>
  </si>
  <si>
    <t>CommanderClass.Name</t>
  </si>
  <si>
    <t>TargetType</t>
  </si>
  <si>
    <t>Amount</t>
  </si>
  <si>
    <t>TargetScope</t>
  </si>
  <si>
    <t>Units</t>
  </si>
  <si>
    <t xml:space="preserve">
            Represents a specific equipment item.
            </t>
  </si>
  <si>
    <t xml:space="preserve">
            List of race types this equipment can be given to.
            </t>
  </si>
  <si>
    <t>Type</t>
  </si>
  <si>
    <t>SubType</t>
  </si>
  <si>
    <t>SupportedRaces Count</t>
  </si>
  <si>
    <t>EquipmentItem.Name</t>
  </si>
  <si>
    <t xml:space="preserve">
            A faction.
            </t>
  </si>
  <si>
    <t>FirstCommander</t>
  </si>
  <si>
    <t xml:space="preserve">
            Represents an item type.
            </t>
  </si>
  <si>
    <t xml:space="preserve">
            Available sub-types. For example: Head, Armour, Hand, Accessory.
            </t>
  </si>
  <si>
    <t>SubTypes Count</t>
  </si>
  <si>
    <t>ItemType.Name</t>
  </si>
  <si>
    <t xml:space="preserve">
            Race of a commander.
            </t>
  </si>
  <si>
    <t xml:space="preserve">
            Represents an instance of a level applied to a Ring of Power.
            </t>
  </si>
  <si>
    <t>MinimumPowerCost</t>
  </si>
  <si>
    <t xml:space="preserve">
            Represents a skill that can be unlocked as Ring levels progress.
            </t>
  </si>
  <si>
    <t>RingSkill.Name</t>
  </si>
  <si>
    <t>Category</t>
  </si>
  <si>
    <t xml:space="preserve">
            Represents the category for various s.
            </t>
  </si>
  <si>
    <t xml:space="preserve">
            Represents a significant structure on the world map.
            </t>
  </si>
  <si>
    <t>Coordinates.X</t>
  </si>
  <si>
    <t>Coordinates.Y</t>
  </si>
  <si>
    <t>HourlyPowerRate</t>
  </si>
  <si>
    <t>Defenses.DefenderLevel</t>
  </si>
  <si>
    <t>Defenses.TotalArmyCount</t>
  </si>
  <si>
    <t>Defenses.TotalSiegeDefenses</t>
  </si>
  <si>
    <t xml:space="preserve">
            A skill that a commander can learn.
            </t>
  </si>
  <si>
    <t xml:space="preserve">
            A sub-skill that a commander can learn.
            </t>
  </si>
  <si>
    <t xml:space="preserve">
            An progression level for a Skill.
            </t>
  </si>
  <si>
    <t>SubSkills Count</t>
  </si>
  <si>
    <t>MaxLevelEffect.TargetType</t>
  </si>
  <si>
    <t>MaxLevelEffect.Amount</t>
  </si>
  <si>
    <t>MaxLevelEffect.TargetScope</t>
  </si>
  <si>
    <t>MaxLevelEffect.Units</t>
  </si>
  <si>
    <t>Skill.Name</t>
  </si>
  <si>
    <t>Round</t>
  </si>
  <si>
    <t>SkillLevel.Level</t>
  </si>
  <si>
    <t xml:space="preserve">
            A recruitable army unit.
            </t>
  </si>
  <si>
    <t>AttackType</t>
  </si>
  <si>
    <t>UnitsPerCommand</t>
  </si>
  <si>
    <t>Stats.MinimumBaseDamage</t>
  </si>
  <si>
    <t>Stats.MaximumBaseDamage</t>
  </si>
  <si>
    <t>Stats.HP</t>
  </si>
  <si>
    <t>Stats.Speed</t>
  </si>
  <si>
    <t>Stats.Siege</t>
  </si>
  <si>
    <t>Stats.Defence</t>
  </si>
  <si>
    <t>Costs.Gold</t>
  </si>
  <si>
    <t>Good</t>
  </si>
  <si>
    <t>Evil</t>
  </si>
  <si>
    <t>Neutral</t>
  </si>
  <si>
    <t>Ranged</t>
  </si>
  <si>
    <t>Melee</t>
  </si>
  <si>
    <t>Main Hall</t>
  </si>
  <si>
    <t>Storage</t>
  </si>
  <si>
    <t>Apothecary</t>
  </si>
  <si>
    <t>Barracks</t>
  </si>
  <si>
    <t>Lumber Tribute</t>
  </si>
  <si>
    <t>Stone Tribute</t>
  </si>
  <si>
    <t>Ore Tribute</t>
  </si>
  <si>
    <t>Grain Tribute</t>
  </si>
  <si>
    <t>Conscription Post</t>
  </si>
  <si>
    <t>Fellowship Hall</t>
  </si>
  <si>
    <t>Market</t>
  </si>
  <si>
    <t>Battlements</t>
  </si>
  <si>
    <t>Military Academy</t>
  </si>
  <si>
    <t>Bowman Tower</t>
  </si>
  <si>
    <t>Primary Quarters</t>
  </si>
  <si>
    <t>Primary Quarters - First Training Building</t>
  </si>
  <si>
    <t>Primary Quarters - Second Training Building</t>
  </si>
  <si>
    <t>Primary Quarters - Third Training Building</t>
  </si>
  <si>
    <t>Primary Quarters - Fourth Training Building</t>
  </si>
  <si>
    <t>Secondary Quarters</t>
  </si>
  <si>
    <t>Secondary Quarters - First Training Building</t>
  </si>
  <si>
    <t>Secondary Quarters - Second Training Building</t>
  </si>
  <si>
    <t>Secondary Quarters - Third Training Building</t>
  </si>
  <si>
    <t>Faramir</t>
  </si>
  <si>
    <t>Men</t>
  </si>
  <si>
    <t>Eowyn</t>
  </si>
  <si>
    <t>Haldir</t>
  </si>
  <si>
    <t>Elves</t>
  </si>
  <si>
    <t>Dwalin</t>
  </si>
  <si>
    <t>Dwarves</t>
  </si>
  <si>
    <t>Ori</t>
  </si>
  <si>
    <t>Hirgon</t>
  </si>
  <si>
    <t>Gimli</t>
  </si>
  <si>
    <t>Aragorn II</t>
  </si>
  <si>
    <t>Merry and Pippin</t>
  </si>
  <si>
    <t>Hobbits</t>
  </si>
  <si>
    <t>Boromir</t>
  </si>
  <si>
    <t>Legolas</t>
  </si>
  <si>
    <t>Denethor II</t>
  </si>
  <si>
    <t>Eomer</t>
  </si>
  <si>
    <t>Frodo and Sam</t>
  </si>
  <si>
    <t>Balin</t>
  </si>
  <si>
    <t>Arwen</t>
  </si>
  <si>
    <t>Elrond</t>
  </si>
  <si>
    <t>Theoden</t>
  </si>
  <si>
    <t>Gandalf the Grey</t>
  </si>
  <si>
    <t>Maiar</t>
  </si>
  <si>
    <t>Gandalf the White</t>
  </si>
  <si>
    <t>Dain Ironfoot</t>
  </si>
  <si>
    <t>Galadriel</t>
  </si>
  <si>
    <t>Thranduil</t>
  </si>
  <si>
    <t>Gil-galad</t>
  </si>
  <si>
    <t>Gorbag</t>
  </si>
  <si>
    <t>Orcs</t>
  </si>
  <si>
    <t>Khaldoon</t>
  </si>
  <si>
    <t>Evil Men</t>
  </si>
  <si>
    <t>Agzok</t>
  </si>
  <si>
    <t>Sharku</t>
  </si>
  <si>
    <t>Grishnakh</t>
  </si>
  <si>
    <t>Ugthak</t>
  </si>
  <si>
    <t>Uruk-hai</t>
  </si>
  <si>
    <t>Maltok</t>
  </si>
  <si>
    <t>Khamul</t>
  </si>
  <si>
    <t>Undead</t>
  </si>
  <si>
    <t>Yusraa</t>
  </si>
  <si>
    <t>Grima Wormtongue</t>
  </si>
  <si>
    <t>Azru-Khor</t>
  </si>
  <si>
    <t>Black Serpent</t>
  </si>
  <si>
    <t>Kirun</t>
  </si>
  <si>
    <t>Mouth of Sauron</t>
  </si>
  <si>
    <t>Radagast the Brown</t>
  </si>
  <si>
    <t>Saruman</t>
  </si>
  <si>
    <t>Sauron</t>
  </si>
  <si>
    <t>Gothmog</t>
  </si>
  <si>
    <t>King of the Dead</t>
  </si>
  <si>
    <t>Witch-king</t>
  </si>
  <si>
    <t>The Undying</t>
  </si>
  <si>
    <t>The Shadow</t>
  </si>
  <si>
    <t>Lurtz</t>
  </si>
  <si>
    <t>Ugluk</t>
  </si>
  <si>
    <t>Shagrat</t>
  </si>
  <si>
    <t>Warrior</t>
  </si>
  <si>
    <t>Tip Master</t>
  </si>
  <si>
    <t>Balanced</t>
  </si>
  <si>
    <t>Support</t>
  </si>
  <si>
    <t>Leader</t>
  </si>
  <si>
    <t>Special</t>
  </si>
  <si>
    <t>Control</t>
  </si>
  <si>
    <t>Heal</t>
  </si>
  <si>
    <t>Strategist</t>
  </si>
  <si>
    <t>Gil-Galad</t>
  </si>
  <si>
    <t>Tip master</t>
  </si>
  <si>
    <t>Area Effect Damage</t>
  </si>
  <si>
    <t>Rangers Ithilien</t>
  </si>
  <si>
    <t>Last Steward</t>
  </si>
  <si>
    <t>Guide</t>
  </si>
  <si>
    <t>Heir</t>
  </si>
  <si>
    <t>Experienced Warrior</t>
  </si>
  <si>
    <t>Musician</t>
  </si>
  <si>
    <t>Durin's Blood</t>
  </si>
  <si>
    <t>Warrior of Lonely Mountain</t>
  </si>
  <si>
    <t>Clerk</t>
  </si>
  <si>
    <t>Lockbearer</t>
  </si>
  <si>
    <t>Lord of the Glittering Caves</t>
  </si>
  <si>
    <t>Might</t>
  </si>
  <si>
    <t>Commander</t>
  </si>
  <si>
    <t>Skill Point(s)</t>
  </si>
  <si>
    <t>Physical Damage</t>
  </si>
  <si>
    <t>percent</t>
  </si>
  <si>
    <t>Focus</t>
  </si>
  <si>
    <t>Speed</t>
  </si>
  <si>
    <t>Command</t>
  </si>
  <si>
    <t>Orc Dagger</t>
  </si>
  <si>
    <t>Equipment</t>
  </si>
  <si>
    <t>Hand</t>
  </si>
  <si>
    <t>Broadsword</t>
  </si>
  <si>
    <t>Bone Hatchet</t>
  </si>
  <si>
    <t>Ne'er Do Well's Coat</t>
  </si>
  <si>
    <t>Armour</t>
  </si>
  <si>
    <t>Light Helm</t>
  </si>
  <si>
    <t>Head</t>
  </si>
  <si>
    <t>Ranger's Dagger</t>
  </si>
  <si>
    <t>Haradrim Bow</t>
  </si>
  <si>
    <t>Orc Crossbow</t>
  </si>
  <si>
    <t>Orc Scimitar</t>
  </si>
  <si>
    <t>Broad Axe</t>
  </si>
  <si>
    <t>Spear of the Rangers</t>
  </si>
  <si>
    <t>Uruk-hai Pike</t>
  </si>
  <si>
    <t>Garrison Coat</t>
  </si>
  <si>
    <t>Hunter's Coat</t>
  </si>
  <si>
    <t>Old Casque</t>
  </si>
  <si>
    <t>Rough Breastplate</t>
  </si>
  <si>
    <t>Morningstar</t>
  </si>
  <si>
    <t>Leather Armor</t>
  </si>
  <si>
    <t>Hithlain</t>
  </si>
  <si>
    <t>Accessory</t>
  </si>
  <si>
    <t>Hobbit Fiddle</t>
  </si>
  <si>
    <t>Worn-out Smoking Pipe</t>
  </si>
  <si>
    <t>Mirkwood Bow</t>
  </si>
  <si>
    <t>Harp of Lothlorien</t>
  </si>
  <si>
    <t>Battle Axe</t>
  </si>
  <si>
    <t>Cutlass</t>
  </si>
  <si>
    <t>War Hammer</t>
  </si>
  <si>
    <t>Scout's Mail</t>
  </si>
  <si>
    <t>Scale Mail</t>
  </si>
  <si>
    <t>Horesman's Helm</t>
  </si>
  <si>
    <t>Bone Mask</t>
  </si>
  <si>
    <t>Carver</t>
  </si>
  <si>
    <t>Elven Dirk</t>
  </si>
  <si>
    <t>Quilted Armor</t>
  </si>
  <si>
    <t>Full Helm</t>
  </si>
  <si>
    <t>Trapper's Hood</t>
  </si>
  <si>
    <t>Hunter's Skin</t>
  </si>
  <si>
    <t>Wizard's Fireworks</t>
  </si>
  <si>
    <t>Arnor Casque</t>
  </si>
  <si>
    <t>Elven Cloak</t>
  </si>
  <si>
    <t>Night Star</t>
  </si>
  <si>
    <t>Axe of Khazad-dum</t>
  </si>
  <si>
    <t>Noldor Sword</t>
  </si>
  <si>
    <t>Silver Harp of Rivendell</t>
  </si>
  <si>
    <t>Fine Smoking Pipe</t>
  </si>
  <si>
    <t>Bow of the High Elves</t>
  </si>
  <si>
    <t>Dawn</t>
  </si>
  <si>
    <t>Nightfall</t>
  </si>
  <si>
    <t>Lhang</t>
  </si>
  <si>
    <t>Fiddle of the Eldest</t>
  </si>
  <si>
    <t>Golden Skin</t>
  </si>
  <si>
    <t>Plate of the Citadel</t>
  </si>
  <si>
    <t>Durin's Plate</t>
  </si>
  <si>
    <t>Swan Helm</t>
  </si>
  <si>
    <t>High Elf's Helmet</t>
  </si>
  <si>
    <t>Iron Basinet</t>
  </si>
  <si>
    <t>Lothlorien Belt</t>
  </si>
  <si>
    <t>Hammer of Moria</t>
  </si>
  <si>
    <t>Sand Claw</t>
  </si>
  <si>
    <t>Reach of the Riddermark</t>
  </si>
  <si>
    <t>Mattock of the Iron Hills</t>
  </si>
  <si>
    <t>High Elf Hauberk</t>
  </si>
  <si>
    <t>Erebor's Pride</t>
  </si>
  <si>
    <t>Casque of Pride</t>
  </si>
  <si>
    <t>Hunter's Guide</t>
  </si>
  <si>
    <t>Warborn Battle Plate</t>
  </si>
  <si>
    <t>Ranger's Shroud</t>
  </si>
  <si>
    <t>Casque of the submerged Isle</t>
  </si>
  <si>
    <t>Caul of the Forest</t>
  </si>
  <si>
    <t>Ent-draught Calabash</t>
  </si>
  <si>
    <t>Grey Wizard Hat</t>
  </si>
  <si>
    <t>Elven White Knife</t>
  </si>
  <si>
    <t>Respect</t>
  </si>
  <si>
    <t>Boost</t>
  </si>
  <si>
    <t>Gondor</t>
  </si>
  <si>
    <t>Rohan</t>
  </si>
  <si>
    <t>Lindon</t>
  </si>
  <si>
    <t>Arnor</t>
  </si>
  <si>
    <t>Angmar</t>
  </si>
  <si>
    <t>Lothlorien</t>
  </si>
  <si>
    <t>Erebor</t>
  </si>
  <si>
    <t>Rhun</t>
  </si>
  <si>
    <t>Mordor</t>
  </si>
  <si>
    <t>Isengard</t>
  </si>
  <si>
    <t>Beasts</t>
  </si>
  <si>
    <t>Ents</t>
  </si>
  <si>
    <t>Trolls</t>
  </si>
  <si>
    <t>Dominance</t>
  </si>
  <si>
    <t>All-purpose</t>
  </si>
  <si>
    <t>Abundant Alacrity</t>
  </si>
  <si>
    <t>Quick Order</t>
  </si>
  <si>
    <t>Expansion</t>
  </si>
  <si>
    <t>Stamina</t>
  </si>
  <si>
    <t>Battle Lines</t>
  </si>
  <si>
    <t>Fortress</t>
  </si>
  <si>
    <t>Abundant Power</t>
  </si>
  <si>
    <t>Experience</t>
  </si>
  <si>
    <t>Growth</t>
  </si>
  <si>
    <t>Efficiency</t>
  </si>
  <si>
    <t>Yield</t>
  </si>
  <si>
    <t>Rationing</t>
  </si>
  <si>
    <t>Abundant Dexterity</t>
  </si>
  <si>
    <t>Focused Sweeping</t>
  </si>
  <si>
    <t>Grinding</t>
  </si>
  <si>
    <t>Powerful Sweeping</t>
  </si>
  <si>
    <t>Effortless Sweeping</t>
  </si>
  <si>
    <t>Abundant Force</t>
  </si>
  <si>
    <t>Experienced Sweeping</t>
  </si>
  <si>
    <t>Abundant Wisdom</t>
  </si>
  <si>
    <t>Harvest</t>
  </si>
  <si>
    <t>Resource</t>
  </si>
  <si>
    <t>Levy</t>
  </si>
  <si>
    <t>Abundant Ore</t>
  </si>
  <si>
    <t>Abundant Wood</t>
  </si>
  <si>
    <t>Abundant Grain</t>
  </si>
  <si>
    <t>Abundant Stone</t>
  </si>
  <si>
    <t>Dale</t>
  </si>
  <si>
    <t>Lake-town</t>
  </si>
  <si>
    <t>Eastern Ered Mithrin Keep</t>
  </si>
  <si>
    <t>Withered Heath Keep</t>
  </si>
  <si>
    <t>Iron Hills Keep</t>
  </si>
  <si>
    <t>Northern Wastes</t>
  </si>
  <si>
    <t>Eastern Hills Keep</t>
  </si>
  <si>
    <t>Carnen Vale Keep</t>
  </si>
  <si>
    <t>Celduin Vale Keep</t>
  </si>
  <si>
    <t>Elvenking's Halls</t>
  </si>
  <si>
    <t>Dol Goldur</t>
  </si>
  <si>
    <t>The Grey Havens</t>
  </si>
  <si>
    <t>Kineland</t>
  </si>
  <si>
    <t>Barad-dur</t>
  </si>
  <si>
    <t>Edoras</t>
  </si>
  <si>
    <t>Orthanc</t>
  </si>
  <si>
    <t>Caras Galadhon</t>
  </si>
  <si>
    <t>Minas Tirith</t>
  </si>
  <si>
    <t>Annuminas</t>
  </si>
  <si>
    <t>Carn Dum</t>
  </si>
  <si>
    <t>Ered Luin Keep</t>
  </si>
  <si>
    <t>Hobbiton</t>
  </si>
  <si>
    <t>Dol Amroth</t>
  </si>
  <si>
    <t>Osgiliath</t>
  </si>
  <si>
    <t>Pelargir</t>
  </si>
  <si>
    <t>Edhellond</t>
  </si>
  <si>
    <t>Madh Ortogh</t>
  </si>
  <si>
    <t>Helm's Deep</t>
  </si>
  <si>
    <t>Gundabad</t>
  </si>
  <si>
    <t>Moria</t>
  </si>
  <si>
    <t>Rivendell</t>
  </si>
  <si>
    <t>Nan Lefnui Keep</t>
  </si>
  <si>
    <t>Eryn Vorn Keep</t>
  </si>
  <si>
    <t>Emyn Uial Keep</t>
  </si>
  <si>
    <t>Forochel Keep</t>
  </si>
  <si>
    <t>Forlindon Keep</t>
  </si>
  <si>
    <t>Northern Khand Keep</t>
  </si>
  <si>
    <t>Nurn Keep</t>
  </si>
  <si>
    <t>Eregion Keep</t>
  </si>
  <si>
    <t>Andrast Keep</t>
  </si>
  <si>
    <t>Enedwaith Keep</t>
  </si>
  <si>
    <t>North Downs Keep</t>
  </si>
  <si>
    <t>Greater Rhun Keep</t>
  </si>
  <si>
    <t>Dorwinion Keep</t>
  </si>
  <si>
    <t>Cardolan Keep</t>
  </si>
  <si>
    <t>East Bight Keep</t>
  </si>
  <si>
    <t>Withered Gardens Keep</t>
  </si>
  <si>
    <t>Upper Anduin Vale Keep</t>
  </si>
  <si>
    <t>Taur Ennorath Keep</t>
  </si>
  <si>
    <t>The Undeeps Keep</t>
  </si>
  <si>
    <t>Brown Lands Keep</t>
  </si>
  <si>
    <t>Forodwaith Keep</t>
  </si>
  <si>
    <t>Trollshaws Keep</t>
  </si>
  <si>
    <t>Ettenmoors Keep</t>
  </si>
  <si>
    <t>Hills of Rhun Keep</t>
  </si>
  <si>
    <t>Ashen Plains Keep</t>
  </si>
  <si>
    <t>Harondor Keep</t>
  </si>
  <si>
    <t>Dor-en-Ernil Keep</t>
  </si>
  <si>
    <t>Langstrand Keep</t>
  </si>
  <si>
    <t>Southern Khand Keep</t>
  </si>
  <si>
    <t>Ephel Duath Keep</t>
  </si>
  <si>
    <t>Sea of Nurnen Keep</t>
  </si>
  <si>
    <t>The Wold Keep</t>
  </si>
  <si>
    <t>Eastemnet Keep</t>
  </si>
  <si>
    <t>Dunfearan</t>
  </si>
  <si>
    <t>Central Mirkwood Keep</t>
  </si>
  <si>
    <t>Dagorlad Keep</t>
  </si>
  <si>
    <t>Emyn Muil Keep</t>
  </si>
  <si>
    <t>Southern Ithilien Keep</t>
  </si>
  <si>
    <t>Southern Anduin Vale Keep</t>
  </si>
  <si>
    <t>Rhudaur Keep</t>
  </si>
  <si>
    <t>Taur laur Keep</t>
  </si>
  <si>
    <t>Minhiriath Keep</t>
  </si>
  <si>
    <t>Nan Lhun Keep</t>
  </si>
  <si>
    <t>Hunt Down</t>
  </si>
  <si>
    <t>Collaboration</t>
  </si>
  <si>
    <t>Relief</t>
  </si>
  <si>
    <t>Level-headed</t>
  </si>
  <si>
    <t>Whirlwind</t>
  </si>
  <si>
    <t>All-In</t>
  </si>
  <si>
    <t>Friendly Relations</t>
  </si>
  <si>
    <t>Protect Elves</t>
  </si>
  <si>
    <t>Break Defences</t>
  </si>
  <si>
    <t>Open Wound</t>
  </si>
  <si>
    <t>Revivalist</t>
  </si>
  <si>
    <t>Frightened</t>
  </si>
  <si>
    <t>Inspiration</t>
  </si>
  <si>
    <t>Lord of Moria</t>
  </si>
  <si>
    <t>Dwarven Leader</t>
  </si>
  <si>
    <t>Ironfoot</t>
  </si>
  <si>
    <t>Vengeance</t>
  </si>
  <si>
    <t>Lord of the Iron Hills</t>
  </si>
  <si>
    <t>Fortify</t>
  </si>
  <si>
    <t>King Under the Mountain</t>
  </si>
  <si>
    <t>Detect Weakness</t>
  </si>
  <si>
    <t>Rangers of Ithilien</t>
  </si>
  <si>
    <t>Flanking</t>
  </si>
  <si>
    <t>Rush</t>
  </si>
  <si>
    <t>Inquisitive</t>
  </si>
  <si>
    <t>Armed Escort</t>
  </si>
  <si>
    <t>Foresight</t>
  </si>
  <si>
    <t>Gallant</t>
  </si>
  <si>
    <t>Nobility</t>
  </si>
  <si>
    <t>Damage against Melee units</t>
  </si>
  <si>
    <t>Self</t>
  </si>
  <si>
    <t>Attack</t>
  </si>
  <si>
    <t>Army</t>
  </si>
  <si>
    <t>Longbeard</t>
  </si>
  <si>
    <t>Giant Slayer</t>
  </si>
  <si>
    <t>Footman</t>
  </si>
  <si>
    <t>Shieldbearer</t>
  </si>
  <si>
    <t>Goat Rider</t>
  </si>
  <si>
    <t>Ram Rider</t>
  </si>
  <si>
    <t>Guardian</t>
  </si>
  <si>
    <t>Axe Thrower</t>
  </si>
  <si>
    <t>Heavy Axe Thrower</t>
  </si>
  <si>
    <t>Master Thrower</t>
  </si>
  <si>
    <t>Iron Warrior</t>
  </si>
  <si>
    <t>Bats</t>
  </si>
  <si>
    <t>Beorning</t>
  </si>
  <si>
    <t>Fellbeast</t>
  </si>
  <si>
    <t>Great Eagle</t>
  </si>
  <si>
    <t>Mumakil</t>
  </si>
  <si>
    <t>Spiderling</t>
  </si>
  <si>
    <t>Warg</t>
  </si>
  <si>
    <t>Hunter</t>
  </si>
  <si>
    <t>Warden</t>
  </si>
  <si>
    <t>Cavalry Archer</t>
  </si>
  <si>
    <t>Marksman</t>
  </si>
  <si>
    <t>Sentinel</t>
  </si>
  <si>
    <t>Herald</t>
  </si>
  <si>
    <t>Mounted Archer</t>
  </si>
  <si>
    <t>Bow Knight</t>
  </si>
  <si>
    <t>Marchwarden</t>
  </si>
  <si>
    <t>Young Ent</t>
  </si>
  <si>
    <t>Skirmisher</t>
  </si>
  <si>
    <t>Mercenary</t>
  </si>
  <si>
    <t>Pikemen</t>
  </si>
  <si>
    <t>Marauder</t>
  </si>
  <si>
    <t>Halberdier</t>
  </si>
  <si>
    <t>Dragoon</t>
  </si>
  <si>
    <t>Pirate</t>
  </si>
  <si>
    <t>Corsair</t>
  </si>
  <si>
    <t>Fallen</t>
  </si>
  <si>
    <t>War Chariot</t>
  </si>
  <si>
    <t>Hobbit Slinger</t>
  </si>
  <si>
    <t>Bowman</t>
  </si>
  <si>
    <t>Militia</t>
  </si>
  <si>
    <t>Horsemen</t>
  </si>
  <si>
    <t>Spearmen</t>
  </si>
  <si>
    <t>Knight</t>
  </si>
  <si>
    <t>Outrider</t>
  </si>
  <si>
    <t>Longbowmen</t>
  </si>
  <si>
    <t>Guard of the Tower</t>
  </si>
  <si>
    <t>Swan Knight</t>
  </si>
  <si>
    <t>Cavalier</t>
  </si>
  <si>
    <t>Sharpshooter</t>
  </si>
  <si>
    <t>Ranger</t>
  </si>
  <si>
    <t>Dunedain</t>
  </si>
  <si>
    <t>Cataphract</t>
  </si>
  <si>
    <t>Marshal</t>
  </si>
  <si>
    <t>Light Cavalry</t>
  </si>
  <si>
    <t>Scout</t>
  </si>
  <si>
    <t>Grunt</t>
  </si>
  <si>
    <t>Orc Archer</t>
  </si>
  <si>
    <t>Brute</t>
  </si>
  <si>
    <t>Tracker</t>
  </si>
  <si>
    <t>Crusher</t>
  </si>
  <si>
    <t>Raider</t>
  </si>
  <si>
    <t>Morgul Arbalest</t>
  </si>
  <si>
    <t>Reaper</t>
  </si>
  <si>
    <t>Stalker</t>
  </si>
  <si>
    <t>Mountain Troll</t>
  </si>
  <si>
    <t>Cave Troll</t>
  </si>
  <si>
    <t>Ravager</t>
  </si>
  <si>
    <t>Oathbreaker</t>
  </si>
  <si>
    <t>Barrow-wight</t>
  </si>
  <si>
    <t>Brawler</t>
  </si>
  <si>
    <t>Uruk Archer</t>
  </si>
  <si>
    <t>Sniper</t>
  </si>
  <si>
    <t>Bruiser</t>
  </si>
  <si>
    <t>Berserker</t>
  </si>
  <si>
    <t>Breaker</t>
  </si>
  <si>
    <t>Sapper</t>
  </si>
  <si>
    <t>Alchemist</t>
  </si>
  <si>
    <t>Snaga Thrak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</si>
</sst>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 vertical="center"/>
    </xf>
    <xf numFmtId="46" fontId="0" fillId="0" borderId="0" xfId="0" applyNumberFormat="1" applyFont="1" applyProtection="1"/>
  </cellXfs>
  <cellStyles count="1">
    <cellStyle name="Normal" xfId="0" builtinId="0"/>
  </cellStyles>
  <dxfs count="1">
    <dxf>
      <numFmt numFmtId="31" formatCode="[h]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ignmentType" displayName="AlignmentType" ref="A2:A5">
  <autoFilter ref="A2:A5" xr:uid="{00000000-0009-0000-0100-000001000000}"/>
  <tableColumns count="1">
    <tableColumn id="1" xr3:uid="{00000000-0010-0000-0000-000001000000}" name="Nam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CommanderClass.Effect" displayName="CommanderClass.Effect" ref="F2:J12">
  <autoFilter ref="F2:J12" xr:uid="{00000000-0009-0000-0100-00000A000000}"/>
  <tableColumns count="5">
    <tableColumn id="1" xr3:uid="{00000000-0010-0000-0900-000001000000}" name="CommanderClass.Name"/>
    <tableColumn id="2" xr3:uid="{00000000-0010-0000-0900-000002000000}" name="TargetType"/>
    <tableColumn id="3" xr3:uid="{00000000-0010-0000-0900-000003000000}" name="Amount"/>
    <tableColumn id="4" xr3:uid="{00000000-0010-0000-0900-000004000000}" name="TargetScope"/>
    <tableColumn id="5" xr3:uid="{00000000-0010-0000-0900-000005000000}" name="Units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ommanderSkill" displayName="CommanderSkill" ref="A2:B3">
  <autoFilter ref="A2:B3" xr:uid="{00000000-0009-0000-0100-00000B000000}"/>
  <tableColumns count="2">
    <tableColumn id="1" xr3:uid="{00000000-0010-0000-0A00-000001000000}" name="Name"/>
    <tableColumn id="2" xr3:uid="{00000000-0010-0000-0A00-000002000000}" name="Tier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EquipmentItem" displayName="EquipmentItem" ref="A2:D73">
  <autoFilter ref="A2:D73" xr:uid="{00000000-0009-0000-0100-00000C000000}"/>
  <tableColumns count="4">
    <tableColumn id="1" xr3:uid="{00000000-0010-0000-0B00-000001000000}" name="Name"/>
    <tableColumn id="2" xr3:uid="{00000000-0010-0000-0B00-000002000000}" name="Type"/>
    <tableColumn id="3" xr3:uid="{00000000-0010-0000-0B00-000003000000}" name="SubType"/>
    <tableColumn id="4" xr3:uid="{00000000-0010-0000-0B00-000004000000}" name="SupportedRaces Count">
      <calculatedColumnFormula>COUNTIF(INDIRECT("EquipmentItem.SupportedRaces[EquipmentItem.Name]"),INDIRECT("EquipmentItem[@Name]"))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EquipmentItem.SupportedRaces" displayName="EquipmentItem.SupportedRaces" ref="H2:I38">
  <autoFilter ref="H2:I38" xr:uid="{00000000-0009-0000-0100-00000D000000}"/>
  <tableColumns count="2">
    <tableColumn id="1" xr3:uid="{00000000-0010-0000-0C00-000001000000}" name="EquipmentItem.Name"/>
    <tableColumn id="2" xr3:uid="{00000000-0010-0000-0C00-000002000000}" name="Name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Faction" displayName="Faction" ref="A2:B12">
  <autoFilter ref="A2:B12" xr:uid="{00000000-0009-0000-0100-00000E000000}"/>
  <tableColumns count="2">
    <tableColumn id="1" xr3:uid="{00000000-0010-0000-0D00-000001000000}" name="Name"/>
    <tableColumn id="2" xr3:uid="{00000000-0010-0000-0D00-000002000000}" name="FirstCommander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ItemType" displayName="ItemType" ref="A2:B6">
  <autoFilter ref="A2:B6" xr:uid="{00000000-0009-0000-0100-00000F000000}"/>
  <tableColumns count="2">
    <tableColumn id="1" xr3:uid="{00000000-0010-0000-0E00-000001000000}" name="Name"/>
    <tableColumn id="2" xr3:uid="{00000000-0010-0000-0E00-000002000000}" name="SubTypes Count">
      <calculatedColumnFormula>COUNTIF(INDIRECT("ItemType.SubTypes[ItemType.Name]"),INDIRECT("ItemType[@Name]"))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ItemType.SubTypes" displayName="ItemType.SubTypes" ref="F2:G6">
  <autoFilter ref="F2:G6" xr:uid="{00000000-0009-0000-0100-000010000000}"/>
  <tableColumns count="2">
    <tableColumn id="1" xr3:uid="{00000000-0010-0000-0F00-000001000000}" name="ItemType.Name"/>
    <tableColumn id="2" xr3:uid="{00000000-0010-0000-0F00-000002000000}" name="Name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RaceType" displayName="RaceType" ref="A2:A14">
  <autoFilter ref="A2:A14" xr:uid="{00000000-0009-0000-0100-000011000000}"/>
  <tableColumns count="1">
    <tableColumn id="1" xr3:uid="{00000000-0010-0000-1000-000001000000}" name="Name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RingPowerLevel" displayName="RingPowerLevel" ref="A2:B252">
  <autoFilter ref="A2:B252" xr:uid="{00000000-0009-0000-0100-000012000000}"/>
  <tableColumns count="2">
    <tableColumn id="1" xr3:uid="{00000000-0010-0000-1100-000001000000}" name="Level"/>
    <tableColumn id="2" xr3:uid="{00000000-0010-0000-1100-000002000000}" name="MinimumPowerCost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RingSkill" displayName="RingSkill" ref="A2:C27">
  <autoFilter ref="A2:C27" xr:uid="{00000000-0009-0000-0100-000013000000}"/>
  <tableColumns count="3">
    <tableColumn id="1" xr3:uid="{00000000-0010-0000-1200-000001000000}" name="Name"/>
    <tableColumn id="2" xr3:uid="{00000000-0010-0000-1200-000002000000}" name="Category"/>
    <tableColumn id="3" xr3:uid="{00000000-0010-0000-1200-000003000000}" name="Levels Count">
      <calculatedColumnFormula>COUNTIF(INDIRECT("RingSkill.RingSkillLevel[RingSkill.Name]"),INDIRECT("RingSkill[@Name]"))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ttackMethod" displayName="AttackMethod" ref="A2:A4">
  <autoFilter ref="A2:A4" xr:uid="{00000000-0009-0000-0100-000002000000}"/>
  <tableColumns count="1">
    <tableColumn id="1" xr3:uid="{00000000-0010-0000-0100-000001000000}" name="Name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RingSkill.RingSkillLevel" displayName="RingSkill.RingSkillLevel" ref="G1:H31">
  <autoFilter ref="G1:H31" xr:uid="{00000000-0009-0000-0100-000014000000}"/>
  <tableColumns count="2">
    <tableColumn id="1" xr3:uid="{00000000-0010-0000-1300-000001000000}" name="RingSkill.Name"/>
    <tableColumn id="2" xr3:uid="{00000000-0010-0000-1300-000002000000}" name="Level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RingSkillCategory" displayName="RingSkillCategory" ref="A2:A7">
  <autoFilter ref="A2:A7" xr:uid="{00000000-0009-0000-0100-000015000000}"/>
  <tableColumns count="1">
    <tableColumn id="1" xr3:uid="{00000000-0010-0000-1400-000001000000}" name="Name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SignificantStructure" displayName="SignificantStructure" ref="A2:H80">
  <autoFilter ref="A2:H80" xr:uid="{00000000-0009-0000-0100-000016000000}"/>
  <tableColumns count="8">
    <tableColumn id="1" xr3:uid="{00000000-0010-0000-1500-000001000000}" name="Name"/>
    <tableColumn id="2" xr3:uid="{00000000-0010-0000-1500-000002000000}" name="Coordinates.X"/>
    <tableColumn id="3" xr3:uid="{00000000-0010-0000-1500-000003000000}" name="Coordinates.Y"/>
    <tableColumn id="4" xr3:uid="{00000000-0010-0000-1500-000004000000}" name="Tier"/>
    <tableColumn id="5" xr3:uid="{00000000-0010-0000-1500-000005000000}" name="HourlyPowerRate"/>
    <tableColumn id="6" xr3:uid="{00000000-0010-0000-1500-000006000000}" name="Defenses.DefenderLevel"/>
    <tableColumn id="7" xr3:uid="{00000000-0010-0000-1500-000007000000}" name="Defenses.TotalArmyCount"/>
    <tableColumn id="8" xr3:uid="{00000000-0010-0000-1500-000008000000}" name="Defenses.TotalSiegeDefenses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Skill" displayName="Skill" ref="A2:G41">
  <autoFilter ref="A2:G41" xr:uid="{00000000-0009-0000-0100-000017000000}"/>
  <tableColumns count="7">
    <tableColumn id="1" xr3:uid="{00000000-0010-0000-1600-000001000000}" name="Name"/>
    <tableColumn id="2" xr3:uid="{00000000-0010-0000-1600-000002000000}" name="SubSkills Count">
      <calculatedColumnFormula>COUNTIF(INDIRECT("Skill.SubSkill[Skill.Name]"),INDIRECT("Skill[@Name]"))</calculatedColumnFormula>
    </tableColumn>
    <tableColumn id="3" xr3:uid="{00000000-0010-0000-1600-000003000000}" name="Levels Count">
      <calculatedColumnFormula>COUNTIF(INDIRECT("Skill.SkillLevel[Skill.Name]"),INDIRECT("Skill[@Name]"))</calculatedColumnFormula>
    </tableColumn>
    <tableColumn id="4" xr3:uid="{00000000-0010-0000-1600-000004000000}" name="MaxLevelEffect.TargetType"/>
    <tableColumn id="5" xr3:uid="{00000000-0010-0000-1600-000005000000}" name="MaxLevelEffect.Amount"/>
    <tableColumn id="6" xr3:uid="{00000000-0010-0000-1600-000006000000}" name="MaxLevelEffect.TargetScope"/>
    <tableColumn id="7" xr3:uid="{00000000-0010-0000-1600-000007000000}" name="MaxLevelEffect.Units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Skill.SubSkill" displayName="Skill.SubSkill" ref="K2:M32">
  <autoFilter ref="K2:M32" xr:uid="{00000000-0009-0000-0100-000018000000}"/>
  <tableColumns count="3">
    <tableColumn id="1" xr3:uid="{00000000-0010-0000-1700-000001000000}" name="Skill.Name"/>
    <tableColumn id="2" xr3:uid="{00000000-0010-0000-1700-000002000000}" name="Name"/>
    <tableColumn id="3" xr3:uid="{00000000-0010-0000-1700-000003000000}" name="Round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Skill.SkillLevel" displayName="Skill.SkillLevel" ref="Q2:S32">
  <autoFilter ref="Q2:S32" xr:uid="{00000000-0009-0000-0100-000019000000}"/>
  <tableColumns count="3">
    <tableColumn id="1" xr3:uid="{00000000-0010-0000-1800-000001000000}" name="Skill.Name"/>
    <tableColumn id="2" xr3:uid="{00000000-0010-0000-1800-000002000000}" name="Level"/>
    <tableColumn id="3" xr3:uid="{00000000-0010-0000-1800-000003000000}" name="Effects Count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SkillLevel.Effect" displayName="SkillLevel.Effect" ref="W2:AA3">
  <autoFilter ref="W2:AA3" xr:uid="{00000000-0009-0000-0100-00001A000000}"/>
  <tableColumns count="5">
    <tableColumn id="1" xr3:uid="{00000000-0010-0000-1900-000001000000}" name="SkillLevel.Level"/>
    <tableColumn id="2" xr3:uid="{00000000-0010-0000-1900-000002000000}" name="TargetType"/>
    <tableColumn id="3" xr3:uid="{00000000-0010-0000-1900-000003000000}" name="Amount"/>
    <tableColumn id="4" xr3:uid="{00000000-0010-0000-1900-000004000000}" name="TargetScope"/>
    <tableColumn id="5" xr3:uid="{00000000-0010-0000-1900-000005000000}" name="Units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UnitType" displayName="UnitType" ref="A2:R80">
  <autoFilter ref="A2:R80" xr:uid="{00000000-0009-0000-0100-00001B000000}"/>
  <tableColumns count="18">
    <tableColumn id="1" xr3:uid="{00000000-0010-0000-1A00-000001000000}" name="Name"/>
    <tableColumn id="2" xr3:uid="{00000000-0010-0000-1A00-000002000000}" name="Tier"/>
    <tableColumn id="3" xr3:uid="{00000000-0010-0000-1A00-000003000000}" name="Alignment"/>
    <tableColumn id="4" xr3:uid="{00000000-0010-0000-1A00-000004000000}" name="AttackType"/>
    <tableColumn id="5" xr3:uid="{00000000-0010-0000-1A00-000005000000}" name="UnitsPerCommand"/>
    <tableColumn id="6" xr3:uid="{00000000-0010-0000-1A00-000006000000}" name="Race"/>
    <tableColumn id="7" xr3:uid="{00000000-0010-0000-1A00-000007000000}" name="Stats.MinimumBaseDamage"/>
    <tableColumn id="8" xr3:uid="{00000000-0010-0000-1A00-000008000000}" name="Stats.MaximumBaseDamage"/>
    <tableColumn id="9" xr3:uid="{00000000-0010-0000-1A00-000009000000}" name="Stats.HP"/>
    <tableColumn id="10" xr3:uid="{00000000-0010-0000-1A00-00000A000000}" name="Stats.Speed"/>
    <tableColumn id="11" xr3:uid="{00000000-0010-0000-1A00-00000B000000}" name="Stats.Siege"/>
    <tableColumn id="12" xr3:uid="{00000000-0010-0000-1A00-00000C000000}" name="Stats.Defence"/>
    <tableColumn id="13" xr3:uid="{00000000-0010-0000-1A00-00000D000000}" name="Costs.Wood"/>
    <tableColumn id="14" xr3:uid="{00000000-0010-0000-1A00-00000E000000}" name="Costs.Stone"/>
    <tableColumn id="15" xr3:uid="{00000000-0010-0000-1A00-00000F000000}" name="Costs.Iron"/>
    <tableColumn id="16" xr3:uid="{00000000-0010-0000-1A00-000010000000}" name="Costs.Grain"/>
    <tableColumn id="17" xr3:uid="{00000000-0010-0000-1A00-000011000000}" name="Costs.Time" dataDxfId="0"/>
    <tableColumn id="18" xr3:uid="{00000000-0010-0000-1A00-000012000000}" name="Costs.Gol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uildingType" displayName="BuildingType" ref="A2:B25">
  <autoFilter ref="A2:B25" xr:uid="{00000000-0009-0000-0100-000003000000}"/>
  <tableColumns count="2">
    <tableColumn id="1" xr3:uid="{00000000-0010-0000-0200-000001000000}" name="Name"/>
    <tableColumn id="2" xr3:uid="{00000000-0010-0000-0200-000002000000}" name="Levels Count">
      <calculatedColumnFormula>COUNTIF(INDIRECT("BuildingType.BuildingLevel[BuildingType.Name]"),INDIRECT("BuildingType[@Name]"))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BuildingType.BuildingLevel" displayName="BuildingType.BuildingLevel" ref="F2:M264">
  <autoFilter ref="F2:M264" xr:uid="{00000000-0009-0000-0100-000004000000}"/>
  <tableColumns count="8">
    <tableColumn id="1" xr3:uid="{00000000-0010-0000-0300-000001000000}" name="BuildingType.Name"/>
    <tableColumn id="2" xr3:uid="{00000000-0010-0000-0300-000002000000}" name="Level"/>
    <tableColumn id="3" xr3:uid="{00000000-0010-0000-0300-000003000000}" name="Costs.Wood"/>
    <tableColumn id="4" xr3:uid="{00000000-0010-0000-0300-000004000000}" name="Costs.Stone"/>
    <tableColumn id="5" xr3:uid="{00000000-0010-0000-0300-000005000000}" name="Costs.Iron"/>
    <tableColumn id="6" xr3:uid="{00000000-0010-0000-0300-000006000000}" name="Costs.Grain"/>
    <tableColumn id="7" xr3:uid="{00000000-0010-0000-0300-000007000000}" name="Costs.Time"/>
    <tableColumn id="8" xr3:uid="{00000000-0010-0000-0300-000008000000}" name="Requirements Count">
      <calculatedColumnFormula>COUNTIF(INDIRECT("BuildingLevel.MinimumConstructionRequirement[BuildingLevel.Level]"),INDIRECT("BuildingLevel[@Level]"))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BuildingLevel.MinimumConstructionRequirement" displayName="BuildingLevel.MinimumConstructionRequirement" ref="Q2:S3">
  <autoFilter ref="Q2:S3" xr:uid="{00000000-0009-0000-0100-000005000000}"/>
  <tableColumns count="3">
    <tableColumn id="1" xr3:uid="{00000000-0010-0000-0400-000001000000}" name="BuildingLevel.Level"/>
    <tableColumn id="2" xr3:uid="{00000000-0010-0000-0400-000002000000}" name="Building"/>
    <tableColumn id="3" xr3:uid="{00000000-0010-0000-0400-000003000000}" name="MinimumLevel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mmander" displayName="Commander" ref="A2:K51">
  <autoFilter ref="A2:K51" xr:uid="{00000000-0009-0000-0100-000006000000}"/>
  <tableColumns count="11">
    <tableColumn id="1" xr3:uid="{00000000-0010-0000-0500-000001000000}" name="Name"/>
    <tableColumn id="2" xr3:uid="{00000000-0010-0000-0500-000002000000}" name="Alignment"/>
    <tableColumn id="3" xr3:uid="{00000000-0010-0000-0500-000003000000}" name="Race"/>
    <tableColumn id="4" xr3:uid="{00000000-0010-0000-0500-000004000000}" name="Classes Count">
      <calculatedColumnFormula>COUNTIF(INDIRECT("Commander.Classes[Commander.Name]"),INDIRECT("Commander[@Name]"))</calculatedColumnFormula>
    </tableColumn>
    <tableColumn id="5" xr3:uid="{00000000-0010-0000-0500-000005000000}" name="Skills Count">
      <calculatedColumnFormula>COUNTIF(INDIRECT("Commander.CommanderSkill[Commander.Name]"),INDIRECT("Commander[@Name]"))</calculatedColumnFormula>
    </tableColumn>
    <tableColumn id="6" xr3:uid="{00000000-0010-0000-0500-000006000000}" name="Stats.Might.Base"/>
    <tableColumn id="7" xr3:uid="{00000000-0010-0000-0500-000007000000}" name="Stats.Might.Rate"/>
    <tableColumn id="8" xr3:uid="{00000000-0010-0000-0500-000008000000}" name="Stats.Focus.Base"/>
    <tableColumn id="9" xr3:uid="{00000000-0010-0000-0500-000009000000}" name="Stats.Focus.Rate"/>
    <tableColumn id="10" xr3:uid="{00000000-0010-0000-0500-00000A000000}" name="Stats.Speed.Base"/>
    <tableColumn id="11" xr3:uid="{00000000-0010-0000-0500-00000B000000}" name="Stats.Speed.Rat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ommander.Classes" displayName="Commander.Classes" ref="O2:P81">
  <autoFilter ref="O2:P81" xr:uid="{00000000-0009-0000-0100-000007000000}"/>
  <tableColumns count="2">
    <tableColumn id="1" xr3:uid="{00000000-0010-0000-0600-000001000000}" name="Commander.Name"/>
    <tableColumn id="2" xr3:uid="{00000000-0010-0000-0600-000002000000}" name="Nam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Commander.CommanderSkill" displayName="Commander.CommanderSkill" ref="T2:V18">
  <autoFilter ref="T2:V18" xr:uid="{00000000-0009-0000-0100-000008000000}"/>
  <tableColumns count="3">
    <tableColumn id="1" xr3:uid="{00000000-0010-0000-0700-000001000000}" name="Commander.Name"/>
    <tableColumn id="2" xr3:uid="{00000000-0010-0000-0700-000002000000}" name="Name"/>
    <tableColumn id="3" xr3:uid="{00000000-0010-0000-0700-000003000000}" name="Tier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ommanderClass" displayName="CommanderClass" ref="A2:B12">
  <autoFilter ref="A2:B12" xr:uid="{00000000-0009-0000-0100-000009000000}"/>
  <tableColumns count="2">
    <tableColumn id="1" xr3:uid="{00000000-0010-0000-0800-000001000000}" name="Name"/>
    <tableColumn id="2" xr3:uid="{00000000-0010-0000-0800-000002000000}" name="Effects Count">
      <calculatedColumnFormula>COUNTIF(INDIRECT("CommanderClass.Effect[CommanderClass.Name]"),INDIRECT("CommanderClass[@Name]"))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table" Target="../tables/table17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table" Target="../tables/table18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vmlDrawing" Target="../drawings/vmlDrawing12.vml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table" Target="../tables/table21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table" Target="../tables/table22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vmlDrawing" Target="../drawings/vmlDrawing15.vml"/><Relationship Id="rId6" Type="http://schemas.openxmlformats.org/officeDocument/2006/relationships/comments" Target="../comments15.xml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Relationship Id="rId5" Type="http://schemas.openxmlformats.org/officeDocument/2006/relationships/comments" Target="../comments3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4.vml"/><Relationship Id="rId5" Type="http://schemas.openxmlformats.org/officeDocument/2006/relationships/comments" Target="../comments4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5.v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11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vmlDrawing" Target="../drawings/vmlDrawing7.vm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14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vmlDrawing" Target="../drawings/vmlDrawing9.vml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activeCell="A3" sqref="A3:A5"/>
    </sheetView>
  </sheetViews>
  <sheetFormatPr defaultRowHeight="15"/>
  <cols>
    <col min="1" max="1" width="60.42578125" bestFit="1" customWidth="1"/>
  </cols>
  <sheetData>
    <row r="1" spans="1:1">
      <c r="A1" s="1" t="s">
        <v>0</v>
      </c>
    </row>
    <row r="2" spans="1:1">
      <c r="A2" t="s">
        <v>1</v>
      </c>
    </row>
    <row r="3" spans="1:1">
      <c r="A3" t="s">
        <v>88</v>
      </c>
    </row>
    <row r="4" spans="1:1">
      <c r="A4" t="s">
        <v>89</v>
      </c>
    </row>
    <row r="5" spans="1:1">
      <c r="A5" t="s">
        <v>90</v>
      </c>
    </row>
  </sheetData>
  <mergeCells count="1">
    <mergeCell ref="A1"/>
  </mergeCells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4"/>
  <sheetViews>
    <sheetView workbookViewId="0">
      <selection activeCell="A3" sqref="A3:A14"/>
    </sheetView>
  </sheetViews>
  <sheetFormatPr defaultRowHeight="15"/>
  <cols>
    <col min="1" max="1" width="9.140625" customWidth="1"/>
  </cols>
  <sheetData>
    <row r="1" spans="1:1">
      <c r="A1" s="1" t="s">
        <v>53</v>
      </c>
    </row>
    <row r="2" spans="1:1">
      <c r="A2" t="s">
        <v>1</v>
      </c>
    </row>
    <row r="3" spans="1:1">
      <c r="A3" t="s">
        <v>122</v>
      </c>
    </row>
    <row r="4" spans="1:1">
      <c r="A4" t="s">
        <v>120</v>
      </c>
    </row>
    <row r="5" spans="1:1">
      <c r="A5" t="s">
        <v>148</v>
      </c>
    </row>
    <row r="6" spans="1:1">
      <c r="A6" t="s">
        <v>128</v>
      </c>
    </row>
    <row r="7" spans="1:1">
      <c r="A7" t="s">
        <v>139</v>
      </c>
    </row>
    <row r="8" spans="1:1">
      <c r="A8" t="s">
        <v>117</v>
      </c>
    </row>
    <row r="9" spans="1:1">
      <c r="A9" t="s">
        <v>146</v>
      </c>
    </row>
    <row r="10" spans="1:1">
      <c r="A10" t="s">
        <v>156</v>
      </c>
    </row>
    <row r="11" spans="1:1">
      <c r="A11" t="s">
        <v>153</v>
      </c>
    </row>
    <row r="12" spans="1:1">
      <c r="A12" t="s">
        <v>293</v>
      </c>
    </row>
    <row r="13" spans="1:1">
      <c r="A13" t="s">
        <v>294</v>
      </c>
    </row>
    <row r="14" spans="1:1">
      <c r="A14" t="s">
        <v>295</v>
      </c>
    </row>
  </sheetData>
  <mergeCells count="1">
    <mergeCell ref="A1"/>
  </mergeCells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52"/>
  <sheetViews>
    <sheetView topLeftCell="A123" workbookViewId="0">
      <selection activeCell="A3" sqref="A3"/>
    </sheetView>
  </sheetViews>
  <sheetFormatPr defaultRowHeight="15"/>
  <cols>
    <col min="1" max="1" width="9.140625" customWidth="1"/>
    <col min="2" max="2" width="21.7109375" customWidth="1"/>
  </cols>
  <sheetData>
    <row r="1" spans="1:2">
      <c r="A1" s="1" t="s">
        <v>54</v>
      </c>
      <c r="B1" s="1"/>
    </row>
    <row r="2" spans="1:2">
      <c r="A2" t="s">
        <v>8</v>
      </c>
      <c r="B2" t="s">
        <v>55</v>
      </c>
    </row>
    <row r="3" spans="1:2">
      <c r="A3">
        <v>1</v>
      </c>
      <c r="B3">
        <v>1</v>
      </c>
    </row>
    <row r="4" spans="1:2">
      <c r="A4">
        <v>2</v>
      </c>
      <c r="B4">
        <v>5</v>
      </c>
    </row>
    <row r="5" spans="1:2">
      <c r="A5">
        <v>3</v>
      </c>
      <c r="B5">
        <v>20</v>
      </c>
    </row>
    <row r="6" spans="1:2">
      <c r="A6">
        <v>4</v>
      </c>
      <c r="B6">
        <v>50</v>
      </c>
    </row>
    <row r="7" spans="1:2">
      <c r="A7">
        <v>5</v>
      </c>
    </row>
    <row r="8" spans="1:2">
      <c r="A8">
        <v>6</v>
      </c>
      <c r="B8">
        <v>200</v>
      </c>
    </row>
    <row r="9" spans="1:2">
      <c r="A9">
        <v>7</v>
      </c>
      <c r="B9">
        <v>1000</v>
      </c>
    </row>
    <row r="10" spans="1:2">
      <c r="A10">
        <v>8</v>
      </c>
      <c r="B10">
        <v>1800</v>
      </c>
    </row>
    <row r="11" spans="1:2">
      <c r="A11">
        <v>9</v>
      </c>
      <c r="B11">
        <v>2500</v>
      </c>
    </row>
    <row r="12" spans="1:2">
      <c r="A12">
        <v>10</v>
      </c>
      <c r="B12">
        <v>3500</v>
      </c>
    </row>
    <row r="13" spans="1:2">
      <c r="A13">
        <v>11</v>
      </c>
      <c r="B13">
        <v>5000</v>
      </c>
    </row>
    <row r="14" spans="1:2">
      <c r="A14">
        <v>12</v>
      </c>
      <c r="B14">
        <v>6000</v>
      </c>
    </row>
    <row r="15" spans="1:2">
      <c r="A15">
        <v>13</v>
      </c>
      <c r="B15">
        <v>7500</v>
      </c>
    </row>
    <row r="16" spans="1:2">
      <c r="A16">
        <v>14</v>
      </c>
      <c r="B16">
        <v>8000</v>
      </c>
    </row>
    <row r="17" spans="1:2">
      <c r="A17">
        <v>15</v>
      </c>
      <c r="B17">
        <v>8500</v>
      </c>
    </row>
    <row r="18" spans="1:2">
      <c r="A18">
        <v>16</v>
      </c>
      <c r="B18">
        <v>9000</v>
      </c>
    </row>
    <row r="19" spans="1:2">
      <c r="A19">
        <v>17</v>
      </c>
      <c r="B19">
        <v>9500</v>
      </c>
    </row>
    <row r="20" spans="1:2">
      <c r="A20">
        <v>18</v>
      </c>
      <c r="B20">
        <v>12000</v>
      </c>
    </row>
    <row r="21" spans="1:2">
      <c r="A21">
        <v>19</v>
      </c>
      <c r="B21">
        <v>12500</v>
      </c>
    </row>
    <row r="22" spans="1:2">
      <c r="A22">
        <v>20</v>
      </c>
      <c r="B22">
        <v>13000</v>
      </c>
    </row>
    <row r="23" spans="1:2">
      <c r="A23">
        <v>21</v>
      </c>
      <c r="B23">
        <v>13500</v>
      </c>
    </row>
    <row r="24" spans="1:2">
      <c r="A24">
        <v>22</v>
      </c>
      <c r="B24">
        <v>14000</v>
      </c>
    </row>
    <row r="25" spans="1:2">
      <c r="A25">
        <v>23</v>
      </c>
      <c r="B25">
        <v>18000</v>
      </c>
    </row>
    <row r="26" spans="1:2">
      <c r="A26">
        <v>24</v>
      </c>
      <c r="B26">
        <v>18600</v>
      </c>
    </row>
    <row r="27" spans="1:2">
      <c r="A27">
        <v>25</v>
      </c>
      <c r="B27">
        <v>19200</v>
      </c>
    </row>
    <row r="28" spans="1:2">
      <c r="A28">
        <v>26</v>
      </c>
      <c r="B28">
        <v>19800</v>
      </c>
    </row>
    <row r="29" spans="1:2">
      <c r="A29">
        <v>27</v>
      </c>
      <c r="B29">
        <v>20400</v>
      </c>
    </row>
    <row r="30" spans="1:2">
      <c r="A30">
        <v>28</v>
      </c>
      <c r="B30">
        <v>24900</v>
      </c>
    </row>
    <row r="31" spans="1:2">
      <c r="A31">
        <v>29</v>
      </c>
      <c r="B31">
        <v>25000</v>
      </c>
    </row>
    <row r="32" spans="1:2">
      <c r="A32">
        <v>30</v>
      </c>
      <c r="B32">
        <v>26300</v>
      </c>
    </row>
    <row r="33" spans="1:2">
      <c r="A33">
        <v>31</v>
      </c>
      <c r="B33">
        <v>27000</v>
      </c>
    </row>
    <row r="34" spans="1:2">
      <c r="A34">
        <v>32</v>
      </c>
      <c r="B34">
        <v>27700</v>
      </c>
    </row>
    <row r="35" spans="1:2">
      <c r="A35">
        <v>33</v>
      </c>
      <c r="B35">
        <v>32700</v>
      </c>
    </row>
    <row r="36" spans="1:2">
      <c r="A36">
        <v>34</v>
      </c>
      <c r="B36">
        <v>33500</v>
      </c>
    </row>
    <row r="37" spans="1:2">
      <c r="A37">
        <v>35</v>
      </c>
      <c r="B37">
        <v>34300</v>
      </c>
    </row>
    <row r="38" spans="1:2">
      <c r="A38">
        <v>36</v>
      </c>
      <c r="B38">
        <v>35100</v>
      </c>
    </row>
    <row r="39" spans="1:2">
      <c r="A39">
        <v>37</v>
      </c>
      <c r="B39">
        <v>35900</v>
      </c>
    </row>
    <row r="40" spans="1:2">
      <c r="A40">
        <v>38</v>
      </c>
      <c r="B40">
        <v>41400</v>
      </c>
    </row>
    <row r="41" spans="1:2">
      <c r="A41">
        <v>39</v>
      </c>
      <c r="B41">
        <v>42300</v>
      </c>
    </row>
    <row r="42" spans="1:2">
      <c r="A42">
        <v>40</v>
      </c>
      <c r="B42">
        <v>43200</v>
      </c>
    </row>
    <row r="43" spans="1:2">
      <c r="A43">
        <v>41</v>
      </c>
      <c r="B43">
        <v>44100</v>
      </c>
    </row>
    <row r="44" spans="1:2">
      <c r="A44">
        <v>42</v>
      </c>
      <c r="B44">
        <v>45000</v>
      </c>
    </row>
    <row r="45" spans="1:2">
      <c r="A45">
        <v>43</v>
      </c>
      <c r="B45">
        <v>51000</v>
      </c>
    </row>
    <row r="46" spans="1:2">
      <c r="A46">
        <v>44</v>
      </c>
      <c r="B46">
        <v>52000</v>
      </c>
    </row>
    <row r="47" spans="1:2">
      <c r="A47">
        <v>45</v>
      </c>
      <c r="B47">
        <v>53000</v>
      </c>
    </row>
    <row r="48" spans="1:2">
      <c r="A48">
        <v>46</v>
      </c>
      <c r="B48">
        <v>54000</v>
      </c>
    </row>
    <row r="49" spans="1:2">
      <c r="A49">
        <v>47</v>
      </c>
      <c r="B49">
        <v>55000</v>
      </c>
    </row>
    <row r="50" spans="1:2">
      <c r="A50">
        <v>48</v>
      </c>
    </row>
    <row r="51" spans="1:2">
      <c r="A51">
        <v>49</v>
      </c>
      <c r="B51">
        <v>62600</v>
      </c>
    </row>
    <row r="52" spans="1:2">
      <c r="A52">
        <v>50</v>
      </c>
      <c r="B52">
        <v>63700</v>
      </c>
    </row>
    <row r="53" spans="1:2">
      <c r="A53">
        <v>51</v>
      </c>
      <c r="B53">
        <v>64800</v>
      </c>
    </row>
    <row r="54" spans="1:2">
      <c r="A54">
        <v>52</v>
      </c>
      <c r="B54">
        <v>65900</v>
      </c>
    </row>
    <row r="55" spans="1:2">
      <c r="A55">
        <v>53</v>
      </c>
      <c r="B55">
        <v>72900</v>
      </c>
    </row>
    <row r="56" spans="1:2">
      <c r="A56">
        <v>54</v>
      </c>
      <c r="B56">
        <v>74300</v>
      </c>
    </row>
    <row r="57" spans="1:2">
      <c r="A57">
        <v>55</v>
      </c>
      <c r="B57">
        <v>75700</v>
      </c>
    </row>
    <row r="58" spans="1:2">
      <c r="A58">
        <v>56</v>
      </c>
      <c r="B58">
        <v>77100</v>
      </c>
    </row>
    <row r="59" spans="1:2">
      <c r="A59">
        <v>57</v>
      </c>
      <c r="B59">
        <v>78500</v>
      </c>
    </row>
    <row r="60" spans="1:2">
      <c r="A60">
        <v>58</v>
      </c>
      <c r="B60">
        <v>86000</v>
      </c>
    </row>
    <row r="61" spans="1:2">
      <c r="A61">
        <v>59</v>
      </c>
      <c r="B61">
        <v>87700</v>
      </c>
    </row>
    <row r="62" spans="1:2">
      <c r="A62">
        <v>60</v>
      </c>
      <c r="B62">
        <v>89400</v>
      </c>
    </row>
    <row r="63" spans="1:2">
      <c r="A63">
        <v>61</v>
      </c>
      <c r="B63">
        <v>91100</v>
      </c>
    </row>
    <row r="64" spans="1:2">
      <c r="A64">
        <v>62</v>
      </c>
      <c r="B64">
        <v>92800</v>
      </c>
    </row>
    <row r="65" spans="1:2">
      <c r="A65">
        <v>63</v>
      </c>
      <c r="B65">
        <v>100800</v>
      </c>
    </row>
    <row r="66" spans="1:2">
      <c r="A66">
        <v>64</v>
      </c>
      <c r="B66">
        <v>102800</v>
      </c>
    </row>
    <row r="67" spans="1:2">
      <c r="A67">
        <v>65</v>
      </c>
      <c r="B67">
        <v>104800</v>
      </c>
    </row>
    <row r="68" spans="1:2">
      <c r="A68">
        <v>66</v>
      </c>
      <c r="B68">
        <v>106800</v>
      </c>
    </row>
    <row r="69" spans="1:2">
      <c r="A69">
        <v>67</v>
      </c>
      <c r="B69">
        <v>108800</v>
      </c>
    </row>
    <row r="70" spans="1:2">
      <c r="A70">
        <v>68</v>
      </c>
      <c r="B70">
        <v>117300</v>
      </c>
    </row>
    <row r="71" spans="1:2">
      <c r="A71">
        <v>69</v>
      </c>
      <c r="B71">
        <v>119600</v>
      </c>
    </row>
    <row r="72" spans="1:2">
      <c r="A72">
        <v>70</v>
      </c>
      <c r="B72">
        <v>121900</v>
      </c>
    </row>
    <row r="73" spans="1:2">
      <c r="A73">
        <v>71</v>
      </c>
      <c r="B73">
        <v>124200</v>
      </c>
    </row>
    <row r="74" spans="1:2">
      <c r="A74">
        <v>72</v>
      </c>
      <c r="B74">
        <v>126500</v>
      </c>
    </row>
    <row r="75" spans="1:2">
      <c r="A75">
        <v>73</v>
      </c>
      <c r="B75">
        <v>135500</v>
      </c>
    </row>
    <row r="76" spans="1:2">
      <c r="A76">
        <v>74</v>
      </c>
      <c r="B76">
        <v>138100</v>
      </c>
    </row>
    <row r="77" spans="1:2">
      <c r="A77">
        <v>75</v>
      </c>
      <c r="B77">
        <v>140700</v>
      </c>
    </row>
    <row r="78" spans="1:2">
      <c r="A78">
        <v>76</v>
      </c>
      <c r="B78">
        <v>143300</v>
      </c>
    </row>
    <row r="79" spans="1:2">
      <c r="A79">
        <v>77</v>
      </c>
      <c r="B79">
        <v>145900</v>
      </c>
    </row>
    <row r="80" spans="1:2">
      <c r="A80">
        <v>78</v>
      </c>
      <c r="B80">
        <v>155400</v>
      </c>
    </row>
    <row r="81" spans="1:2">
      <c r="A81">
        <v>79</v>
      </c>
      <c r="B81">
        <v>158300</v>
      </c>
    </row>
    <row r="82" spans="1:2">
      <c r="A82">
        <v>80</v>
      </c>
      <c r="B82">
        <v>161200</v>
      </c>
    </row>
    <row r="83" spans="1:2">
      <c r="A83">
        <v>81</v>
      </c>
      <c r="B83">
        <v>164100</v>
      </c>
    </row>
    <row r="84" spans="1:2">
      <c r="A84">
        <v>82</v>
      </c>
      <c r="B84">
        <v>167000</v>
      </c>
    </row>
    <row r="85" spans="1:2">
      <c r="A85">
        <v>83</v>
      </c>
      <c r="B85">
        <v>177000</v>
      </c>
    </row>
    <row r="86" spans="1:2">
      <c r="A86">
        <v>84</v>
      </c>
      <c r="B86">
        <v>180200</v>
      </c>
    </row>
    <row r="87" spans="1:2">
      <c r="A87">
        <v>85</v>
      </c>
      <c r="B87">
        <v>183400</v>
      </c>
    </row>
    <row r="88" spans="1:2">
      <c r="A88">
        <v>86</v>
      </c>
      <c r="B88">
        <v>186600</v>
      </c>
    </row>
    <row r="89" spans="1:2">
      <c r="A89">
        <v>87</v>
      </c>
      <c r="B89">
        <v>189800</v>
      </c>
    </row>
    <row r="90" spans="1:2">
      <c r="A90">
        <v>88</v>
      </c>
      <c r="B90">
        <v>200300</v>
      </c>
    </row>
    <row r="91" spans="1:2">
      <c r="A91">
        <v>89</v>
      </c>
      <c r="B91">
        <v>203800</v>
      </c>
    </row>
    <row r="92" spans="1:2">
      <c r="A92">
        <v>90</v>
      </c>
      <c r="B92">
        <v>207300</v>
      </c>
    </row>
    <row r="93" spans="1:2">
      <c r="A93">
        <v>91</v>
      </c>
      <c r="B93">
        <v>210800</v>
      </c>
    </row>
    <row r="94" spans="1:2">
      <c r="A94">
        <v>92</v>
      </c>
      <c r="B94">
        <v>214300</v>
      </c>
    </row>
    <row r="95" spans="1:2">
      <c r="A95">
        <v>93</v>
      </c>
      <c r="B95">
        <v>225300</v>
      </c>
    </row>
    <row r="96" spans="1:2">
      <c r="A96">
        <v>94</v>
      </c>
      <c r="B96">
        <v>229100</v>
      </c>
    </row>
    <row r="97" spans="1:2">
      <c r="A97">
        <v>95</v>
      </c>
      <c r="B97">
        <v>232900</v>
      </c>
    </row>
    <row r="98" spans="1:2">
      <c r="A98">
        <v>96</v>
      </c>
      <c r="B98">
        <v>236700</v>
      </c>
    </row>
    <row r="99" spans="1:2">
      <c r="A99">
        <v>97</v>
      </c>
      <c r="B99">
        <v>240500</v>
      </c>
    </row>
    <row r="100" spans="1:2">
      <c r="A100">
        <v>98</v>
      </c>
      <c r="B100">
        <v>252000</v>
      </c>
    </row>
    <row r="101" spans="1:2">
      <c r="A101">
        <v>99</v>
      </c>
      <c r="B101">
        <v>256100</v>
      </c>
    </row>
    <row r="102" spans="1:2">
      <c r="A102">
        <v>100</v>
      </c>
      <c r="B102">
        <v>260200</v>
      </c>
    </row>
    <row r="103" spans="1:2">
      <c r="A103">
        <v>101</v>
      </c>
      <c r="B103">
        <v>264300</v>
      </c>
    </row>
    <row r="104" spans="1:2">
      <c r="A104">
        <v>102</v>
      </c>
      <c r="B104">
        <v>268400</v>
      </c>
    </row>
    <row r="105" spans="1:2">
      <c r="A105">
        <v>103</v>
      </c>
      <c r="B105">
        <v>280400</v>
      </c>
    </row>
    <row r="106" spans="1:2">
      <c r="A106">
        <v>104</v>
      </c>
      <c r="B106">
        <v>284900</v>
      </c>
    </row>
    <row r="107" spans="1:2">
      <c r="A107">
        <v>105</v>
      </c>
      <c r="B107">
        <v>289400</v>
      </c>
    </row>
    <row r="108" spans="1:2">
      <c r="A108">
        <v>106</v>
      </c>
      <c r="B108">
        <v>293900</v>
      </c>
    </row>
    <row r="109" spans="1:2">
      <c r="A109">
        <v>107</v>
      </c>
      <c r="B109">
        <v>298400</v>
      </c>
    </row>
    <row r="110" spans="1:2">
      <c r="A110">
        <v>108</v>
      </c>
      <c r="B110">
        <v>310900</v>
      </c>
    </row>
    <row r="111" spans="1:2">
      <c r="A111">
        <v>109</v>
      </c>
      <c r="B111">
        <v>315800</v>
      </c>
    </row>
    <row r="112" spans="1:2">
      <c r="A112">
        <v>110</v>
      </c>
      <c r="B112">
        <v>320700</v>
      </c>
    </row>
    <row r="113" spans="1:2">
      <c r="A113">
        <v>111</v>
      </c>
      <c r="B113">
        <v>325600</v>
      </c>
    </row>
    <row r="114" spans="1:2">
      <c r="A114">
        <v>112</v>
      </c>
      <c r="B114">
        <v>330500</v>
      </c>
    </row>
    <row r="115" spans="1:2">
      <c r="A115">
        <v>113</v>
      </c>
      <c r="B115">
        <v>343500</v>
      </c>
    </row>
    <row r="116" spans="1:2">
      <c r="A116">
        <v>114</v>
      </c>
      <c r="B116">
        <v>348800</v>
      </c>
    </row>
    <row r="117" spans="1:2">
      <c r="A117">
        <v>115</v>
      </c>
      <c r="B117">
        <v>354100</v>
      </c>
    </row>
    <row r="118" spans="1:2">
      <c r="A118">
        <v>116</v>
      </c>
      <c r="B118">
        <v>359400</v>
      </c>
    </row>
    <row r="119" spans="1:2">
      <c r="A119">
        <v>117</v>
      </c>
      <c r="B119">
        <v>364700</v>
      </c>
    </row>
    <row r="120" spans="1:2">
      <c r="A120">
        <v>118</v>
      </c>
      <c r="B120">
        <v>378200</v>
      </c>
    </row>
    <row r="121" spans="1:2">
      <c r="A121">
        <v>119</v>
      </c>
      <c r="B121">
        <v>383900</v>
      </c>
    </row>
    <row r="122" spans="1:2">
      <c r="A122">
        <v>120</v>
      </c>
      <c r="B122">
        <v>389600</v>
      </c>
    </row>
    <row r="123" spans="1:2">
      <c r="A123">
        <v>121</v>
      </c>
    </row>
    <row r="124" spans="1:2">
      <c r="A124">
        <v>122</v>
      </c>
    </row>
    <row r="125" spans="1:2">
      <c r="A125">
        <v>123</v>
      </c>
    </row>
    <row r="126" spans="1:2">
      <c r="A126">
        <v>124</v>
      </c>
    </row>
    <row r="127" spans="1:2">
      <c r="A127">
        <v>125</v>
      </c>
    </row>
    <row r="128" spans="1:2">
      <c r="A128">
        <v>126</v>
      </c>
    </row>
    <row r="129" spans="1:1">
      <c r="A129">
        <v>127</v>
      </c>
    </row>
    <row r="130" spans="1:1">
      <c r="A130">
        <v>128</v>
      </c>
    </row>
    <row r="131" spans="1:1">
      <c r="A131">
        <v>129</v>
      </c>
    </row>
    <row r="132" spans="1:1">
      <c r="A132">
        <v>130</v>
      </c>
    </row>
    <row r="133" spans="1:1">
      <c r="A133">
        <v>131</v>
      </c>
    </row>
    <row r="134" spans="1:1">
      <c r="A134">
        <v>132</v>
      </c>
    </row>
    <row r="135" spans="1:1">
      <c r="A135">
        <v>133</v>
      </c>
    </row>
    <row r="136" spans="1:1">
      <c r="A136">
        <v>134</v>
      </c>
    </row>
    <row r="137" spans="1:1">
      <c r="A137">
        <v>135</v>
      </c>
    </row>
    <row r="138" spans="1:1">
      <c r="A138">
        <v>136</v>
      </c>
    </row>
    <row r="139" spans="1:1">
      <c r="A139">
        <v>137</v>
      </c>
    </row>
    <row r="140" spans="1:1">
      <c r="A140">
        <v>138</v>
      </c>
    </row>
    <row r="141" spans="1:1">
      <c r="A141">
        <v>139</v>
      </c>
    </row>
    <row r="142" spans="1:1">
      <c r="A142">
        <v>140</v>
      </c>
    </row>
    <row r="143" spans="1:1">
      <c r="A143">
        <v>141</v>
      </c>
    </row>
    <row r="144" spans="1:1">
      <c r="A144">
        <v>142</v>
      </c>
    </row>
    <row r="145" spans="1:1">
      <c r="A145">
        <v>143</v>
      </c>
    </row>
    <row r="146" spans="1:1">
      <c r="A146">
        <v>144</v>
      </c>
    </row>
    <row r="147" spans="1:1">
      <c r="A147">
        <v>145</v>
      </c>
    </row>
    <row r="148" spans="1:1">
      <c r="A148">
        <v>146</v>
      </c>
    </row>
    <row r="149" spans="1:1">
      <c r="A149">
        <v>147</v>
      </c>
    </row>
    <row r="150" spans="1:1">
      <c r="A150">
        <v>148</v>
      </c>
    </row>
    <row r="151" spans="1:1">
      <c r="A151">
        <v>149</v>
      </c>
    </row>
    <row r="152" spans="1:1">
      <c r="A152">
        <v>150</v>
      </c>
    </row>
    <row r="153" spans="1:1">
      <c r="A153">
        <v>151</v>
      </c>
    </row>
    <row r="154" spans="1:1">
      <c r="A154">
        <v>152</v>
      </c>
    </row>
    <row r="155" spans="1:1">
      <c r="A155">
        <v>153</v>
      </c>
    </row>
    <row r="156" spans="1:1">
      <c r="A156">
        <v>154</v>
      </c>
    </row>
    <row r="157" spans="1:1">
      <c r="A157">
        <v>155</v>
      </c>
    </row>
    <row r="158" spans="1:1">
      <c r="A158">
        <v>156</v>
      </c>
    </row>
    <row r="159" spans="1:1">
      <c r="A159">
        <v>157</v>
      </c>
    </row>
    <row r="160" spans="1:1">
      <c r="A160">
        <v>158</v>
      </c>
    </row>
    <row r="161" spans="1:1">
      <c r="A161">
        <v>159</v>
      </c>
    </row>
    <row r="162" spans="1:1">
      <c r="A162">
        <v>160</v>
      </c>
    </row>
    <row r="163" spans="1:1">
      <c r="A163">
        <v>161</v>
      </c>
    </row>
    <row r="164" spans="1:1">
      <c r="A164">
        <v>162</v>
      </c>
    </row>
    <row r="165" spans="1:1">
      <c r="A165">
        <v>163</v>
      </c>
    </row>
    <row r="166" spans="1:1">
      <c r="A166">
        <v>164</v>
      </c>
    </row>
    <row r="167" spans="1:1">
      <c r="A167">
        <v>165</v>
      </c>
    </row>
    <row r="168" spans="1:1">
      <c r="A168">
        <v>166</v>
      </c>
    </row>
    <row r="169" spans="1:1">
      <c r="A169">
        <v>167</v>
      </c>
    </row>
    <row r="170" spans="1:1">
      <c r="A170">
        <v>168</v>
      </c>
    </row>
    <row r="171" spans="1:1">
      <c r="A171">
        <v>169</v>
      </c>
    </row>
    <row r="172" spans="1:1">
      <c r="A172">
        <v>170</v>
      </c>
    </row>
    <row r="173" spans="1:1">
      <c r="A173">
        <v>171</v>
      </c>
    </row>
    <row r="174" spans="1:1">
      <c r="A174">
        <v>172</v>
      </c>
    </row>
    <row r="175" spans="1:1">
      <c r="A175">
        <v>173</v>
      </c>
    </row>
    <row r="176" spans="1:1">
      <c r="A176">
        <v>174</v>
      </c>
    </row>
    <row r="177" spans="1:1">
      <c r="A177">
        <v>175</v>
      </c>
    </row>
    <row r="178" spans="1:1">
      <c r="A178">
        <v>176</v>
      </c>
    </row>
    <row r="179" spans="1:1">
      <c r="A179">
        <v>177</v>
      </c>
    </row>
    <row r="180" spans="1:1">
      <c r="A180">
        <v>178</v>
      </c>
    </row>
    <row r="181" spans="1:1">
      <c r="A181">
        <v>179</v>
      </c>
    </row>
    <row r="182" spans="1:1">
      <c r="A182">
        <v>180</v>
      </c>
    </row>
    <row r="183" spans="1:1">
      <c r="A183">
        <v>181</v>
      </c>
    </row>
    <row r="184" spans="1:1">
      <c r="A184">
        <v>182</v>
      </c>
    </row>
    <row r="185" spans="1:1">
      <c r="A185">
        <v>183</v>
      </c>
    </row>
    <row r="186" spans="1:1">
      <c r="A186">
        <v>184</v>
      </c>
    </row>
    <row r="187" spans="1:1">
      <c r="A187">
        <v>185</v>
      </c>
    </row>
    <row r="188" spans="1:1">
      <c r="A188">
        <v>186</v>
      </c>
    </row>
    <row r="189" spans="1:1">
      <c r="A189">
        <v>187</v>
      </c>
    </row>
    <row r="190" spans="1:1">
      <c r="A190">
        <v>188</v>
      </c>
    </row>
    <row r="191" spans="1:1">
      <c r="A191">
        <v>189</v>
      </c>
    </row>
    <row r="192" spans="1:1">
      <c r="A192">
        <v>190</v>
      </c>
    </row>
    <row r="193" spans="1:1">
      <c r="A193">
        <v>191</v>
      </c>
    </row>
    <row r="194" spans="1:1">
      <c r="A194">
        <v>192</v>
      </c>
    </row>
    <row r="195" spans="1:1">
      <c r="A195">
        <v>193</v>
      </c>
    </row>
    <row r="196" spans="1:1">
      <c r="A196">
        <v>194</v>
      </c>
    </row>
    <row r="197" spans="1:1">
      <c r="A197">
        <v>195</v>
      </c>
    </row>
    <row r="198" spans="1:1">
      <c r="A198">
        <v>196</v>
      </c>
    </row>
    <row r="199" spans="1:1">
      <c r="A199">
        <v>197</v>
      </c>
    </row>
    <row r="200" spans="1:1">
      <c r="A200">
        <v>198</v>
      </c>
    </row>
    <row r="201" spans="1:1">
      <c r="A201">
        <v>199</v>
      </c>
    </row>
    <row r="202" spans="1:1">
      <c r="A202">
        <v>200</v>
      </c>
    </row>
    <row r="203" spans="1:1">
      <c r="A203">
        <v>201</v>
      </c>
    </row>
    <row r="204" spans="1:1">
      <c r="A204">
        <v>202</v>
      </c>
    </row>
    <row r="205" spans="1:1">
      <c r="A205">
        <v>203</v>
      </c>
    </row>
    <row r="206" spans="1:1">
      <c r="A206">
        <v>204</v>
      </c>
    </row>
    <row r="207" spans="1:1">
      <c r="A207">
        <v>205</v>
      </c>
    </row>
    <row r="208" spans="1:1">
      <c r="A208">
        <v>206</v>
      </c>
    </row>
    <row r="209" spans="1:1">
      <c r="A209">
        <v>207</v>
      </c>
    </row>
    <row r="210" spans="1:1">
      <c r="A210">
        <v>208</v>
      </c>
    </row>
    <row r="211" spans="1:1">
      <c r="A211">
        <v>209</v>
      </c>
    </row>
    <row r="212" spans="1:1">
      <c r="A212">
        <v>210</v>
      </c>
    </row>
    <row r="213" spans="1:1">
      <c r="A213">
        <v>211</v>
      </c>
    </row>
    <row r="214" spans="1:1">
      <c r="A214">
        <v>212</v>
      </c>
    </row>
    <row r="215" spans="1:1">
      <c r="A215">
        <v>213</v>
      </c>
    </row>
    <row r="216" spans="1:1">
      <c r="A216">
        <v>214</v>
      </c>
    </row>
    <row r="217" spans="1:1">
      <c r="A217">
        <v>215</v>
      </c>
    </row>
    <row r="218" spans="1:1">
      <c r="A218">
        <v>216</v>
      </c>
    </row>
    <row r="219" spans="1:1">
      <c r="A219">
        <v>217</v>
      </c>
    </row>
    <row r="220" spans="1:1">
      <c r="A220">
        <v>218</v>
      </c>
    </row>
    <row r="221" spans="1:1">
      <c r="A221">
        <v>219</v>
      </c>
    </row>
    <row r="222" spans="1:1">
      <c r="A222">
        <v>220</v>
      </c>
    </row>
    <row r="223" spans="1:1">
      <c r="A223">
        <v>221</v>
      </c>
    </row>
    <row r="224" spans="1:1">
      <c r="A224">
        <v>222</v>
      </c>
    </row>
    <row r="225" spans="1:1">
      <c r="A225">
        <v>223</v>
      </c>
    </row>
    <row r="226" spans="1:1">
      <c r="A226">
        <v>224</v>
      </c>
    </row>
    <row r="227" spans="1:1">
      <c r="A227">
        <v>225</v>
      </c>
    </row>
    <row r="228" spans="1:1">
      <c r="A228">
        <v>226</v>
      </c>
    </row>
    <row r="229" spans="1:1">
      <c r="A229">
        <v>227</v>
      </c>
    </row>
    <row r="230" spans="1:1">
      <c r="A230">
        <v>228</v>
      </c>
    </row>
    <row r="231" spans="1:1">
      <c r="A231">
        <v>229</v>
      </c>
    </row>
    <row r="232" spans="1:1">
      <c r="A232">
        <v>230</v>
      </c>
    </row>
    <row r="233" spans="1:1">
      <c r="A233">
        <v>231</v>
      </c>
    </row>
    <row r="234" spans="1:1">
      <c r="A234">
        <v>232</v>
      </c>
    </row>
    <row r="235" spans="1:1">
      <c r="A235">
        <v>233</v>
      </c>
    </row>
    <row r="236" spans="1:1">
      <c r="A236">
        <v>234</v>
      </c>
    </row>
    <row r="237" spans="1:1">
      <c r="A237">
        <v>235</v>
      </c>
    </row>
    <row r="238" spans="1:1">
      <c r="A238">
        <v>236</v>
      </c>
    </row>
    <row r="239" spans="1:1">
      <c r="A239">
        <v>237</v>
      </c>
    </row>
    <row r="240" spans="1:1">
      <c r="A240">
        <v>238</v>
      </c>
    </row>
    <row r="241" spans="1:1">
      <c r="A241">
        <v>239</v>
      </c>
    </row>
    <row r="242" spans="1:1">
      <c r="A242">
        <v>240</v>
      </c>
    </row>
    <row r="243" spans="1:1">
      <c r="A243">
        <v>241</v>
      </c>
    </row>
    <row r="244" spans="1:1">
      <c r="A244">
        <v>242</v>
      </c>
    </row>
    <row r="245" spans="1:1">
      <c r="A245">
        <v>243</v>
      </c>
    </row>
    <row r="246" spans="1:1">
      <c r="A246">
        <v>244</v>
      </c>
    </row>
    <row r="247" spans="1:1">
      <c r="A247">
        <v>245</v>
      </c>
    </row>
    <row r="248" spans="1:1">
      <c r="A248">
        <v>246</v>
      </c>
    </row>
    <row r="249" spans="1:1">
      <c r="A249">
        <v>247</v>
      </c>
    </row>
    <row r="250" spans="1:1">
      <c r="A250">
        <v>248</v>
      </c>
    </row>
    <row r="251" spans="1:1">
      <c r="A251">
        <v>249</v>
      </c>
    </row>
    <row r="252" spans="1:1">
      <c r="A252">
        <v>250</v>
      </c>
    </row>
  </sheetData>
  <mergeCells count="1">
    <mergeCell ref="A1:B1"/>
  </mergeCells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1"/>
  <sheetViews>
    <sheetView workbookViewId="0">
      <selection activeCell="B27" sqref="B27"/>
    </sheetView>
  </sheetViews>
  <sheetFormatPr defaultRowHeight="15"/>
  <cols>
    <col min="1" max="1" width="21.5703125" bestFit="1" customWidth="1"/>
    <col min="2" max="2" width="11.42578125" bestFit="1" customWidth="1"/>
    <col min="3" max="3" width="14.85546875" customWidth="1"/>
    <col min="4" max="6" width="9.140625" customWidth="1"/>
    <col min="7" max="7" width="17" bestFit="1" customWidth="1"/>
    <col min="8" max="8" width="9.140625" customWidth="1"/>
  </cols>
  <sheetData>
    <row r="1" spans="1:8">
      <c r="A1" s="1" t="s">
        <v>56</v>
      </c>
      <c r="B1" s="1"/>
      <c r="C1" s="1"/>
      <c r="G1" t="s">
        <v>57</v>
      </c>
      <c r="H1" t="s">
        <v>8</v>
      </c>
    </row>
    <row r="2" spans="1:8">
      <c r="A2" t="s">
        <v>1</v>
      </c>
      <c r="B2" t="s">
        <v>58</v>
      </c>
      <c r="C2" t="s">
        <v>6</v>
      </c>
      <c r="G2" t="s">
        <v>296</v>
      </c>
      <c r="H2">
        <v>1</v>
      </c>
    </row>
    <row r="3" spans="1:8">
      <c r="A3" t="s">
        <v>296</v>
      </c>
      <c r="B3" t="s">
        <v>297</v>
      </c>
      <c r="C3">
        <f ca="1">COUNTIF(INDIRECT("RingSkill.RingSkillLevel[RingSkill.Name]"),INDIRECT("RingSkill[@Name]"))</f>
        <v>10</v>
      </c>
      <c r="G3" t="s">
        <v>296</v>
      </c>
      <c r="H3">
        <v>2</v>
      </c>
    </row>
    <row r="4" spans="1:8">
      <c r="A4" t="s">
        <v>298</v>
      </c>
      <c r="B4" t="s">
        <v>297</v>
      </c>
      <c r="C4">
        <f t="shared" ref="C4:C27" ca="1" si="0">COUNTIF(INDIRECT("RingSkill.RingSkillLevel[RingSkill.Name]"),INDIRECT("RingSkill[@Name]"))</f>
        <v>10</v>
      </c>
      <c r="G4" t="s">
        <v>296</v>
      </c>
      <c r="H4">
        <v>3</v>
      </c>
    </row>
    <row r="5" spans="1:8">
      <c r="A5" t="s">
        <v>299</v>
      </c>
      <c r="B5" t="s">
        <v>300</v>
      </c>
      <c r="C5">
        <f t="shared" ca="1" si="0"/>
        <v>10</v>
      </c>
      <c r="G5" t="s">
        <v>296</v>
      </c>
      <c r="H5">
        <v>4</v>
      </c>
    </row>
    <row r="6" spans="1:8">
      <c r="A6" t="s">
        <v>301</v>
      </c>
      <c r="B6" t="s">
        <v>300</v>
      </c>
      <c r="C6">
        <f t="shared" ca="1" si="0"/>
        <v>0</v>
      </c>
      <c r="G6" t="s">
        <v>296</v>
      </c>
      <c r="H6">
        <v>5</v>
      </c>
    </row>
    <row r="7" spans="1:8">
      <c r="A7" t="s">
        <v>180</v>
      </c>
      <c r="B7" t="s">
        <v>300</v>
      </c>
      <c r="C7">
        <f t="shared" ca="1" si="0"/>
        <v>0</v>
      </c>
      <c r="G7" t="s">
        <v>296</v>
      </c>
      <c r="H7">
        <v>6</v>
      </c>
    </row>
    <row r="8" spans="1:8">
      <c r="A8" t="s">
        <v>302</v>
      </c>
      <c r="B8" t="s">
        <v>300</v>
      </c>
      <c r="C8">
        <f t="shared" ca="1" si="0"/>
        <v>0</v>
      </c>
      <c r="G8" t="s">
        <v>296</v>
      </c>
      <c r="H8">
        <v>7</v>
      </c>
    </row>
    <row r="9" spans="1:8">
      <c r="A9" t="s">
        <v>303</v>
      </c>
      <c r="B9" t="s">
        <v>300</v>
      </c>
      <c r="C9">
        <f t="shared" ca="1" si="0"/>
        <v>0</v>
      </c>
      <c r="G9" t="s">
        <v>296</v>
      </c>
      <c r="H9">
        <v>8</v>
      </c>
    </row>
    <row r="10" spans="1:8">
      <c r="A10" t="s">
        <v>304</v>
      </c>
      <c r="B10" t="s">
        <v>297</v>
      </c>
      <c r="C10">
        <f t="shared" ca="1" si="0"/>
        <v>0</v>
      </c>
      <c r="G10" t="s">
        <v>296</v>
      </c>
      <c r="H10">
        <v>9</v>
      </c>
    </row>
    <row r="11" spans="1:8">
      <c r="A11" t="s">
        <v>305</v>
      </c>
      <c r="B11" t="s">
        <v>306</v>
      </c>
      <c r="C11">
        <f t="shared" ca="1" si="0"/>
        <v>0</v>
      </c>
      <c r="G11" t="s">
        <v>296</v>
      </c>
      <c r="H11">
        <v>10</v>
      </c>
    </row>
    <row r="12" spans="1:8">
      <c r="A12" t="s">
        <v>307</v>
      </c>
      <c r="B12" t="s">
        <v>306</v>
      </c>
      <c r="C12">
        <f t="shared" ca="1" si="0"/>
        <v>0</v>
      </c>
      <c r="G12" t="s">
        <v>298</v>
      </c>
      <c r="H12">
        <v>1</v>
      </c>
    </row>
    <row r="13" spans="1:8">
      <c r="A13" t="s">
        <v>308</v>
      </c>
      <c r="B13" t="s">
        <v>306</v>
      </c>
      <c r="C13">
        <f t="shared" ca="1" si="0"/>
        <v>0</v>
      </c>
      <c r="G13" t="s">
        <v>298</v>
      </c>
      <c r="H13">
        <v>2</v>
      </c>
    </row>
    <row r="14" spans="1:8">
      <c r="A14" t="s">
        <v>309</v>
      </c>
      <c r="B14" t="s">
        <v>306</v>
      </c>
      <c r="C14">
        <f t="shared" ca="1" si="0"/>
        <v>0</v>
      </c>
      <c r="G14" t="s">
        <v>298</v>
      </c>
      <c r="H14">
        <v>3</v>
      </c>
    </row>
    <row r="15" spans="1:8">
      <c r="A15" t="s">
        <v>310</v>
      </c>
      <c r="B15" t="s">
        <v>297</v>
      </c>
      <c r="C15">
        <f t="shared" ca="1" si="0"/>
        <v>0</v>
      </c>
      <c r="G15" t="s">
        <v>298</v>
      </c>
      <c r="H15">
        <v>4</v>
      </c>
    </row>
    <row r="16" spans="1:8">
      <c r="A16" t="s">
        <v>311</v>
      </c>
      <c r="B16" t="s">
        <v>312</v>
      </c>
      <c r="C16">
        <f t="shared" ca="1" si="0"/>
        <v>0</v>
      </c>
      <c r="G16" t="s">
        <v>298</v>
      </c>
      <c r="H16">
        <v>5</v>
      </c>
    </row>
    <row r="17" spans="1:8">
      <c r="A17" t="s">
        <v>313</v>
      </c>
      <c r="B17" t="s">
        <v>312</v>
      </c>
      <c r="C17">
        <f t="shared" ca="1" si="0"/>
        <v>0</v>
      </c>
      <c r="G17" t="s">
        <v>298</v>
      </c>
      <c r="H17">
        <v>6</v>
      </c>
    </row>
    <row r="18" spans="1:8">
      <c r="A18" t="s">
        <v>314</v>
      </c>
      <c r="B18" t="s">
        <v>312</v>
      </c>
      <c r="C18">
        <f t="shared" ca="1" si="0"/>
        <v>0</v>
      </c>
      <c r="G18" t="s">
        <v>298</v>
      </c>
      <c r="H18">
        <v>7</v>
      </c>
    </row>
    <row r="19" spans="1:8">
      <c r="A19" t="s">
        <v>315</v>
      </c>
      <c r="B19" t="s">
        <v>312</v>
      </c>
      <c r="C19">
        <f t="shared" ca="1" si="0"/>
        <v>0</v>
      </c>
      <c r="G19" t="s">
        <v>298</v>
      </c>
      <c r="H19">
        <v>8</v>
      </c>
    </row>
    <row r="20" spans="1:8">
      <c r="A20" t="s">
        <v>316</v>
      </c>
      <c r="B20" t="s">
        <v>312</v>
      </c>
      <c r="C20">
        <f t="shared" ca="1" si="0"/>
        <v>0</v>
      </c>
      <c r="G20" t="s">
        <v>298</v>
      </c>
      <c r="H20">
        <v>9</v>
      </c>
    </row>
    <row r="21" spans="1:8">
      <c r="A21" t="s">
        <v>317</v>
      </c>
      <c r="B21" t="s">
        <v>297</v>
      </c>
      <c r="C21">
        <f t="shared" ca="1" si="0"/>
        <v>0</v>
      </c>
      <c r="G21" t="s">
        <v>298</v>
      </c>
      <c r="H21">
        <v>10</v>
      </c>
    </row>
    <row r="22" spans="1:8">
      <c r="A22" t="s">
        <v>318</v>
      </c>
      <c r="B22" t="s">
        <v>319</v>
      </c>
      <c r="C22">
        <f t="shared" ca="1" si="0"/>
        <v>0</v>
      </c>
      <c r="G22" t="s">
        <v>299</v>
      </c>
      <c r="H22">
        <v>1</v>
      </c>
    </row>
    <row r="23" spans="1:8">
      <c r="A23" t="s">
        <v>320</v>
      </c>
      <c r="B23" t="s">
        <v>319</v>
      </c>
      <c r="C23">
        <f t="shared" ca="1" si="0"/>
        <v>0</v>
      </c>
      <c r="G23" t="s">
        <v>299</v>
      </c>
      <c r="H23">
        <v>2</v>
      </c>
    </row>
    <row r="24" spans="1:8">
      <c r="A24" t="s">
        <v>321</v>
      </c>
      <c r="B24" t="s">
        <v>319</v>
      </c>
      <c r="C24">
        <f t="shared" ca="1" si="0"/>
        <v>0</v>
      </c>
      <c r="G24" t="s">
        <v>299</v>
      </c>
      <c r="H24">
        <v>3</v>
      </c>
    </row>
    <row r="25" spans="1:8">
      <c r="A25" t="s">
        <v>322</v>
      </c>
      <c r="B25" t="s">
        <v>319</v>
      </c>
      <c r="C25">
        <f t="shared" ca="1" si="0"/>
        <v>0</v>
      </c>
      <c r="G25" t="s">
        <v>299</v>
      </c>
      <c r="H25">
        <v>4</v>
      </c>
    </row>
    <row r="26" spans="1:8">
      <c r="A26" t="s">
        <v>323</v>
      </c>
      <c r="B26" t="s">
        <v>319</v>
      </c>
      <c r="C26">
        <f t="shared" ca="1" si="0"/>
        <v>0</v>
      </c>
      <c r="G26" t="s">
        <v>299</v>
      </c>
      <c r="H26">
        <v>5</v>
      </c>
    </row>
    <row r="27" spans="1:8">
      <c r="A27" t="s">
        <v>324</v>
      </c>
      <c r="B27" t="s">
        <v>319</v>
      </c>
      <c r="C27">
        <f t="shared" ca="1" si="0"/>
        <v>0</v>
      </c>
      <c r="G27" t="s">
        <v>299</v>
      </c>
      <c r="H27">
        <v>6</v>
      </c>
    </row>
    <row r="28" spans="1:8">
      <c r="G28" t="s">
        <v>299</v>
      </c>
      <c r="H28">
        <v>7</v>
      </c>
    </row>
    <row r="29" spans="1:8">
      <c r="G29" t="s">
        <v>299</v>
      </c>
      <c r="H29">
        <v>8</v>
      </c>
    </row>
    <row r="30" spans="1:8">
      <c r="G30" t="s">
        <v>299</v>
      </c>
      <c r="H30">
        <v>9</v>
      </c>
    </row>
    <row r="31" spans="1:8">
      <c r="G31" t="s">
        <v>299</v>
      </c>
      <c r="H31">
        <v>10</v>
      </c>
    </row>
  </sheetData>
  <mergeCells count="1">
    <mergeCell ref="A1:C1"/>
  </mergeCells>
  <dataValidations count="2">
    <dataValidation type="list" allowBlank="1" sqref="B3:B27" xr:uid="{00000000-0002-0000-0B00-000000000000}">
      <formula1>INDIRECT("RingSkillCategory[Name]")</formula1>
    </dataValidation>
    <dataValidation type="list" allowBlank="1" sqref="G2:G31" xr:uid="{00000000-0002-0000-0B00-000001000000}">
      <formula1>INDIRECT("RingSkill[Name]")</formula1>
    </dataValidation>
  </dataValidations>
  <pageMargins left="0.7" right="0.7" top="0.75" bottom="0.75" header="0.3" footer="0.3"/>
  <legacyDrawing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7"/>
  <sheetViews>
    <sheetView workbookViewId="0">
      <selection activeCell="A3" sqref="A3:A7"/>
    </sheetView>
  </sheetViews>
  <sheetFormatPr defaultRowHeight="15"/>
  <cols>
    <col min="1" max="1" width="48" bestFit="1" customWidth="1"/>
  </cols>
  <sheetData>
    <row r="1" spans="1:1">
      <c r="A1" s="1" t="s">
        <v>59</v>
      </c>
    </row>
    <row r="2" spans="1:1">
      <c r="A2" t="s">
        <v>1</v>
      </c>
    </row>
    <row r="3" spans="1:1">
      <c r="A3" t="s">
        <v>297</v>
      </c>
    </row>
    <row r="4" spans="1:1">
      <c r="A4" t="s">
        <v>300</v>
      </c>
    </row>
    <row r="5" spans="1:1">
      <c r="A5" t="s">
        <v>306</v>
      </c>
    </row>
    <row r="6" spans="1:1">
      <c r="A6" t="s">
        <v>312</v>
      </c>
    </row>
    <row r="7" spans="1:1">
      <c r="A7" t="s">
        <v>319</v>
      </c>
    </row>
  </sheetData>
  <mergeCells count="1">
    <mergeCell ref="A1"/>
  </mergeCells>
  <pageMargins left="0.7" right="0.7" top="0.75" bottom="0.75" header="0.3" footer="0.3"/>
  <legacy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80"/>
  <sheetViews>
    <sheetView workbookViewId="0">
      <selection activeCell="A3" sqref="A3"/>
    </sheetView>
  </sheetViews>
  <sheetFormatPr defaultRowHeight="15"/>
  <cols>
    <col min="1" max="1" width="26" bestFit="1" customWidth="1"/>
    <col min="2" max="2" width="16" customWidth="1"/>
    <col min="3" max="3" width="15.85546875" customWidth="1"/>
    <col min="4" max="4" width="9.140625" customWidth="1"/>
    <col min="5" max="5" width="19.140625" customWidth="1"/>
    <col min="6" max="6" width="25" customWidth="1"/>
    <col min="7" max="7" width="26.7109375" customWidth="1"/>
    <col min="8" max="8" width="29.42578125" customWidth="1"/>
  </cols>
  <sheetData>
    <row r="1" spans="1:8">
      <c r="A1" s="1" t="s">
        <v>60</v>
      </c>
      <c r="B1" s="1"/>
      <c r="C1" s="1"/>
      <c r="D1" s="1"/>
      <c r="E1" s="1"/>
      <c r="F1" s="1"/>
      <c r="G1" s="1"/>
      <c r="H1" s="1"/>
    </row>
    <row r="2" spans="1:8">
      <c r="A2" t="s">
        <v>1</v>
      </c>
      <c r="B2" t="s">
        <v>61</v>
      </c>
      <c r="C2" t="s">
        <v>62</v>
      </c>
      <c r="D2" t="s">
        <v>32</v>
      </c>
      <c r="E2" t="s">
        <v>63</v>
      </c>
      <c r="F2" t="s">
        <v>64</v>
      </c>
      <c r="G2" t="s">
        <v>65</v>
      </c>
      <c r="H2" t="s">
        <v>66</v>
      </c>
    </row>
    <row r="3" spans="1:8">
      <c r="A3" t="s">
        <v>325</v>
      </c>
      <c r="B3">
        <v>1114</v>
      </c>
      <c r="C3">
        <v>1691</v>
      </c>
      <c r="D3">
        <v>12</v>
      </c>
      <c r="E3">
        <v>1000</v>
      </c>
      <c r="F3">
        <v>48</v>
      </c>
      <c r="G3">
        <v>45</v>
      </c>
      <c r="H3">
        <v>40000000</v>
      </c>
    </row>
    <row r="4" spans="1:8">
      <c r="A4" t="s">
        <v>326</v>
      </c>
      <c r="B4">
        <v>1138</v>
      </c>
      <c r="C4">
        <v>1664</v>
      </c>
      <c r="D4">
        <v>11</v>
      </c>
      <c r="E4">
        <v>760</v>
      </c>
      <c r="F4">
        <v>45</v>
      </c>
      <c r="G4">
        <v>30</v>
      </c>
      <c r="H4">
        <v>30000000</v>
      </c>
    </row>
    <row r="5" spans="1:8">
      <c r="A5" t="s">
        <v>289</v>
      </c>
      <c r="B5">
        <v>1091</v>
      </c>
      <c r="C5">
        <v>1689</v>
      </c>
      <c r="D5">
        <v>13</v>
      </c>
      <c r="E5">
        <v>1320</v>
      </c>
      <c r="F5">
        <v>50</v>
      </c>
      <c r="G5">
        <v>60</v>
      </c>
      <c r="H5">
        <v>50000000</v>
      </c>
    </row>
    <row r="6" spans="1:8">
      <c r="A6" t="s">
        <v>327</v>
      </c>
      <c r="B6">
        <v>1004</v>
      </c>
      <c r="C6">
        <v>1704</v>
      </c>
      <c r="D6">
        <v>8</v>
      </c>
      <c r="E6">
        <v>160</v>
      </c>
      <c r="F6">
        <v>30</v>
      </c>
      <c r="G6">
        <v>12</v>
      </c>
      <c r="H6">
        <v>10000000</v>
      </c>
    </row>
    <row r="7" spans="1:8">
      <c r="A7" t="s">
        <v>328</v>
      </c>
      <c r="B7">
        <v>1012</v>
      </c>
      <c r="C7">
        <v>1809</v>
      </c>
      <c r="D7">
        <v>8</v>
      </c>
      <c r="E7">
        <v>160</v>
      </c>
      <c r="F7">
        <v>30</v>
      </c>
      <c r="G7">
        <v>12</v>
      </c>
      <c r="H7">
        <v>10000000</v>
      </c>
    </row>
    <row r="8" spans="1:8">
      <c r="A8" t="s">
        <v>329</v>
      </c>
      <c r="B8">
        <v>1196</v>
      </c>
      <c r="C8">
        <v>1826</v>
      </c>
      <c r="D8">
        <v>12</v>
      </c>
      <c r="E8">
        <v>1000</v>
      </c>
      <c r="F8">
        <v>48</v>
      </c>
      <c r="G8">
        <v>45</v>
      </c>
      <c r="H8">
        <v>40000000</v>
      </c>
    </row>
    <row r="9" spans="1:8">
      <c r="A9" t="s">
        <v>330</v>
      </c>
      <c r="B9">
        <v>1176</v>
      </c>
      <c r="C9">
        <v>1918</v>
      </c>
      <c r="D9">
        <v>8</v>
      </c>
      <c r="E9">
        <v>160</v>
      </c>
      <c r="F9">
        <v>30</v>
      </c>
      <c r="G9">
        <v>12</v>
      </c>
      <c r="H9">
        <v>10000000</v>
      </c>
    </row>
    <row r="10" spans="1:8">
      <c r="A10" t="s">
        <v>331</v>
      </c>
      <c r="B10">
        <v>1335</v>
      </c>
      <c r="C10">
        <v>1945</v>
      </c>
      <c r="D10">
        <v>10</v>
      </c>
      <c r="E10">
        <v>600</v>
      </c>
      <c r="F10">
        <v>40</v>
      </c>
      <c r="G10">
        <v>20</v>
      </c>
      <c r="H10">
        <v>25000000</v>
      </c>
    </row>
    <row r="11" spans="1:8">
      <c r="A11" t="s">
        <v>332</v>
      </c>
      <c r="B11">
        <v>1332</v>
      </c>
      <c r="C11">
        <v>1810</v>
      </c>
      <c r="D11">
        <v>11</v>
      </c>
      <c r="E11">
        <v>760</v>
      </c>
      <c r="F11">
        <v>45</v>
      </c>
      <c r="G11">
        <v>30</v>
      </c>
      <c r="H11">
        <v>30000000</v>
      </c>
    </row>
    <row r="12" spans="1:8">
      <c r="A12" t="s">
        <v>333</v>
      </c>
      <c r="B12">
        <v>1335</v>
      </c>
      <c r="C12">
        <v>1605</v>
      </c>
      <c r="D12">
        <v>8</v>
      </c>
      <c r="E12">
        <v>160</v>
      </c>
      <c r="F12">
        <v>30</v>
      </c>
      <c r="G12">
        <v>12</v>
      </c>
      <c r="H12">
        <v>10000000</v>
      </c>
    </row>
    <row r="13" spans="1:8">
      <c r="A13" t="s">
        <v>334</v>
      </c>
      <c r="B13">
        <v>1083</v>
      </c>
      <c r="C13">
        <v>1643</v>
      </c>
      <c r="D13">
        <v>12</v>
      </c>
      <c r="E13">
        <v>1000</v>
      </c>
      <c r="F13">
        <v>48</v>
      </c>
      <c r="G13">
        <v>45</v>
      </c>
    </row>
    <row r="14" spans="1:8">
      <c r="A14" t="s">
        <v>335</v>
      </c>
      <c r="B14">
        <v>1151</v>
      </c>
      <c r="C14">
        <v>1331</v>
      </c>
      <c r="E14">
        <v>1720</v>
      </c>
      <c r="F14">
        <v>50</v>
      </c>
      <c r="G14">
        <v>80</v>
      </c>
      <c r="H14">
        <v>80000000</v>
      </c>
    </row>
    <row r="15" spans="1:8">
      <c r="A15" t="s">
        <v>336</v>
      </c>
      <c r="E15">
        <v>1320</v>
      </c>
    </row>
    <row r="16" spans="1:8">
      <c r="A16" t="s">
        <v>337</v>
      </c>
      <c r="E16">
        <v>1320</v>
      </c>
    </row>
    <row r="17" spans="1:5">
      <c r="A17" t="s">
        <v>338</v>
      </c>
      <c r="E17">
        <v>1320</v>
      </c>
    </row>
    <row r="18" spans="1:5">
      <c r="A18" t="s">
        <v>339</v>
      </c>
      <c r="E18">
        <v>1320</v>
      </c>
    </row>
    <row r="19" spans="1:5">
      <c r="A19" t="s">
        <v>340</v>
      </c>
      <c r="E19">
        <v>1320</v>
      </c>
    </row>
    <row r="20" spans="1:5">
      <c r="A20" t="s">
        <v>341</v>
      </c>
      <c r="E20">
        <v>1320</v>
      </c>
    </row>
    <row r="21" spans="1:5">
      <c r="A21" t="s">
        <v>342</v>
      </c>
      <c r="E21">
        <v>1320</v>
      </c>
    </row>
    <row r="22" spans="1:5">
      <c r="A22" t="s">
        <v>343</v>
      </c>
      <c r="E22">
        <v>1320</v>
      </c>
    </row>
    <row r="23" spans="1:5">
      <c r="A23" t="s">
        <v>344</v>
      </c>
      <c r="E23">
        <v>1320</v>
      </c>
    </row>
    <row r="24" spans="1:5">
      <c r="A24" t="s">
        <v>345</v>
      </c>
      <c r="E24">
        <v>280</v>
      </c>
    </row>
    <row r="25" spans="1:5">
      <c r="A25" t="s">
        <v>346</v>
      </c>
      <c r="E25">
        <v>280</v>
      </c>
    </row>
    <row r="26" spans="1:5">
      <c r="A26" t="s">
        <v>347</v>
      </c>
      <c r="E26">
        <v>1000</v>
      </c>
    </row>
    <row r="27" spans="1:5">
      <c r="A27" t="s">
        <v>348</v>
      </c>
      <c r="E27">
        <v>760</v>
      </c>
    </row>
    <row r="28" spans="1:5">
      <c r="A28" t="s">
        <v>349</v>
      </c>
      <c r="E28">
        <v>1000</v>
      </c>
    </row>
    <row r="29" spans="1:5">
      <c r="A29" t="s">
        <v>350</v>
      </c>
      <c r="E29">
        <v>600</v>
      </c>
    </row>
    <row r="30" spans="1:5">
      <c r="A30" t="s">
        <v>351</v>
      </c>
      <c r="E30">
        <v>1000</v>
      </c>
    </row>
    <row r="31" spans="1:5">
      <c r="A31" t="s">
        <v>352</v>
      </c>
      <c r="E31">
        <v>1000</v>
      </c>
    </row>
    <row r="32" spans="1:5">
      <c r="A32" t="s">
        <v>353</v>
      </c>
      <c r="E32">
        <v>1000</v>
      </c>
    </row>
    <row r="33" spans="1:5">
      <c r="A33" t="s">
        <v>354</v>
      </c>
      <c r="E33">
        <v>1000</v>
      </c>
    </row>
    <row r="34" spans="1:5">
      <c r="A34" t="s">
        <v>355</v>
      </c>
      <c r="E34">
        <v>1000</v>
      </c>
    </row>
    <row r="35" spans="1:5">
      <c r="A35" t="s">
        <v>356</v>
      </c>
      <c r="E35">
        <v>280</v>
      </c>
    </row>
    <row r="36" spans="1:5">
      <c r="A36" t="s">
        <v>357</v>
      </c>
      <c r="E36">
        <v>280</v>
      </c>
    </row>
    <row r="37" spans="1:5">
      <c r="A37" t="s">
        <v>358</v>
      </c>
      <c r="E37">
        <v>280</v>
      </c>
    </row>
    <row r="38" spans="1:5">
      <c r="A38" t="s">
        <v>359</v>
      </c>
      <c r="E38">
        <v>280</v>
      </c>
    </row>
    <row r="39" spans="1:5">
      <c r="A39" t="s">
        <v>360</v>
      </c>
      <c r="E39">
        <v>280</v>
      </c>
    </row>
    <row r="40" spans="1:5">
      <c r="A40" t="s">
        <v>361</v>
      </c>
      <c r="E40">
        <v>160</v>
      </c>
    </row>
    <row r="41" spans="1:5">
      <c r="A41" t="s">
        <v>362</v>
      </c>
      <c r="E41">
        <v>600</v>
      </c>
    </row>
    <row r="42" spans="1:5">
      <c r="A42" t="s">
        <v>363</v>
      </c>
      <c r="E42">
        <v>600</v>
      </c>
    </row>
    <row r="43" spans="1:5">
      <c r="A43" t="s">
        <v>364</v>
      </c>
      <c r="E43">
        <v>600</v>
      </c>
    </row>
    <row r="44" spans="1:5">
      <c r="A44" t="s">
        <v>365</v>
      </c>
      <c r="E44">
        <v>160</v>
      </c>
    </row>
    <row r="45" spans="1:5">
      <c r="A45" t="s">
        <v>366</v>
      </c>
      <c r="E45">
        <v>160</v>
      </c>
    </row>
    <row r="46" spans="1:5">
      <c r="A46" t="s">
        <v>367</v>
      </c>
      <c r="E46">
        <v>1000</v>
      </c>
    </row>
    <row r="47" spans="1:5">
      <c r="A47" t="s">
        <v>368</v>
      </c>
      <c r="E47">
        <v>600</v>
      </c>
    </row>
    <row r="48" spans="1:5">
      <c r="A48" t="s">
        <v>369</v>
      </c>
      <c r="E48">
        <v>600</v>
      </c>
    </row>
    <row r="49" spans="1:5">
      <c r="A49" t="s">
        <v>370</v>
      </c>
      <c r="E49">
        <v>1000</v>
      </c>
    </row>
    <row r="50" spans="1:5">
      <c r="A50" t="s">
        <v>371</v>
      </c>
      <c r="E50">
        <v>1000</v>
      </c>
    </row>
    <row r="51" spans="1:5">
      <c r="A51" t="s">
        <v>372</v>
      </c>
      <c r="E51">
        <v>760</v>
      </c>
    </row>
    <row r="52" spans="1:5">
      <c r="A52" t="s">
        <v>373</v>
      </c>
      <c r="E52">
        <v>760</v>
      </c>
    </row>
    <row r="53" spans="1:5">
      <c r="A53" t="s">
        <v>332</v>
      </c>
      <c r="E53">
        <v>760</v>
      </c>
    </row>
    <row r="54" spans="1:5">
      <c r="A54" t="s">
        <v>374</v>
      </c>
      <c r="E54">
        <v>1000</v>
      </c>
    </row>
    <row r="55" spans="1:5">
      <c r="A55" t="s">
        <v>375</v>
      </c>
      <c r="E55">
        <v>600</v>
      </c>
    </row>
    <row r="56" spans="1:5">
      <c r="A56" t="s">
        <v>376</v>
      </c>
      <c r="E56">
        <v>160</v>
      </c>
    </row>
    <row r="57" spans="1:5">
      <c r="A57" t="s">
        <v>377</v>
      </c>
      <c r="E57">
        <v>160</v>
      </c>
    </row>
    <row r="58" spans="1:5">
      <c r="A58" t="s">
        <v>378</v>
      </c>
      <c r="E58">
        <v>760</v>
      </c>
    </row>
    <row r="59" spans="1:5">
      <c r="A59" t="s">
        <v>379</v>
      </c>
      <c r="E59">
        <v>160</v>
      </c>
    </row>
    <row r="60" spans="1:5">
      <c r="A60" t="s">
        <v>380</v>
      </c>
      <c r="E60">
        <v>160</v>
      </c>
    </row>
    <row r="61" spans="1:5">
      <c r="A61" t="s">
        <v>333</v>
      </c>
      <c r="E61">
        <v>160</v>
      </c>
    </row>
    <row r="62" spans="1:5">
      <c r="A62" t="s">
        <v>381</v>
      </c>
      <c r="E62">
        <v>160</v>
      </c>
    </row>
    <row r="63" spans="1:5">
      <c r="A63" t="s">
        <v>382</v>
      </c>
      <c r="E63">
        <v>600</v>
      </c>
    </row>
    <row r="64" spans="1:5">
      <c r="A64" t="s">
        <v>383</v>
      </c>
      <c r="E64">
        <v>600</v>
      </c>
    </row>
    <row r="65" spans="1:5">
      <c r="A65" t="s">
        <v>384</v>
      </c>
      <c r="E65">
        <v>160</v>
      </c>
    </row>
    <row r="66" spans="1:5">
      <c r="A66" t="s">
        <v>385</v>
      </c>
      <c r="E66">
        <v>600</v>
      </c>
    </row>
    <row r="67" spans="1:5">
      <c r="A67" t="s">
        <v>386</v>
      </c>
      <c r="E67">
        <v>1000</v>
      </c>
    </row>
    <row r="68" spans="1:5">
      <c r="A68" t="s">
        <v>387</v>
      </c>
      <c r="E68">
        <v>160</v>
      </c>
    </row>
    <row r="69" spans="1:5">
      <c r="A69" t="s">
        <v>388</v>
      </c>
      <c r="E69">
        <v>600</v>
      </c>
    </row>
    <row r="70" spans="1:5">
      <c r="A70" t="s">
        <v>389</v>
      </c>
      <c r="E70">
        <v>600</v>
      </c>
    </row>
    <row r="71" spans="1:5">
      <c r="A71" t="s">
        <v>390</v>
      </c>
      <c r="E71">
        <v>1000</v>
      </c>
    </row>
    <row r="72" spans="1:5">
      <c r="A72" t="s">
        <v>391</v>
      </c>
      <c r="E72">
        <v>600</v>
      </c>
    </row>
    <row r="73" spans="1:5">
      <c r="A73" t="s">
        <v>392</v>
      </c>
      <c r="E73">
        <v>600</v>
      </c>
    </row>
    <row r="74" spans="1:5">
      <c r="A74" t="s">
        <v>393</v>
      </c>
      <c r="E74">
        <v>160</v>
      </c>
    </row>
    <row r="75" spans="1:5">
      <c r="A75" t="s">
        <v>394</v>
      </c>
      <c r="E75">
        <v>160</v>
      </c>
    </row>
    <row r="76" spans="1:5">
      <c r="A76" t="s">
        <v>328</v>
      </c>
      <c r="E76">
        <v>160</v>
      </c>
    </row>
    <row r="77" spans="1:5">
      <c r="A77" t="s">
        <v>395</v>
      </c>
      <c r="E77">
        <v>160</v>
      </c>
    </row>
    <row r="78" spans="1:5">
      <c r="A78" t="s">
        <v>396</v>
      </c>
      <c r="E78">
        <v>760</v>
      </c>
    </row>
    <row r="79" spans="1:5">
      <c r="A79" t="s">
        <v>397</v>
      </c>
      <c r="E79">
        <v>160</v>
      </c>
    </row>
    <row r="80" spans="1:5">
      <c r="A80" t="s">
        <v>398</v>
      </c>
      <c r="E80">
        <v>160</v>
      </c>
    </row>
  </sheetData>
  <mergeCells count="1">
    <mergeCell ref="A1:H1"/>
  </mergeCells>
  <pageMargins left="0.7" right="0.7" top="0.75" bottom="0.75" header="0.3" footer="0.3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41"/>
  <sheetViews>
    <sheetView workbookViewId="0">
      <selection activeCell="A3" sqref="A3"/>
    </sheetView>
  </sheetViews>
  <sheetFormatPr defaultRowHeight="15"/>
  <cols>
    <col min="1" max="1" width="25.85546875" bestFit="1" customWidth="1"/>
    <col min="2" max="2" width="17" customWidth="1"/>
    <col min="3" max="3" width="14.85546875" customWidth="1"/>
    <col min="4" max="4" width="27.5703125" customWidth="1"/>
    <col min="5" max="5" width="24.7109375" customWidth="1"/>
    <col min="6" max="6" width="28.5703125" customWidth="1"/>
    <col min="7" max="7" width="22.140625" customWidth="1"/>
    <col min="8" max="10" width="9.140625" customWidth="1"/>
    <col min="11" max="11" width="12.85546875" customWidth="1"/>
    <col min="12" max="12" width="9.140625" customWidth="1"/>
    <col min="13" max="13" width="9.42578125" customWidth="1"/>
    <col min="14" max="16" width="9.140625" customWidth="1"/>
    <col min="17" max="17" width="12.85546875" customWidth="1"/>
    <col min="18" max="18" width="9.140625" customWidth="1"/>
    <col min="19" max="19" width="15.28515625" customWidth="1"/>
    <col min="20" max="22" width="9.140625" customWidth="1"/>
    <col min="23" max="23" width="16.7109375" customWidth="1"/>
    <col min="24" max="24" width="13.5703125" customWidth="1"/>
    <col min="25" max="25" width="10.7109375" customWidth="1"/>
    <col min="26" max="26" width="14.5703125" customWidth="1"/>
    <col min="27" max="27" width="9.140625" customWidth="1"/>
  </cols>
  <sheetData>
    <row r="1" spans="1:27">
      <c r="A1" s="1" t="s">
        <v>67</v>
      </c>
      <c r="B1" s="1"/>
      <c r="C1" s="1"/>
      <c r="D1" s="1"/>
      <c r="E1" s="1"/>
      <c r="F1" s="1"/>
      <c r="G1" s="1"/>
      <c r="L1" s="1" t="s">
        <v>68</v>
      </c>
      <c r="M1" s="1"/>
      <c r="R1" s="1" t="s">
        <v>69</v>
      </c>
      <c r="S1" s="1"/>
      <c r="X1" s="1" t="s">
        <v>34</v>
      </c>
      <c r="Y1" s="1"/>
      <c r="Z1" s="1"/>
      <c r="AA1" s="1"/>
    </row>
    <row r="2" spans="1:27">
      <c r="A2" t="s">
        <v>1</v>
      </c>
      <c r="B2" t="s">
        <v>70</v>
      </c>
      <c r="C2" t="s">
        <v>6</v>
      </c>
      <c r="D2" t="s">
        <v>71</v>
      </c>
      <c r="E2" t="s">
        <v>72</v>
      </c>
      <c r="F2" t="s">
        <v>73</v>
      </c>
      <c r="G2" t="s">
        <v>74</v>
      </c>
      <c r="K2" t="s">
        <v>75</v>
      </c>
      <c r="L2" t="s">
        <v>1</v>
      </c>
      <c r="M2" t="s">
        <v>76</v>
      </c>
      <c r="Q2" t="s">
        <v>75</v>
      </c>
      <c r="R2" t="s">
        <v>8</v>
      </c>
      <c r="S2" t="s">
        <v>35</v>
      </c>
      <c r="W2" t="s">
        <v>77</v>
      </c>
      <c r="X2" t="s">
        <v>37</v>
      </c>
      <c r="Y2" t="s">
        <v>38</v>
      </c>
      <c r="Z2" t="s">
        <v>39</v>
      </c>
      <c r="AA2" t="s">
        <v>40</v>
      </c>
    </row>
    <row r="3" spans="1:27">
      <c r="A3" t="s">
        <v>190</v>
      </c>
      <c r="B3">
        <f ca="1">COUNTIF(INDIRECT("Skill.SubSkill[Skill.Name]"),INDIRECT("Skill[@Name]"))</f>
        <v>2</v>
      </c>
      <c r="C3">
        <f ca="1">COUNTIF(INDIRECT("Skill.SkillLevel[Skill.Name]"),INDIRECT("Skill[@Name]"))</f>
        <v>15</v>
      </c>
      <c r="D3" t="s">
        <v>428</v>
      </c>
      <c r="E3">
        <v>10</v>
      </c>
      <c r="F3" t="s">
        <v>429</v>
      </c>
      <c r="K3" t="s">
        <v>190</v>
      </c>
      <c r="L3" t="s">
        <v>399</v>
      </c>
      <c r="M3">
        <v>2</v>
      </c>
      <c r="Q3" t="s">
        <v>190</v>
      </c>
      <c r="R3">
        <v>1</v>
      </c>
      <c r="S3">
        <f ca="1">COUNTIF(INDIRECT("SkillLevel.Effect[SkillLevel.Level]"),INDIRECT("SkillLevel[@Level]"))</f>
        <v>0</v>
      </c>
    </row>
    <row r="4" spans="1:27">
      <c r="A4" t="s">
        <v>399</v>
      </c>
      <c r="B4">
        <f t="shared" ref="B4:B41" ca="1" si="0">COUNTIF(INDIRECT("Skill.SubSkill[Skill.Name]"),INDIRECT("Skill[@Name]"))</f>
        <v>0</v>
      </c>
      <c r="C4">
        <f t="shared" ref="C4:C41" ca="1" si="1">COUNTIF(INDIRECT("Skill.SkillLevel[Skill.Name]"),INDIRECT("Skill[@Name]"))</f>
        <v>0</v>
      </c>
      <c r="K4" t="s">
        <v>190</v>
      </c>
      <c r="L4" t="s">
        <v>400</v>
      </c>
      <c r="M4">
        <v>2</v>
      </c>
      <c r="Q4" t="s">
        <v>190</v>
      </c>
      <c r="R4">
        <v>2</v>
      </c>
    </row>
    <row r="5" spans="1:27">
      <c r="A5" t="s">
        <v>400</v>
      </c>
      <c r="B5">
        <f t="shared" ca="1" si="0"/>
        <v>0</v>
      </c>
      <c r="C5">
        <f t="shared" ca="1" si="1"/>
        <v>0</v>
      </c>
      <c r="K5" t="s">
        <v>191</v>
      </c>
      <c r="L5" t="s">
        <v>401</v>
      </c>
      <c r="M5">
        <v>2</v>
      </c>
      <c r="Q5" t="s">
        <v>190</v>
      </c>
      <c r="R5">
        <v>3</v>
      </c>
    </row>
    <row r="6" spans="1:27">
      <c r="A6" t="s">
        <v>191</v>
      </c>
      <c r="B6">
        <f t="shared" ca="1" si="0"/>
        <v>2</v>
      </c>
      <c r="C6">
        <f t="shared" ca="1" si="1"/>
        <v>15</v>
      </c>
      <c r="D6" t="s">
        <v>430</v>
      </c>
      <c r="E6">
        <v>3</v>
      </c>
      <c r="F6" t="s">
        <v>431</v>
      </c>
      <c r="K6" t="s">
        <v>191</v>
      </c>
      <c r="L6" t="s">
        <v>402</v>
      </c>
      <c r="M6">
        <v>2</v>
      </c>
      <c r="Q6" t="s">
        <v>190</v>
      </c>
      <c r="R6">
        <v>4</v>
      </c>
    </row>
    <row r="7" spans="1:27">
      <c r="A7" t="s">
        <v>401</v>
      </c>
      <c r="B7">
        <f t="shared" ca="1" si="0"/>
        <v>0</v>
      </c>
      <c r="C7">
        <f t="shared" ca="1" si="1"/>
        <v>0</v>
      </c>
      <c r="K7" t="s">
        <v>192</v>
      </c>
      <c r="L7" t="s">
        <v>403</v>
      </c>
      <c r="Q7" t="s">
        <v>190</v>
      </c>
      <c r="R7">
        <v>5</v>
      </c>
    </row>
    <row r="8" spans="1:27">
      <c r="A8" t="s">
        <v>402</v>
      </c>
      <c r="B8">
        <f t="shared" ca="1" si="0"/>
        <v>0</v>
      </c>
      <c r="C8">
        <f t="shared" ca="1" si="1"/>
        <v>0</v>
      </c>
      <c r="K8" t="s">
        <v>192</v>
      </c>
      <c r="L8" t="s">
        <v>404</v>
      </c>
      <c r="Q8" t="s">
        <v>190</v>
      </c>
      <c r="R8">
        <v>6</v>
      </c>
    </row>
    <row r="9" spans="1:27">
      <c r="A9" t="s">
        <v>192</v>
      </c>
      <c r="B9">
        <f t="shared" ca="1" si="0"/>
        <v>2</v>
      </c>
      <c r="C9">
        <f t="shared" ca="1" si="1"/>
        <v>0</v>
      </c>
      <c r="K9" t="s">
        <v>193</v>
      </c>
      <c r="L9" t="s">
        <v>432</v>
      </c>
      <c r="Q9" t="s">
        <v>190</v>
      </c>
      <c r="R9">
        <v>7</v>
      </c>
    </row>
    <row r="10" spans="1:27">
      <c r="A10" t="s">
        <v>403</v>
      </c>
      <c r="B10">
        <f t="shared" ca="1" si="0"/>
        <v>0</v>
      </c>
      <c r="C10">
        <f t="shared" ca="1" si="1"/>
        <v>0</v>
      </c>
      <c r="K10" t="s">
        <v>193</v>
      </c>
      <c r="L10" t="s">
        <v>433</v>
      </c>
      <c r="Q10" t="s">
        <v>190</v>
      </c>
      <c r="R10">
        <v>8</v>
      </c>
    </row>
    <row r="11" spans="1:27">
      <c r="A11" t="s">
        <v>404</v>
      </c>
      <c r="B11">
        <f t="shared" ca="1" si="0"/>
        <v>0</v>
      </c>
      <c r="C11">
        <f t="shared" ca="1" si="1"/>
        <v>0</v>
      </c>
      <c r="K11" t="s">
        <v>195</v>
      </c>
      <c r="L11" t="s">
        <v>405</v>
      </c>
      <c r="Q11" t="s">
        <v>190</v>
      </c>
      <c r="R11">
        <v>9</v>
      </c>
    </row>
    <row r="12" spans="1:27">
      <c r="A12" t="s">
        <v>193</v>
      </c>
      <c r="B12">
        <f t="shared" ca="1" si="0"/>
        <v>2</v>
      </c>
      <c r="C12">
        <f t="shared" ca="1" si="1"/>
        <v>0</v>
      </c>
      <c r="K12" t="s">
        <v>195</v>
      </c>
      <c r="L12" t="s">
        <v>406</v>
      </c>
      <c r="Q12" t="s">
        <v>190</v>
      </c>
      <c r="R12">
        <v>10</v>
      </c>
    </row>
    <row r="13" spans="1:27">
      <c r="A13" t="s">
        <v>195</v>
      </c>
      <c r="B13">
        <f t="shared" ca="1" si="0"/>
        <v>2</v>
      </c>
      <c r="C13">
        <f t="shared" ca="1" si="1"/>
        <v>0</v>
      </c>
      <c r="K13" t="s">
        <v>196</v>
      </c>
      <c r="L13" t="s">
        <v>407</v>
      </c>
      <c r="Q13" t="s">
        <v>190</v>
      </c>
      <c r="R13">
        <v>11</v>
      </c>
    </row>
    <row r="14" spans="1:27">
      <c r="A14" t="s">
        <v>405</v>
      </c>
      <c r="B14">
        <f t="shared" ca="1" si="0"/>
        <v>0</v>
      </c>
      <c r="C14">
        <f t="shared" ca="1" si="1"/>
        <v>0</v>
      </c>
      <c r="K14" t="s">
        <v>196</v>
      </c>
      <c r="L14" t="s">
        <v>408</v>
      </c>
      <c r="Q14" t="s">
        <v>190</v>
      </c>
      <c r="R14">
        <v>12</v>
      </c>
    </row>
    <row r="15" spans="1:27">
      <c r="A15" t="s">
        <v>406</v>
      </c>
      <c r="B15">
        <f t="shared" ca="1" si="0"/>
        <v>0</v>
      </c>
      <c r="C15">
        <f t="shared" ca="1" si="1"/>
        <v>0</v>
      </c>
      <c r="K15" t="s">
        <v>409</v>
      </c>
      <c r="L15" t="s">
        <v>410</v>
      </c>
      <c r="Q15" t="s">
        <v>190</v>
      </c>
      <c r="R15">
        <v>13</v>
      </c>
    </row>
    <row r="16" spans="1:27">
      <c r="A16" t="s">
        <v>196</v>
      </c>
      <c r="B16">
        <f t="shared" ca="1" si="0"/>
        <v>2</v>
      </c>
      <c r="C16">
        <f t="shared" ca="1" si="1"/>
        <v>0</v>
      </c>
      <c r="K16" t="s">
        <v>409</v>
      </c>
      <c r="L16" t="s">
        <v>411</v>
      </c>
      <c r="Q16" t="s">
        <v>190</v>
      </c>
      <c r="R16">
        <v>14</v>
      </c>
    </row>
    <row r="17" spans="1:18">
      <c r="A17" t="s">
        <v>407</v>
      </c>
      <c r="B17">
        <f t="shared" ca="1" si="0"/>
        <v>0</v>
      </c>
      <c r="C17">
        <f t="shared" ca="1" si="1"/>
        <v>0</v>
      </c>
      <c r="K17" t="s">
        <v>412</v>
      </c>
      <c r="L17" t="s">
        <v>413</v>
      </c>
      <c r="Q17" t="s">
        <v>190</v>
      </c>
      <c r="R17">
        <v>15</v>
      </c>
    </row>
    <row r="18" spans="1:18">
      <c r="A18" t="s">
        <v>408</v>
      </c>
      <c r="B18">
        <f t="shared" ca="1" si="0"/>
        <v>0</v>
      </c>
      <c r="C18">
        <f t="shared" ca="1" si="1"/>
        <v>0</v>
      </c>
      <c r="K18" t="s">
        <v>412</v>
      </c>
      <c r="L18" t="s">
        <v>408</v>
      </c>
      <c r="Q18" t="s">
        <v>191</v>
      </c>
      <c r="R18">
        <v>1</v>
      </c>
    </row>
    <row r="19" spans="1:18">
      <c r="A19" t="s">
        <v>409</v>
      </c>
      <c r="B19">
        <f t="shared" ca="1" si="0"/>
        <v>2</v>
      </c>
      <c r="C19">
        <f t="shared" ca="1" si="1"/>
        <v>0</v>
      </c>
      <c r="K19" t="s">
        <v>414</v>
      </c>
      <c r="L19" t="s">
        <v>408</v>
      </c>
      <c r="Q19" t="s">
        <v>191</v>
      </c>
      <c r="R19">
        <v>2</v>
      </c>
    </row>
    <row r="20" spans="1:18">
      <c r="A20" t="s">
        <v>410</v>
      </c>
      <c r="B20">
        <f t="shared" ca="1" si="0"/>
        <v>0</v>
      </c>
      <c r="C20">
        <f t="shared" ca="1" si="1"/>
        <v>0</v>
      </c>
      <c r="K20" t="s">
        <v>414</v>
      </c>
      <c r="L20" t="s">
        <v>415</v>
      </c>
      <c r="Q20" t="s">
        <v>191</v>
      </c>
      <c r="R20">
        <v>3</v>
      </c>
    </row>
    <row r="21" spans="1:18">
      <c r="A21" t="s">
        <v>411</v>
      </c>
      <c r="B21">
        <f t="shared" ca="1" si="0"/>
        <v>0</v>
      </c>
      <c r="C21">
        <f t="shared" ca="1" si="1"/>
        <v>0</v>
      </c>
      <c r="K21" t="s">
        <v>416</v>
      </c>
      <c r="L21" t="s">
        <v>417</v>
      </c>
      <c r="Q21" t="s">
        <v>191</v>
      </c>
      <c r="R21">
        <v>4</v>
      </c>
    </row>
    <row r="22" spans="1:18">
      <c r="A22" t="s">
        <v>412</v>
      </c>
      <c r="B22">
        <f t="shared" ca="1" si="0"/>
        <v>2</v>
      </c>
      <c r="C22">
        <f t="shared" ca="1" si="1"/>
        <v>0</v>
      </c>
      <c r="K22" t="s">
        <v>416</v>
      </c>
      <c r="L22" t="s">
        <v>413</v>
      </c>
      <c r="Q22" t="s">
        <v>191</v>
      </c>
      <c r="R22">
        <v>5</v>
      </c>
    </row>
    <row r="23" spans="1:18">
      <c r="A23" t="s">
        <v>413</v>
      </c>
      <c r="B23">
        <f t="shared" ca="1" si="0"/>
        <v>0</v>
      </c>
      <c r="C23">
        <f t="shared" ca="1" si="1"/>
        <v>0</v>
      </c>
      <c r="K23" t="s">
        <v>418</v>
      </c>
      <c r="L23" t="s">
        <v>432</v>
      </c>
      <c r="Q23" t="s">
        <v>191</v>
      </c>
      <c r="R23">
        <v>6</v>
      </c>
    </row>
    <row r="24" spans="1:18">
      <c r="A24" t="s">
        <v>414</v>
      </c>
      <c r="B24">
        <f t="shared" ca="1" si="0"/>
        <v>2</v>
      </c>
      <c r="C24">
        <f t="shared" ca="1" si="1"/>
        <v>0</v>
      </c>
      <c r="K24" t="s">
        <v>418</v>
      </c>
      <c r="L24" t="s">
        <v>419</v>
      </c>
      <c r="Q24" t="s">
        <v>191</v>
      </c>
      <c r="R24">
        <v>7</v>
      </c>
    </row>
    <row r="25" spans="1:18">
      <c r="A25" t="s">
        <v>415</v>
      </c>
      <c r="B25">
        <f t="shared" ca="1" si="0"/>
        <v>0</v>
      </c>
      <c r="C25">
        <f t="shared" ca="1" si="1"/>
        <v>0</v>
      </c>
      <c r="K25" t="s">
        <v>420</v>
      </c>
      <c r="L25" t="s">
        <v>421</v>
      </c>
      <c r="Q25" t="s">
        <v>191</v>
      </c>
      <c r="R25">
        <v>8</v>
      </c>
    </row>
    <row r="26" spans="1:18">
      <c r="A26" t="s">
        <v>416</v>
      </c>
      <c r="B26">
        <f t="shared" ca="1" si="0"/>
        <v>2</v>
      </c>
      <c r="C26">
        <f t="shared" ca="1" si="1"/>
        <v>0</v>
      </c>
      <c r="K26" t="s">
        <v>420</v>
      </c>
      <c r="L26" t="s">
        <v>422</v>
      </c>
      <c r="Q26" t="s">
        <v>191</v>
      </c>
      <c r="R26">
        <v>9</v>
      </c>
    </row>
    <row r="27" spans="1:18">
      <c r="A27" t="s">
        <v>417</v>
      </c>
      <c r="B27">
        <f t="shared" ca="1" si="0"/>
        <v>0</v>
      </c>
      <c r="C27">
        <f t="shared" ca="1" si="1"/>
        <v>0</v>
      </c>
      <c r="K27" t="s">
        <v>187</v>
      </c>
      <c r="L27" t="s">
        <v>423</v>
      </c>
      <c r="Q27" t="s">
        <v>191</v>
      </c>
      <c r="R27">
        <v>10</v>
      </c>
    </row>
    <row r="28" spans="1:18">
      <c r="A28" t="s">
        <v>418</v>
      </c>
      <c r="B28">
        <f t="shared" ca="1" si="0"/>
        <v>2</v>
      </c>
      <c r="C28">
        <f t="shared" ca="1" si="1"/>
        <v>0</v>
      </c>
      <c r="K28" t="s">
        <v>187</v>
      </c>
      <c r="L28" t="s">
        <v>178</v>
      </c>
      <c r="Q28" t="s">
        <v>191</v>
      </c>
      <c r="R28">
        <v>11</v>
      </c>
    </row>
    <row r="29" spans="1:18">
      <c r="A29" t="s">
        <v>419</v>
      </c>
      <c r="B29">
        <f t="shared" ca="1" si="0"/>
        <v>0</v>
      </c>
      <c r="C29">
        <f t="shared" ca="1" si="1"/>
        <v>0</v>
      </c>
      <c r="K29" t="s">
        <v>188</v>
      </c>
      <c r="L29" t="s">
        <v>424</v>
      </c>
      <c r="Q29" t="s">
        <v>191</v>
      </c>
      <c r="R29">
        <v>12</v>
      </c>
    </row>
    <row r="30" spans="1:18">
      <c r="A30" t="s">
        <v>420</v>
      </c>
      <c r="B30">
        <f t="shared" ca="1" si="0"/>
        <v>2</v>
      </c>
      <c r="C30">
        <f t="shared" ca="1" si="1"/>
        <v>0</v>
      </c>
      <c r="K30" t="s">
        <v>188</v>
      </c>
      <c r="L30" t="s">
        <v>425</v>
      </c>
      <c r="Q30" t="s">
        <v>191</v>
      </c>
      <c r="R30">
        <v>13</v>
      </c>
    </row>
    <row r="31" spans="1:18">
      <c r="A31" t="s">
        <v>421</v>
      </c>
      <c r="B31">
        <f t="shared" ca="1" si="0"/>
        <v>0</v>
      </c>
      <c r="C31">
        <f t="shared" ca="1" si="1"/>
        <v>0</v>
      </c>
      <c r="K31" t="s">
        <v>189</v>
      </c>
      <c r="L31" t="s">
        <v>426</v>
      </c>
      <c r="Q31" t="s">
        <v>191</v>
      </c>
      <c r="R31">
        <v>14</v>
      </c>
    </row>
    <row r="32" spans="1:18">
      <c r="A32" t="s">
        <v>422</v>
      </c>
      <c r="B32">
        <f t="shared" ca="1" si="0"/>
        <v>0</v>
      </c>
      <c r="C32">
        <f t="shared" ca="1" si="1"/>
        <v>0</v>
      </c>
      <c r="K32" t="s">
        <v>189</v>
      </c>
      <c r="L32" t="s">
        <v>427</v>
      </c>
      <c r="Q32" t="s">
        <v>191</v>
      </c>
      <c r="R32">
        <v>15</v>
      </c>
    </row>
    <row r="33" spans="1:3">
      <c r="A33" t="s">
        <v>187</v>
      </c>
      <c r="B33">
        <f t="shared" ca="1" si="0"/>
        <v>2</v>
      </c>
      <c r="C33">
        <f t="shared" ca="1" si="1"/>
        <v>0</v>
      </c>
    </row>
    <row r="34" spans="1:3">
      <c r="A34" t="s">
        <v>423</v>
      </c>
      <c r="B34">
        <f t="shared" ca="1" si="0"/>
        <v>0</v>
      </c>
      <c r="C34">
        <f t="shared" ca="1" si="1"/>
        <v>0</v>
      </c>
    </row>
    <row r="35" spans="1:3">
      <c r="A35" t="s">
        <v>178</v>
      </c>
      <c r="B35">
        <f t="shared" ca="1" si="0"/>
        <v>0</v>
      </c>
      <c r="C35">
        <f t="shared" ca="1" si="1"/>
        <v>0</v>
      </c>
    </row>
    <row r="36" spans="1:3">
      <c r="A36" t="s">
        <v>188</v>
      </c>
      <c r="B36">
        <f t="shared" ca="1" si="0"/>
        <v>2</v>
      </c>
      <c r="C36">
        <f t="shared" ca="1" si="1"/>
        <v>0</v>
      </c>
    </row>
    <row r="37" spans="1:3">
      <c r="A37" t="s">
        <v>424</v>
      </c>
      <c r="B37">
        <f t="shared" ca="1" si="0"/>
        <v>0</v>
      </c>
      <c r="C37">
        <f t="shared" ca="1" si="1"/>
        <v>0</v>
      </c>
    </row>
    <row r="38" spans="1:3">
      <c r="A38" t="s">
        <v>425</v>
      </c>
      <c r="B38">
        <f t="shared" ca="1" si="0"/>
        <v>0</v>
      </c>
      <c r="C38">
        <f t="shared" ca="1" si="1"/>
        <v>0</v>
      </c>
    </row>
    <row r="39" spans="1:3">
      <c r="A39" t="s">
        <v>189</v>
      </c>
      <c r="B39">
        <f t="shared" ca="1" si="0"/>
        <v>2</v>
      </c>
      <c r="C39">
        <f t="shared" ca="1" si="1"/>
        <v>0</v>
      </c>
    </row>
    <row r="40" spans="1:3">
      <c r="A40" t="s">
        <v>426</v>
      </c>
      <c r="B40">
        <f t="shared" ca="1" si="0"/>
        <v>0</v>
      </c>
      <c r="C40">
        <f t="shared" ca="1" si="1"/>
        <v>0</v>
      </c>
    </row>
    <row r="41" spans="1:3">
      <c r="A41" t="s">
        <v>427</v>
      </c>
      <c r="B41">
        <f t="shared" ca="1" si="0"/>
        <v>0</v>
      </c>
      <c r="C41">
        <f t="shared" ca="1" si="1"/>
        <v>0</v>
      </c>
    </row>
  </sheetData>
  <mergeCells count="4">
    <mergeCell ref="A1:G1"/>
    <mergeCell ref="L1:M1"/>
    <mergeCell ref="R1:S1"/>
    <mergeCell ref="X1:AA1"/>
  </mergeCells>
  <dataValidations count="2">
    <dataValidation type="list" allowBlank="1" sqref="K3:K32 Q3:Q32" xr:uid="{00000000-0002-0000-0E00-000000000000}">
      <formula1>INDIRECT("Skill[Name]")</formula1>
    </dataValidation>
    <dataValidation type="list" allowBlank="1" sqref="W3" xr:uid="{00000000-0002-0000-0E00-000002000000}">
      <formula1>INDIRECT("SkillLevel[Level]")</formula1>
    </dataValidation>
  </dataValidations>
  <pageMargins left="0.7" right="0.7" top="0.75" bottom="0.75" header="0.3" footer="0.3"/>
  <legacyDrawing r:id="rId1"/>
  <tableParts count="4">
    <tablePart r:id="rId2"/>
    <tablePart r:id="rId3"/>
    <tablePart r:id="rId4"/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80"/>
  <sheetViews>
    <sheetView workbookViewId="0">
      <selection activeCell="A3" sqref="A3"/>
    </sheetView>
  </sheetViews>
  <sheetFormatPr defaultRowHeight="15"/>
  <cols>
    <col min="1" max="1" width="18.42578125" bestFit="1" customWidth="1"/>
    <col min="2" max="2" width="9.140625" customWidth="1"/>
    <col min="3" max="3" width="12.7109375" customWidth="1"/>
    <col min="4" max="4" width="13.5703125" customWidth="1"/>
    <col min="5" max="5" width="20.28515625" customWidth="1"/>
    <col min="6" max="6" width="9.140625" customWidth="1"/>
    <col min="7" max="7" width="28.42578125" customWidth="1"/>
    <col min="8" max="8" width="28.7109375" customWidth="1"/>
    <col min="9" max="9" width="11" customWidth="1"/>
    <col min="10" max="10" width="14" customWidth="1"/>
    <col min="11" max="11" width="13.140625" customWidth="1"/>
    <col min="12" max="12" width="15.7109375" customWidth="1"/>
    <col min="13" max="13" width="14.28515625" customWidth="1"/>
    <col min="14" max="14" width="14" customWidth="1"/>
    <col min="15" max="15" width="12.42578125" customWidth="1"/>
    <col min="16" max="16" width="13.7109375" customWidth="1"/>
    <col min="17" max="17" width="13.28515625" style="2" customWidth="1"/>
    <col min="18" max="18" width="13" customWidth="1"/>
  </cols>
  <sheetData>
    <row r="1" spans="1:18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t="s">
        <v>1</v>
      </c>
      <c r="B2" t="s">
        <v>32</v>
      </c>
      <c r="C2" t="s">
        <v>21</v>
      </c>
      <c r="D2" t="s">
        <v>79</v>
      </c>
      <c r="E2" t="s">
        <v>80</v>
      </c>
      <c r="F2" t="s">
        <v>22</v>
      </c>
      <c r="G2" t="s">
        <v>81</v>
      </c>
      <c r="H2" t="s">
        <v>82</v>
      </c>
      <c r="I2" t="s">
        <v>83</v>
      </c>
      <c r="J2" t="s">
        <v>84</v>
      </c>
      <c r="K2" t="s">
        <v>85</v>
      </c>
      <c r="L2" t="s">
        <v>86</v>
      </c>
      <c r="M2" t="s">
        <v>9</v>
      </c>
      <c r="N2" t="s">
        <v>10</v>
      </c>
      <c r="O2" t="s">
        <v>11</v>
      </c>
      <c r="P2" t="s">
        <v>12</v>
      </c>
      <c r="Q2" s="2" t="s">
        <v>13</v>
      </c>
      <c r="R2" t="s">
        <v>87</v>
      </c>
    </row>
    <row r="3" spans="1:18">
      <c r="A3" t="s">
        <v>434</v>
      </c>
      <c r="B3">
        <v>1</v>
      </c>
      <c r="C3" t="s">
        <v>88</v>
      </c>
      <c r="D3" t="s">
        <v>92</v>
      </c>
      <c r="E3">
        <v>100</v>
      </c>
      <c r="F3" t="s">
        <v>122</v>
      </c>
      <c r="G3">
        <v>8</v>
      </c>
      <c r="H3">
        <v>11</v>
      </c>
      <c r="I3">
        <v>26</v>
      </c>
      <c r="J3">
        <v>86</v>
      </c>
      <c r="K3">
        <v>18</v>
      </c>
      <c r="L3">
        <v>18</v>
      </c>
      <c r="M3">
        <v>11</v>
      </c>
      <c r="N3">
        <v>0</v>
      </c>
      <c r="O3">
        <v>21</v>
      </c>
      <c r="P3">
        <v>24</v>
      </c>
      <c r="Q3" s="2">
        <v>6.2499999999999995E-3</v>
      </c>
    </row>
    <row r="4" spans="1:18">
      <c r="A4" t="s">
        <v>435</v>
      </c>
      <c r="B4">
        <v>2</v>
      </c>
      <c r="C4" t="s">
        <v>88</v>
      </c>
      <c r="D4" t="s">
        <v>92</v>
      </c>
      <c r="E4">
        <v>100</v>
      </c>
      <c r="F4" t="s">
        <v>122</v>
      </c>
      <c r="G4">
        <v>6</v>
      </c>
      <c r="H4">
        <v>18</v>
      </c>
      <c r="I4">
        <v>36</v>
      </c>
      <c r="J4">
        <v>70</v>
      </c>
      <c r="K4">
        <v>19</v>
      </c>
      <c r="L4">
        <v>60</v>
      </c>
      <c r="M4">
        <v>14</v>
      </c>
      <c r="N4">
        <v>0</v>
      </c>
      <c r="O4">
        <v>29</v>
      </c>
      <c r="P4">
        <v>32</v>
      </c>
      <c r="Q4" s="2">
        <v>8.3333333333333332E-3</v>
      </c>
    </row>
    <row r="5" spans="1:18">
      <c r="A5" t="s">
        <v>436</v>
      </c>
      <c r="B5">
        <v>2</v>
      </c>
      <c r="C5" t="s">
        <v>88</v>
      </c>
      <c r="D5" t="s">
        <v>92</v>
      </c>
      <c r="E5">
        <v>50</v>
      </c>
      <c r="F5" t="s">
        <v>122</v>
      </c>
      <c r="G5">
        <v>24</v>
      </c>
      <c r="H5">
        <v>28</v>
      </c>
      <c r="I5">
        <v>82</v>
      </c>
      <c r="J5">
        <v>96</v>
      </c>
      <c r="K5">
        <v>23</v>
      </c>
      <c r="L5">
        <v>33</v>
      </c>
      <c r="M5">
        <v>28</v>
      </c>
      <c r="N5">
        <v>0</v>
      </c>
      <c r="O5">
        <v>62</v>
      </c>
      <c r="P5">
        <v>97</v>
      </c>
      <c r="Q5" s="2">
        <v>2.0833333333333332E-2</v>
      </c>
    </row>
    <row r="6" spans="1:18">
      <c r="A6" t="s">
        <v>437</v>
      </c>
      <c r="B6">
        <v>3</v>
      </c>
      <c r="C6" t="s">
        <v>88</v>
      </c>
      <c r="D6" t="s">
        <v>92</v>
      </c>
      <c r="E6">
        <v>50</v>
      </c>
      <c r="F6" t="s">
        <v>122</v>
      </c>
      <c r="G6">
        <v>28</v>
      </c>
      <c r="H6">
        <v>32</v>
      </c>
      <c r="I6">
        <v>90</v>
      </c>
      <c r="J6">
        <v>102</v>
      </c>
      <c r="K6">
        <v>27</v>
      </c>
      <c r="L6">
        <v>40</v>
      </c>
      <c r="M6">
        <v>36</v>
      </c>
      <c r="N6">
        <v>0</v>
      </c>
      <c r="O6">
        <v>75</v>
      </c>
      <c r="P6">
        <v>113</v>
      </c>
      <c r="Q6" s="2">
        <v>2.4999999999999998E-2</v>
      </c>
    </row>
    <row r="7" spans="1:18">
      <c r="A7" t="s">
        <v>438</v>
      </c>
      <c r="B7">
        <v>3</v>
      </c>
      <c r="C7" t="s">
        <v>88</v>
      </c>
      <c r="D7" t="s">
        <v>92</v>
      </c>
      <c r="E7">
        <v>100</v>
      </c>
      <c r="F7" t="s">
        <v>122</v>
      </c>
      <c r="G7">
        <v>7</v>
      </c>
      <c r="H7">
        <v>20</v>
      </c>
      <c r="I7">
        <v>40</v>
      </c>
      <c r="J7">
        <v>52</v>
      </c>
      <c r="K7">
        <v>20</v>
      </c>
      <c r="L7">
        <v>101</v>
      </c>
      <c r="M7">
        <v>18</v>
      </c>
      <c r="N7">
        <v>0</v>
      </c>
      <c r="O7">
        <v>36</v>
      </c>
      <c r="P7">
        <v>40</v>
      </c>
      <c r="Q7" s="2">
        <v>1.0416666666666666E-2</v>
      </c>
    </row>
    <row r="8" spans="1:18">
      <c r="A8" t="s">
        <v>439</v>
      </c>
      <c r="B8">
        <v>1</v>
      </c>
      <c r="C8" t="s">
        <v>88</v>
      </c>
      <c r="D8" t="s">
        <v>91</v>
      </c>
      <c r="E8">
        <v>100</v>
      </c>
      <c r="F8" t="s">
        <v>122</v>
      </c>
      <c r="G8">
        <v>1</v>
      </c>
      <c r="H8">
        <v>21</v>
      </c>
      <c r="I8">
        <v>22</v>
      </c>
      <c r="J8">
        <v>77</v>
      </c>
      <c r="K8">
        <v>8</v>
      </c>
      <c r="L8">
        <v>15</v>
      </c>
      <c r="M8">
        <v>17</v>
      </c>
      <c r="N8">
        <v>0</v>
      </c>
      <c r="O8">
        <v>18</v>
      </c>
      <c r="P8">
        <v>21</v>
      </c>
      <c r="Q8" s="2">
        <v>6.2499999999999995E-3</v>
      </c>
    </row>
    <row r="9" spans="1:18">
      <c r="A9" t="s">
        <v>440</v>
      </c>
      <c r="B9">
        <v>2</v>
      </c>
      <c r="C9" t="s">
        <v>88</v>
      </c>
      <c r="D9" t="s">
        <v>91</v>
      </c>
      <c r="E9">
        <v>100</v>
      </c>
      <c r="F9" t="s">
        <v>122</v>
      </c>
      <c r="G9">
        <v>3</v>
      </c>
      <c r="H9">
        <v>28</v>
      </c>
      <c r="I9">
        <v>28</v>
      </c>
      <c r="J9">
        <v>68</v>
      </c>
      <c r="K9">
        <v>12</v>
      </c>
      <c r="L9">
        <v>25</v>
      </c>
      <c r="M9">
        <v>23</v>
      </c>
      <c r="N9">
        <v>0</v>
      </c>
      <c r="O9">
        <v>25</v>
      </c>
      <c r="P9">
        <v>27</v>
      </c>
      <c r="Q9" s="2">
        <v>8.3333333333333332E-3</v>
      </c>
    </row>
    <row r="10" spans="1:18">
      <c r="A10" t="s">
        <v>441</v>
      </c>
      <c r="B10">
        <v>3</v>
      </c>
      <c r="C10" t="s">
        <v>88</v>
      </c>
      <c r="D10" t="s">
        <v>91</v>
      </c>
      <c r="E10">
        <v>100</v>
      </c>
      <c r="F10" t="s">
        <v>122</v>
      </c>
      <c r="G10">
        <v>5</v>
      </c>
      <c r="H10">
        <v>33</v>
      </c>
      <c r="I10">
        <v>32</v>
      </c>
      <c r="J10">
        <v>55</v>
      </c>
      <c r="K10">
        <v>16</v>
      </c>
      <c r="L10">
        <v>32</v>
      </c>
      <c r="M10">
        <v>29</v>
      </c>
      <c r="N10">
        <v>0</v>
      </c>
      <c r="O10">
        <v>31</v>
      </c>
      <c r="P10">
        <v>34</v>
      </c>
      <c r="Q10" s="2">
        <v>1.0416666666666666E-2</v>
      </c>
    </row>
    <row r="11" spans="1:18">
      <c r="A11" t="s">
        <v>442</v>
      </c>
      <c r="B11">
        <v>4</v>
      </c>
      <c r="C11" t="s">
        <v>88</v>
      </c>
      <c r="D11" t="s">
        <v>92</v>
      </c>
      <c r="E11">
        <v>50</v>
      </c>
      <c r="F11" t="s">
        <v>122</v>
      </c>
      <c r="G11">
        <v>30</v>
      </c>
      <c r="H11">
        <v>34</v>
      </c>
      <c r="I11">
        <v>84</v>
      </c>
      <c r="J11">
        <v>49</v>
      </c>
      <c r="K11">
        <v>42</v>
      </c>
      <c r="L11">
        <v>116</v>
      </c>
      <c r="M11">
        <v>46</v>
      </c>
      <c r="N11">
        <v>0</v>
      </c>
      <c r="O11">
        <v>136</v>
      </c>
      <c r="P11">
        <v>162</v>
      </c>
      <c r="Q11" s="2">
        <v>3.3333333333333333E-2</v>
      </c>
    </row>
    <row r="12" spans="1:18">
      <c r="A12" t="s">
        <v>443</v>
      </c>
      <c r="B12">
        <v>0</v>
      </c>
      <c r="C12" t="s">
        <v>90</v>
      </c>
      <c r="D12" t="s">
        <v>92</v>
      </c>
      <c r="E12">
        <v>200</v>
      </c>
      <c r="F12" t="s">
        <v>293</v>
      </c>
      <c r="G12">
        <v>7</v>
      </c>
      <c r="H12">
        <v>8</v>
      </c>
      <c r="I12">
        <v>10</v>
      </c>
      <c r="J12">
        <v>275</v>
      </c>
      <c r="K12">
        <v>2</v>
      </c>
      <c r="L12">
        <v>4</v>
      </c>
      <c r="M12">
        <v>15</v>
      </c>
      <c r="N12">
        <v>0</v>
      </c>
      <c r="O12">
        <v>14</v>
      </c>
      <c r="P12">
        <v>8</v>
      </c>
      <c r="Q12" s="2">
        <v>4.1666666666666666E-3</v>
      </c>
    </row>
    <row r="13" spans="1:18">
      <c r="A13" t="s">
        <v>444</v>
      </c>
      <c r="B13">
        <v>0</v>
      </c>
      <c r="C13" t="s">
        <v>90</v>
      </c>
      <c r="D13" t="s">
        <v>92</v>
      </c>
      <c r="E13">
        <v>4</v>
      </c>
      <c r="F13" t="s">
        <v>293</v>
      </c>
      <c r="G13">
        <v>350</v>
      </c>
      <c r="H13">
        <v>420</v>
      </c>
      <c r="I13">
        <v>1000</v>
      </c>
      <c r="J13">
        <v>62</v>
      </c>
      <c r="K13">
        <v>600</v>
      </c>
      <c r="L13">
        <v>75</v>
      </c>
      <c r="M13">
        <v>800</v>
      </c>
      <c r="N13">
        <v>0</v>
      </c>
      <c r="O13">
        <v>1300</v>
      </c>
      <c r="P13">
        <v>1233</v>
      </c>
      <c r="Q13" s="2">
        <v>0.3125</v>
      </c>
    </row>
    <row r="14" spans="1:18">
      <c r="A14" t="s">
        <v>445</v>
      </c>
      <c r="B14">
        <v>0</v>
      </c>
      <c r="C14" t="s">
        <v>90</v>
      </c>
      <c r="D14" t="s">
        <v>92</v>
      </c>
      <c r="E14">
        <v>5</v>
      </c>
      <c r="F14" t="s">
        <v>293</v>
      </c>
      <c r="G14">
        <v>150</v>
      </c>
      <c r="H14">
        <v>300</v>
      </c>
      <c r="I14">
        <v>840</v>
      </c>
      <c r="J14">
        <v>250</v>
      </c>
      <c r="K14">
        <v>50</v>
      </c>
      <c r="L14">
        <v>44</v>
      </c>
      <c r="M14">
        <v>0</v>
      </c>
      <c r="N14">
        <v>0</v>
      </c>
      <c r="O14">
        <v>1200</v>
      </c>
      <c r="P14">
        <v>1350</v>
      </c>
      <c r="Q14" s="2">
        <v>0.25</v>
      </c>
    </row>
    <row r="15" spans="1:18">
      <c r="A15" t="s">
        <v>446</v>
      </c>
      <c r="B15">
        <v>0</v>
      </c>
      <c r="C15" t="s">
        <v>90</v>
      </c>
      <c r="D15" t="s">
        <v>92</v>
      </c>
      <c r="E15">
        <v>5</v>
      </c>
      <c r="F15" t="s">
        <v>293</v>
      </c>
      <c r="G15">
        <v>200</v>
      </c>
      <c r="H15">
        <v>300</v>
      </c>
      <c r="I15">
        <v>900</v>
      </c>
      <c r="J15">
        <v>300</v>
      </c>
      <c r="K15">
        <v>45</v>
      </c>
      <c r="L15">
        <v>29</v>
      </c>
      <c r="M15">
        <v>1600</v>
      </c>
      <c r="N15">
        <v>0</v>
      </c>
      <c r="O15">
        <v>0</v>
      </c>
      <c r="P15">
        <v>950</v>
      </c>
      <c r="Q15" s="2">
        <v>0.25</v>
      </c>
    </row>
    <row r="16" spans="1:18">
      <c r="A16" t="s">
        <v>447</v>
      </c>
      <c r="B16">
        <v>0</v>
      </c>
      <c r="C16" t="s">
        <v>90</v>
      </c>
      <c r="D16" t="s">
        <v>92</v>
      </c>
      <c r="E16">
        <v>1</v>
      </c>
      <c r="F16" t="s">
        <v>293</v>
      </c>
      <c r="G16">
        <v>1200</v>
      </c>
      <c r="H16">
        <v>1500</v>
      </c>
      <c r="I16">
        <v>8000</v>
      </c>
      <c r="J16">
        <v>83</v>
      </c>
      <c r="K16">
        <v>4000</v>
      </c>
      <c r="L16">
        <v>100</v>
      </c>
      <c r="M16">
        <v>8000</v>
      </c>
      <c r="N16">
        <v>0</v>
      </c>
      <c r="O16">
        <v>8000</v>
      </c>
      <c r="P16">
        <v>16000</v>
      </c>
      <c r="Q16" s="2">
        <v>2.5</v>
      </c>
    </row>
    <row r="17" spans="1:17">
      <c r="A17" t="s">
        <v>448</v>
      </c>
      <c r="B17">
        <v>0</v>
      </c>
      <c r="C17" t="s">
        <v>90</v>
      </c>
      <c r="D17" t="s">
        <v>92</v>
      </c>
      <c r="E17">
        <v>200</v>
      </c>
      <c r="F17" t="s">
        <v>293</v>
      </c>
      <c r="G17">
        <v>9</v>
      </c>
      <c r="H17">
        <v>10</v>
      </c>
      <c r="I17">
        <v>8</v>
      </c>
      <c r="J17">
        <v>34</v>
      </c>
      <c r="K17">
        <v>3</v>
      </c>
      <c r="L17">
        <v>5</v>
      </c>
      <c r="M17">
        <v>19</v>
      </c>
      <c r="N17">
        <v>0</v>
      </c>
      <c r="O17">
        <v>9</v>
      </c>
      <c r="P17">
        <v>9</v>
      </c>
      <c r="Q17" s="2">
        <v>4.1666666666666666E-3</v>
      </c>
    </row>
    <row r="18" spans="1:17">
      <c r="A18" t="s">
        <v>449</v>
      </c>
      <c r="B18">
        <v>0</v>
      </c>
      <c r="C18" t="s">
        <v>90</v>
      </c>
      <c r="D18" t="s">
        <v>92</v>
      </c>
      <c r="E18">
        <v>100</v>
      </c>
      <c r="F18" t="s">
        <v>293</v>
      </c>
      <c r="G18">
        <v>10</v>
      </c>
      <c r="H18">
        <v>16</v>
      </c>
      <c r="I18">
        <v>36</v>
      </c>
      <c r="J18">
        <v>210</v>
      </c>
      <c r="K18">
        <v>20</v>
      </c>
      <c r="L18">
        <v>16</v>
      </c>
      <c r="M18">
        <v>16</v>
      </c>
      <c r="N18">
        <v>0</v>
      </c>
      <c r="O18">
        <v>11</v>
      </c>
      <c r="P18">
        <v>29</v>
      </c>
      <c r="Q18" s="2">
        <v>6.2499999999999995E-3</v>
      </c>
    </row>
    <row r="19" spans="1:17">
      <c r="A19" t="s">
        <v>450</v>
      </c>
      <c r="C19" t="s">
        <v>88</v>
      </c>
      <c r="D19" t="s">
        <v>91</v>
      </c>
      <c r="E19">
        <v>100</v>
      </c>
      <c r="F19" t="s">
        <v>120</v>
      </c>
      <c r="G19">
        <v>15</v>
      </c>
      <c r="H19">
        <v>16</v>
      </c>
      <c r="I19">
        <v>18</v>
      </c>
      <c r="J19">
        <v>86</v>
      </c>
      <c r="K19">
        <v>7</v>
      </c>
      <c r="L19">
        <v>5</v>
      </c>
      <c r="M19">
        <v>21</v>
      </c>
      <c r="N19">
        <v>0</v>
      </c>
      <c r="O19">
        <v>17</v>
      </c>
      <c r="P19">
        <v>18</v>
      </c>
      <c r="Q19" s="2">
        <v>6.2499999999999995E-3</v>
      </c>
    </row>
    <row r="20" spans="1:17">
      <c r="A20" t="s">
        <v>451</v>
      </c>
      <c r="C20" t="s">
        <v>88</v>
      </c>
      <c r="D20" t="s">
        <v>92</v>
      </c>
      <c r="E20">
        <v>100</v>
      </c>
      <c r="F20" t="s">
        <v>120</v>
      </c>
      <c r="G20">
        <v>12</v>
      </c>
      <c r="H20">
        <v>24</v>
      </c>
      <c r="I20">
        <v>28</v>
      </c>
      <c r="J20">
        <v>80</v>
      </c>
      <c r="K20">
        <v>15</v>
      </c>
      <c r="L20">
        <v>50</v>
      </c>
      <c r="M20">
        <v>23</v>
      </c>
      <c r="N20">
        <v>0</v>
      </c>
      <c r="O20">
        <v>25</v>
      </c>
      <c r="P20">
        <v>27</v>
      </c>
      <c r="Q20" s="2">
        <v>8.3333333333333332E-3</v>
      </c>
    </row>
    <row r="21" spans="1:17">
      <c r="A21" t="s">
        <v>452</v>
      </c>
      <c r="C21" t="s">
        <v>88</v>
      </c>
      <c r="D21" t="s">
        <v>91</v>
      </c>
      <c r="E21">
        <v>100</v>
      </c>
      <c r="F21" t="s">
        <v>120</v>
      </c>
      <c r="G21">
        <v>32</v>
      </c>
      <c r="H21">
        <v>36</v>
      </c>
      <c r="I21">
        <v>68</v>
      </c>
      <c r="J21">
        <v>127</v>
      </c>
      <c r="K21">
        <v>14</v>
      </c>
      <c r="L21">
        <v>22</v>
      </c>
      <c r="M21">
        <v>81</v>
      </c>
      <c r="N21">
        <v>0</v>
      </c>
      <c r="O21">
        <v>52</v>
      </c>
      <c r="P21">
        <v>91</v>
      </c>
      <c r="Q21" s="2">
        <v>2.4999999999999998E-2</v>
      </c>
    </row>
    <row r="22" spans="1:17">
      <c r="A22" t="s">
        <v>453</v>
      </c>
      <c r="C22" t="s">
        <v>88</v>
      </c>
      <c r="D22" t="s">
        <v>91</v>
      </c>
      <c r="E22">
        <v>100</v>
      </c>
      <c r="F22" t="s">
        <v>120</v>
      </c>
      <c r="G22">
        <v>23</v>
      </c>
      <c r="H22">
        <v>24</v>
      </c>
      <c r="I22">
        <v>24</v>
      </c>
      <c r="J22">
        <v>79</v>
      </c>
      <c r="K22">
        <v>10</v>
      </c>
      <c r="L22">
        <v>9</v>
      </c>
      <c r="M22">
        <v>29</v>
      </c>
      <c r="N22">
        <v>0</v>
      </c>
      <c r="O22">
        <v>23</v>
      </c>
      <c r="P22">
        <v>23</v>
      </c>
      <c r="Q22" s="2">
        <v>8.3333333333333332E-3</v>
      </c>
    </row>
    <row r="23" spans="1:17">
      <c r="A23" t="s">
        <v>454</v>
      </c>
      <c r="C23" t="s">
        <v>88</v>
      </c>
      <c r="D23" t="s">
        <v>91</v>
      </c>
      <c r="E23">
        <v>100</v>
      </c>
      <c r="F23" t="s">
        <v>120</v>
      </c>
      <c r="G23">
        <v>26</v>
      </c>
      <c r="H23">
        <v>27</v>
      </c>
      <c r="I23">
        <v>28</v>
      </c>
      <c r="J23">
        <v>71</v>
      </c>
      <c r="K23">
        <v>12</v>
      </c>
      <c r="L23">
        <v>14</v>
      </c>
      <c r="M23">
        <v>34</v>
      </c>
      <c r="N23">
        <v>0</v>
      </c>
      <c r="O23">
        <v>29</v>
      </c>
      <c r="P23">
        <v>31</v>
      </c>
      <c r="Q23" s="2">
        <v>1.0416666666666666E-2</v>
      </c>
    </row>
    <row r="24" spans="1:17">
      <c r="A24" t="s">
        <v>455</v>
      </c>
      <c r="C24" t="s">
        <v>88</v>
      </c>
      <c r="D24" t="s">
        <v>92</v>
      </c>
      <c r="E24">
        <v>100</v>
      </c>
      <c r="F24" t="s">
        <v>120</v>
      </c>
      <c r="G24">
        <v>15</v>
      </c>
      <c r="H24">
        <v>26</v>
      </c>
      <c r="I24">
        <v>36</v>
      </c>
      <c r="J24">
        <v>60</v>
      </c>
      <c r="K24">
        <v>18</v>
      </c>
      <c r="L24">
        <v>71</v>
      </c>
      <c r="M24">
        <v>29</v>
      </c>
      <c r="N24">
        <v>0</v>
      </c>
      <c r="O24">
        <v>29</v>
      </c>
      <c r="P24">
        <v>36</v>
      </c>
      <c r="Q24" s="2">
        <v>1.0416666666666666E-2</v>
      </c>
    </row>
    <row r="25" spans="1:17">
      <c r="A25" t="s">
        <v>456</v>
      </c>
      <c r="C25" t="s">
        <v>88</v>
      </c>
      <c r="D25" t="s">
        <v>91</v>
      </c>
      <c r="E25">
        <v>50</v>
      </c>
      <c r="F25" t="s">
        <v>120</v>
      </c>
      <c r="G25">
        <v>21</v>
      </c>
      <c r="H25">
        <v>23</v>
      </c>
      <c r="I25">
        <v>56</v>
      </c>
      <c r="J25">
        <v>127</v>
      </c>
      <c r="K25">
        <v>12</v>
      </c>
      <c r="L25">
        <v>16</v>
      </c>
      <c r="M25">
        <v>54</v>
      </c>
      <c r="N25">
        <v>0</v>
      </c>
      <c r="O25">
        <v>30</v>
      </c>
      <c r="P25">
        <v>66</v>
      </c>
      <c r="Q25" s="2">
        <v>1.6666666666666666E-2</v>
      </c>
    </row>
    <row r="26" spans="1:17">
      <c r="A26" t="s">
        <v>457</v>
      </c>
      <c r="C26" t="s">
        <v>88</v>
      </c>
      <c r="D26" t="s">
        <v>91</v>
      </c>
      <c r="E26">
        <v>50</v>
      </c>
      <c r="F26" t="s">
        <v>120</v>
      </c>
      <c r="G26">
        <v>36</v>
      </c>
      <c r="H26">
        <v>42</v>
      </c>
      <c r="I26">
        <v>78</v>
      </c>
      <c r="J26">
        <v>127</v>
      </c>
      <c r="K26">
        <v>16</v>
      </c>
      <c r="L26">
        <v>31</v>
      </c>
      <c r="M26">
        <v>108</v>
      </c>
      <c r="N26">
        <v>0</v>
      </c>
      <c r="O26">
        <v>72</v>
      </c>
      <c r="P26">
        <v>119</v>
      </c>
      <c r="Q26" s="2">
        <v>3.3333333333333333E-2</v>
      </c>
    </row>
    <row r="27" spans="1:17">
      <c r="A27" t="s">
        <v>458</v>
      </c>
      <c r="C27" t="s">
        <v>88</v>
      </c>
      <c r="D27" t="s">
        <v>91</v>
      </c>
      <c r="E27">
        <v>50</v>
      </c>
      <c r="F27" t="s">
        <v>120</v>
      </c>
      <c r="G27">
        <v>59</v>
      </c>
      <c r="H27">
        <v>60</v>
      </c>
      <c r="I27">
        <v>66</v>
      </c>
      <c r="J27">
        <v>99</v>
      </c>
      <c r="K27">
        <v>17</v>
      </c>
      <c r="L27">
        <v>41</v>
      </c>
      <c r="M27">
        <v>148</v>
      </c>
      <c r="N27">
        <v>0</v>
      </c>
      <c r="O27">
        <v>76</v>
      </c>
      <c r="P27">
        <v>120</v>
      </c>
      <c r="Q27" s="2">
        <v>3.3333333333333333E-2</v>
      </c>
    </row>
    <row r="28" spans="1:17">
      <c r="A28" t="s">
        <v>459</v>
      </c>
      <c r="C28" t="s">
        <v>90</v>
      </c>
      <c r="D28" t="s">
        <v>92</v>
      </c>
      <c r="E28">
        <v>2</v>
      </c>
      <c r="F28" t="s">
        <v>294</v>
      </c>
      <c r="G28">
        <v>600</v>
      </c>
      <c r="H28">
        <v>700</v>
      </c>
      <c r="I28">
        <v>2400</v>
      </c>
      <c r="J28">
        <v>15</v>
      </c>
      <c r="K28">
        <v>900</v>
      </c>
      <c r="L28">
        <v>205</v>
      </c>
      <c r="M28">
        <v>4000</v>
      </c>
      <c r="N28">
        <v>0</v>
      </c>
      <c r="O28">
        <v>0</v>
      </c>
      <c r="P28">
        <v>2400</v>
      </c>
      <c r="Q28" s="2">
        <v>0.625</v>
      </c>
    </row>
    <row r="29" spans="1:17">
      <c r="A29" t="s">
        <v>460</v>
      </c>
      <c r="C29" t="s">
        <v>89</v>
      </c>
      <c r="D29" t="s">
        <v>92</v>
      </c>
      <c r="E29">
        <v>100</v>
      </c>
      <c r="F29" t="s">
        <v>148</v>
      </c>
      <c r="G29">
        <v>9</v>
      </c>
      <c r="H29">
        <v>12</v>
      </c>
      <c r="I29">
        <v>24</v>
      </c>
      <c r="J29">
        <v>85</v>
      </c>
      <c r="K29">
        <v>15</v>
      </c>
      <c r="L29">
        <v>19</v>
      </c>
      <c r="M29">
        <v>14</v>
      </c>
      <c r="N29">
        <v>0</v>
      </c>
      <c r="O29">
        <v>18</v>
      </c>
      <c r="P29">
        <v>24</v>
      </c>
      <c r="Q29" s="2">
        <v>6.2499999999999995E-3</v>
      </c>
    </row>
    <row r="30" spans="1:17">
      <c r="A30" t="s">
        <v>461</v>
      </c>
      <c r="C30" t="s">
        <v>89</v>
      </c>
      <c r="D30" t="s">
        <v>92</v>
      </c>
      <c r="E30">
        <v>50</v>
      </c>
      <c r="F30" t="s">
        <v>148</v>
      </c>
      <c r="G30">
        <v>17</v>
      </c>
      <c r="H30">
        <v>24</v>
      </c>
      <c r="I30">
        <v>63</v>
      </c>
      <c r="J30">
        <v>138</v>
      </c>
      <c r="K30">
        <v>19</v>
      </c>
      <c r="L30">
        <v>17</v>
      </c>
      <c r="M30">
        <v>14</v>
      </c>
      <c r="N30">
        <v>0</v>
      </c>
      <c r="O30">
        <v>58</v>
      </c>
      <c r="P30">
        <v>78</v>
      </c>
      <c r="Q30" s="2">
        <v>1.6666666666666666E-2</v>
      </c>
    </row>
    <row r="31" spans="1:17">
      <c r="A31" t="s">
        <v>462</v>
      </c>
      <c r="C31" t="s">
        <v>89</v>
      </c>
      <c r="D31" t="s">
        <v>92</v>
      </c>
      <c r="E31">
        <v>100</v>
      </c>
      <c r="F31" t="s">
        <v>148</v>
      </c>
      <c r="G31">
        <v>14</v>
      </c>
      <c r="H31">
        <v>17</v>
      </c>
      <c r="I31">
        <v>28</v>
      </c>
      <c r="J31">
        <v>75</v>
      </c>
      <c r="K31">
        <v>16</v>
      </c>
      <c r="L31">
        <v>36</v>
      </c>
      <c r="M31">
        <v>18</v>
      </c>
      <c r="N31">
        <v>0</v>
      </c>
      <c r="O31">
        <v>25</v>
      </c>
      <c r="P31">
        <v>32</v>
      </c>
      <c r="Q31" s="2">
        <v>8.3333333333333332E-3</v>
      </c>
    </row>
    <row r="32" spans="1:17">
      <c r="A32" t="s">
        <v>463</v>
      </c>
      <c r="C32" t="s">
        <v>89</v>
      </c>
      <c r="D32" t="s">
        <v>92</v>
      </c>
      <c r="E32">
        <v>50</v>
      </c>
      <c r="F32" t="s">
        <v>148</v>
      </c>
      <c r="G32">
        <v>25</v>
      </c>
      <c r="H32">
        <v>32</v>
      </c>
      <c r="I32">
        <v>80</v>
      </c>
      <c r="J32">
        <v>118</v>
      </c>
      <c r="K32">
        <v>20</v>
      </c>
      <c r="L32">
        <v>30</v>
      </c>
      <c r="M32">
        <v>21</v>
      </c>
      <c r="N32">
        <v>0</v>
      </c>
      <c r="O32">
        <v>87</v>
      </c>
      <c r="P32">
        <v>116</v>
      </c>
      <c r="Q32" s="2">
        <v>2.4999999999999998E-2</v>
      </c>
    </row>
    <row r="33" spans="1:17">
      <c r="A33" t="s">
        <v>464</v>
      </c>
      <c r="C33" t="s">
        <v>89</v>
      </c>
      <c r="D33" t="s">
        <v>92</v>
      </c>
      <c r="E33">
        <v>100</v>
      </c>
      <c r="F33" t="s">
        <v>148</v>
      </c>
      <c r="G33">
        <v>17</v>
      </c>
      <c r="H33">
        <v>19</v>
      </c>
      <c r="I33">
        <v>32</v>
      </c>
      <c r="J33">
        <v>65</v>
      </c>
      <c r="K33">
        <v>17</v>
      </c>
      <c r="L33">
        <v>45</v>
      </c>
      <c r="M33">
        <v>25</v>
      </c>
      <c r="N33">
        <v>0</v>
      </c>
      <c r="O33">
        <v>29</v>
      </c>
      <c r="P33">
        <v>40</v>
      </c>
      <c r="Q33" s="2">
        <v>1.0416666666666666E-2</v>
      </c>
    </row>
    <row r="34" spans="1:17">
      <c r="A34" t="s">
        <v>465</v>
      </c>
      <c r="C34" t="s">
        <v>89</v>
      </c>
      <c r="D34" t="s">
        <v>92</v>
      </c>
      <c r="E34">
        <v>50</v>
      </c>
      <c r="F34" t="s">
        <v>148</v>
      </c>
      <c r="G34">
        <v>32</v>
      </c>
      <c r="H34">
        <v>38</v>
      </c>
      <c r="I34">
        <v>88</v>
      </c>
      <c r="J34">
        <v>122</v>
      </c>
      <c r="K34">
        <v>21</v>
      </c>
      <c r="L34">
        <v>52</v>
      </c>
      <c r="M34">
        <v>33</v>
      </c>
      <c r="N34">
        <v>0</v>
      </c>
      <c r="O34">
        <v>111</v>
      </c>
      <c r="P34">
        <v>155</v>
      </c>
      <c r="Q34" s="2">
        <v>3.3333333333333333E-2</v>
      </c>
    </row>
    <row r="35" spans="1:17">
      <c r="A35" t="s">
        <v>466</v>
      </c>
      <c r="C35" t="s">
        <v>89</v>
      </c>
      <c r="D35" t="s">
        <v>92</v>
      </c>
      <c r="E35">
        <v>100</v>
      </c>
      <c r="F35" t="s">
        <v>148</v>
      </c>
      <c r="G35">
        <v>12</v>
      </c>
      <c r="H35">
        <v>19</v>
      </c>
      <c r="I35">
        <v>34</v>
      </c>
      <c r="J35">
        <v>88</v>
      </c>
      <c r="K35">
        <v>15</v>
      </c>
      <c r="L35">
        <v>16</v>
      </c>
      <c r="M35">
        <v>29</v>
      </c>
      <c r="N35">
        <v>0</v>
      </c>
      <c r="O35">
        <v>25</v>
      </c>
      <c r="P35">
        <v>40</v>
      </c>
      <c r="Q35" s="2">
        <v>1.0416666666666666E-2</v>
      </c>
    </row>
    <row r="36" spans="1:17">
      <c r="A36" t="s">
        <v>467</v>
      </c>
      <c r="C36" t="s">
        <v>89</v>
      </c>
      <c r="D36" t="s">
        <v>92</v>
      </c>
      <c r="E36">
        <v>100</v>
      </c>
      <c r="F36" t="s">
        <v>148</v>
      </c>
      <c r="G36">
        <v>13</v>
      </c>
      <c r="H36">
        <v>24</v>
      </c>
      <c r="I36">
        <v>36</v>
      </c>
      <c r="J36">
        <v>88</v>
      </c>
      <c r="K36">
        <v>21</v>
      </c>
      <c r="L36">
        <v>31</v>
      </c>
      <c r="M36">
        <v>37</v>
      </c>
      <c r="N36">
        <v>0</v>
      </c>
      <c r="O36">
        <v>27</v>
      </c>
      <c r="P36">
        <v>48</v>
      </c>
      <c r="Q36" s="2">
        <v>1.2499999999999999E-2</v>
      </c>
    </row>
    <row r="37" spans="1:17">
      <c r="A37" t="s">
        <v>468</v>
      </c>
      <c r="C37" t="s">
        <v>89</v>
      </c>
      <c r="D37" t="s">
        <v>92</v>
      </c>
      <c r="E37">
        <v>50</v>
      </c>
      <c r="F37" t="s">
        <v>148</v>
      </c>
      <c r="G37">
        <v>30</v>
      </c>
      <c r="H37">
        <v>40</v>
      </c>
      <c r="I37">
        <v>92</v>
      </c>
      <c r="J37">
        <v>134</v>
      </c>
      <c r="K37">
        <v>24</v>
      </c>
      <c r="L37">
        <v>55</v>
      </c>
      <c r="M37">
        <v>70</v>
      </c>
      <c r="N37">
        <v>0</v>
      </c>
      <c r="O37">
        <v>188</v>
      </c>
      <c r="P37">
        <v>258</v>
      </c>
      <c r="Q37" s="2">
        <v>4.9999999999999996E-2</v>
      </c>
    </row>
    <row r="38" spans="1:17">
      <c r="A38" t="s">
        <v>469</v>
      </c>
      <c r="C38" t="s">
        <v>89</v>
      </c>
      <c r="D38" t="s">
        <v>92</v>
      </c>
      <c r="E38">
        <v>20</v>
      </c>
      <c r="F38" t="s">
        <v>148</v>
      </c>
      <c r="G38">
        <v>45</v>
      </c>
      <c r="H38">
        <v>60</v>
      </c>
      <c r="I38">
        <v>260</v>
      </c>
      <c r="J38">
        <v>95</v>
      </c>
      <c r="K38">
        <v>83</v>
      </c>
      <c r="L38">
        <v>70</v>
      </c>
      <c r="M38">
        <v>460</v>
      </c>
      <c r="N38">
        <v>0</v>
      </c>
      <c r="O38">
        <v>280</v>
      </c>
      <c r="P38">
        <v>550</v>
      </c>
      <c r="Q38" s="2">
        <v>0.125</v>
      </c>
    </row>
    <row r="39" spans="1:17">
      <c r="A39" t="s">
        <v>470</v>
      </c>
      <c r="C39" t="s">
        <v>88</v>
      </c>
      <c r="D39" t="s">
        <v>91</v>
      </c>
      <c r="E39">
        <v>100</v>
      </c>
      <c r="F39" t="s">
        <v>128</v>
      </c>
      <c r="G39">
        <v>14</v>
      </c>
      <c r="H39">
        <v>15</v>
      </c>
      <c r="I39">
        <v>14</v>
      </c>
      <c r="J39">
        <v>92</v>
      </c>
      <c r="K39">
        <v>14</v>
      </c>
      <c r="L39">
        <v>6</v>
      </c>
      <c r="M39">
        <v>19</v>
      </c>
      <c r="N39">
        <v>0</v>
      </c>
      <c r="O39">
        <v>18</v>
      </c>
      <c r="P39">
        <v>19</v>
      </c>
      <c r="Q39" s="2">
        <v>6.2499999999999995E-3</v>
      </c>
    </row>
    <row r="40" spans="1:17">
      <c r="A40" t="s">
        <v>471</v>
      </c>
      <c r="C40" t="s">
        <v>88</v>
      </c>
      <c r="D40" t="s">
        <v>91</v>
      </c>
      <c r="E40">
        <v>100</v>
      </c>
      <c r="F40" t="s">
        <v>117</v>
      </c>
      <c r="G40">
        <v>9</v>
      </c>
      <c r="H40">
        <v>15</v>
      </c>
      <c r="I40">
        <v>20</v>
      </c>
      <c r="J40">
        <v>80</v>
      </c>
      <c r="K40">
        <v>6</v>
      </c>
      <c r="L40">
        <v>9</v>
      </c>
      <c r="M40">
        <v>21</v>
      </c>
      <c r="N40">
        <v>0</v>
      </c>
      <c r="O40">
        <v>14</v>
      </c>
      <c r="P40">
        <v>21</v>
      </c>
      <c r="Q40" s="2">
        <v>6.2499999999999995E-3</v>
      </c>
    </row>
    <row r="41" spans="1:17">
      <c r="A41" t="s">
        <v>472</v>
      </c>
      <c r="C41" t="s">
        <v>88</v>
      </c>
      <c r="D41" t="s">
        <v>92</v>
      </c>
      <c r="E41">
        <v>100</v>
      </c>
      <c r="F41" t="s">
        <v>117</v>
      </c>
      <c r="G41">
        <v>8</v>
      </c>
      <c r="H41">
        <v>13</v>
      </c>
      <c r="I41">
        <v>24</v>
      </c>
      <c r="J41">
        <v>89</v>
      </c>
      <c r="K41">
        <v>16</v>
      </c>
      <c r="L41">
        <v>24</v>
      </c>
      <c r="M41">
        <v>14</v>
      </c>
      <c r="N41">
        <v>0</v>
      </c>
      <c r="O41">
        <v>18</v>
      </c>
      <c r="P41">
        <v>24</v>
      </c>
      <c r="Q41" s="2">
        <v>6.2499999999999995E-3</v>
      </c>
    </row>
    <row r="42" spans="1:17">
      <c r="A42" t="s">
        <v>473</v>
      </c>
      <c r="C42" t="s">
        <v>88</v>
      </c>
      <c r="D42" t="s">
        <v>92</v>
      </c>
      <c r="E42">
        <v>50</v>
      </c>
      <c r="F42" t="s">
        <v>117</v>
      </c>
      <c r="G42">
        <v>15</v>
      </c>
      <c r="H42">
        <v>23</v>
      </c>
      <c r="I42">
        <v>65</v>
      </c>
      <c r="J42">
        <v>132</v>
      </c>
      <c r="K42">
        <v>20</v>
      </c>
      <c r="L42">
        <v>30</v>
      </c>
      <c r="M42">
        <v>28</v>
      </c>
      <c r="N42">
        <v>0</v>
      </c>
      <c r="O42">
        <v>54</v>
      </c>
      <c r="P42">
        <v>68</v>
      </c>
      <c r="Q42" s="2">
        <v>1.6666666666666666E-2</v>
      </c>
    </row>
    <row r="43" spans="1:17">
      <c r="A43" t="s">
        <v>474</v>
      </c>
      <c r="C43" t="s">
        <v>88</v>
      </c>
      <c r="D43" t="s">
        <v>92</v>
      </c>
      <c r="E43">
        <v>100</v>
      </c>
      <c r="F43" t="s">
        <v>117</v>
      </c>
      <c r="G43">
        <v>11</v>
      </c>
      <c r="H43">
        <v>15</v>
      </c>
      <c r="I43">
        <v>32</v>
      </c>
      <c r="J43">
        <v>65</v>
      </c>
      <c r="K43">
        <v>17</v>
      </c>
      <c r="L43">
        <v>51</v>
      </c>
      <c r="M43">
        <v>19</v>
      </c>
      <c r="N43">
        <v>0</v>
      </c>
      <c r="O43">
        <v>24</v>
      </c>
      <c r="P43">
        <v>32</v>
      </c>
      <c r="Q43" s="2">
        <v>8.3333333333333332E-3</v>
      </c>
    </row>
    <row r="44" spans="1:17">
      <c r="A44" t="s">
        <v>475</v>
      </c>
      <c r="C44" t="s">
        <v>88</v>
      </c>
      <c r="D44" t="s">
        <v>92</v>
      </c>
      <c r="E44">
        <v>50</v>
      </c>
      <c r="F44" t="s">
        <v>117</v>
      </c>
      <c r="G44">
        <v>22</v>
      </c>
      <c r="H44">
        <v>30</v>
      </c>
      <c r="I44">
        <v>82</v>
      </c>
      <c r="J44">
        <v>122</v>
      </c>
      <c r="K44">
        <v>22</v>
      </c>
      <c r="L44">
        <v>37</v>
      </c>
      <c r="M44">
        <v>41</v>
      </c>
      <c r="N44">
        <v>0</v>
      </c>
      <c r="O44">
        <v>87</v>
      </c>
      <c r="P44">
        <v>96</v>
      </c>
      <c r="Q44" s="2">
        <v>2.4999999999999998E-2</v>
      </c>
    </row>
    <row r="45" spans="1:17">
      <c r="A45" t="s">
        <v>476</v>
      </c>
      <c r="C45" t="s">
        <v>88</v>
      </c>
      <c r="D45" t="s">
        <v>92</v>
      </c>
      <c r="E45">
        <v>50</v>
      </c>
      <c r="F45" t="s">
        <v>117</v>
      </c>
      <c r="G45">
        <v>26</v>
      </c>
      <c r="H45">
        <v>37</v>
      </c>
      <c r="I45">
        <v>76</v>
      </c>
      <c r="J45">
        <v>139</v>
      </c>
      <c r="K45">
        <v>19</v>
      </c>
      <c r="L45">
        <v>20</v>
      </c>
      <c r="M45">
        <v>52</v>
      </c>
      <c r="N45">
        <v>0</v>
      </c>
      <c r="O45">
        <v>68</v>
      </c>
      <c r="P45">
        <v>104</v>
      </c>
      <c r="Q45" s="2">
        <v>2.4999999999999998E-2</v>
      </c>
    </row>
    <row r="46" spans="1:17">
      <c r="A46" t="s">
        <v>477</v>
      </c>
      <c r="C46" t="s">
        <v>88</v>
      </c>
      <c r="D46" t="s">
        <v>91</v>
      </c>
      <c r="E46">
        <v>100</v>
      </c>
      <c r="F46" t="s">
        <v>117</v>
      </c>
      <c r="G46">
        <v>12</v>
      </c>
      <c r="H46">
        <v>20</v>
      </c>
      <c r="I46">
        <v>26</v>
      </c>
      <c r="J46">
        <v>72</v>
      </c>
      <c r="K46">
        <v>9</v>
      </c>
      <c r="L46">
        <v>13</v>
      </c>
      <c r="M46">
        <v>27</v>
      </c>
      <c r="N46">
        <v>0</v>
      </c>
      <c r="O46">
        <v>19</v>
      </c>
      <c r="P46">
        <v>29</v>
      </c>
      <c r="Q46" s="2">
        <v>8.3333333333333332E-3</v>
      </c>
    </row>
    <row r="47" spans="1:17">
      <c r="A47" t="s">
        <v>478</v>
      </c>
      <c r="C47" t="s">
        <v>88</v>
      </c>
      <c r="D47" t="s">
        <v>92</v>
      </c>
      <c r="E47">
        <v>100</v>
      </c>
      <c r="F47" t="s">
        <v>117</v>
      </c>
      <c r="G47">
        <v>12</v>
      </c>
      <c r="H47">
        <v>15</v>
      </c>
      <c r="I47">
        <v>40</v>
      </c>
      <c r="J47">
        <v>59</v>
      </c>
      <c r="K47">
        <v>18</v>
      </c>
      <c r="L47">
        <v>78</v>
      </c>
      <c r="M47">
        <v>23</v>
      </c>
      <c r="N47">
        <v>0</v>
      </c>
      <c r="O47">
        <v>30</v>
      </c>
      <c r="P47">
        <v>41</v>
      </c>
      <c r="Q47" s="2">
        <v>1.0416666666666666E-2</v>
      </c>
    </row>
    <row r="48" spans="1:17">
      <c r="A48" t="s">
        <v>479</v>
      </c>
      <c r="C48" t="s">
        <v>88</v>
      </c>
      <c r="D48" t="s">
        <v>92</v>
      </c>
      <c r="E48">
        <v>50</v>
      </c>
      <c r="F48" t="s">
        <v>117</v>
      </c>
      <c r="G48">
        <v>27</v>
      </c>
      <c r="H48">
        <v>34</v>
      </c>
      <c r="I48">
        <v>98</v>
      </c>
      <c r="J48">
        <v>128</v>
      </c>
      <c r="K48">
        <v>28</v>
      </c>
      <c r="L48">
        <v>66</v>
      </c>
      <c r="M48">
        <v>96</v>
      </c>
      <c r="N48">
        <v>0</v>
      </c>
      <c r="O48">
        <v>160</v>
      </c>
      <c r="P48">
        <v>260</v>
      </c>
      <c r="Q48" s="2">
        <v>4.9999999999999996E-2</v>
      </c>
    </row>
    <row r="49" spans="1:17">
      <c r="A49" t="s">
        <v>480</v>
      </c>
      <c r="C49" t="s">
        <v>88</v>
      </c>
      <c r="D49" t="s">
        <v>92</v>
      </c>
      <c r="E49">
        <v>50</v>
      </c>
      <c r="F49" t="s">
        <v>117</v>
      </c>
      <c r="G49">
        <v>34</v>
      </c>
      <c r="H49">
        <v>42</v>
      </c>
      <c r="I49">
        <v>82</v>
      </c>
      <c r="J49">
        <v>139</v>
      </c>
      <c r="K49">
        <v>22</v>
      </c>
      <c r="L49">
        <v>34</v>
      </c>
      <c r="M49">
        <v>72</v>
      </c>
      <c r="N49">
        <v>0</v>
      </c>
      <c r="O49">
        <v>91</v>
      </c>
      <c r="P49">
        <v>138</v>
      </c>
      <c r="Q49" s="2">
        <v>3.3333333333333333E-2</v>
      </c>
    </row>
    <row r="50" spans="1:17">
      <c r="A50" t="s">
        <v>481</v>
      </c>
      <c r="C50" t="s">
        <v>88</v>
      </c>
      <c r="D50" t="s">
        <v>91</v>
      </c>
      <c r="E50">
        <v>100</v>
      </c>
      <c r="F50" t="s">
        <v>117</v>
      </c>
      <c r="G50">
        <v>16</v>
      </c>
      <c r="H50">
        <v>25</v>
      </c>
      <c r="I50">
        <v>32</v>
      </c>
      <c r="J50">
        <v>64</v>
      </c>
      <c r="K50">
        <v>11</v>
      </c>
      <c r="L50">
        <v>19</v>
      </c>
      <c r="M50">
        <v>34</v>
      </c>
      <c r="N50">
        <v>0</v>
      </c>
      <c r="O50">
        <v>23</v>
      </c>
      <c r="P50">
        <v>37</v>
      </c>
      <c r="Q50" s="2">
        <v>1.0416666666666666E-2</v>
      </c>
    </row>
    <row r="51" spans="1:17">
      <c r="A51" t="s">
        <v>482</v>
      </c>
      <c r="C51" t="s">
        <v>88</v>
      </c>
      <c r="D51" t="s">
        <v>92</v>
      </c>
      <c r="E51">
        <v>100</v>
      </c>
      <c r="F51" t="s">
        <v>117</v>
      </c>
      <c r="G51">
        <v>14</v>
      </c>
      <c r="H51">
        <v>20</v>
      </c>
      <c r="I51">
        <v>30</v>
      </c>
      <c r="J51">
        <v>100</v>
      </c>
      <c r="K51">
        <v>12</v>
      </c>
      <c r="L51">
        <v>29</v>
      </c>
      <c r="M51">
        <v>25</v>
      </c>
      <c r="N51">
        <v>0</v>
      </c>
      <c r="O51">
        <v>29</v>
      </c>
      <c r="P51">
        <v>40</v>
      </c>
      <c r="Q51" s="2">
        <v>1.0416666666666666E-2</v>
      </c>
    </row>
    <row r="52" spans="1:17">
      <c r="A52" t="s">
        <v>483</v>
      </c>
      <c r="C52" t="s">
        <v>88</v>
      </c>
      <c r="D52" t="s">
        <v>92</v>
      </c>
      <c r="E52">
        <v>100</v>
      </c>
      <c r="F52" t="s">
        <v>117</v>
      </c>
      <c r="G52">
        <v>15</v>
      </c>
      <c r="H52">
        <v>22</v>
      </c>
      <c r="I52">
        <v>36</v>
      </c>
      <c r="J52">
        <v>122</v>
      </c>
      <c r="K52">
        <v>15</v>
      </c>
      <c r="L52">
        <v>44</v>
      </c>
      <c r="M52">
        <v>29</v>
      </c>
      <c r="N52">
        <v>0</v>
      </c>
      <c r="O52">
        <v>35</v>
      </c>
      <c r="P52">
        <v>48</v>
      </c>
      <c r="Q52" s="2">
        <v>1.2499999999999999E-2</v>
      </c>
    </row>
    <row r="53" spans="1:17">
      <c r="A53" t="s">
        <v>484</v>
      </c>
      <c r="C53" t="s">
        <v>88</v>
      </c>
      <c r="D53" t="s">
        <v>92</v>
      </c>
      <c r="E53">
        <v>50</v>
      </c>
      <c r="F53" t="s">
        <v>117</v>
      </c>
      <c r="G53">
        <v>26</v>
      </c>
      <c r="H53">
        <v>35</v>
      </c>
      <c r="I53">
        <v>94</v>
      </c>
      <c r="J53">
        <v>110</v>
      </c>
      <c r="K53">
        <v>23</v>
      </c>
      <c r="L53">
        <v>61</v>
      </c>
      <c r="M53">
        <v>52</v>
      </c>
      <c r="N53">
        <v>0</v>
      </c>
      <c r="O53">
        <v>111</v>
      </c>
      <c r="P53">
        <v>136</v>
      </c>
      <c r="Q53" s="2">
        <v>3.3333333333333333E-2</v>
      </c>
    </row>
    <row r="54" spans="1:17">
      <c r="A54" t="s">
        <v>485</v>
      </c>
      <c r="C54" t="s">
        <v>88</v>
      </c>
      <c r="D54" t="s">
        <v>92</v>
      </c>
      <c r="E54">
        <v>50</v>
      </c>
      <c r="F54" t="s">
        <v>117</v>
      </c>
      <c r="G54">
        <v>34</v>
      </c>
      <c r="H54">
        <v>40</v>
      </c>
      <c r="I54">
        <v>90</v>
      </c>
      <c r="J54">
        <v>157</v>
      </c>
      <c r="K54">
        <v>25</v>
      </c>
      <c r="L54">
        <v>43</v>
      </c>
      <c r="M54">
        <v>134</v>
      </c>
      <c r="N54">
        <v>0</v>
      </c>
      <c r="O54">
        <v>144</v>
      </c>
      <c r="P54">
        <v>238</v>
      </c>
      <c r="Q54" s="2">
        <v>4.9999999999999996E-2</v>
      </c>
    </row>
    <row r="55" spans="1:17">
      <c r="A55" t="s">
        <v>486</v>
      </c>
      <c r="C55" t="s">
        <v>88</v>
      </c>
      <c r="D55" t="s">
        <v>92</v>
      </c>
      <c r="E55">
        <v>50</v>
      </c>
      <c r="F55" t="s">
        <v>117</v>
      </c>
      <c r="G55">
        <v>18</v>
      </c>
      <c r="H55">
        <v>25</v>
      </c>
      <c r="I55">
        <v>62</v>
      </c>
      <c r="J55">
        <v>139</v>
      </c>
      <c r="K55">
        <v>15</v>
      </c>
      <c r="L55">
        <v>15</v>
      </c>
      <c r="M55">
        <v>36</v>
      </c>
      <c r="N55">
        <v>0</v>
      </c>
      <c r="O55">
        <v>42</v>
      </c>
      <c r="P55">
        <v>72</v>
      </c>
      <c r="Q55" s="2">
        <v>1.6666666666666666E-2</v>
      </c>
    </row>
    <row r="56" spans="1:17">
      <c r="A56" t="s">
        <v>487</v>
      </c>
      <c r="C56" t="s">
        <v>89</v>
      </c>
      <c r="D56" t="s">
        <v>92</v>
      </c>
      <c r="E56">
        <v>50</v>
      </c>
      <c r="F56" t="s">
        <v>146</v>
      </c>
      <c r="G56">
        <v>16</v>
      </c>
      <c r="H56">
        <v>21</v>
      </c>
      <c r="I56">
        <v>52</v>
      </c>
      <c r="J56">
        <v>138</v>
      </c>
      <c r="K56">
        <v>15</v>
      </c>
      <c r="L56">
        <v>16</v>
      </c>
      <c r="M56">
        <v>24</v>
      </c>
      <c r="N56">
        <v>0</v>
      </c>
      <c r="O56">
        <v>36</v>
      </c>
      <c r="P56">
        <v>52</v>
      </c>
      <c r="Q56" s="2">
        <v>1.2499999999999999E-2</v>
      </c>
    </row>
    <row r="57" spans="1:17">
      <c r="A57" t="s">
        <v>488</v>
      </c>
      <c r="C57" t="s">
        <v>89</v>
      </c>
      <c r="D57" t="s">
        <v>92</v>
      </c>
      <c r="E57">
        <v>100</v>
      </c>
      <c r="F57" t="s">
        <v>146</v>
      </c>
      <c r="G57">
        <v>5</v>
      </c>
      <c r="H57">
        <v>16</v>
      </c>
      <c r="I57">
        <v>24</v>
      </c>
      <c r="J57">
        <v>82</v>
      </c>
      <c r="K57">
        <v>17</v>
      </c>
      <c r="L57">
        <v>22</v>
      </c>
      <c r="M57">
        <v>14</v>
      </c>
      <c r="N57">
        <v>0</v>
      </c>
      <c r="O57">
        <v>18</v>
      </c>
      <c r="P57">
        <v>24</v>
      </c>
      <c r="Q57" s="2">
        <v>6.2499999999999995E-3</v>
      </c>
    </row>
    <row r="58" spans="1:17">
      <c r="A58" t="s">
        <v>489</v>
      </c>
      <c r="C58" t="s">
        <v>89</v>
      </c>
      <c r="D58" t="s">
        <v>91</v>
      </c>
      <c r="E58">
        <v>100</v>
      </c>
      <c r="F58" t="s">
        <v>146</v>
      </c>
      <c r="G58">
        <v>10</v>
      </c>
      <c r="H58">
        <v>15</v>
      </c>
      <c r="I58">
        <v>22</v>
      </c>
      <c r="J58">
        <v>88</v>
      </c>
      <c r="K58">
        <v>7</v>
      </c>
      <c r="L58">
        <v>12</v>
      </c>
      <c r="M58">
        <v>18</v>
      </c>
      <c r="N58">
        <v>0</v>
      </c>
      <c r="O58">
        <v>11</v>
      </c>
      <c r="P58">
        <v>27</v>
      </c>
      <c r="Q58" s="2">
        <v>6.2499999999999995E-3</v>
      </c>
    </row>
    <row r="59" spans="1:17">
      <c r="A59" t="s">
        <v>490</v>
      </c>
      <c r="C59" t="s">
        <v>89</v>
      </c>
      <c r="D59" t="s">
        <v>92</v>
      </c>
      <c r="E59">
        <v>100</v>
      </c>
      <c r="F59" t="s">
        <v>146</v>
      </c>
      <c r="G59">
        <v>10</v>
      </c>
      <c r="H59">
        <v>16</v>
      </c>
      <c r="I59">
        <v>30</v>
      </c>
      <c r="J59">
        <v>69</v>
      </c>
      <c r="K59">
        <v>18</v>
      </c>
      <c r="L59">
        <v>44</v>
      </c>
      <c r="M59">
        <v>18</v>
      </c>
      <c r="N59">
        <v>0</v>
      </c>
      <c r="O59">
        <v>23</v>
      </c>
      <c r="P59">
        <v>34</v>
      </c>
      <c r="Q59" s="2">
        <v>8.3333333333333332E-3</v>
      </c>
    </row>
    <row r="60" spans="1:17">
      <c r="A60" t="s">
        <v>491</v>
      </c>
      <c r="C60" t="s">
        <v>89</v>
      </c>
      <c r="D60" t="s">
        <v>92</v>
      </c>
      <c r="E60">
        <v>50</v>
      </c>
      <c r="F60" t="s">
        <v>146</v>
      </c>
      <c r="G60">
        <v>26</v>
      </c>
      <c r="H60">
        <v>32</v>
      </c>
      <c r="I60">
        <v>68</v>
      </c>
      <c r="J60">
        <v>135</v>
      </c>
      <c r="K60">
        <v>16</v>
      </c>
      <c r="L60">
        <v>26</v>
      </c>
      <c r="M60">
        <v>35</v>
      </c>
      <c r="N60">
        <v>0</v>
      </c>
      <c r="O60">
        <v>66</v>
      </c>
      <c r="P60">
        <v>86</v>
      </c>
      <c r="Q60" s="2">
        <v>2.0833333333333332E-2</v>
      </c>
    </row>
    <row r="61" spans="1:17">
      <c r="A61" t="s">
        <v>216</v>
      </c>
      <c r="C61" t="s">
        <v>89</v>
      </c>
      <c r="D61" t="s">
        <v>91</v>
      </c>
      <c r="E61">
        <v>100</v>
      </c>
      <c r="F61" t="s">
        <v>146</v>
      </c>
      <c r="G61">
        <v>7</v>
      </c>
      <c r="H61">
        <v>15</v>
      </c>
      <c r="I61">
        <v>26</v>
      </c>
      <c r="J61">
        <v>76</v>
      </c>
      <c r="K61">
        <v>8</v>
      </c>
      <c r="L61">
        <v>13</v>
      </c>
      <c r="M61">
        <v>25</v>
      </c>
      <c r="N61">
        <v>0</v>
      </c>
      <c r="O61">
        <v>14</v>
      </c>
      <c r="P61">
        <v>36</v>
      </c>
      <c r="Q61" s="2">
        <v>8.3333333333333332E-3</v>
      </c>
    </row>
    <row r="62" spans="1:17">
      <c r="A62" t="s">
        <v>492</v>
      </c>
      <c r="C62" t="s">
        <v>89</v>
      </c>
      <c r="D62" t="s">
        <v>92</v>
      </c>
      <c r="E62">
        <v>100</v>
      </c>
      <c r="F62" t="s">
        <v>146</v>
      </c>
      <c r="G62">
        <v>13</v>
      </c>
      <c r="H62">
        <v>16</v>
      </c>
      <c r="I62">
        <v>36</v>
      </c>
      <c r="J62">
        <v>55</v>
      </c>
      <c r="K62">
        <v>19</v>
      </c>
      <c r="L62">
        <v>66</v>
      </c>
      <c r="M62">
        <v>23</v>
      </c>
      <c r="N62">
        <v>0</v>
      </c>
      <c r="O62">
        <v>29</v>
      </c>
      <c r="P62">
        <v>42</v>
      </c>
      <c r="Q62" s="2">
        <v>1.0416666666666666E-2</v>
      </c>
    </row>
    <row r="63" spans="1:17">
      <c r="A63" t="s">
        <v>493</v>
      </c>
      <c r="C63" t="s">
        <v>89</v>
      </c>
      <c r="D63" t="s">
        <v>92</v>
      </c>
      <c r="E63">
        <v>50</v>
      </c>
      <c r="F63" t="s">
        <v>146</v>
      </c>
      <c r="G63">
        <v>34</v>
      </c>
      <c r="H63">
        <v>40</v>
      </c>
      <c r="I63">
        <v>86</v>
      </c>
      <c r="J63">
        <v>133</v>
      </c>
      <c r="K63">
        <v>17</v>
      </c>
      <c r="L63">
        <v>33</v>
      </c>
      <c r="M63">
        <v>57</v>
      </c>
      <c r="N63">
        <v>0</v>
      </c>
      <c r="O63">
        <v>108</v>
      </c>
      <c r="P63">
        <v>134</v>
      </c>
      <c r="Q63" s="2">
        <v>3.3333333333333333E-2</v>
      </c>
    </row>
    <row r="64" spans="1:17">
      <c r="A64" t="s">
        <v>494</v>
      </c>
      <c r="C64" t="s">
        <v>89</v>
      </c>
      <c r="D64" t="s">
        <v>91</v>
      </c>
      <c r="E64">
        <v>100</v>
      </c>
      <c r="F64" t="s">
        <v>146</v>
      </c>
      <c r="G64">
        <v>8</v>
      </c>
      <c r="H64">
        <v>15</v>
      </c>
      <c r="I64">
        <v>32</v>
      </c>
      <c r="J64">
        <v>66</v>
      </c>
      <c r="K64">
        <v>10</v>
      </c>
      <c r="L64">
        <v>22</v>
      </c>
      <c r="M64">
        <v>31</v>
      </c>
      <c r="N64">
        <v>0</v>
      </c>
      <c r="O64">
        <v>18</v>
      </c>
      <c r="P64">
        <v>45</v>
      </c>
      <c r="Q64" s="2">
        <v>1.0416666666666666E-2</v>
      </c>
    </row>
    <row r="65" spans="1:17">
      <c r="A65" t="s">
        <v>495</v>
      </c>
      <c r="C65" t="s">
        <v>89</v>
      </c>
      <c r="D65" t="s">
        <v>92</v>
      </c>
      <c r="E65">
        <v>100</v>
      </c>
      <c r="F65" t="s">
        <v>146</v>
      </c>
      <c r="G65">
        <v>15</v>
      </c>
      <c r="H65">
        <v>23</v>
      </c>
      <c r="I65">
        <v>34</v>
      </c>
      <c r="J65">
        <v>76</v>
      </c>
      <c r="K65">
        <v>18</v>
      </c>
      <c r="L65">
        <v>30</v>
      </c>
      <c r="M65">
        <v>45</v>
      </c>
      <c r="N65">
        <v>0</v>
      </c>
      <c r="O65">
        <v>18</v>
      </c>
      <c r="P65">
        <v>31</v>
      </c>
      <c r="Q65" s="2">
        <v>1.0416666666666666E-2</v>
      </c>
    </row>
    <row r="66" spans="1:17">
      <c r="A66" t="s">
        <v>496</v>
      </c>
      <c r="C66" t="s">
        <v>89</v>
      </c>
      <c r="D66" t="s">
        <v>92</v>
      </c>
      <c r="E66">
        <v>100</v>
      </c>
      <c r="F66" t="s">
        <v>146</v>
      </c>
      <c r="G66">
        <v>12</v>
      </c>
      <c r="H66">
        <v>23</v>
      </c>
      <c r="I66">
        <v>28</v>
      </c>
      <c r="J66">
        <v>82</v>
      </c>
      <c r="K66">
        <v>15</v>
      </c>
      <c r="L66">
        <v>16</v>
      </c>
      <c r="M66">
        <v>36</v>
      </c>
      <c r="N66">
        <v>0</v>
      </c>
      <c r="O66">
        <v>14</v>
      </c>
      <c r="P66">
        <v>25</v>
      </c>
      <c r="Q66" s="2">
        <v>8.3333333333333332E-3</v>
      </c>
    </row>
    <row r="67" spans="1:17">
      <c r="A67" t="s">
        <v>497</v>
      </c>
      <c r="C67" t="s">
        <v>89</v>
      </c>
      <c r="D67" t="s">
        <v>92</v>
      </c>
      <c r="E67">
        <v>4</v>
      </c>
      <c r="F67" t="s">
        <v>295</v>
      </c>
      <c r="G67">
        <v>350</v>
      </c>
      <c r="H67">
        <v>400</v>
      </c>
      <c r="I67">
        <v>1200</v>
      </c>
      <c r="J67">
        <v>42</v>
      </c>
      <c r="K67">
        <v>500</v>
      </c>
      <c r="L67">
        <v>66</v>
      </c>
      <c r="M67">
        <v>550</v>
      </c>
      <c r="N67">
        <v>0</v>
      </c>
      <c r="O67">
        <v>660</v>
      </c>
      <c r="P67">
        <v>2550</v>
      </c>
      <c r="Q67" s="2">
        <v>0.41666666666666669</v>
      </c>
    </row>
    <row r="68" spans="1:17">
      <c r="A68" t="s">
        <v>498</v>
      </c>
      <c r="C68" t="s">
        <v>89</v>
      </c>
      <c r="D68" t="s">
        <v>92</v>
      </c>
      <c r="E68">
        <v>4</v>
      </c>
      <c r="F68" t="s">
        <v>295</v>
      </c>
      <c r="G68">
        <v>300</v>
      </c>
      <c r="H68">
        <v>380</v>
      </c>
      <c r="I68">
        <v>1000</v>
      </c>
      <c r="J68">
        <v>49</v>
      </c>
      <c r="K68">
        <v>450</v>
      </c>
      <c r="L68">
        <v>56</v>
      </c>
      <c r="M68">
        <v>430</v>
      </c>
      <c r="N68">
        <v>0</v>
      </c>
      <c r="O68">
        <v>440</v>
      </c>
      <c r="P68">
        <v>1950</v>
      </c>
      <c r="Q68" s="2">
        <v>0.3125</v>
      </c>
    </row>
    <row r="69" spans="1:17">
      <c r="A69" t="s">
        <v>499</v>
      </c>
      <c r="C69" t="s">
        <v>89</v>
      </c>
      <c r="D69" t="s">
        <v>92</v>
      </c>
      <c r="E69">
        <v>4</v>
      </c>
      <c r="F69" t="s">
        <v>295</v>
      </c>
      <c r="G69">
        <v>400</v>
      </c>
      <c r="H69">
        <v>420</v>
      </c>
      <c r="I69">
        <v>1300</v>
      </c>
      <c r="J69">
        <v>40</v>
      </c>
      <c r="K69">
        <v>620</v>
      </c>
      <c r="L69">
        <v>76</v>
      </c>
      <c r="M69">
        <v>1150</v>
      </c>
      <c r="N69">
        <v>0</v>
      </c>
      <c r="O69">
        <v>1500</v>
      </c>
      <c r="P69">
        <v>3800</v>
      </c>
      <c r="Q69" s="2">
        <v>0.625</v>
      </c>
    </row>
    <row r="70" spans="1:17">
      <c r="A70" t="s">
        <v>500</v>
      </c>
      <c r="C70" t="s">
        <v>89</v>
      </c>
      <c r="D70" t="s">
        <v>92</v>
      </c>
      <c r="E70">
        <v>100</v>
      </c>
      <c r="F70" t="s">
        <v>156</v>
      </c>
      <c r="G70">
        <v>16</v>
      </c>
      <c r="H70">
        <v>17</v>
      </c>
      <c r="I70">
        <v>20</v>
      </c>
      <c r="J70">
        <v>92</v>
      </c>
      <c r="K70">
        <v>15</v>
      </c>
      <c r="L70">
        <v>0</v>
      </c>
      <c r="M70">
        <v>3</v>
      </c>
      <c r="N70">
        <v>0</v>
      </c>
      <c r="O70">
        <v>3</v>
      </c>
      <c r="P70">
        <v>3</v>
      </c>
      <c r="Q70" s="2">
        <v>1.0416666666666666E-2</v>
      </c>
    </row>
    <row r="71" spans="1:17">
      <c r="A71" t="s">
        <v>501</v>
      </c>
      <c r="C71" t="s">
        <v>89</v>
      </c>
      <c r="D71" t="s">
        <v>92</v>
      </c>
      <c r="E71">
        <v>100</v>
      </c>
      <c r="F71" t="s">
        <v>156</v>
      </c>
      <c r="G71">
        <v>13</v>
      </c>
      <c r="H71">
        <v>15</v>
      </c>
      <c r="I71">
        <v>38</v>
      </c>
      <c r="J71">
        <v>41</v>
      </c>
      <c r="K71">
        <v>11</v>
      </c>
      <c r="L71">
        <v>41</v>
      </c>
      <c r="M71">
        <v>62</v>
      </c>
      <c r="N71">
        <v>0</v>
      </c>
      <c r="O71">
        <v>53</v>
      </c>
      <c r="P71">
        <v>3</v>
      </c>
      <c r="Q71" s="2">
        <v>1.0416666666666666E-2</v>
      </c>
    </row>
    <row r="72" spans="1:17">
      <c r="A72" t="s">
        <v>502</v>
      </c>
      <c r="C72" t="s">
        <v>89</v>
      </c>
      <c r="D72" t="s">
        <v>92</v>
      </c>
      <c r="E72">
        <v>100</v>
      </c>
      <c r="F72" t="s">
        <v>153</v>
      </c>
      <c r="G72">
        <v>14</v>
      </c>
      <c r="H72">
        <v>16</v>
      </c>
      <c r="I72">
        <v>32</v>
      </c>
      <c r="J72">
        <v>84</v>
      </c>
      <c r="K72">
        <v>12</v>
      </c>
      <c r="L72">
        <v>14</v>
      </c>
      <c r="M72">
        <v>16</v>
      </c>
      <c r="N72">
        <v>0</v>
      </c>
      <c r="O72">
        <v>27</v>
      </c>
      <c r="P72">
        <v>32</v>
      </c>
      <c r="Q72" s="2">
        <v>8.3333333333333332E-3</v>
      </c>
    </row>
    <row r="73" spans="1:17">
      <c r="A73" t="s">
        <v>503</v>
      </c>
      <c r="C73" t="s">
        <v>89</v>
      </c>
      <c r="D73" t="s">
        <v>91</v>
      </c>
      <c r="E73">
        <v>100</v>
      </c>
      <c r="F73" t="s">
        <v>153</v>
      </c>
      <c r="G73">
        <v>12</v>
      </c>
      <c r="H73">
        <v>16</v>
      </c>
      <c r="I73">
        <v>30</v>
      </c>
      <c r="J73">
        <v>72</v>
      </c>
      <c r="K73">
        <v>12</v>
      </c>
      <c r="L73">
        <v>10</v>
      </c>
      <c r="M73">
        <v>14</v>
      </c>
      <c r="N73">
        <v>0</v>
      </c>
      <c r="O73">
        <v>25</v>
      </c>
      <c r="P73">
        <v>36</v>
      </c>
      <c r="Q73" s="2">
        <v>8.3333333333333332E-3</v>
      </c>
    </row>
    <row r="74" spans="1:17">
      <c r="A74" t="s">
        <v>504</v>
      </c>
      <c r="C74" t="s">
        <v>89</v>
      </c>
      <c r="D74" t="s">
        <v>91</v>
      </c>
      <c r="E74">
        <v>100</v>
      </c>
      <c r="F74" t="s">
        <v>153</v>
      </c>
      <c r="G74">
        <v>12</v>
      </c>
      <c r="H74">
        <v>23</v>
      </c>
      <c r="I74">
        <v>32</v>
      </c>
      <c r="J74">
        <v>65</v>
      </c>
      <c r="K74">
        <v>15</v>
      </c>
      <c r="L74">
        <v>19</v>
      </c>
      <c r="M74">
        <v>20</v>
      </c>
      <c r="N74">
        <v>0</v>
      </c>
      <c r="O74">
        <v>29</v>
      </c>
      <c r="P74">
        <v>45</v>
      </c>
      <c r="Q74" s="2">
        <v>1.0416666666666666E-2</v>
      </c>
    </row>
    <row r="75" spans="1:17">
      <c r="A75" t="s">
        <v>505</v>
      </c>
      <c r="C75" t="s">
        <v>89</v>
      </c>
      <c r="D75" t="s">
        <v>92</v>
      </c>
      <c r="E75">
        <v>100</v>
      </c>
      <c r="F75" t="s">
        <v>153</v>
      </c>
      <c r="G75">
        <v>10</v>
      </c>
      <c r="H75">
        <v>13</v>
      </c>
      <c r="I75">
        <v>25</v>
      </c>
      <c r="J75">
        <v>92</v>
      </c>
      <c r="K75">
        <v>8</v>
      </c>
      <c r="L75">
        <v>10</v>
      </c>
      <c r="M75">
        <v>11</v>
      </c>
      <c r="N75">
        <v>0</v>
      </c>
      <c r="O75">
        <v>21</v>
      </c>
      <c r="P75">
        <v>24</v>
      </c>
      <c r="Q75" s="2">
        <v>6.2499999999999995E-3</v>
      </c>
    </row>
    <row r="76" spans="1:17">
      <c r="A76" t="s">
        <v>506</v>
      </c>
      <c r="C76" t="s">
        <v>89</v>
      </c>
      <c r="D76" t="s">
        <v>92</v>
      </c>
      <c r="E76">
        <v>100</v>
      </c>
      <c r="F76" t="s">
        <v>153</v>
      </c>
      <c r="G76">
        <v>15</v>
      </c>
      <c r="H76">
        <v>19</v>
      </c>
      <c r="I76">
        <v>40</v>
      </c>
      <c r="J76">
        <v>75</v>
      </c>
      <c r="K76">
        <v>16</v>
      </c>
      <c r="L76">
        <v>18</v>
      </c>
      <c r="M76">
        <v>18</v>
      </c>
      <c r="N76">
        <v>0</v>
      </c>
      <c r="O76">
        <v>34</v>
      </c>
      <c r="P76">
        <v>42</v>
      </c>
      <c r="Q76" s="2">
        <v>1.0416666666666666E-2</v>
      </c>
    </row>
    <row r="77" spans="1:17">
      <c r="A77" t="s">
        <v>507</v>
      </c>
      <c r="C77" t="s">
        <v>89</v>
      </c>
      <c r="D77" t="s">
        <v>92</v>
      </c>
      <c r="E77">
        <v>100</v>
      </c>
      <c r="F77" t="s">
        <v>153</v>
      </c>
      <c r="G77">
        <v>1</v>
      </c>
      <c r="H77">
        <v>15</v>
      </c>
      <c r="I77">
        <v>26</v>
      </c>
      <c r="J77">
        <v>79</v>
      </c>
      <c r="K77">
        <v>20</v>
      </c>
      <c r="L77">
        <v>14</v>
      </c>
      <c r="M77">
        <v>24</v>
      </c>
      <c r="N77">
        <v>0</v>
      </c>
      <c r="O77">
        <v>20</v>
      </c>
      <c r="P77">
        <v>31</v>
      </c>
      <c r="Q77" s="2">
        <v>8.3333333333333332E-3</v>
      </c>
    </row>
    <row r="78" spans="1:17">
      <c r="A78" t="s">
        <v>508</v>
      </c>
      <c r="C78" t="s">
        <v>89</v>
      </c>
      <c r="D78" t="s">
        <v>92</v>
      </c>
      <c r="E78">
        <v>100</v>
      </c>
      <c r="F78" t="s">
        <v>153</v>
      </c>
      <c r="G78">
        <v>1</v>
      </c>
      <c r="H78">
        <v>16</v>
      </c>
      <c r="I78">
        <v>28</v>
      </c>
      <c r="J78">
        <v>72</v>
      </c>
      <c r="K78">
        <v>25</v>
      </c>
      <c r="L78">
        <v>15</v>
      </c>
      <c r="M78">
        <v>32</v>
      </c>
      <c r="N78">
        <v>0</v>
      </c>
      <c r="O78">
        <v>24</v>
      </c>
      <c r="P78">
        <v>38</v>
      </c>
      <c r="Q78" s="2">
        <v>1.0416666666666666E-2</v>
      </c>
    </row>
    <row r="79" spans="1:17">
      <c r="A79" t="s">
        <v>509</v>
      </c>
      <c r="C79" t="s">
        <v>89</v>
      </c>
      <c r="D79" t="s">
        <v>92</v>
      </c>
      <c r="E79">
        <v>100</v>
      </c>
      <c r="F79" t="s">
        <v>153</v>
      </c>
      <c r="G79">
        <v>1</v>
      </c>
      <c r="H79">
        <v>17</v>
      </c>
      <c r="I79">
        <v>30</v>
      </c>
      <c r="J79">
        <v>66</v>
      </c>
      <c r="K79">
        <v>30</v>
      </c>
      <c r="L79">
        <v>16</v>
      </c>
      <c r="M79">
        <v>40</v>
      </c>
      <c r="N79">
        <v>0</v>
      </c>
      <c r="O79">
        <v>26</v>
      </c>
      <c r="P79">
        <v>46</v>
      </c>
      <c r="Q79" s="2">
        <v>1.2499999999999999E-2</v>
      </c>
    </row>
    <row r="80" spans="1:17">
      <c r="A80" t="s">
        <v>510</v>
      </c>
      <c r="C80" t="s">
        <v>89</v>
      </c>
      <c r="D80" t="s">
        <v>92</v>
      </c>
      <c r="E80">
        <v>50</v>
      </c>
      <c r="F80" t="s">
        <v>153</v>
      </c>
      <c r="G80">
        <v>6</v>
      </c>
      <c r="H80">
        <v>66</v>
      </c>
      <c r="I80">
        <v>72</v>
      </c>
      <c r="J80">
        <v>80</v>
      </c>
      <c r="K80">
        <v>25</v>
      </c>
      <c r="L80">
        <v>37</v>
      </c>
      <c r="M80">
        <v>112</v>
      </c>
      <c r="N80">
        <v>0</v>
      </c>
      <c r="O80">
        <v>130</v>
      </c>
      <c r="P80">
        <v>102</v>
      </c>
      <c r="Q80" s="2">
        <v>3.3333333333333333E-2</v>
      </c>
    </row>
  </sheetData>
  <mergeCells count="1">
    <mergeCell ref="A1:R1"/>
  </mergeCells>
  <dataValidations count="3">
    <dataValidation type="list" allowBlank="1" sqref="C3:C80" xr:uid="{00000000-0002-0000-0F00-000000000000}">
      <formula1>INDIRECT("AlignmentType[Name]")</formula1>
    </dataValidation>
    <dataValidation type="list" allowBlank="1" sqref="D3:D80" xr:uid="{00000000-0002-0000-0F00-000001000000}">
      <formula1>INDIRECT("AttackMethod[Name]")</formula1>
    </dataValidation>
    <dataValidation type="list" allowBlank="1" sqref="F3:F80" xr:uid="{00000000-0002-0000-0F00-000002000000}">
      <formula1>INDIRECT("RaceType[Name]")</formula1>
    </dataValidation>
  </dataValidations>
  <pageMargins left="0.7" right="0.7" top="0.75" bottom="0.75" header="0.3" footer="0.3"/>
  <pageSetup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3" sqref="A3:A4"/>
    </sheetView>
  </sheetViews>
  <sheetFormatPr defaultRowHeight="15"/>
  <cols>
    <col min="1" max="1" width="52.85546875" bestFit="1" customWidth="1"/>
  </cols>
  <sheetData>
    <row r="1" spans="1:1">
      <c r="A1" s="1" t="s">
        <v>2</v>
      </c>
    </row>
    <row r="2" spans="1:1">
      <c r="A2" t="s">
        <v>1</v>
      </c>
    </row>
    <row r="3" spans="1:1">
      <c r="A3" t="s">
        <v>91</v>
      </c>
    </row>
    <row r="4" spans="1:1">
      <c r="A4" t="s">
        <v>92</v>
      </c>
    </row>
  </sheetData>
  <mergeCells count="1">
    <mergeCell ref="A1"/>
  </mergeCell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64"/>
  <sheetViews>
    <sheetView workbookViewId="0">
      <selection activeCell="M3" sqref="M3:M264"/>
    </sheetView>
  </sheetViews>
  <sheetFormatPr defaultRowHeight="15"/>
  <cols>
    <col min="1" max="1" width="42.7109375" bestFit="1" customWidth="1"/>
    <col min="2" max="2" width="14.85546875" customWidth="1"/>
    <col min="3" max="5" width="9.140625" customWidth="1"/>
    <col min="6" max="6" width="20.7109375" customWidth="1"/>
    <col min="7" max="7" width="9.140625" customWidth="1"/>
    <col min="8" max="8" width="14.28515625" customWidth="1"/>
    <col min="9" max="9" width="14" customWidth="1"/>
    <col min="10" max="10" width="12.42578125" customWidth="1"/>
    <col min="11" max="11" width="13.7109375" customWidth="1"/>
    <col min="12" max="12" width="13.28515625" customWidth="1"/>
    <col min="13" max="13" width="21.7109375" customWidth="1"/>
    <col min="14" max="16" width="9.140625" customWidth="1"/>
    <col min="17" max="17" width="20.28515625" customWidth="1"/>
    <col min="18" max="18" width="10.7109375" customWidth="1"/>
    <col min="19" max="19" width="16.7109375" customWidth="1"/>
  </cols>
  <sheetData>
    <row r="1" spans="1:19">
      <c r="A1" s="1" t="s">
        <v>3</v>
      </c>
      <c r="B1" s="1"/>
      <c r="G1" s="1" t="s">
        <v>4</v>
      </c>
      <c r="H1" s="1"/>
      <c r="I1" s="1"/>
      <c r="J1" s="1"/>
      <c r="K1" s="1"/>
      <c r="L1" s="1"/>
      <c r="M1" s="1"/>
      <c r="R1" s="1" t="s">
        <v>5</v>
      </c>
      <c r="S1" s="1"/>
    </row>
    <row r="2" spans="1:19">
      <c r="A2" t="s">
        <v>1</v>
      </c>
      <c r="B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Q2" t="s">
        <v>15</v>
      </c>
      <c r="R2" t="s">
        <v>16</v>
      </c>
      <c r="S2" t="s">
        <v>17</v>
      </c>
    </row>
    <row r="3" spans="1:19">
      <c r="A3" t="s">
        <v>93</v>
      </c>
      <c r="B3">
        <f ca="1">COUNTIF(INDIRECT("BuildingType.BuildingLevel[BuildingType.Name]"),INDIRECT("BuildingType[@Name]"))</f>
        <v>10</v>
      </c>
      <c r="F3" t="s">
        <v>93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f ca="1">COUNTIF(INDIRECT("BuildingLevel.MinimumConstructionRequirement[BuildingLevel.Level]"),INDIRECT("BuildingLevel[@Level]"))</f>
        <v>0</v>
      </c>
    </row>
    <row r="4" spans="1:19">
      <c r="A4" t="s">
        <v>94</v>
      </c>
      <c r="B4">
        <f t="shared" ref="B4:B25" ca="1" si="0">COUNTIF(INDIRECT("BuildingType.BuildingLevel[BuildingType.Name]"),INDIRECT("BuildingType[@Name]"))</f>
        <v>20</v>
      </c>
      <c r="F4" t="s">
        <v>93</v>
      </c>
      <c r="G4">
        <v>2</v>
      </c>
      <c r="H4">
        <v>1700</v>
      </c>
      <c r="I4">
        <v>2100</v>
      </c>
      <c r="J4">
        <v>1500</v>
      </c>
      <c r="K4">
        <v>0</v>
      </c>
      <c r="L4">
        <v>2.3148148148148146E-4</v>
      </c>
      <c r="M4">
        <f t="shared" ref="M4:M67" ca="1" si="1">COUNTIF(INDIRECT("BuildingLevel.MinimumConstructionRequirement[BuildingLevel.Level]"),INDIRECT("BuildingLevel[@Level]"))</f>
        <v>0</v>
      </c>
    </row>
    <row r="5" spans="1:19">
      <c r="A5" t="s">
        <v>95</v>
      </c>
      <c r="B5">
        <f t="shared" ca="1" si="0"/>
        <v>10</v>
      </c>
      <c r="F5" t="s">
        <v>93</v>
      </c>
      <c r="G5">
        <v>3</v>
      </c>
      <c r="H5">
        <v>5400</v>
      </c>
      <c r="I5">
        <v>6800</v>
      </c>
      <c r="J5">
        <v>1500</v>
      </c>
      <c r="K5">
        <v>0</v>
      </c>
      <c r="L5">
        <v>3.472222222222222E-3</v>
      </c>
      <c r="M5">
        <f t="shared" ca="1" si="1"/>
        <v>0</v>
      </c>
    </row>
    <row r="6" spans="1:19">
      <c r="A6" t="s">
        <v>96</v>
      </c>
      <c r="B6">
        <f t="shared" ca="1" si="0"/>
        <v>20</v>
      </c>
      <c r="F6" t="s">
        <v>93</v>
      </c>
      <c r="G6">
        <v>4</v>
      </c>
      <c r="H6">
        <v>15400</v>
      </c>
      <c r="I6">
        <v>19300</v>
      </c>
      <c r="J6">
        <v>13500</v>
      </c>
      <c r="K6">
        <v>0</v>
      </c>
      <c r="L6">
        <v>2.7777777777777776E-2</v>
      </c>
      <c r="M6">
        <f t="shared" ca="1" si="1"/>
        <v>0</v>
      </c>
    </row>
    <row r="7" spans="1:19">
      <c r="A7" t="s">
        <v>97</v>
      </c>
      <c r="B7">
        <f t="shared" ca="1" si="0"/>
        <v>20</v>
      </c>
      <c r="F7" t="s">
        <v>93</v>
      </c>
      <c r="G7">
        <v>5</v>
      </c>
      <c r="H7">
        <v>31600</v>
      </c>
      <c r="I7">
        <v>39500</v>
      </c>
      <c r="J7">
        <v>27700</v>
      </c>
      <c r="K7">
        <v>0</v>
      </c>
      <c r="M7">
        <f t="shared" ca="1" si="1"/>
        <v>0</v>
      </c>
    </row>
    <row r="8" spans="1:19">
      <c r="A8" t="s">
        <v>98</v>
      </c>
      <c r="B8">
        <f t="shared" ca="1" si="0"/>
        <v>20</v>
      </c>
      <c r="F8" t="s">
        <v>93</v>
      </c>
      <c r="G8">
        <v>6</v>
      </c>
      <c r="H8">
        <v>45400</v>
      </c>
      <c r="I8">
        <v>56800</v>
      </c>
      <c r="J8">
        <v>39800</v>
      </c>
      <c r="K8">
        <v>0</v>
      </c>
      <c r="L8">
        <v>0.33333333333333331</v>
      </c>
      <c r="M8">
        <f t="shared" ca="1" si="1"/>
        <v>0</v>
      </c>
    </row>
    <row r="9" spans="1:19">
      <c r="A9" t="s">
        <v>99</v>
      </c>
      <c r="B9">
        <f t="shared" ca="1" si="0"/>
        <v>20</v>
      </c>
      <c r="F9" t="s">
        <v>93</v>
      </c>
      <c r="G9">
        <v>7</v>
      </c>
      <c r="H9">
        <v>89400</v>
      </c>
      <c r="I9">
        <v>111800</v>
      </c>
      <c r="J9">
        <v>78300</v>
      </c>
      <c r="K9">
        <v>0</v>
      </c>
      <c r="L9">
        <v>0.5</v>
      </c>
      <c r="M9">
        <f t="shared" ca="1" si="1"/>
        <v>0</v>
      </c>
    </row>
    <row r="10" spans="1:19">
      <c r="A10" t="s">
        <v>100</v>
      </c>
      <c r="B10">
        <f t="shared" ca="1" si="0"/>
        <v>20</v>
      </c>
      <c r="F10" t="s">
        <v>93</v>
      </c>
      <c r="G10">
        <v>8</v>
      </c>
      <c r="H10">
        <v>223200</v>
      </c>
      <c r="I10">
        <v>279000</v>
      </c>
      <c r="J10">
        <v>195300</v>
      </c>
      <c r="K10">
        <v>0</v>
      </c>
      <c r="M10">
        <f t="shared" ca="1" si="1"/>
        <v>0</v>
      </c>
    </row>
    <row r="11" spans="1:19">
      <c r="A11" t="s">
        <v>101</v>
      </c>
      <c r="B11">
        <f t="shared" ca="1" si="0"/>
        <v>20</v>
      </c>
      <c r="F11" t="s">
        <v>93</v>
      </c>
      <c r="G11">
        <v>9</v>
      </c>
      <c r="H11">
        <v>435000</v>
      </c>
      <c r="I11">
        <v>435000</v>
      </c>
      <c r="J11">
        <v>435000</v>
      </c>
      <c r="K11">
        <v>0</v>
      </c>
      <c r="L11">
        <v>1.0833333333333333</v>
      </c>
      <c r="M11">
        <f t="shared" ca="1" si="1"/>
        <v>0</v>
      </c>
    </row>
    <row r="12" spans="1:19">
      <c r="A12" t="s">
        <v>102</v>
      </c>
      <c r="B12">
        <f t="shared" ca="1" si="0"/>
        <v>5</v>
      </c>
      <c r="F12" t="s">
        <v>93</v>
      </c>
      <c r="G12">
        <v>10</v>
      </c>
      <c r="H12">
        <v>729600</v>
      </c>
      <c r="I12">
        <v>912000</v>
      </c>
      <c r="J12">
        <v>638400</v>
      </c>
      <c r="K12">
        <v>0</v>
      </c>
      <c r="L12">
        <v>1.5</v>
      </c>
      <c r="M12">
        <f t="shared" ca="1" si="1"/>
        <v>0</v>
      </c>
    </row>
    <row r="13" spans="1:19">
      <c r="A13" t="s">
        <v>103</v>
      </c>
      <c r="B13">
        <f t="shared" ca="1" si="0"/>
        <v>5</v>
      </c>
      <c r="F13" t="s">
        <v>94</v>
      </c>
      <c r="G13">
        <v>1</v>
      </c>
      <c r="H13">
        <v>100</v>
      </c>
      <c r="I13">
        <v>200</v>
      </c>
      <c r="J13">
        <v>100</v>
      </c>
      <c r="K13">
        <v>0</v>
      </c>
      <c r="L13">
        <v>5.7870370370370366E-5</v>
      </c>
      <c r="M13">
        <f t="shared" ca="1" si="1"/>
        <v>0</v>
      </c>
    </row>
    <row r="14" spans="1:19">
      <c r="A14" t="s">
        <v>104</v>
      </c>
      <c r="B14">
        <f t="shared" ca="1" si="0"/>
        <v>10</v>
      </c>
      <c r="F14" t="s">
        <v>94</v>
      </c>
      <c r="G14">
        <v>2</v>
      </c>
      <c r="H14">
        <v>200</v>
      </c>
      <c r="I14">
        <v>300</v>
      </c>
      <c r="J14">
        <v>100</v>
      </c>
      <c r="K14">
        <v>0</v>
      </c>
      <c r="L14">
        <v>1.1574074074074073E-4</v>
      </c>
      <c r="M14">
        <f t="shared" ca="1" si="1"/>
        <v>0</v>
      </c>
    </row>
    <row r="15" spans="1:19">
      <c r="A15" t="s">
        <v>105</v>
      </c>
      <c r="B15">
        <f t="shared" ca="1" si="0"/>
        <v>10</v>
      </c>
      <c r="F15" t="s">
        <v>94</v>
      </c>
      <c r="G15">
        <v>3</v>
      </c>
      <c r="H15">
        <v>300</v>
      </c>
      <c r="I15">
        <v>400</v>
      </c>
      <c r="J15">
        <v>200</v>
      </c>
      <c r="K15">
        <v>0</v>
      </c>
      <c r="L15">
        <v>1.7361111111111112E-4</v>
      </c>
      <c r="M15">
        <f t="shared" ca="1" si="1"/>
        <v>0</v>
      </c>
    </row>
    <row r="16" spans="1:19">
      <c r="A16" t="s">
        <v>106</v>
      </c>
      <c r="B16">
        <f t="shared" ca="1" si="0"/>
        <v>10</v>
      </c>
      <c r="F16" t="s">
        <v>94</v>
      </c>
      <c r="G16">
        <v>4</v>
      </c>
      <c r="K16">
        <v>0</v>
      </c>
      <c r="M16">
        <f t="shared" ca="1" si="1"/>
        <v>0</v>
      </c>
    </row>
    <row r="17" spans="1:13">
      <c r="A17" t="s">
        <v>107</v>
      </c>
      <c r="B17">
        <f t="shared" ca="1" si="0"/>
        <v>10</v>
      </c>
      <c r="F17" t="s">
        <v>94</v>
      </c>
      <c r="G17">
        <v>5</v>
      </c>
      <c r="K17">
        <v>0</v>
      </c>
      <c r="M17">
        <f t="shared" ca="1" si="1"/>
        <v>0</v>
      </c>
    </row>
    <row r="18" spans="1:13">
      <c r="A18" t="s">
        <v>108</v>
      </c>
      <c r="B18">
        <f t="shared" ca="1" si="0"/>
        <v>6</v>
      </c>
      <c r="F18" t="s">
        <v>94</v>
      </c>
      <c r="G18">
        <v>6</v>
      </c>
      <c r="K18">
        <v>0</v>
      </c>
      <c r="M18">
        <f t="shared" ca="1" si="1"/>
        <v>0</v>
      </c>
    </row>
    <row r="19" spans="1:13">
      <c r="A19" t="s">
        <v>109</v>
      </c>
      <c r="B19">
        <f t="shared" ca="1" si="0"/>
        <v>6</v>
      </c>
      <c r="F19" t="s">
        <v>94</v>
      </c>
      <c r="G19">
        <v>7</v>
      </c>
      <c r="H19">
        <v>900</v>
      </c>
      <c r="I19">
        <v>1400</v>
      </c>
      <c r="J19">
        <v>600</v>
      </c>
      <c r="K19">
        <v>0</v>
      </c>
      <c r="L19">
        <v>1.3888888888888888E-2</v>
      </c>
      <c r="M19">
        <f t="shared" ca="1" si="1"/>
        <v>0</v>
      </c>
    </row>
    <row r="20" spans="1:13">
      <c r="A20" t="s">
        <v>110</v>
      </c>
      <c r="B20">
        <f t="shared" ca="1" si="0"/>
        <v>6</v>
      </c>
      <c r="F20" t="s">
        <v>94</v>
      </c>
      <c r="G20">
        <v>8</v>
      </c>
      <c r="H20">
        <v>1200</v>
      </c>
      <c r="I20">
        <v>1800</v>
      </c>
      <c r="J20">
        <v>800</v>
      </c>
      <c r="K20">
        <v>0</v>
      </c>
      <c r="L20">
        <v>2.4305555555555556E-2</v>
      </c>
      <c r="M20">
        <f t="shared" ca="1" si="1"/>
        <v>0</v>
      </c>
    </row>
    <row r="21" spans="1:13">
      <c r="A21" t="s">
        <v>111</v>
      </c>
      <c r="B21">
        <f t="shared" ca="1" si="0"/>
        <v>6</v>
      </c>
      <c r="F21" t="s">
        <v>94</v>
      </c>
      <c r="G21">
        <v>9</v>
      </c>
      <c r="H21">
        <v>2100</v>
      </c>
      <c r="I21">
        <v>3300</v>
      </c>
      <c r="J21">
        <v>1500</v>
      </c>
      <c r="K21">
        <v>0</v>
      </c>
      <c r="L21">
        <v>4.5138888888888888E-2</v>
      </c>
      <c r="M21">
        <f t="shared" ca="1" si="1"/>
        <v>0</v>
      </c>
    </row>
    <row r="22" spans="1:13">
      <c r="A22" t="s">
        <v>112</v>
      </c>
      <c r="B22">
        <f t="shared" ca="1" si="0"/>
        <v>10</v>
      </c>
      <c r="F22" t="s">
        <v>94</v>
      </c>
      <c r="G22">
        <v>10</v>
      </c>
      <c r="H22">
        <v>2500</v>
      </c>
      <c r="I22">
        <v>3900</v>
      </c>
      <c r="J22">
        <v>1800</v>
      </c>
      <c r="K22">
        <v>0</v>
      </c>
      <c r="L22">
        <v>6.25E-2</v>
      </c>
      <c r="M22">
        <f t="shared" ca="1" si="1"/>
        <v>0</v>
      </c>
    </row>
    <row r="23" spans="1:13">
      <c r="A23" t="s">
        <v>113</v>
      </c>
      <c r="B23">
        <f t="shared" ca="1" si="0"/>
        <v>6</v>
      </c>
      <c r="F23" t="s">
        <v>94</v>
      </c>
      <c r="G23">
        <v>11</v>
      </c>
      <c r="H23">
        <v>9100</v>
      </c>
      <c r="I23">
        <v>14000</v>
      </c>
      <c r="J23">
        <v>6300</v>
      </c>
      <c r="K23">
        <v>0</v>
      </c>
      <c r="L23">
        <v>9.0277777777777776E-2</v>
      </c>
      <c r="M23">
        <f t="shared" ca="1" si="1"/>
        <v>0</v>
      </c>
    </row>
    <row r="24" spans="1:13">
      <c r="A24" t="s">
        <v>114</v>
      </c>
      <c r="B24">
        <f t="shared" ca="1" si="0"/>
        <v>6</v>
      </c>
      <c r="F24" t="s">
        <v>94</v>
      </c>
      <c r="G24">
        <v>12</v>
      </c>
      <c r="H24">
        <v>11700</v>
      </c>
      <c r="I24">
        <v>18000</v>
      </c>
      <c r="J24">
        <v>8100</v>
      </c>
      <c r="K24">
        <v>0</v>
      </c>
      <c r="L24">
        <v>0.1111111111111111</v>
      </c>
      <c r="M24">
        <f t="shared" ca="1" si="1"/>
        <v>0</v>
      </c>
    </row>
    <row r="25" spans="1:13">
      <c r="A25" t="s">
        <v>115</v>
      </c>
      <c r="B25">
        <f t="shared" ca="1" si="0"/>
        <v>6</v>
      </c>
      <c r="F25" t="s">
        <v>94</v>
      </c>
      <c r="G25">
        <v>13</v>
      </c>
      <c r="H25">
        <v>16900</v>
      </c>
      <c r="I25">
        <v>26000</v>
      </c>
      <c r="J25">
        <v>11700</v>
      </c>
      <c r="K25">
        <v>0</v>
      </c>
      <c r="L25">
        <v>0.1388888888888889</v>
      </c>
      <c r="M25">
        <f t="shared" ca="1" si="1"/>
        <v>0</v>
      </c>
    </row>
    <row r="26" spans="1:13">
      <c r="F26" t="s">
        <v>94</v>
      </c>
      <c r="G26">
        <v>14</v>
      </c>
      <c r="H26">
        <v>22100</v>
      </c>
      <c r="I26">
        <v>34000</v>
      </c>
      <c r="J26">
        <v>15300</v>
      </c>
      <c r="K26">
        <v>0</v>
      </c>
      <c r="L26">
        <v>0.17361111111111113</v>
      </c>
      <c r="M26">
        <f t="shared" ca="1" si="1"/>
        <v>0</v>
      </c>
    </row>
    <row r="27" spans="1:13">
      <c r="F27" t="s">
        <v>94</v>
      </c>
      <c r="G27">
        <v>15</v>
      </c>
      <c r="H27">
        <v>46800</v>
      </c>
      <c r="I27">
        <v>72000</v>
      </c>
      <c r="J27">
        <v>32400</v>
      </c>
      <c r="K27">
        <v>0</v>
      </c>
      <c r="L27">
        <v>0.21527777777777779</v>
      </c>
      <c r="M27">
        <f t="shared" ca="1" si="1"/>
        <v>0</v>
      </c>
    </row>
    <row r="28" spans="1:13">
      <c r="F28" t="s">
        <v>94</v>
      </c>
      <c r="G28">
        <v>16</v>
      </c>
      <c r="H28">
        <v>58500</v>
      </c>
      <c r="I28">
        <v>90000</v>
      </c>
      <c r="J28">
        <v>40500</v>
      </c>
      <c r="K28">
        <v>0</v>
      </c>
      <c r="L28">
        <v>0.2638888888888889</v>
      </c>
      <c r="M28">
        <f t="shared" ca="1" si="1"/>
        <v>0</v>
      </c>
    </row>
    <row r="29" spans="1:13">
      <c r="F29" t="s">
        <v>94</v>
      </c>
      <c r="G29">
        <v>17</v>
      </c>
      <c r="H29">
        <v>97500</v>
      </c>
      <c r="I29">
        <v>150000</v>
      </c>
      <c r="J29">
        <v>67500</v>
      </c>
      <c r="K29">
        <v>0</v>
      </c>
      <c r="L29">
        <v>0.31944444444444448</v>
      </c>
      <c r="M29">
        <f t="shared" ca="1" si="1"/>
        <v>0</v>
      </c>
    </row>
    <row r="30" spans="1:13">
      <c r="F30" t="s">
        <v>94</v>
      </c>
      <c r="G30">
        <v>18</v>
      </c>
      <c r="K30">
        <v>0</v>
      </c>
      <c r="M30">
        <f t="shared" ca="1" si="1"/>
        <v>0</v>
      </c>
    </row>
    <row r="31" spans="1:13">
      <c r="F31" t="s">
        <v>94</v>
      </c>
      <c r="G31">
        <v>19</v>
      </c>
      <c r="K31">
        <v>0</v>
      </c>
      <c r="M31">
        <f t="shared" ca="1" si="1"/>
        <v>0</v>
      </c>
    </row>
    <row r="32" spans="1:13">
      <c r="F32" t="s">
        <v>94</v>
      </c>
      <c r="G32">
        <v>20</v>
      </c>
      <c r="K32">
        <v>0</v>
      </c>
      <c r="M32">
        <f t="shared" ca="1" si="1"/>
        <v>0</v>
      </c>
    </row>
    <row r="33" spans="6:13">
      <c r="F33" t="s">
        <v>95</v>
      </c>
      <c r="G33">
        <v>1</v>
      </c>
      <c r="H33">
        <v>300</v>
      </c>
      <c r="I33">
        <v>400</v>
      </c>
      <c r="J33">
        <v>200</v>
      </c>
      <c r="K33">
        <v>0</v>
      </c>
      <c r="L33">
        <v>5.7870370370370366E-5</v>
      </c>
      <c r="M33">
        <f t="shared" ca="1" si="1"/>
        <v>0</v>
      </c>
    </row>
    <row r="34" spans="6:13">
      <c r="F34" t="s">
        <v>95</v>
      </c>
      <c r="G34">
        <v>2</v>
      </c>
      <c r="H34">
        <v>600</v>
      </c>
      <c r="I34">
        <v>900</v>
      </c>
      <c r="J34">
        <v>400</v>
      </c>
      <c r="K34">
        <v>0</v>
      </c>
      <c r="L34">
        <v>2.3148148148148146E-4</v>
      </c>
      <c r="M34">
        <f t="shared" ca="1" si="1"/>
        <v>0</v>
      </c>
    </row>
    <row r="35" spans="6:13">
      <c r="F35" t="s">
        <v>95</v>
      </c>
      <c r="G35">
        <v>3</v>
      </c>
      <c r="H35">
        <v>1200</v>
      </c>
      <c r="I35">
        <v>1900</v>
      </c>
      <c r="J35">
        <v>900</v>
      </c>
      <c r="K35">
        <v>0</v>
      </c>
      <c r="L35">
        <v>3.472222222222222E-3</v>
      </c>
      <c r="M35">
        <f t="shared" ca="1" si="1"/>
        <v>0</v>
      </c>
    </row>
    <row r="36" spans="6:13">
      <c r="F36" t="s">
        <v>95</v>
      </c>
      <c r="G36">
        <v>4</v>
      </c>
      <c r="K36">
        <v>0</v>
      </c>
      <c r="L36">
        <v>2.0833333333333332E-2</v>
      </c>
      <c r="M36">
        <f t="shared" ca="1" si="1"/>
        <v>0</v>
      </c>
    </row>
    <row r="37" spans="6:13">
      <c r="F37" t="s">
        <v>95</v>
      </c>
      <c r="G37">
        <v>5</v>
      </c>
      <c r="H37">
        <v>3600</v>
      </c>
      <c r="I37">
        <v>5600</v>
      </c>
      <c r="J37">
        <v>2500</v>
      </c>
      <c r="K37">
        <v>0</v>
      </c>
      <c r="L37">
        <v>4.5138888888888888E-2</v>
      </c>
      <c r="M37">
        <f t="shared" ca="1" si="1"/>
        <v>0</v>
      </c>
    </row>
    <row r="38" spans="6:13">
      <c r="F38" t="s">
        <v>95</v>
      </c>
      <c r="G38">
        <v>6</v>
      </c>
      <c r="H38">
        <v>9800</v>
      </c>
      <c r="I38">
        <v>15000</v>
      </c>
      <c r="J38">
        <v>6800</v>
      </c>
      <c r="K38">
        <v>0</v>
      </c>
      <c r="L38">
        <v>9.0277777777777776E-2</v>
      </c>
      <c r="M38">
        <f t="shared" ca="1" si="1"/>
        <v>0</v>
      </c>
    </row>
    <row r="39" spans="6:13">
      <c r="F39" t="s">
        <v>95</v>
      </c>
      <c r="G39">
        <v>7</v>
      </c>
      <c r="H39">
        <v>16800</v>
      </c>
      <c r="I39">
        <v>25800</v>
      </c>
      <c r="J39">
        <v>11600</v>
      </c>
      <c r="K39">
        <v>0</v>
      </c>
      <c r="L39">
        <v>0.13194444444444445</v>
      </c>
      <c r="M39">
        <f t="shared" ca="1" si="1"/>
        <v>0</v>
      </c>
    </row>
    <row r="40" spans="6:13">
      <c r="F40" t="s">
        <v>95</v>
      </c>
      <c r="G40">
        <v>8</v>
      </c>
      <c r="H40">
        <v>42100</v>
      </c>
      <c r="I40">
        <v>64800</v>
      </c>
      <c r="J40">
        <v>29200</v>
      </c>
      <c r="K40">
        <v>0</v>
      </c>
      <c r="L40">
        <v>0.1875</v>
      </c>
      <c r="M40">
        <f t="shared" ca="1" si="1"/>
        <v>0</v>
      </c>
    </row>
    <row r="41" spans="6:13">
      <c r="F41" t="s">
        <v>95</v>
      </c>
      <c r="G41">
        <v>9</v>
      </c>
      <c r="H41">
        <v>84800</v>
      </c>
      <c r="I41">
        <v>130500</v>
      </c>
      <c r="J41">
        <v>58700</v>
      </c>
      <c r="K41">
        <v>0</v>
      </c>
      <c r="L41">
        <v>0.2638888888888889</v>
      </c>
      <c r="M41">
        <f t="shared" ca="1" si="1"/>
        <v>0</v>
      </c>
    </row>
    <row r="42" spans="6:13">
      <c r="F42" t="s">
        <v>95</v>
      </c>
      <c r="G42">
        <v>10</v>
      </c>
      <c r="H42">
        <v>147900</v>
      </c>
      <c r="I42">
        <v>227600</v>
      </c>
      <c r="J42">
        <v>102400</v>
      </c>
      <c r="K42">
        <v>0</v>
      </c>
      <c r="L42">
        <v>0.38194444444444442</v>
      </c>
      <c r="M42">
        <f t="shared" ca="1" si="1"/>
        <v>0</v>
      </c>
    </row>
    <row r="43" spans="6:13">
      <c r="F43" t="s">
        <v>96</v>
      </c>
      <c r="G43">
        <v>1</v>
      </c>
      <c r="M43">
        <f t="shared" ca="1" si="1"/>
        <v>0</v>
      </c>
    </row>
    <row r="44" spans="6:13">
      <c r="F44" t="s">
        <v>96</v>
      </c>
      <c r="G44">
        <v>2</v>
      </c>
      <c r="M44">
        <f t="shared" ca="1" si="1"/>
        <v>0</v>
      </c>
    </row>
    <row r="45" spans="6:13">
      <c r="F45" t="s">
        <v>96</v>
      </c>
      <c r="G45">
        <v>3</v>
      </c>
      <c r="M45">
        <f t="shared" ca="1" si="1"/>
        <v>0</v>
      </c>
    </row>
    <row r="46" spans="6:13">
      <c r="F46" t="s">
        <v>96</v>
      </c>
      <c r="G46">
        <v>4</v>
      </c>
      <c r="M46">
        <f t="shared" ca="1" si="1"/>
        <v>0</v>
      </c>
    </row>
    <row r="47" spans="6:13">
      <c r="F47" t="s">
        <v>96</v>
      </c>
      <c r="G47">
        <v>5</v>
      </c>
      <c r="M47">
        <f t="shared" ca="1" si="1"/>
        <v>0</v>
      </c>
    </row>
    <row r="48" spans="6:13">
      <c r="F48" t="s">
        <v>96</v>
      </c>
      <c r="G48">
        <v>6</v>
      </c>
      <c r="M48">
        <f t="shared" ca="1" si="1"/>
        <v>0</v>
      </c>
    </row>
    <row r="49" spans="6:13">
      <c r="F49" t="s">
        <v>96</v>
      </c>
      <c r="G49">
        <v>7</v>
      </c>
      <c r="M49">
        <f t="shared" ca="1" si="1"/>
        <v>0</v>
      </c>
    </row>
    <row r="50" spans="6:13">
      <c r="F50" t="s">
        <v>96</v>
      </c>
      <c r="G50">
        <v>8</v>
      </c>
      <c r="M50">
        <f t="shared" ca="1" si="1"/>
        <v>0</v>
      </c>
    </row>
    <row r="51" spans="6:13">
      <c r="F51" t="s">
        <v>96</v>
      </c>
      <c r="G51">
        <v>9</v>
      </c>
      <c r="M51">
        <f t="shared" ca="1" si="1"/>
        <v>0</v>
      </c>
    </row>
    <row r="52" spans="6:13">
      <c r="F52" t="s">
        <v>96</v>
      </c>
      <c r="G52">
        <v>10</v>
      </c>
      <c r="M52">
        <f t="shared" ca="1" si="1"/>
        <v>0</v>
      </c>
    </row>
    <row r="53" spans="6:13">
      <c r="F53" t="s">
        <v>96</v>
      </c>
      <c r="G53">
        <v>11</v>
      </c>
      <c r="M53">
        <f t="shared" ca="1" si="1"/>
        <v>0</v>
      </c>
    </row>
    <row r="54" spans="6:13">
      <c r="F54" t="s">
        <v>96</v>
      </c>
      <c r="G54">
        <v>12</v>
      </c>
      <c r="M54">
        <f t="shared" ca="1" si="1"/>
        <v>0</v>
      </c>
    </row>
    <row r="55" spans="6:13">
      <c r="F55" t="s">
        <v>96</v>
      </c>
      <c r="G55">
        <v>13</v>
      </c>
      <c r="M55">
        <f t="shared" ca="1" si="1"/>
        <v>0</v>
      </c>
    </row>
    <row r="56" spans="6:13">
      <c r="F56" t="s">
        <v>96</v>
      </c>
      <c r="G56">
        <v>14</v>
      </c>
      <c r="M56">
        <f t="shared" ca="1" si="1"/>
        <v>0</v>
      </c>
    </row>
    <row r="57" spans="6:13">
      <c r="F57" t="s">
        <v>96</v>
      </c>
      <c r="G57">
        <v>15</v>
      </c>
      <c r="M57">
        <f t="shared" ca="1" si="1"/>
        <v>0</v>
      </c>
    </row>
    <row r="58" spans="6:13">
      <c r="F58" t="s">
        <v>96</v>
      </c>
      <c r="G58">
        <v>16</v>
      </c>
      <c r="M58">
        <f t="shared" ca="1" si="1"/>
        <v>0</v>
      </c>
    </row>
    <row r="59" spans="6:13">
      <c r="F59" t="s">
        <v>96</v>
      </c>
      <c r="G59">
        <v>17</v>
      </c>
      <c r="M59">
        <f t="shared" ca="1" si="1"/>
        <v>0</v>
      </c>
    </row>
    <row r="60" spans="6:13">
      <c r="F60" t="s">
        <v>96</v>
      </c>
      <c r="G60">
        <v>18</v>
      </c>
      <c r="M60">
        <f t="shared" ca="1" si="1"/>
        <v>0</v>
      </c>
    </row>
    <row r="61" spans="6:13">
      <c r="F61" t="s">
        <v>96</v>
      </c>
      <c r="G61">
        <v>19</v>
      </c>
      <c r="M61">
        <f t="shared" ca="1" si="1"/>
        <v>0</v>
      </c>
    </row>
    <row r="62" spans="6:13">
      <c r="F62" t="s">
        <v>96</v>
      </c>
      <c r="G62">
        <v>20</v>
      </c>
      <c r="M62">
        <f t="shared" ca="1" si="1"/>
        <v>0</v>
      </c>
    </row>
    <row r="63" spans="6:13">
      <c r="F63" t="s">
        <v>97</v>
      </c>
      <c r="G63">
        <v>1</v>
      </c>
      <c r="M63">
        <f t="shared" ca="1" si="1"/>
        <v>0</v>
      </c>
    </row>
    <row r="64" spans="6:13">
      <c r="F64" t="s">
        <v>97</v>
      </c>
      <c r="G64">
        <v>2</v>
      </c>
      <c r="M64">
        <f t="shared" ca="1" si="1"/>
        <v>0</v>
      </c>
    </row>
    <row r="65" spans="6:13">
      <c r="F65" t="s">
        <v>97</v>
      </c>
      <c r="G65">
        <v>3</v>
      </c>
      <c r="M65">
        <f t="shared" ca="1" si="1"/>
        <v>0</v>
      </c>
    </row>
    <row r="66" spans="6:13">
      <c r="F66" t="s">
        <v>97</v>
      </c>
      <c r="G66">
        <v>4</v>
      </c>
      <c r="M66">
        <f t="shared" ca="1" si="1"/>
        <v>0</v>
      </c>
    </row>
    <row r="67" spans="6:13">
      <c r="F67" t="s">
        <v>97</v>
      </c>
      <c r="G67">
        <v>5</v>
      </c>
      <c r="M67">
        <f t="shared" ca="1" si="1"/>
        <v>0</v>
      </c>
    </row>
    <row r="68" spans="6:13">
      <c r="F68" t="s">
        <v>97</v>
      </c>
      <c r="G68">
        <v>6</v>
      </c>
      <c r="M68">
        <f t="shared" ref="M68:M131" ca="1" si="2">COUNTIF(INDIRECT("BuildingLevel.MinimumConstructionRequirement[BuildingLevel.Level]"),INDIRECT("BuildingLevel[@Level]"))</f>
        <v>0</v>
      </c>
    </row>
    <row r="69" spans="6:13">
      <c r="F69" t="s">
        <v>97</v>
      </c>
      <c r="G69">
        <v>7</v>
      </c>
      <c r="M69">
        <f t="shared" ca="1" si="2"/>
        <v>0</v>
      </c>
    </row>
    <row r="70" spans="6:13">
      <c r="F70" t="s">
        <v>97</v>
      </c>
      <c r="G70">
        <v>8</v>
      </c>
      <c r="M70">
        <f t="shared" ca="1" si="2"/>
        <v>0</v>
      </c>
    </row>
    <row r="71" spans="6:13">
      <c r="F71" t="s">
        <v>97</v>
      </c>
      <c r="G71">
        <v>9</v>
      </c>
      <c r="M71">
        <f t="shared" ca="1" si="2"/>
        <v>0</v>
      </c>
    </row>
    <row r="72" spans="6:13">
      <c r="F72" t="s">
        <v>97</v>
      </c>
      <c r="G72">
        <v>10</v>
      </c>
      <c r="M72">
        <f t="shared" ca="1" si="2"/>
        <v>0</v>
      </c>
    </row>
    <row r="73" spans="6:13">
      <c r="F73" t="s">
        <v>97</v>
      </c>
      <c r="G73">
        <v>11</v>
      </c>
      <c r="M73">
        <f t="shared" ca="1" si="2"/>
        <v>0</v>
      </c>
    </row>
    <row r="74" spans="6:13">
      <c r="F74" t="s">
        <v>97</v>
      </c>
      <c r="G74">
        <v>12</v>
      </c>
      <c r="M74">
        <f t="shared" ca="1" si="2"/>
        <v>0</v>
      </c>
    </row>
    <row r="75" spans="6:13">
      <c r="F75" t="s">
        <v>97</v>
      </c>
      <c r="G75">
        <v>13</v>
      </c>
      <c r="M75">
        <f t="shared" ca="1" si="2"/>
        <v>0</v>
      </c>
    </row>
    <row r="76" spans="6:13">
      <c r="F76" t="s">
        <v>97</v>
      </c>
      <c r="G76">
        <v>14</v>
      </c>
      <c r="M76">
        <f t="shared" ca="1" si="2"/>
        <v>0</v>
      </c>
    </row>
    <row r="77" spans="6:13">
      <c r="F77" t="s">
        <v>97</v>
      </c>
      <c r="G77">
        <v>15</v>
      </c>
      <c r="M77">
        <f t="shared" ca="1" si="2"/>
        <v>0</v>
      </c>
    </row>
    <row r="78" spans="6:13">
      <c r="F78" t="s">
        <v>97</v>
      </c>
      <c r="G78">
        <v>16</v>
      </c>
      <c r="M78">
        <f t="shared" ca="1" si="2"/>
        <v>0</v>
      </c>
    </row>
    <row r="79" spans="6:13">
      <c r="F79" t="s">
        <v>97</v>
      </c>
      <c r="G79">
        <v>17</v>
      </c>
      <c r="M79">
        <f t="shared" ca="1" si="2"/>
        <v>0</v>
      </c>
    </row>
    <row r="80" spans="6:13">
      <c r="F80" t="s">
        <v>97</v>
      </c>
      <c r="G80">
        <v>18</v>
      </c>
      <c r="M80">
        <f t="shared" ca="1" si="2"/>
        <v>0</v>
      </c>
    </row>
    <row r="81" spans="6:13">
      <c r="F81" t="s">
        <v>97</v>
      </c>
      <c r="G81">
        <v>19</v>
      </c>
      <c r="M81">
        <f t="shared" ca="1" si="2"/>
        <v>0</v>
      </c>
    </row>
    <row r="82" spans="6:13">
      <c r="F82" t="s">
        <v>97</v>
      </c>
      <c r="G82">
        <v>20</v>
      </c>
      <c r="M82">
        <f t="shared" ca="1" si="2"/>
        <v>0</v>
      </c>
    </row>
    <row r="83" spans="6:13">
      <c r="F83" t="s">
        <v>98</v>
      </c>
      <c r="G83">
        <v>1</v>
      </c>
      <c r="M83">
        <f t="shared" ca="1" si="2"/>
        <v>0</v>
      </c>
    </row>
    <row r="84" spans="6:13">
      <c r="F84" t="s">
        <v>98</v>
      </c>
      <c r="G84">
        <v>2</v>
      </c>
      <c r="M84">
        <f t="shared" ca="1" si="2"/>
        <v>0</v>
      </c>
    </row>
    <row r="85" spans="6:13">
      <c r="F85" t="s">
        <v>98</v>
      </c>
      <c r="G85">
        <v>3</v>
      </c>
      <c r="M85">
        <f t="shared" ca="1" si="2"/>
        <v>0</v>
      </c>
    </row>
    <row r="86" spans="6:13">
      <c r="F86" t="s">
        <v>98</v>
      </c>
      <c r="G86">
        <v>4</v>
      </c>
      <c r="M86">
        <f t="shared" ca="1" si="2"/>
        <v>0</v>
      </c>
    </row>
    <row r="87" spans="6:13">
      <c r="F87" t="s">
        <v>98</v>
      </c>
      <c r="G87">
        <v>5</v>
      </c>
      <c r="M87">
        <f t="shared" ca="1" si="2"/>
        <v>0</v>
      </c>
    </row>
    <row r="88" spans="6:13">
      <c r="F88" t="s">
        <v>98</v>
      </c>
      <c r="G88">
        <v>6</v>
      </c>
      <c r="M88">
        <f t="shared" ca="1" si="2"/>
        <v>0</v>
      </c>
    </row>
    <row r="89" spans="6:13">
      <c r="F89" t="s">
        <v>98</v>
      </c>
      <c r="G89">
        <v>7</v>
      </c>
      <c r="M89">
        <f t="shared" ca="1" si="2"/>
        <v>0</v>
      </c>
    </row>
    <row r="90" spans="6:13">
      <c r="F90" t="s">
        <v>98</v>
      </c>
      <c r="G90">
        <v>8</v>
      </c>
      <c r="M90">
        <f t="shared" ca="1" si="2"/>
        <v>0</v>
      </c>
    </row>
    <row r="91" spans="6:13">
      <c r="F91" t="s">
        <v>98</v>
      </c>
      <c r="G91">
        <v>9</v>
      </c>
      <c r="M91">
        <f t="shared" ca="1" si="2"/>
        <v>0</v>
      </c>
    </row>
    <row r="92" spans="6:13">
      <c r="F92" t="s">
        <v>98</v>
      </c>
      <c r="G92">
        <v>10</v>
      </c>
      <c r="M92">
        <f t="shared" ca="1" si="2"/>
        <v>0</v>
      </c>
    </row>
    <row r="93" spans="6:13">
      <c r="F93" t="s">
        <v>98</v>
      </c>
      <c r="G93">
        <v>11</v>
      </c>
      <c r="M93">
        <f t="shared" ca="1" si="2"/>
        <v>0</v>
      </c>
    </row>
    <row r="94" spans="6:13">
      <c r="F94" t="s">
        <v>98</v>
      </c>
      <c r="G94">
        <v>12</v>
      </c>
      <c r="M94">
        <f t="shared" ca="1" si="2"/>
        <v>0</v>
      </c>
    </row>
    <row r="95" spans="6:13">
      <c r="F95" t="s">
        <v>98</v>
      </c>
      <c r="G95">
        <v>13</v>
      </c>
      <c r="M95">
        <f t="shared" ca="1" si="2"/>
        <v>0</v>
      </c>
    </row>
    <row r="96" spans="6:13">
      <c r="F96" t="s">
        <v>98</v>
      </c>
      <c r="G96">
        <v>14</v>
      </c>
      <c r="M96">
        <f t="shared" ca="1" si="2"/>
        <v>0</v>
      </c>
    </row>
    <row r="97" spans="6:13">
      <c r="F97" t="s">
        <v>98</v>
      </c>
      <c r="G97">
        <v>15</v>
      </c>
      <c r="M97">
        <f t="shared" ca="1" si="2"/>
        <v>0</v>
      </c>
    </row>
    <row r="98" spans="6:13">
      <c r="F98" t="s">
        <v>98</v>
      </c>
      <c r="G98">
        <v>16</v>
      </c>
      <c r="M98">
        <f t="shared" ca="1" si="2"/>
        <v>0</v>
      </c>
    </row>
    <row r="99" spans="6:13">
      <c r="F99" t="s">
        <v>98</v>
      </c>
      <c r="G99">
        <v>17</v>
      </c>
      <c r="M99">
        <f t="shared" ca="1" si="2"/>
        <v>0</v>
      </c>
    </row>
    <row r="100" spans="6:13">
      <c r="F100" t="s">
        <v>98</v>
      </c>
      <c r="G100">
        <v>18</v>
      </c>
      <c r="M100">
        <f t="shared" ca="1" si="2"/>
        <v>0</v>
      </c>
    </row>
    <row r="101" spans="6:13">
      <c r="F101" t="s">
        <v>98</v>
      </c>
      <c r="G101">
        <v>19</v>
      </c>
      <c r="M101">
        <f t="shared" ca="1" si="2"/>
        <v>0</v>
      </c>
    </row>
    <row r="102" spans="6:13">
      <c r="F102" t="s">
        <v>98</v>
      </c>
      <c r="G102">
        <v>20</v>
      </c>
      <c r="M102">
        <f t="shared" ca="1" si="2"/>
        <v>0</v>
      </c>
    </row>
    <row r="103" spans="6:13">
      <c r="F103" t="s">
        <v>99</v>
      </c>
      <c r="G103">
        <v>1</v>
      </c>
      <c r="M103">
        <f t="shared" ca="1" si="2"/>
        <v>0</v>
      </c>
    </row>
    <row r="104" spans="6:13">
      <c r="F104" t="s">
        <v>99</v>
      </c>
      <c r="G104">
        <v>2</v>
      </c>
      <c r="M104">
        <f t="shared" ca="1" si="2"/>
        <v>0</v>
      </c>
    </row>
    <row r="105" spans="6:13">
      <c r="F105" t="s">
        <v>99</v>
      </c>
      <c r="G105">
        <v>3</v>
      </c>
      <c r="M105">
        <f t="shared" ca="1" si="2"/>
        <v>0</v>
      </c>
    </row>
    <row r="106" spans="6:13">
      <c r="F106" t="s">
        <v>99</v>
      </c>
      <c r="G106">
        <v>4</v>
      </c>
      <c r="M106">
        <f t="shared" ca="1" si="2"/>
        <v>0</v>
      </c>
    </row>
    <row r="107" spans="6:13">
      <c r="F107" t="s">
        <v>99</v>
      </c>
      <c r="G107">
        <v>5</v>
      </c>
      <c r="M107">
        <f t="shared" ca="1" si="2"/>
        <v>0</v>
      </c>
    </row>
    <row r="108" spans="6:13">
      <c r="F108" t="s">
        <v>99</v>
      </c>
      <c r="G108">
        <v>6</v>
      </c>
      <c r="M108">
        <f t="shared" ca="1" si="2"/>
        <v>0</v>
      </c>
    </row>
    <row r="109" spans="6:13">
      <c r="F109" t="s">
        <v>99</v>
      </c>
      <c r="G109">
        <v>7</v>
      </c>
      <c r="M109">
        <f t="shared" ca="1" si="2"/>
        <v>0</v>
      </c>
    </row>
    <row r="110" spans="6:13">
      <c r="F110" t="s">
        <v>99</v>
      </c>
      <c r="G110">
        <v>8</v>
      </c>
      <c r="M110">
        <f t="shared" ca="1" si="2"/>
        <v>0</v>
      </c>
    </row>
    <row r="111" spans="6:13">
      <c r="F111" t="s">
        <v>99</v>
      </c>
      <c r="G111">
        <v>9</v>
      </c>
      <c r="M111">
        <f t="shared" ca="1" si="2"/>
        <v>0</v>
      </c>
    </row>
    <row r="112" spans="6:13">
      <c r="F112" t="s">
        <v>99</v>
      </c>
      <c r="G112">
        <v>10</v>
      </c>
      <c r="M112">
        <f t="shared" ca="1" si="2"/>
        <v>0</v>
      </c>
    </row>
    <row r="113" spans="6:13">
      <c r="F113" t="s">
        <v>99</v>
      </c>
      <c r="G113">
        <v>11</v>
      </c>
      <c r="M113">
        <f t="shared" ca="1" si="2"/>
        <v>0</v>
      </c>
    </row>
    <row r="114" spans="6:13">
      <c r="F114" t="s">
        <v>99</v>
      </c>
      <c r="G114">
        <v>12</v>
      </c>
      <c r="M114">
        <f t="shared" ca="1" si="2"/>
        <v>0</v>
      </c>
    </row>
    <row r="115" spans="6:13">
      <c r="F115" t="s">
        <v>99</v>
      </c>
      <c r="G115">
        <v>13</v>
      </c>
      <c r="M115">
        <f t="shared" ca="1" si="2"/>
        <v>0</v>
      </c>
    </row>
    <row r="116" spans="6:13">
      <c r="F116" t="s">
        <v>99</v>
      </c>
      <c r="G116">
        <v>14</v>
      </c>
      <c r="M116">
        <f t="shared" ca="1" si="2"/>
        <v>0</v>
      </c>
    </row>
    <row r="117" spans="6:13">
      <c r="F117" t="s">
        <v>99</v>
      </c>
      <c r="G117">
        <v>15</v>
      </c>
      <c r="M117">
        <f t="shared" ca="1" si="2"/>
        <v>0</v>
      </c>
    </row>
    <row r="118" spans="6:13">
      <c r="F118" t="s">
        <v>99</v>
      </c>
      <c r="G118">
        <v>16</v>
      </c>
      <c r="M118">
        <f t="shared" ca="1" si="2"/>
        <v>0</v>
      </c>
    </row>
    <row r="119" spans="6:13">
      <c r="F119" t="s">
        <v>99</v>
      </c>
      <c r="G119">
        <v>17</v>
      </c>
      <c r="M119">
        <f t="shared" ca="1" si="2"/>
        <v>0</v>
      </c>
    </row>
    <row r="120" spans="6:13">
      <c r="F120" t="s">
        <v>99</v>
      </c>
      <c r="G120">
        <v>18</v>
      </c>
      <c r="M120">
        <f t="shared" ca="1" si="2"/>
        <v>0</v>
      </c>
    </row>
    <row r="121" spans="6:13">
      <c r="F121" t="s">
        <v>99</v>
      </c>
      <c r="G121">
        <v>19</v>
      </c>
      <c r="M121">
        <f t="shared" ca="1" si="2"/>
        <v>0</v>
      </c>
    </row>
    <row r="122" spans="6:13">
      <c r="F122" t="s">
        <v>99</v>
      </c>
      <c r="G122">
        <v>20</v>
      </c>
      <c r="M122">
        <f t="shared" ca="1" si="2"/>
        <v>0</v>
      </c>
    </row>
    <row r="123" spans="6:13">
      <c r="F123" t="s">
        <v>100</v>
      </c>
      <c r="G123">
        <v>1</v>
      </c>
      <c r="M123">
        <f t="shared" ca="1" si="2"/>
        <v>0</v>
      </c>
    </row>
    <row r="124" spans="6:13">
      <c r="F124" t="s">
        <v>100</v>
      </c>
      <c r="G124">
        <v>2</v>
      </c>
      <c r="M124">
        <f t="shared" ca="1" si="2"/>
        <v>0</v>
      </c>
    </row>
    <row r="125" spans="6:13">
      <c r="F125" t="s">
        <v>100</v>
      </c>
      <c r="G125">
        <v>3</v>
      </c>
      <c r="M125">
        <f t="shared" ca="1" si="2"/>
        <v>0</v>
      </c>
    </row>
    <row r="126" spans="6:13">
      <c r="F126" t="s">
        <v>100</v>
      </c>
      <c r="G126">
        <v>4</v>
      </c>
      <c r="M126">
        <f t="shared" ca="1" si="2"/>
        <v>0</v>
      </c>
    </row>
    <row r="127" spans="6:13">
      <c r="F127" t="s">
        <v>100</v>
      </c>
      <c r="G127">
        <v>5</v>
      </c>
      <c r="M127">
        <f t="shared" ca="1" si="2"/>
        <v>0</v>
      </c>
    </row>
    <row r="128" spans="6:13">
      <c r="F128" t="s">
        <v>100</v>
      </c>
      <c r="G128">
        <v>6</v>
      </c>
      <c r="M128">
        <f t="shared" ca="1" si="2"/>
        <v>0</v>
      </c>
    </row>
    <row r="129" spans="6:13">
      <c r="F129" t="s">
        <v>100</v>
      </c>
      <c r="G129">
        <v>7</v>
      </c>
      <c r="M129">
        <f t="shared" ca="1" si="2"/>
        <v>0</v>
      </c>
    </row>
    <row r="130" spans="6:13">
      <c r="F130" t="s">
        <v>100</v>
      </c>
      <c r="G130">
        <v>8</v>
      </c>
      <c r="M130">
        <f t="shared" ca="1" si="2"/>
        <v>0</v>
      </c>
    </row>
    <row r="131" spans="6:13">
      <c r="F131" t="s">
        <v>100</v>
      </c>
      <c r="G131">
        <v>9</v>
      </c>
      <c r="M131">
        <f t="shared" ca="1" si="2"/>
        <v>0</v>
      </c>
    </row>
    <row r="132" spans="6:13">
      <c r="F132" t="s">
        <v>100</v>
      </c>
      <c r="G132">
        <v>10</v>
      </c>
      <c r="M132">
        <f t="shared" ref="M132:M195" ca="1" si="3">COUNTIF(INDIRECT("BuildingLevel.MinimumConstructionRequirement[BuildingLevel.Level]"),INDIRECT("BuildingLevel[@Level]"))</f>
        <v>0</v>
      </c>
    </row>
    <row r="133" spans="6:13">
      <c r="F133" t="s">
        <v>100</v>
      </c>
      <c r="G133">
        <v>11</v>
      </c>
      <c r="M133">
        <f t="shared" ca="1" si="3"/>
        <v>0</v>
      </c>
    </row>
    <row r="134" spans="6:13">
      <c r="F134" t="s">
        <v>100</v>
      </c>
      <c r="G134">
        <v>12</v>
      </c>
      <c r="M134">
        <f t="shared" ca="1" si="3"/>
        <v>0</v>
      </c>
    </row>
    <row r="135" spans="6:13">
      <c r="F135" t="s">
        <v>100</v>
      </c>
      <c r="G135">
        <v>13</v>
      </c>
      <c r="M135">
        <f t="shared" ca="1" si="3"/>
        <v>0</v>
      </c>
    </row>
    <row r="136" spans="6:13">
      <c r="F136" t="s">
        <v>100</v>
      </c>
      <c r="G136">
        <v>14</v>
      </c>
      <c r="M136">
        <f t="shared" ca="1" si="3"/>
        <v>0</v>
      </c>
    </row>
    <row r="137" spans="6:13">
      <c r="F137" t="s">
        <v>100</v>
      </c>
      <c r="G137">
        <v>15</v>
      </c>
      <c r="M137">
        <f t="shared" ca="1" si="3"/>
        <v>0</v>
      </c>
    </row>
    <row r="138" spans="6:13">
      <c r="F138" t="s">
        <v>100</v>
      </c>
      <c r="G138">
        <v>16</v>
      </c>
      <c r="M138">
        <f t="shared" ca="1" si="3"/>
        <v>0</v>
      </c>
    </row>
    <row r="139" spans="6:13">
      <c r="F139" t="s">
        <v>100</v>
      </c>
      <c r="G139">
        <v>17</v>
      </c>
      <c r="M139">
        <f t="shared" ca="1" si="3"/>
        <v>0</v>
      </c>
    </row>
    <row r="140" spans="6:13">
      <c r="F140" t="s">
        <v>100</v>
      </c>
      <c r="G140">
        <v>18</v>
      </c>
      <c r="M140">
        <f t="shared" ca="1" si="3"/>
        <v>0</v>
      </c>
    </row>
    <row r="141" spans="6:13">
      <c r="F141" t="s">
        <v>100</v>
      </c>
      <c r="G141">
        <v>19</v>
      </c>
      <c r="M141">
        <f t="shared" ca="1" si="3"/>
        <v>0</v>
      </c>
    </row>
    <row r="142" spans="6:13">
      <c r="F142" t="s">
        <v>100</v>
      </c>
      <c r="G142">
        <v>20</v>
      </c>
      <c r="M142">
        <f t="shared" ca="1" si="3"/>
        <v>0</v>
      </c>
    </row>
    <row r="143" spans="6:13">
      <c r="F143" t="s">
        <v>101</v>
      </c>
      <c r="G143">
        <v>1</v>
      </c>
      <c r="M143">
        <f t="shared" ca="1" si="3"/>
        <v>0</v>
      </c>
    </row>
    <row r="144" spans="6:13">
      <c r="F144" t="s">
        <v>101</v>
      </c>
      <c r="G144">
        <v>2</v>
      </c>
      <c r="M144">
        <f t="shared" ca="1" si="3"/>
        <v>0</v>
      </c>
    </row>
    <row r="145" spans="6:13">
      <c r="F145" t="s">
        <v>101</v>
      </c>
      <c r="G145">
        <v>3</v>
      </c>
      <c r="M145">
        <f t="shared" ca="1" si="3"/>
        <v>0</v>
      </c>
    </row>
    <row r="146" spans="6:13">
      <c r="F146" t="s">
        <v>101</v>
      </c>
      <c r="G146">
        <v>4</v>
      </c>
      <c r="M146">
        <f t="shared" ca="1" si="3"/>
        <v>0</v>
      </c>
    </row>
    <row r="147" spans="6:13">
      <c r="F147" t="s">
        <v>101</v>
      </c>
      <c r="G147">
        <v>5</v>
      </c>
      <c r="M147">
        <f t="shared" ca="1" si="3"/>
        <v>0</v>
      </c>
    </row>
    <row r="148" spans="6:13">
      <c r="F148" t="s">
        <v>101</v>
      </c>
      <c r="G148">
        <v>6</v>
      </c>
      <c r="M148">
        <f t="shared" ca="1" si="3"/>
        <v>0</v>
      </c>
    </row>
    <row r="149" spans="6:13">
      <c r="F149" t="s">
        <v>101</v>
      </c>
      <c r="G149">
        <v>7</v>
      </c>
      <c r="M149">
        <f t="shared" ca="1" si="3"/>
        <v>0</v>
      </c>
    </row>
    <row r="150" spans="6:13">
      <c r="F150" t="s">
        <v>101</v>
      </c>
      <c r="G150">
        <v>8</v>
      </c>
      <c r="M150">
        <f t="shared" ca="1" si="3"/>
        <v>0</v>
      </c>
    </row>
    <row r="151" spans="6:13">
      <c r="F151" t="s">
        <v>101</v>
      </c>
      <c r="G151">
        <v>9</v>
      </c>
      <c r="M151">
        <f t="shared" ca="1" si="3"/>
        <v>0</v>
      </c>
    </row>
    <row r="152" spans="6:13">
      <c r="F152" t="s">
        <v>101</v>
      </c>
      <c r="G152">
        <v>10</v>
      </c>
      <c r="M152">
        <f t="shared" ca="1" si="3"/>
        <v>0</v>
      </c>
    </row>
    <row r="153" spans="6:13">
      <c r="F153" t="s">
        <v>101</v>
      </c>
      <c r="G153">
        <v>11</v>
      </c>
      <c r="M153">
        <f t="shared" ca="1" si="3"/>
        <v>0</v>
      </c>
    </row>
    <row r="154" spans="6:13">
      <c r="F154" t="s">
        <v>101</v>
      </c>
      <c r="G154">
        <v>12</v>
      </c>
      <c r="M154">
        <f t="shared" ca="1" si="3"/>
        <v>0</v>
      </c>
    </row>
    <row r="155" spans="6:13">
      <c r="F155" t="s">
        <v>101</v>
      </c>
      <c r="G155">
        <v>13</v>
      </c>
      <c r="M155">
        <f t="shared" ca="1" si="3"/>
        <v>0</v>
      </c>
    </row>
    <row r="156" spans="6:13">
      <c r="F156" t="s">
        <v>101</v>
      </c>
      <c r="G156">
        <v>14</v>
      </c>
      <c r="M156">
        <f t="shared" ca="1" si="3"/>
        <v>0</v>
      </c>
    </row>
    <row r="157" spans="6:13">
      <c r="F157" t="s">
        <v>101</v>
      </c>
      <c r="G157">
        <v>15</v>
      </c>
      <c r="M157">
        <f t="shared" ca="1" si="3"/>
        <v>0</v>
      </c>
    </row>
    <row r="158" spans="6:13">
      <c r="F158" t="s">
        <v>101</v>
      </c>
      <c r="G158">
        <v>16</v>
      </c>
      <c r="M158">
        <f t="shared" ca="1" si="3"/>
        <v>0</v>
      </c>
    </row>
    <row r="159" spans="6:13">
      <c r="F159" t="s">
        <v>101</v>
      </c>
      <c r="G159">
        <v>17</v>
      </c>
      <c r="M159">
        <f t="shared" ca="1" si="3"/>
        <v>0</v>
      </c>
    </row>
    <row r="160" spans="6:13">
      <c r="F160" t="s">
        <v>101</v>
      </c>
      <c r="G160">
        <v>18</v>
      </c>
      <c r="M160">
        <f t="shared" ca="1" si="3"/>
        <v>0</v>
      </c>
    </row>
    <row r="161" spans="6:13">
      <c r="F161" t="s">
        <v>101</v>
      </c>
      <c r="G161">
        <v>19</v>
      </c>
      <c r="M161">
        <f t="shared" ca="1" si="3"/>
        <v>0</v>
      </c>
    </row>
    <row r="162" spans="6:13">
      <c r="F162" t="s">
        <v>101</v>
      </c>
      <c r="G162">
        <v>20</v>
      </c>
      <c r="M162">
        <f t="shared" ca="1" si="3"/>
        <v>0</v>
      </c>
    </row>
    <row r="163" spans="6:13">
      <c r="F163" t="s">
        <v>102</v>
      </c>
      <c r="G163">
        <v>1</v>
      </c>
      <c r="M163">
        <f t="shared" ca="1" si="3"/>
        <v>0</v>
      </c>
    </row>
    <row r="164" spans="6:13">
      <c r="F164" t="s">
        <v>102</v>
      </c>
      <c r="G164">
        <v>2</v>
      </c>
      <c r="M164">
        <f t="shared" ca="1" si="3"/>
        <v>0</v>
      </c>
    </row>
    <row r="165" spans="6:13">
      <c r="F165" t="s">
        <v>102</v>
      </c>
      <c r="G165">
        <v>3</v>
      </c>
      <c r="M165">
        <f t="shared" ca="1" si="3"/>
        <v>0</v>
      </c>
    </row>
    <row r="166" spans="6:13">
      <c r="F166" t="s">
        <v>102</v>
      </c>
      <c r="G166">
        <v>4</v>
      </c>
      <c r="M166">
        <f t="shared" ca="1" si="3"/>
        <v>0</v>
      </c>
    </row>
    <row r="167" spans="6:13">
      <c r="F167" t="s">
        <v>102</v>
      </c>
      <c r="G167">
        <v>5</v>
      </c>
      <c r="M167">
        <f t="shared" ca="1" si="3"/>
        <v>0</v>
      </c>
    </row>
    <row r="168" spans="6:13">
      <c r="F168" t="s">
        <v>103</v>
      </c>
      <c r="G168">
        <v>1</v>
      </c>
      <c r="M168">
        <f t="shared" ca="1" si="3"/>
        <v>0</v>
      </c>
    </row>
    <row r="169" spans="6:13">
      <c r="F169" t="s">
        <v>103</v>
      </c>
      <c r="G169">
        <v>2</v>
      </c>
      <c r="M169">
        <f t="shared" ca="1" si="3"/>
        <v>0</v>
      </c>
    </row>
    <row r="170" spans="6:13">
      <c r="F170" t="s">
        <v>103</v>
      </c>
      <c r="G170">
        <v>3</v>
      </c>
      <c r="M170">
        <f t="shared" ca="1" si="3"/>
        <v>0</v>
      </c>
    </row>
    <row r="171" spans="6:13">
      <c r="F171" t="s">
        <v>103</v>
      </c>
      <c r="G171">
        <v>4</v>
      </c>
      <c r="M171">
        <f t="shared" ca="1" si="3"/>
        <v>0</v>
      </c>
    </row>
    <row r="172" spans="6:13">
      <c r="F172" t="s">
        <v>103</v>
      </c>
      <c r="G172">
        <v>5</v>
      </c>
      <c r="M172">
        <f t="shared" ca="1" si="3"/>
        <v>0</v>
      </c>
    </row>
    <row r="173" spans="6:13">
      <c r="F173" t="s">
        <v>104</v>
      </c>
      <c r="G173">
        <v>1</v>
      </c>
      <c r="M173">
        <f t="shared" ca="1" si="3"/>
        <v>0</v>
      </c>
    </row>
    <row r="174" spans="6:13">
      <c r="F174" t="s">
        <v>104</v>
      </c>
      <c r="G174">
        <v>2</v>
      </c>
      <c r="M174">
        <f t="shared" ca="1" si="3"/>
        <v>0</v>
      </c>
    </row>
    <row r="175" spans="6:13">
      <c r="F175" t="s">
        <v>104</v>
      </c>
      <c r="G175">
        <v>3</v>
      </c>
      <c r="M175">
        <f t="shared" ca="1" si="3"/>
        <v>0</v>
      </c>
    </row>
    <row r="176" spans="6:13">
      <c r="F176" t="s">
        <v>104</v>
      </c>
      <c r="G176">
        <v>4</v>
      </c>
      <c r="M176">
        <f t="shared" ca="1" si="3"/>
        <v>0</v>
      </c>
    </row>
    <row r="177" spans="6:13">
      <c r="F177" t="s">
        <v>104</v>
      </c>
      <c r="G177">
        <v>5</v>
      </c>
      <c r="M177">
        <f t="shared" ca="1" si="3"/>
        <v>0</v>
      </c>
    </row>
    <row r="178" spans="6:13">
      <c r="F178" t="s">
        <v>104</v>
      </c>
      <c r="G178">
        <v>6</v>
      </c>
      <c r="M178">
        <f t="shared" ca="1" si="3"/>
        <v>0</v>
      </c>
    </row>
    <row r="179" spans="6:13">
      <c r="F179" t="s">
        <v>104</v>
      </c>
      <c r="G179">
        <v>7</v>
      </c>
      <c r="M179">
        <f t="shared" ca="1" si="3"/>
        <v>0</v>
      </c>
    </row>
    <row r="180" spans="6:13">
      <c r="F180" t="s">
        <v>104</v>
      </c>
      <c r="G180">
        <v>8</v>
      </c>
      <c r="M180">
        <f t="shared" ca="1" si="3"/>
        <v>0</v>
      </c>
    </row>
    <row r="181" spans="6:13">
      <c r="F181" t="s">
        <v>104</v>
      </c>
      <c r="G181">
        <v>9</v>
      </c>
      <c r="M181">
        <f t="shared" ca="1" si="3"/>
        <v>0</v>
      </c>
    </row>
    <row r="182" spans="6:13">
      <c r="F182" t="s">
        <v>104</v>
      </c>
      <c r="G182">
        <v>10</v>
      </c>
      <c r="M182">
        <f t="shared" ca="1" si="3"/>
        <v>0</v>
      </c>
    </row>
    <row r="183" spans="6:13">
      <c r="F183" t="s">
        <v>105</v>
      </c>
      <c r="G183">
        <v>1</v>
      </c>
      <c r="M183">
        <f t="shared" ca="1" si="3"/>
        <v>0</v>
      </c>
    </row>
    <row r="184" spans="6:13">
      <c r="F184" t="s">
        <v>105</v>
      </c>
      <c r="G184">
        <v>2</v>
      </c>
      <c r="M184">
        <f t="shared" ca="1" si="3"/>
        <v>0</v>
      </c>
    </row>
    <row r="185" spans="6:13">
      <c r="F185" t="s">
        <v>105</v>
      </c>
      <c r="G185">
        <v>3</v>
      </c>
      <c r="M185">
        <f t="shared" ca="1" si="3"/>
        <v>0</v>
      </c>
    </row>
    <row r="186" spans="6:13">
      <c r="F186" t="s">
        <v>105</v>
      </c>
      <c r="G186">
        <v>4</v>
      </c>
      <c r="M186">
        <f t="shared" ca="1" si="3"/>
        <v>0</v>
      </c>
    </row>
    <row r="187" spans="6:13">
      <c r="F187" t="s">
        <v>105</v>
      </c>
      <c r="G187">
        <v>5</v>
      </c>
      <c r="M187">
        <f t="shared" ca="1" si="3"/>
        <v>0</v>
      </c>
    </row>
    <row r="188" spans="6:13">
      <c r="F188" t="s">
        <v>105</v>
      </c>
      <c r="G188">
        <v>6</v>
      </c>
      <c r="M188">
        <f t="shared" ca="1" si="3"/>
        <v>0</v>
      </c>
    </row>
    <row r="189" spans="6:13">
      <c r="F189" t="s">
        <v>105</v>
      </c>
      <c r="G189">
        <v>7</v>
      </c>
      <c r="M189">
        <f t="shared" ca="1" si="3"/>
        <v>0</v>
      </c>
    </row>
    <row r="190" spans="6:13">
      <c r="F190" t="s">
        <v>105</v>
      </c>
      <c r="G190">
        <v>8</v>
      </c>
      <c r="M190">
        <f t="shared" ca="1" si="3"/>
        <v>0</v>
      </c>
    </row>
    <row r="191" spans="6:13">
      <c r="F191" t="s">
        <v>105</v>
      </c>
      <c r="G191">
        <v>9</v>
      </c>
      <c r="M191">
        <f t="shared" ca="1" si="3"/>
        <v>0</v>
      </c>
    </row>
    <row r="192" spans="6:13">
      <c r="F192" t="s">
        <v>105</v>
      </c>
      <c r="G192">
        <v>10</v>
      </c>
      <c r="M192">
        <f t="shared" ca="1" si="3"/>
        <v>0</v>
      </c>
    </row>
    <row r="193" spans="6:13">
      <c r="F193" t="s">
        <v>106</v>
      </c>
      <c r="G193">
        <v>1</v>
      </c>
      <c r="M193">
        <f t="shared" ca="1" si="3"/>
        <v>0</v>
      </c>
    </row>
    <row r="194" spans="6:13">
      <c r="F194" t="s">
        <v>106</v>
      </c>
      <c r="G194">
        <v>2</v>
      </c>
      <c r="M194">
        <f t="shared" ca="1" si="3"/>
        <v>0</v>
      </c>
    </row>
    <row r="195" spans="6:13">
      <c r="F195" t="s">
        <v>106</v>
      </c>
      <c r="G195">
        <v>3</v>
      </c>
      <c r="M195">
        <f t="shared" ca="1" si="3"/>
        <v>0</v>
      </c>
    </row>
    <row r="196" spans="6:13">
      <c r="F196" t="s">
        <v>106</v>
      </c>
      <c r="G196">
        <v>4</v>
      </c>
      <c r="M196">
        <f t="shared" ref="M196:M259" ca="1" si="4">COUNTIF(INDIRECT("BuildingLevel.MinimumConstructionRequirement[BuildingLevel.Level]"),INDIRECT("BuildingLevel[@Level]"))</f>
        <v>0</v>
      </c>
    </row>
    <row r="197" spans="6:13">
      <c r="F197" t="s">
        <v>106</v>
      </c>
      <c r="G197">
        <v>5</v>
      </c>
      <c r="M197">
        <f t="shared" ca="1" si="4"/>
        <v>0</v>
      </c>
    </row>
    <row r="198" spans="6:13">
      <c r="F198" t="s">
        <v>106</v>
      </c>
      <c r="G198">
        <v>6</v>
      </c>
      <c r="M198">
        <f t="shared" ca="1" si="4"/>
        <v>0</v>
      </c>
    </row>
    <row r="199" spans="6:13">
      <c r="F199" t="s">
        <v>106</v>
      </c>
      <c r="G199">
        <v>7</v>
      </c>
      <c r="M199">
        <f t="shared" ca="1" si="4"/>
        <v>0</v>
      </c>
    </row>
    <row r="200" spans="6:13">
      <c r="F200" t="s">
        <v>106</v>
      </c>
      <c r="G200">
        <v>8</v>
      </c>
      <c r="M200">
        <f t="shared" ca="1" si="4"/>
        <v>0</v>
      </c>
    </row>
    <row r="201" spans="6:13">
      <c r="F201" t="s">
        <v>106</v>
      </c>
      <c r="G201">
        <v>9</v>
      </c>
      <c r="M201">
        <f t="shared" ca="1" si="4"/>
        <v>0</v>
      </c>
    </row>
    <row r="202" spans="6:13">
      <c r="F202" t="s">
        <v>106</v>
      </c>
      <c r="G202">
        <v>10</v>
      </c>
      <c r="M202">
        <f t="shared" ca="1" si="4"/>
        <v>0</v>
      </c>
    </row>
    <row r="203" spans="6:13">
      <c r="F203" t="s">
        <v>107</v>
      </c>
      <c r="G203">
        <v>1</v>
      </c>
      <c r="M203">
        <f t="shared" ca="1" si="4"/>
        <v>0</v>
      </c>
    </row>
    <row r="204" spans="6:13">
      <c r="F204" t="s">
        <v>107</v>
      </c>
      <c r="G204">
        <v>2</v>
      </c>
      <c r="M204">
        <f t="shared" ca="1" si="4"/>
        <v>0</v>
      </c>
    </row>
    <row r="205" spans="6:13">
      <c r="F205" t="s">
        <v>107</v>
      </c>
      <c r="G205">
        <v>3</v>
      </c>
      <c r="M205">
        <f t="shared" ca="1" si="4"/>
        <v>0</v>
      </c>
    </row>
    <row r="206" spans="6:13">
      <c r="F206" t="s">
        <v>107</v>
      </c>
      <c r="G206">
        <v>4</v>
      </c>
      <c r="M206">
        <f t="shared" ca="1" si="4"/>
        <v>0</v>
      </c>
    </row>
    <row r="207" spans="6:13">
      <c r="F207" t="s">
        <v>107</v>
      </c>
      <c r="G207">
        <v>5</v>
      </c>
      <c r="M207">
        <f t="shared" ca="1" si="4"/>
        <v>0</v>
      </c>
    </row>
    <row r="208" spans="6:13">
      <c r="F208" t="s">
        <v>107</v>
      </c>
      <c r="G208">
        <v>6</v>
      </c>
      <c r="M208">
        <f t="shared" ca="1" si="4"/>
        <v>0</v>
      </c>
    </row>
    <row r="209" spans="6:13">
      <c r="F209" t="s">
        <v>107</v>
      </c>
      <c r="G209">
        <v>7</v>
      </c>
      <c r="M209">
        <f t="shared" ca="1" si="4"/>
        <v>0</v>
      </c>
    </row>
    <row r="210" spans="6:13">
      <c r="F210" t="s">
        <v>107</v>
      </c>
      <c r="G210">
        <v>8</v>
      </c>
      <c r="M210">
        <f t="shared" ca="1" si="4"/>
        <v>0</v>
      </c>
    </row>
    <row r="211" spans="6:13">
      <c r="F211" t="s">
        <v>107</v>
      </c>
      <c r="G211">
        <v>9</v>
      </c>
      <c r="M211">
        <f t="shared" ca="1" si="4"/>
        <v>0</v>
      </c>
    </row>
    <row r="212" spans="6:13">
      <c r="F212" t="s">
        <v>107</v>
      </c>
      <c r="G212">
        <v>10</v>
      </c>
      <c r="M212">
        <f t="shared" ca="1" si="4"/>
        <v>0</v>
      </c>
    </row>
    <row r="213" spans="6:13">
      <c r="F213" t="s">
        <v>108</v>
      </c>
      <c r="G213">
        <v>1</v>
      </c>
      <c r="M213">
        <f t="shared" ca="1" si="4"/>
        <v>0</v>
      </c>
    </row>
    <row r="214" spans="6:13">
      <c r="F214" t="s">
        <v>108</v>
      </c>
      <c r="G214">
        <v>2</v>
      </c>
      <c r="M214">
        <f t="shared" ca="1" si="4"/>
        <v>0</v>
      </c>
    </row>
    <row r="215" spans="6:13">
      <c r="F215" t="s">
        <v>108</v>
      </c>
      <c r="G215">
        <v>3</v>
      </c>
      <c r="M215">
        <f t="shared" ca="1" si="4"/>
        <v>0</v>
      </c>
    </row>
    <row r="216" spans="6:13">
      <c r="F216" t="s">
        <v>108</v>
      </c>
      <c r="G216">
        <v>4</v>
      </c>
      <c r="M216">
        <f t="shared" ca="1" si="4"/>
        <v>0</v>
      </c>
    </row>
    <row r="217" spans="6:13">
      <c r="F217" t="s">
        <v>108</v>
      </c>
      <c r="G217">
        <v>5</v>
      </c>
      <c r="M217">
        <f t="shared" ca="1" si="4"/>
        <v>0</v>
      </c>
    </row>
    <row r="218" spans="6:13">
      <c r="F218" t="s">
        <v>108</v>
      </c>
      <c r="G218">
        <v>6</v>
      </c>
      <c r="M218">
        <f t="shared" ca="1" si="4"/>
        <v>0</v>
      </c>
    </row>
    <row r="219" spans="6:13">
      <c r="F219" t="s">
        <v>109</v>
      </c>
      <c r="G219">
        <v>1</v>
      </c>
      <c r="M219">
        <f t="shared" ca="1" si="4"/>
        <v>0</v>
      </c>
    </row>
    <row r="220" spans="6:13">
      <c r="F220" t="s">
        <v>109</v>
      </c>
      <c r="G220">
        <v>2</v>
      </c>
      <c r="M220">
        <f t="shared" ca="1" si="4"/>
        <v>0</v>
      </c>
    </row>
    <row r="221" spans="6:13">
      <c r="F221" t="s">
        <v>109</v>
      </c>
      <c r="G221">
        <v>3</v>
      </c>
      <c r="M221">
        <f t="shared" ca="1" si="4"/>
        <v>0</v>
      </c>
    </row>
    <row r="222" spans="6:13">
      <c r="F222" t="s">
        <v>109</v>
      </c>
      <c r="G222">
        <v>4</v>
      </c>
      <c r="M222">
        <f t="shared" ca="1" si="4"/>
        <v>0</v>
      </c>
    </row>
    <row r="223" spans="6:13">
      <c r="F223" t="s">
        <v>109</v>
      </c>
      <c r="G223">
        <v>5</v>
      </c>
      <c r="M223">
        <f t="shared" ca="1" si="4"/>
        <v>0</v>
      </c>
    </row>
    <row r="224" spans="6:13">
      <c r="F224" t="s">
        <v>109</v>
      </c>
      <c r="G224">
        <v>6</v>
      </c>
      <c r="M224">
        <f t="shared" ca="1" si="4"/>
        <v>0</v>
      </c>
    </row>
    <row r="225" spans="6:13">
      <c r="F225" t="s">
        <v>110</v>
      </c>
      <c r="G225">
        <v>1</v>
      </c>
      <c r="M225">
        <f t="shared" ca="1" si="4"/>
        <v>0</v>
      </c>
    </row>
    <row r="226" spans="6:13">
      <c r="F226" t="s">
        <v>110</v>
      </c>
      <c r="G226">
        <v>2</v>
      </c>
      <c r="M226">
        <f t="shared" ca="1" si="4"/>
        <v>0</v>
      </c>
    </row>
    <row r="227" spans="6:13">
      <c r="F227" t="s">
        <v>110</v>
      </c>
      <c r="G227">
        <v>3</v>
      </c>
      <c r="M227">
        <f t="shared" ca="1" si="4"/>
        <v>0</v>
      </c>
    </row>
    <row r="228" spans="6:13">
      <c r="F228" t="s">
        <v>110</v>
      </c>
      <c r="G228">
        <v>4</v>
      </c>
      <c r="M228">
        <f t="shared" ca="1" si="4"/>
        <v>0</v>
      </c>
    </row>
    <row r="229" spans="6:13">
      <c r="F229" t="s">
        <v>110</v>
      </c>
      <c r="G229">
        <v>5</v>
      </c>
      <c r="M229">
        <f t="shared" ca="1" si="4"/>
        <v>0</v>
      </c>
    </row>
    <row r="230" spans="6:13">
      <c r="F230" t="s">
        <v>110</v>
      </c>
      <c r="G230">
        <v>6</v>
      </c>
      <c r="M230">
        <f t="shared" ca="1" si="4"/>
        <v>0</v>
      </c>
    </row>
    <row r="231" spans="6:13">
      <c r="F231" t="s">
        <v>111</v>
      </c>
      <c r="G231">
        <v>1</v>
      </c>
      <c r="M231">
        <f t="shared" ca="1" si="4"/>
        <v>0</v>
      </c>
    </row>
    <row r="232" spans="6:13">
      <c r="F232" t="s">
        <v>111</v>
      </c>
      <c r="G232">
        <v>2</v>
      </c>
      <c r="M232">
        <f t="shared" ca="1" si="4"/>
        <v>0</v>
      </c>
    </row>
    <row r="233" spans="6:13">
      <c r="F233" t="s">
        <v>111</v>
      </c>
      <c r="G233">
        <v>3</v>
      </c>
      <c r="M233">
        <f t="shared" ca="1" si="4"/>
        <v>0</v>
      </c>
    </row>
    <row r="234" spans="6:13">
      <c r="F234" t="s">
        <v>111</v>
      </c>
      <c r="G234">
        <v>4</v>
      </c>
      <c r="M234">
        <f t="shared" ca="1" si="4"/>
        <v>0</v>
      </c>
    </row>
    <row r="235" spans="6:13">
      <c r="F235" t="s">
        <v>111</v>
      </c>
      <c r="G235">
        <v>5</v>
      </c>
      <c r="M235">
        <f t="shared" ca="1" si="4"/>
        <v>0</v>
      </c>
    </row>
    <row r="236" spans="6:13">
      <c r="F236" t="s">
        <v>111</v>
      </c>
      <c r="G236">
        <v>6</v>
      </c>
      <c r="M236">
        <f t="shared" ca="1" si="4"/>
        <v>0</v>
      </c>
    </row>
    <row r="237" spans="6:13">
      <c r="F237" t="s">
        <v>112</v>
      </c>
      <c r="G237">
        <v>1</v>
      </c>
      <c r="M237">
        <f t="shared" ca="1" si="4"/>
        <v>0</v>
      </c>
    </row>
    <row r="238" spans="6:13">
      <c r="F238" t="s">
        <v>112</v>
      </c>
      <c r="G238">
        <v>2</v>
      </c>
      <c r="M238">
        <f t="shared" ca="1" si="4"/>
        <v>0</v>
      </c>
    </row>
    <row r="239" spans="6:13">
      <c r="F239" t="s">
        <v>112</v>
      </c>
      <c r="G239">
        <v>3</v>
      </c>
      <c r="M239">
        <f t="shared" ca="1" si="4"/>
        <v>0</v>
      </c>
    </row>
    <row r="240" spans="6:13">
      <c r="F240" t="s">
        <v>112</v>
      </c>
      <c r="G240">
        <v>4</v>
      </c>
      <c r="M240">
        <f t="shared" ca="1" si="4"/>
        <v>0</v>
      </c>
    </row>
    <row r="241" spans="6:13">
      <c r="F241" t="s">
        <v>112</v>
      </c>
      <c r="G241">
        <v>5</v>
      </c>
      <c r="M241">
        <f t="shared" ca="1" si="4"/>
        <v>0</v>
      </c>
    </row>
    <row r="242" spans="6:13">
      <c r="F242" t="s">
        <v>112</v>
      </c>
      <c r="G242">
        <v>6</v>
      </c>
      <c r="M242">
        <f t="shared" ca="1" si="4"/>
        <v>0</v>
      </c>
    </row>
    <row r="243" spans="6:13">
      <c r="F243" t="s">
        <v>112</v>
      </c>
      <c r="G243">
        <v>7</v>
      </c>
      <c r="M243">
        <f t="shared" ca="1" si="4"/>
        <v>0</v>
      </c>
    </row>
    <row r="244" spans="6:13">
      <c r="F244" t="s">
        <v>112</v>
      </c>
      <c r="G244">
        <v>8</v>
      </c>
      <c r="M244">
        <f t="shared" ca="1" si="4"/>
        <v>0</v>
      </c>
    </row>
    <row r="245" spans="6:13">
      <c r="F245" t="s">
        <v>112</v>
      </c>
      <c r="G245">
        <v>9</v>
      </c>
      <c r="M245">
        <f t="shared" ca="1" si="4"/>
        <v>0</v>
      </c>
    </row>
    <row r="246" spans="6:13">
      <c r="F246" t="s">
        <v>112</v>
      </c>
      <c r="G246">
        <v>10</v>
      </c>
      <c r="M246">
        <f t="shared" ca="1" si="4"/>
        <v>0</v>
      </c>
    </row>
    <row r="247" spans="6:13">
      <c r="F247" t="s">
        <v>113</v>
      </c>
      <c r="G247">
        <v>1</v>
      </c>
      <c r="M247">
        <f t="shared" ca="1" si="4"/>
        <v>0</v>
      </c>
    </row>
    <row r="248" spans="6:13">
      <c r="F248" t="s">
        <v>113</v>
      </c>
      <c r="G248">
        <v>2</v>
      </c>
      <c r="M248">
        <f t="shared" ca="1" si="4"/>
        <v>0</v>
      </c>
    </row>
    <row r="249" spans="6:13">
      <c r="F249" t="s">
        <v>113</v>
      </c>
      <c r="G249">
        <v>3</v>
      </c>
      <c r="M249">
        <f t="shared" ca="1" si="4"/>
        <v>0</v>
      </c>
    </row>
    <row r="250" spans="6:13">
      <c r="F250" t="s">
        <v>113</v>
      </c>
      <c r="G250">
        <v>4</v>
      </c>
      <c r="M250">
        <f t="shared" ca="1" si="4"/>
        <v>0</v>
      </c>
    </row>
    <row r="251" spans="6:13">
      <c r="F251" t="s">
        <v>113</v>
      </c>
      <c r="G251">
        <v>5</v>
      </c>
      <c r="M251">
        <f t="shared" ca="1" si="4"/>
        <v>0</v>
      </c>
    </row>
    <row r="252" spans="6:13">
      <c r="F252" t="s">
        <v>113</v>
      </c>
      <c r="G252">
        <v>6</v>
      </c>
      <c r="M252">
        <f t="shared" ca="1" si="4"/>
        <v>0</v>
      </c>
    </row>
    <row r="253" spans="6:13">
      <c r="F253" t="s">
        <v>114</v>
      </c>
      <c r="G253">
        <v>1</v>
      </c>
      <c r="M253">
        <f t="shared" ca="1" si="4"/>
        <v>0</v>
      </c>
    </row>
    <row r="254" spans="6:13">
      <c r="F254" t="s">
        <v>114</v>
      </c>
      <c r="G254">
        <v>2</v>
      </c>
      <c r="M254">
        <f t="shared" ca="1" si="4"/>
        <v>0</v>
      </c>
    </row>
    <row r="255" spans="6:13">
      <c r="F255" t="s">
        <v>114</v>
      </c>
      <c r="G255">
        <v>3</v>
      </c>
      <c r="M255">
        <f t="shared" ca="1" si="4"/>
        <v>0</v>
      </c>
    </row>
    <row r="256" spans="6:13">
      <c r="F256" t="s">
        <v>114</v>
      </c>
      <c r="G256">
        <v>4</v>
      </c>
      <c r="M256">
        <f t="shared" ca="1" si="4"/>
        <v>0</v>
      </c>
    </row>
    <row r="257" spans="6:13">
      <c r="F257" t="s">
        <v>114</v>
      </c>
      <c r="G257">
        <v>5</v>
      </c>
      <c r="M257">
        <f t="shared" ca="1" si="4"/>
        <v>0</v>
      </c>
    </row>
    <row r="258" spans="6:13">
      <c r="F258" t="s">
        <v>114</v>
      </c>
      <c r="G258">
        <v>6</v>
      </c>
      <c r="M258">
        <f t="shared" ca="1" si="4"/>
        <v>0</v>
      </c>
    </row>
    <row r="259" spans="6:13">
      <c r="F259" t="s">
        <v>115</v>
      </c>
      <c r="G259">
        <v>1</v>
      </c>
      <c r="M259">
        <f t="shared" ca="1" si="4"/>
        <v>0</v>
      </c>
    </row>
    <row r="260" spans="6:13">
      <c r="F260" t="s">
        <v>115</v>
      </c>
      <c r="G260">
        <v>2</v>
      </c>
      <c r="M260">
        <f t="shared" ref="M260:M264" ca="1" si="5">COUNTIF(INDIRECT("BuildingLevel.MinimumConstructionRequirement[BuildingLevel.Level]"),INDIRECT("BuildingLevel[@Level]"))</f>
        <v>0</v>
      </c>
    </row>
    <row r="261" spans="6:13">
      <c r="F261" t="s">
        <v>115</v>
      </c>
      <c r="G261">
        <v>3</v>
      </c>
      <c r="M261">
        <f t="shared" ca="1" si="5"/>
        <v>0</v>
      </c>
    </row>
    <row r="262" spans="6:13">
      <c r="F262" t="s">
        <v>115</v>
      </c>
      <c r="G262">
        <v>4</v>
      </c>
      <c r="M262">
        <f t="shared" ca="1" si="5"/>
        <v>0</v>
      </c>
    </row>
    <row r="263" spans="6:13">
      <c r="F263" t="s">
        <v>115</v>
      </c>
      <c r="G263">
        <v>5</v>
      </c>
      <c r="M263">
        <f t="shared" ca="1" si="5"/>
        <v>0</v>
      </c>
    </row>
    <row r="264" spans="6:13">
      <c r="F264" t="s">
        <v>115</v>
      </c>
      <c r="G264">
        <v>6</v>
      </c>
      <c r="M264">
        <f t="shared" ca="1" si="5"/>
        <v>0</v>
      </c>
    </row>
  </sheetData>
  <mergeCells count="3">
    <mergeCell ref="A1:B1"/>
    <mergeCell ref="G1:M1"/>
    <mergeCell ref="R1:S1"/>
  </mergeCells>
  <dataValidations count="2">
    <dataValidation type="list" allowBlank="1" sqref="F3:F264 R3" xr:uid="{00000000-0002-0000-0200-000000000000}">
      <formula1>INDIRECT("BuildingType[Name]")</formula1>
    </dataValidation>
    <dataValidation type="list" allowBlank="1" sqref="Q3" xr:uid="{00000000-0002-0000-0200-000002000000}">
      <formula1>INDIRECT("BuildingLevel[Level]")</formula1>
    </dataValidation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81"/>
  <sheetViews>
    <sheetView workbookViewId="0">
      <selection activeCell="A3" sqref="A3"/>
    </sheetView>
  </sheetViews>
  <sheetFormatPr defaultRowHeight="15"/>
  <cols>
    <col min="1" max="1" width="18.7109375" bestFit="1" customWidth="1"/>
    <col min="2" max="2" width="12.7109375" customWidth="1"/>
    <col min="3" max="3" width="9.140625" customWidth="1"/>
    <col min="4" max="4" width="15.7109375" customWidth="1"/>
    <col min="5" max="5" width="13.7109375" customWidth="1"/>
    <col min="6" max="6" width="18.42578125" customWidth="1"/>
    <col min="7" max="7" width="18.28515625" customWidth="1"/>
    <col min="8" max="9" width="18.140625" customWidth="1"/>
    <col min="10" max="10" width="18.5703125" customWidth="1"/>
    <col min="11" max="11" width="18.42578125" customWidth="1"/>
    <col min="12" max="14" width="9.140625" customWidth="1"/>
    <col min="15" max="15" width="20.28515625" customWidth="1"/>
    <col min="16" max="16" width="49.140625" customWidth="1"/>
    <col min="17" max="19" width="9.140625" customWidth="1"/>
    <col min="20" max="20" width="20.28515625" customWidth="1"/>
    <col min="21" max="22" width="9.140625" customWidth="1"/>
  </cols>
  <sheetData>
    <row r="1" spans="1:22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P1" t="s">
        <v>19</v>
      </c>
      <c r="U1" s="1" t="s">
        <v>20</v>
      </c>
      <c r="V1" s="1"/>
    </row>
    <row r="2" spans="1:22">
      <c r="A2" t="s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O2" t="s">
        <v>31</v>
      </c>
      <c r="P2" t="s">
        <v>1</v>
      </c>
      <c r="T2" t="s">
        <v>31</v>
      </c>
      <c r="U2" t="s">
        <v>1</v>
      </c>
      <c r="V2" t="s">
        <v>32</v>
      </c>
    </row>
    <row r="3" spans="1:22">
      <c r="A3" t="s">
        <v>116</v>
      </c>
      <c r="B3" t="s">
        <v>88</v>
      </c>
      <c r="C3" t="s">
        <v>117</v>
      </c>
      <c r="D3">
        <f ca="1">COUNTIF(INDIRECT("Commander.Classes[Commander.Name]"),INDIRECT("Commander[@Name]"))</f>
        <v>2</v>
      </c>
      <c r="E3">
        <f ca="1">COUNTIF(INDIRECT("Commander.CommanderSkill[Commander.Name]"),INDIRECT("Commander[@Name]"))</f>
        <v>4</v>
      </c>
      <c r="F3">
        <v>76</v>
      </c>
      <c r="G3">
        <v>1.52</v>
      </c>
      <c r="H3">
        <v>95</v>
      </c>
      <c r="I3">
        <v>1.9</v>
      </c>
      <c r="J3">
        <v>73</v>
      </c>
      <c r="K3">
        <v>1.46</v>
      </c>
      <c r="O3" t="s">
        <v>116</v>
      </c>
      <c r="P3" t="s">
        <v>174</v>
      </c>
      <c r="T3" t="s">
        <v>116</v>
      </c>
      <c r="U3" t="s">
        <v>186</v>
      </c>
      <c r="V3">
        <v>1</v>
      </c>
    </row>
    <row r="4" spans="1:22">
      <c r="A4" t="s">
        <v>118</v>
      </c>
      <c r="B4" t="s">
        <v>88</v>
      </c>
      <c r="C4" t="s">
        <v>117</v>
      </c>
      <c r="D4">
        <f t="shared" ref="D4:D51" ca="1" si="0">COUNTIF(INDIRECT("Commander.Classes[Commander.Name]"),INDIRECT("Commander[@Name]"))</f>
        <v>1</v>
      </c>
      <c r="E4">
        <f t="shared" ref="E4:E51" ca="1" si="1">COUNTIF(INDIRECT("Commander.CommanderSkill[Commander.Name]"),INDIRECT("Commander[@Name]"))</f>
        <v>0</v>
      </c>
      <c r="F4">
        <v>80</v>
      </c>
      <c r="G4">
        <v>1.75</v>
      </c>
      <c r="H4">
        <v>71</v>
      </c>
      <c r="I4">
        <v>1.03</v>
      </c>
      <c r="J4">
        <v>107</v>
      </c>
      <c r="K4">
        <v>1.54</v>
      </c>
      <c r="O4" t="s">
        <v>116</v>
      </c>
      <c r="P4" t="s">
        <v>175</v>
      </c>
      <c r="T4" t="s">
        <v>116</v>
      </c>
      <c r="U4" t="s">
        <v>187</v>
      </c>
      <c r="V4">
        <v>1</v>
      </c>
    </row>
    <row r="5" spans="1:22">
      <c r="A5" t="s">
        <v>119</v>
      </c>
      <c r="B5" t="s">
        <v>88</v>
      </c>
      <c r="C5" t="s">
        <v>120</v>
      </c>
      <c r="D5">
        <f t="shared" ca="1" si="0"/>
        <v>1</v>
      </c>
      <c r="E5">
        <f t="shared" ca="1" si="1"/>
        <v>0</v>
      </c>
      <c r="F5">
        <v>89</v>
      </c>
      <c r="G5">
        <v>1.78</v>
      </c>
      <c r="H5">
        <v>65</v>
      </c>
      <c r="I5">
        <v>1.06</v>
      </c>
      <c r="J5">
        <v>77</v>
      </c>
      <c r="K5">
        <v>1.26</v>
      </c>
      <c r="O5" t="s">
        <v>118</v>
      </c>
      <c r="P5" t="s">
        <v>176</v>
      </c>
      <c r="T5" t="s">
        <v>116</v>
      </c>
      <c r="U5" t="s">
        <v>188</v>
      </c>
      <c r="V5">
        <v>2</v>
      </c>
    </row>
    <row r="6" spans="1:22">
      <c r="A6" t="s">
        <v>121</v>
      </c>
      <c r="B6" t="s">
        <v>88</v>
      </c>
      <c r="C6" t="s">
        <v>122</v>
      </c>
      <c r="D6">
        <f t="shared" ca="1" si="0"/>
        <v>1</v>
      </c>
      <c r="E6">
        <f t="shared" ca="1" si="1"/>
        <v>4</v>
      </c>
      <c r="F6">
        <v>91</v>
      </c>
      <c r="G6">
        <v>2</v>
      </c>
      <c r="H6">
        <v>49</v>
      </c>
      <c r="I6">
        <v>0.71</v>
      </c>
      <c r="J6">
        <v>58</v>
      </c>
      <c r="K6">
        <v>1.27</v>
      </c>
      <c r="O6" t="s">
        <v>119</v>
      </c>
      <c r="P6" t="s">
        <v>176</v>
      </c>
      <c r="T6" t="s">
        <v>116</v>
      </c>
      <c r="U6" t="s">
        <v>189</v>
      </c>
      <c r="V6">
        <v>3</v>
      </c>
    </row>
    <row r="7" spans="1:22">
      <c r="A7" t="s">
        <v>123</v>
      </c>
      <c r="B7" t="s">
        <v>88</v>
      </c>
      <c r="C7" t="s">
        <v>122</v>
      </c>
      <c r="D7">
        <f t="shared" ca="1" si="0"/>
        <v>2</v>
      </c>
      <c r="E7">
        <f t="shared" ca="1" si="1"/>
        <v>4</v>
      </c>
      <c r="F7">
        <v>82</v>
      </c>
      <c r="G7">
        <v>1.49</v>
      </c>
      <c r="H7">
        <v>79</v>
      </c>
      <c r="I7">
        <v>2.0299999999999998</v>
      </c>
      <c r="J7">
        <v>55</v>
      </c>
      <c r="K7">
        <v>0.9</v>
      </c>
      <c r="O7" t="s">
        <v>121</v>
      </c>
      <c r="P7" t="s">
        <v>174</v>
      </c>
      <c r="T7" t="s">
        <v>121</v>
      </c>
      <c r="U7" t="s">
        <v>190</v>
      </c>
      <c r="V7">
        <v>1</v>
      </c>
    </row>
    <row r="8" spans="1:22">
      <c r="A8" t="s">
        <v>124</v>
      </c>
      <c r="B8" t="s">
        <v>88</v>
      </c>
      <c r="C8" t="s">
        <v>117</v>
      </c>
      <c r="D8">
        <f t="shared" ca="1" si="0"/>
        <v>2</v>
      </c>
      <c r="E8">
        <f t="shared" ca="1" si="1"/>
        <v>0</v>
      </c>
      <c r="F8">
        <v>81</v>
      </c>
      <c r="G8">
        <v>1.32</v>
      </c>
      <c r="H8">
        <v>77</v>
      </c>
      <c r="I8">
        <v>1.26</v>
      </c>
      <c r="J8">
        <v>100</v>
      </c>
      <c r="K8">
        <v>2.19</v>
      </c>
      <c r="O8" t="s">
        <v>123</v>
      </c>
      <c r="P8" t="s">
        <v>176</v>
      </c>
      <c r="T8" t="s">
        <v>121</v>
      </c>
      <c r="U8" t="s">
        <v>191</v>
      </c>
      <c r="V8">
        <v>1</v>
      </c>
    </row>
    <row r="9" spans="1:22">
      <c r="A9" t="s">
        <v>125</v>
      </c>
      <c r="B9" t="s">
        <v>88</v>
      </c>
      <c r="C9" t="s">
        <v>122</v>
      </c>
      <c r="D9">
        <f t="shared" ca="1" si="0"/>
        <v>1</v>
      </c>
      <c r="E9">
        <f t="shared" ca="1" si="1"/>
        <v>4</v>
      </c>
      <c r="F9">
        <v>100</v>
      </c>
      <c r="G9">
        <v>2.38</v>
      </c>
      <c r="H9">
        <v>54</v>
      </c>
      <c r="I9">
        <v>0.78</v>
      </c>
      <c r="J9">
        <v>35</v>
      </c>
      <c r="K9">
        <v>0.7</v>
      </c>
      <c r="O9" t="s">
        <v>123</v>
      </c>
      <c r="P9" t="s">
        <v>175</v>
      </c>
      <c r="T9" t="s">
        <v>121</v>
      </c>
      <c r="U9" t="s">
        <v>192</v>
      </c>
      <c r="V9">
        <v>2</v>
      </c>
    </row>
    <row r="10" spans="1:22">
      <c r="A10" t="s">
        <v>126</v>
      </c>
      <c r="B10" t="s">
        <v>88</v>
      </c>
      <c r="C10" t="s">
        <v>117</v>
      </c>
      <c r="D10">
        <f t="shared" ca="1" si="0"/>
        <v>1</v>
      </c>
      <c r="E10">
        <f t="shared" ca="1" si="1"/>
        <v>0</v>
      </c>
      <c r="F10">
        <v>96</v>
      </c>
      <c r="G10">
        <v>1</v>
      </c>
      <c r="H10">
        <v>70</v>
      </c>
      <c r="I10">
        <v>1.01</v>
      </c>
      <c r="J10">
        <v>89</v>
      </c>
      <c r="O10" t="s">
        <v>124</v>
      </c>
      <c r="P10" t="s">
        <v>174</v>
      </c>
      <c r="T10" t="s">
        <v>121</v>
      </c>
      <c r="U10" t="s">
        <v>193</v>
      </c>
      <c r="V10">
        <v>3</v>
      </c>
    </row>
    <row r="11" spans="1:22">
      <c r="A11" t="s">
        <v>127</v>
      </c>
      <c r="B11" t="s">
        <v>88</v>
      </c>
      <c r="C11" t="s">
        <v>128</v>
      </c>
      <c r="D11">
        <f t="shared" ca="1" si="0"/>
        <v>2</v>
      </c>
      <c r="E11">
        <f t="shared" ca="1" si="1"/>
        <v>0</v>
      </c>
      <c r="F11">
        <v>32</v>
      </c>
      <c r="G11">
        <v>0.57999999999999996</v>
      </c>
      <c r="H11">
        <v>85</v>
      </c>
      <c r="I11">
        <v>1.55</v>
      </c>
      <c r="J11">
        <v>85</v>
      </c>
      <c r="K11">
        <v>1.39</v>
      </c>
      <c r="O11" t="s">
        <v>124</v>
      </c>
      <c r="P11" t="s">
        <v>175</v>
      </c>
      <c r="T11" t="s">
        <v>123</v>
      </c>
      <c r="U11" t="s">
        <v>194</v>
      </c>
      <c r="V11">
        <v>1</v>
      </c>
    </row>
    <row r="12" spans="1:22">
      <c r="A12" t="s">
        <v>129</v>
      </c>
      <c r="B12" t="s">
        <v>88</v>
      </c>
      <c r="C12" t="s">
        <v>117</v>
      </c>
      <c r="D12">
        <f t="shared" ca="1" si="0"/>
        <v>2</v>
      </c>
      <c r="E12">
        <f t="shared" ca="1" si="1"/>
        <v>0</v>
      </c>
      <c r="F12">
        <v>93</v>
      </c>
      <c r="G12">
        <v>2.04</v>
      </c>
      <c r="H12">
        <v>58</v>
      </c>
      <c r="I12">
        <v>0.95</v>
      </c>
      <c r="J12">
        <v>65</v>
      </c>
      <c r="K12">
        <v>1.06</v>
      </c>
      <c r="O12" t="s">
        <v>125</v>
      </c>
      <c r="P12" t="s">
        <v>174</v>
      </c>
      <c r="T12" t="s">
        <v>123</v>
      </c>
      <c r="U12" t="s">
        <v>191</v>
      </c>
      <c r="V12">
        <v>1</v>
      </c>
    </row>
    <row r="13" spans="1:22">
      <c r="A13" t="s">
        <v>130</v>
      </c>
      <c r="B13" t="s">
        <v>88</v>
      </c>
      <c r="C13" t="s">
        <v>120</v>
      </c>
      <c r="D13">
        <f t="shared" ca="1" si="0"/>
        <v>2</v>
      </c>
      <c r="E13">
        <f t="shared" ca="1" si="1"/>
        <v>0</v>
      </c>
      <c r="F13">
        <v>90</v>
      </c>
      <c r="G13">
        <v>1.8</v>
      </c>
      <c r="H13">
        <v>77</v>
      </c>
      <c r="I13">
        <v>1.54</v>
      </c>
      <c r="J13">
        <v>82</v>
      </c>
      <c r="K13">
        <v>1.64</v>
      </c>
      <c r="O13" t="s">
        <v>126</v>
      </c>
      <c r="P13" t="s">
        <v>176</v>
      </c>
      <c r="T13" t="s">
        <v>123</v>
      </c>
      <c r="U13" t="s">
        <v>192</v>
      </c>
      <c r="V13">
        <v>2</v>
      </c>
    </row>
    <row r="14" spans="1:22">
      <c r="A14" t="s">
        <v>131</v>
      </c>
      <c r="B14" t="s">
        <v>88</v>
      </c>
      <c r="C14" t="s">
        <v>117</v>
      </c>
      <c r="D14">
        <f t="shared" ca="1" si="0"/>
        <v>2</v>
      </c>
      <c r="E14">
        <f t="shared" ca="1" si="1"/>
        <v>0</v>
      </c>
      <c r="F14">
        <v>21</v>
      </c>
      <c r="G14">
        <v>0.27</v>
      </c>
      <c r="H14">
        <v>95</v>
      </c>
      <c r="I14">
        <v>2.08</v>
      </c>
      <c r="J14">
        <v>52</v>
      </c>
      <c r="K14">
        <v>0.75</v>
      </c>
      <c r="O14" t="s">
        <v>127</v>
      </c>
      <c r="P14" t="s">
        <v>177</v>
      </c>
      <c r="T14" t="s">
        <v>123</v>
      </c>
      <c r="U14" t="s">
        <v>193</v>
      </c>
      <c r="V14">
        <v>3</v>
      </c>
    </row>
    <row r="15" spans="1:22">
      <c r="A15" t="s">
        <v>132</v>
      </c>
      <c r="B15" t="s">
        <v>88</v>
      </c>
      <c r="C15" t="s">
        <v>117</v>
      </c>
      <c r="D15">
        <f t="shared" ca="1" si="0"/>
        <v>1</v>
      </c>
      <c r="E15">
        <f t="shared" ca="1" si="1"/>
        <v>0</v>
      </c>
      <c r="F15">
        <v>95</v>
      </c>
      <c r="G15">
        <v>1.9</v>
      </c>
      <c r="H15">
        <v>68</v>
      </c>
      <c r="I15">
        <v>0.85</v>
      </c>
      <c r="J15">
        <v>108</v>
      </c>
      <c r="K15">
        <v>2.37</v>
      </c>
      <c r="O15" t="s">
        <v>127</v>
      </c>
      <c r="P15" t="s">
        <v>175</v>
      </c>
      <c r="T15" t="s">
        <v>125</v>
      </c>
      <c r="U15" t="s">
        <v>190</v>
      </c>
      <c r="V15">
        <v>1</v>
      </c>
    </row>
    <row r="16" spans="1:22">
      <c r="A16" t="s">
        <v>133</v>
      </c>
      <c r="B16" t="s">
        <v>88</v>
      </c>
      <c r="C16" t="s">
        <v>128</v>
      </c>
      <c r="D16">
        <f t="shared" ca="1" si="0"/>
        <v>2</v>
      </c>
      <c r="E16">
        <f t="shared" ca="1" si="1"/>
        <v>0</v>
      </c>
      <c r="F16">
        <v>32</v>
      </c>
      <c r="G16">
        <v>0.4</v>
      </c>
      <c r="H16">
        <v>85</v>
      </c>
      <c r="I16">
        <v>2.02</v>
      </c>
      <c r="J16">
        <v>66</v>
      </c>
      <c r="K16">
        <v>1.08</v>
      </c>
      <c r="O16" t="s">
        <v>129</v>
      </c>
      <c r="P16" t="s">
        <v>178</v>
      </c>
      <c r="T16" t="s">
        <v>125</v>
      </c>
      <c r="U16" t="s">
        <v>195</v>
      </c>
      <c r="V16">
        <v>1</v>
      </c>
    </row>
    <row r="17" spans="1:22">
      <c r="A17" t="s">
        <v>134</v>
      </c>
      <c r="B17" t="s">
        <v>88</v>
      </c>
      <c r="C17" t="s">
        <v>122</v>
      </c>
      <c r="D17">
        <f t="shared" ca="1" si="0"/>
        <v>2</v>
      </c>
      <c r="E17">
        <f t="shared" ca="1" si="1"/>
        <v>0</v>
      </c>
      <c r="F17">
        <v>99</v>
      </c>
      <c r="G17">
        <v>1.98</v>
      </c>
      <c r="H17">
        <v>89</v>
      </c>
      <c r="I17">
        <v>1.78</v>
      </c>
      <c r="J17">
        <v>62</v>
      </c>
      <c r="K17">
        <v>0.9</v>
      </c>
      <c r="O17" t="s">
        <v>129</v>
      </c>
      <c r="P17" t="s">
        <v>179</v>
      </c>
      <c r="T17" t="s">
        <v>125</v>
      </c>
      <c r="U17" t="s">
        <v>192</v>
      </c>
      <c r="V17">
        <v>2</v>
      </c>
    </row>
    <row r="18" spans="1:22">
      <c r="A18" t="s">
        <v>135</v>
      </c>
      <c r="B18" t="s">
        <v>88</v>
      </c>
      <c r="C18" t="s">
        <v>120</v>
      </c>
      <c r="D18">
        <f t="shared" ca="1" si="0"/>
        <v>2</v>
      </c>
      <c r="E18">
        <f t="shared" ca="1" si="1"/>
        <v>0</v>
      </c>
      <c r="F18">
        <v>48</v>
      </c>
      <c r="G18">
        <v>0.6</v>
      </c>
      <c r="H18">
        <v>91</v>
      </c>
      <c r="I18">
        <v>1.82</v>
      </c>
      <c r="J18">
        <v>92</v>
      </c>
      <c r="K18">
        <v>1.5</v>
      </c>
      <c r="O18" t="s">
        <v>130</v>
      </c>
      <c r="P18" t="s">
        <v>174</v>
      </c>
      <c r="T18" t="s">
        <v>125</v>
      </c>
      <c r="U18" t="s">
        <v>196</v>
      </c>
      <c r="V18">
        <v>3</v>
      </c>
    </row>
    <row r="19" spans="1:22">
      <c r="A19" t="s">
        <v>136</v>
      </c>
      <c r="B19" t="s">
        <v>88</v>
      </c>
      <c r="C19" t="s">
        <v>120</v>
      </c>
      <c r="D19">
        <f t="shared" ca="1" si="0"/>
        <v>2</v>
      </c>
      <c r="E19">
        <f t="shared" ca="1" si="1"/>
        <v>0</v>
      </c>
      <c r="F19">
        <v>94</v>
      </c>
      <c r="G19">
        <v>1.88</v>
      </c>
      <c r="H19">
        <v>99</v>
      </c>
      <c r="I19">
        <v>1.98</v>
      </c>
      <c r="J19">
        <v>85</v>
      </c>
      <c r="K19">
        <v>1.23</v>
      </c>
      <c r="O19" t="s">
        <v>130</v>
      </c>
      <c r="P19" t="s">
        <v>179</v>
      </c>
    </row>
    <row r="20" spans="1:22">
      <c r="A20" t="s">
        <v>137</v>
      </c>
      <c r="B20" t="s">
        <v>88</v>
      </c>
      <c r="C20" t="s">
        <v>117</v>
      </c>
      <c r="D20">
        <f t="shared" ca="1" si="0"/>
        <v>1</v>
      </c>
      <c r="E20">
        <f t="shared" ca="1" si="1"/>
        <v>0</v>
      </c>
      <c r="F20">
        <v>88</v>
      </c>
      <c r="G20">
        <v>1.43</v>
      </c>
      <c r="H20">
        <v>83</v>
      </c>
      <c r="I20">
        <v>1.66</v>
      </c>
      <c r="J20">
        <v>103</v>
      </c>
      <c r="K20">
        <v>2.06</v>
      </c>
      <c r="O20" t="s">
        <v>131</v>
      </c>
      <c r="P20" t="s">
        <v>177</v>
      </c>
    </row>
    <row r="21" spans="1:22">
      <c r="A21" t="s">
        <v>138</v>
      </c>
      <c r="B21" t="s">
        <v>88</v>
      </c>
      <c r="C21" t="s">
        <v>139</v>
      </c>
      <c r="D21">
        <f t="shared" ca="1" si="0"/>
        <v>2</v>
      </c>
      <c r="E21">
        <f t="shared" ca="1" si="1"/>
        <v>0</v>
      </c>
      <c r="F21">
        <v>80</v>
      </c>
      <c r="G21">
        <v>1</v>
      </c>
      <c r="H21">
        <v>101</v>
      </c>
      <c r="I21">
        <v>2.4</v>
      </c>
      <c r="J21">
        <v>45</v>
      </c>
      <c r="K21">
        <v>0.82</v>
      </c>
      <c r="O21" t="s">
        <v>131</v>
      </c>
      <c r="P21" t="s">
        <v>175</v>
      </c>
    </row>
    <row r="22" spans="1:22">
      <c r="A22" t="s">
        <v>140</v>
      </c>
      <c r="B22" t="s">
        <v>88</v>
      </c>
      <c r="C22" t="s">
        <v>139</v>
      </c>
      <c r="D22">
        <f t="shared" ca="1" si="0"/>
        <v>2</v>
      </c>
      <c r="E22">
        <f t="shared" ca="1" si="1"/>
        <v>0</v>
      </c>
      <c r="F22">
        <v>80</v>
      </c>
      <c r="G22">
        <v>1.1499999999999999</v>
      </c>
      <c r="H22">
        <v>109</v>
      </c>
      <c r="I22">
        <v>2.8</v>
      </c>
      <c r="J22">
        <v>81</v>
      </c>
      <c r="K22">
        <v>1.32</v>
      </c>
      <c r="O22" t="s">
        <v>132</v>
      </c>
      <c r="P22" t="s">
        <v>176</v>
      </c>
    </row>
    <row r="23" spans="1:22">
      <c r="A23" t="s">
        <v>141</v>
      </c>
      <c r="B23" t="s">
        <v>88</v>
      </c>
      <c r="C23" t="s">
        <v>122</v>
      </c>
      <c r="D23">
        <f t="shared" ca="1" si="0"/>
        <v>2</v>
      </c>
      <c r="E23">
        <f t="shared" ca="1" si="1"/>
        <v>0</v>
      </c>
      <c r="F23">
        <v>105</v>
      </c>
      <c r="G23">
        <v>2.7</v>
      </c>
      <c r="H23">
        <v>45</v>
      </c>
      <c r="I23">
        <v>0.56999999999999995</v>
      </c>
      <c r="J23">
        <v>37</v>
      </c>
      <c r="K23">
        <v>0.74</v>
      </c>
      <c r="O23" t="s">
        <v>133</v>
      </c>
      <c r="P23" t="s">
        <v>177</v>
      </c>
    </row>
    <row r="24" spans="1:22">
      <c r="A24" t="s">
        <v>142</v>
      </c>
      <c r="B24" t="s">
        <v>88</v>
      </c>
      <c r="C24" t="s">
        <v>120</v>
      </c>
      <c r="D24">
        <f t="shared" ca="1" si="0"/>
        <v>2</v>
      </c>
      <c r="E24">
        <f t="shared" ca="1" si="1"/>
        <v>0</v>
      </c>
      <c r="F24">
        <v>55</v>
      </c>
      <c r="G24">
        <v>0.69</v>
      </c>
      <c r="H24">
        <v>113</v>
      </c>
      <c r="I24">
        <v>3.11</v>
      </c>
      <c r="J24">
        <v>35</v>
      </c>
      <c r="K24">
        <v>0.84</v>
      </c>
      <c r="O24" t="s">
        <v>133</v>
      </c>
      <c r="P24" t="s">
        <v>175</v>
      </c>
    </row>
    <row r="25" spans="1:22">
      <c r="A25" t="s">
        <v>143</v>
      </c>
      <c r="B25" t="s">
        <v>88</v>
      </c>
      <c r="C25" t="s">
        <v>120</v>
      </c>
      <c r="D25">
        <f t="shared" ca="1" si="0"/>
        <v>2</v>
      </c>
      <c r="E25">
        <f t="shared" ca="1" si="1"/>
        <v>0</v>
      </c>
      <c r="F25">
        <v>92</v>
      </c>
      <c r="G25">
        <v>1.84</v>
      </c>
      <c r="H25">
        <v>81</v>
      </c>
      <c r="I25">
        <v>1.32</v>
      </c>
      <c r="J25">
        <v>88</v>
      </c>
      <c r="K25">
        <v>1.76</v>
      </c>
      <c r="O25" t="s">
        <v>134</v>
      </c>
      <c r="P25" t="s">
        <v>178</v>
      </c>
    </row>
    <row r="26" spans="1:22">
      <c r="A26" t="s">
        <v>144</v>
      </c>
      <c r="B26" t="s">
        <v>88</v>
      </c>
      <c r="C26" t="s">
        <v>120</v>
      </c>
      <c r="D26">
        <f t="shared" ca="1" si="0"/>
        <v>2</v>
      </c>
      <c r="E26">
        <f t="shared" ca="1" si="1"/>
        <v>0</v>
      </c>
      <c r="F26">
        <v>95</v>
      </c>
      <c r="G26">
        <v>1.9</v>
      </c>
      <c r="H26">
        <v>92</v>
      </c>
      <c r="I26">
        <v>2.02</v>
      </c>
      <c r="J26">
        <v>75</v>
      </c>
      <c r="K26">
        <v>1.08</v>
      </c>
      <c r="O26" t="s">
        <v>134</v>
      </c>
      <c r="P26" t="s">
        <v>180</v>
      </c>
    </row>
    <row r="27" spans="1:22">
      <c r="A27" t="s">
        <v>145</v>
      </c>
      <c r="B27" t="s">
        <v>89</v>
      </c>
      <c r="C27" t="s">
        <v>146</v>
      </c>
      <c r="D27">
        <f t="shared" ca="1" si="0"/>
        <v>1</v>
      </c>
      <c r="E27">
        <f t="shared" ca="1" si="1"/>
        <v>0</v>
      </c>
      <c r="F27">
        <v>85</v>
      </c>
      <c r="G27">
        <v>1.7</v>
      </c>
      <c r="H27">
        <v>62</v>
      </c>
      <c r="I27">
        <v>0.9</v>
      </c>
      <c r="J27">
        <v>74</v>
      </c>
      <c r="K27">
        <v>0.93</v>
      </c>
      <c r="O27" t="s">
        <v>135</v>
      </c>
      <c r="P27" t="s">
        <v>177</v>
      </c>
    </row>
    <row r="28" spans="1:22">
      <c r="A28" t="s">
        <v>147</v>
      </c>
      <c r="B28" t="s">
        <v>89</v>
      </c>
      <c r="C28" t="s">
        <v>148</v>
      </c>
      <c r="D28">
        <f t="shared" ca="1" si="0"/>
        <v>1</v>
      </c>
      <c r="E28">
        <f t="shared" ca="1" si="1"/>
        <v>0</v>
      </c>
      <c r="F28">
        <v>82</v>
      </c>
      <c r="G28">
        <v>1.95</v>
      </c>
      <c r="H28">
        <v>61</v>
      </c>
      <c r="I28">
        <v>1.1100000000000001</v>
      </c>
      <c r="J28">
        <v>78</v>
      </c>
      <c r="K28">
        <v>1.1299999999999999</v>
      </c>
      <c r="O28" t="s">
        <v>135</v>
      </c>
      <c r="P28" t="s">
        <v>181</v>
      </c>
    </row>
    <row r="29" spans="1:22">
      <c r="A29" t="s">
        <v>149</v>
      </c>
      <c r="B29" t="s">
        <v>89</v>
      </c>
      <c r="C29" t="s">
        <v>148</v>
      </c>
      <c r="D29">
        <f t="shared" ca="1" si="0"/>
        <v>1</v>
      </c>
      <c r="E29">
        <f t="shared" ca="1" si="1"/>
        <v>0</v>
      </c>
      <c r="F29">
        <v>91</v>
      </c>
      <c r="G29">
        <v>2</v>
      </c>
      <c r="H29">
        <v>44</v>
      </c>
      <c r="I29">
        <v>0.55000000000000004</v>
      </c>
      <c r="J29">
        <v>51</v>
      </c>
      <c r="K29">
        <v>0.83</v>
      </c>
      <c r="O29" t="s">
        <v>136</v>
      </c>
      <c r="P29" t="s">
        <v>177</v>
      </c>
    </row>
    <row r="30" spans="1:22">
      <c r="A30" t="s">
        <v>150</v>
      </c>
      <c r="B30" t="s">
        <v>89</v>
      </c>
      <c r="C30" t="s">
        <v>146</v>
      </c>
      <c r="D30">
        <f t="shared" ca="1" si="0"/>
        <v>2</v>
      </c>
      <c r="E30">
        <f t="shared" ca="1" si="1"/>
        <v>0</v>
      </c>
      <c r="F30">
        <v>57</v>
      </c>
      <c r="G30">
        <v>0.82</v>
      </c>
      <c r="H30">
        <v>87</v>
      </c>
      <c r="I30">
        <v>1.58</v>
      </c>
      <c r="J30">
        <v>88</v>
      </c>
      <c r="K30">
        <v>1.76</v>
      </c>
      <c r="O30" t="s">
        <v>136</v>
      </c>
      <c r="P30" t="s">
        <v>181</v>
      </c>
    </row>
    <row r="31" spans="1:22">
      <c r="A31" t="s">
        <v>151</v>
      </c>
      <c r="B31" t="s">
        <v>89</v>
      </c>
      <c r="C31" t="s">
        <v>146</v>
      </c>
      <c r="D31">
        <f t="shared" ca="1" si="0"/>
        <v>2</v>
      </c>
      <c r="E31">
        <f t="shared" ca="1" si="1"/>
        <v>0</v>
      </c>
      <c r="F31">
        <v>45</v>
      </c>
      <c r="G31">
        <v>0.56999999999999995</v>
      </c>
      <c r="H31">
        <v>88</v>
      </c>
      <c r="I31">
        <v>1.76</v>
      </c>
      <c r="J31">
        <v>83</v>
      </c>
      <c r="K31">
        <v>1.66</v>
      </c>
      <c r="O31" t="s">
        <v>137</v>
      </c>
      <c r="P31" t="s">
        <v>178</v>
      </c>
    </row>
    <row r="32" spans="1:22">
      <c r="A32" t="s">
        <v>152</v>
      </c>
      <c r="B32" t="s">
        <v>89</v>
      </c>
      <c r="C32" t="s">
        <v>153</v>
      </c>
      <c r="D32">
        <f t="shared" ca="1" si="0"/>
        <v>1</v>
      </c>
      <c r="E32">
        <f t="shared" ca="1" si="1"/>
        <v>0</v>
      </c>
      <c r="F32">
        <v>94</v>
      </c>
      <c r="G32">
        <v>2.06</v>
      </c>
      <c r="H32">
        <v>41</v>
      </c>
      <c r="I32">
        <v>0.59</v>
      </c>
      <c r="J32">
        <v>45</v>
      </c>
      <c r="K32">
        <v>0.74</v>
      </c>
      <c r="O32" t="s">
        <v>138</v>
      </c>
      <c r="P32" t="s">
        <v>177</v>
      </c>
    </row>
    <row r="33" spans="1:16">
      <c r="A33" t="s">
        <v>154</v>
      </c>
      <c r="B33" t="s">
        <v>89</v>
      </c>
      <c r="C33" t="s">
        <v>148</v>
      </c>
      <c r="D33">
        <f t="shared" ca="1" si="0"/>
        <v>1</v>
      </c>
      <c r="E33">
        <f t="shared" ca="1" si="1"/>
        <v>0</v>
      </c>
      <c r="F33">
        <v>65</v>
      </c>
      <c r="G33">
        <v>1.3</v>
      </c>
      <c r="H33">
        <v>71</v>
      </c>
      <c r="I33">
        <v>1.56</v>
      </c>
      <c r="J33">
        <v>92</v>
      </c>
      <c r="K33">
        <v>1.84</v>
      </c>
      <c r="O33" t="s">
        <v>138</v>
      </c>
      <c r="P33" t="s">
        <v>179</v>
      </c>
    </row>
    <row r="34" spans="1:16">
      <c r="A34" t="s">
        <v>155</v>
      </c>
      <c r="B34" t="s">
        <v>89</v>
      </c>
      <c r="C34" t="s">
        <v>156</v>
      </c>
      <c r="D34">
        <f t="shared" ca="1" si="0"/>
        <v>1</v>
      </c>
      <c r="E34">
        <f t="shared" ca="1" si="1"/>
        <v>0</v>
      </c>
      <c r="F34">
        <v>97</v>
      </c>
      <c r="G34">
        <v>2.13</v>
      </c>
      <c r="H34">
        <v>72</v>
      </c>
      <c r="I34">
        <v>0.9</v>
      </c>
      <c r="J34">
        <v>95</v>
      </c>
      <c r="K34">
        <v>1.37</v>
      </c>
      <c r="O34" t="s">
        <v>140</v>
      </c>
      <c r="P34" t="s">
        <v>182</v>
      </c>
    </row>
    <row r="35" spans="1:16">
      <c r="A35" t="s">
        <v>157</v>
      </c>
      <c r="B35" t="s">
        <v>89</v>
      </c>
      <c r="C35" t="s">
        <v>148</v>
      </c>
      <c r="D35">
        <f t="shared" ca="1" si="0"/>
        <v>2</v>
      </c>
      <c r="E35">
        <f t="shared" ca="1" si="1"/>
        <v>0</v>
      </c>
      <c r="F35">
        <v>76</v>
      </c>
      <c r="G35">
        <v>1.1000000000000001</v>
      </c>
      <c r="H35">
        <v>87</v>
      </c>
      <c r="I35">
        <v>1.91</v>
      </c>
      <c r="J35">
        <v>70</v>
      </c>
      <c r="K35">
        <v>1.01</v>
      </c>
      <c r="O35" t="s">
        <v>140</v>
      </c>
      <c r="P35" t="s">
        <v>180</v>
      </c>
    </row>
    <row r="36" spans="1:16">
      <c r="A36" t="s">
        <v>158</v>
      </c>
      <c r="B36" t="s">
        <v>89</v>
      </c>
      <c r="C36" t="s">
        <v>117</v>
      </c>
      <c r="D36">
        <f t="shared" ca="1" si="0"/>
        <v>2</v>
      </c>
      <c r="E36">
        <f t="shared" ca="1" si="1"/>
        <v>0</v>
      </c>
      <c r="F36">
        <v>30</v>
      </c>
      <c r="G36">
        <v>0.49</v>
      </c>
      <c r="H36">
        <v>87</v>
      </c>
      <c r="I36">
        <v>1.74</v>
      </c>
      <c r="J36">
        <v>85</v>
      </c>
      <c r="K36">
        <v>1.39</v>
      </c>
      <c r="O36" t="s">
        <v>141</v>
      </c>
      <c r="P36" t="s">
        <v>176</v>
      </c>
    </row>
    <row r="37" spans="1:16">
      <c r="A37" t="s">
        <v>159</v>
      </c>
      <c r="B37" t="s">
        <v>89</v>
      </c>
      <c r="C37" t="s">
        <v>148</v>
      </c>
      <c r="D37">
        <f t="shared" ca="1" si="0"/>
        <v>2</v>
      </c>
      <c r="E37">
        <f t="shared" ca="1" si="1"/>
        <v>0</v>
      </c>
      <c r="F37">
        <v>82</v>
      </c>
      <c r="G37">
        <v>1.49</v>
      </c>
      <c r="H37">
        <v>82</v>
      </c>
      <c r="I37">
        <v>1.49</v>
      </c>
      <c r="J37">
        <v>82</v>
      </c>
      <c r="K37">
        <v>1.49</v>
      </c>
      <c r="O37" t="s">
        <v>141</v>
      </c>
      <c r="P37" t="s">
        <v>180</v>
      </c>
    </row>
    <row r="38" spans="1:16">
      <c r="A38" t="s">
        <v>160</v>
      </c>
      <c r="B38" t="s">
        <v>89</v>
      </c>
      <c r="C38" t="s">
        <v>148</v>
      </c>
      <c r="D38">
        <f t="shared" ca="1" si="0"/>
        <v>2</v>
      </c>
      <c r="E38">
        <f t="shared" ca="1" si="1"/>
        <v>0</v>
      </c>
      <c r="F38">
        <v>85</v>
      </c>
      <c r="G38">
        <v>1.07</v>
      </c>
      <c r="H38">
        <v>91</v>
      </c>
      <c r="I38">
        <v>2</v>
      </c>
      <c r="J38">
        <v>86</v>
      </c>
      <c r="K38">
        <v>1.72</v>
      </c>
      <c r="O38" t="s">
        <v>142</v>
      </c>
      <c r="P38" t="s">
        <v>182</v>
      </c>
    </row>
    <row r="39" spans="1:16">
      <c r="A39" t="s">
        <v>161</v>
      </c>
      <c r="B39" t="s">
        <v>89</v>
      </c>
      <c r="C39" t="s">
        <v>148</v>
      </c>
      <c r="D39">
        <f t="shared" ca="1" si="0"/>
        <v>2</v>
      </c>
      <c r="E39">
        <f t="shared" ca="1" si="1"/>
        <v>0</v>
      </c>
      <c r="F39">
        <v>91</v>
      </c>
      <c r="G39">
        <v>1.82</v>
      </c>
      <c r="H39">
        <v>85</v>
      </c>
      <c r="I39">
        <v>1.86</v>
      </c>
      <c r="J39">
        <v>57</v>
      </c>
      <c r="K39">
        <v>0.82</v>
      </c>
      <c r="O39" t="s">
        <v>142</v>
      </c>
      <c r="P39" t="s">
        <v>181</v>
      </c>
    </row>
    <row r="40" spans="1:16">
      <c r="A40" t="s">
        <v>162</v>
      </c>
      <c r="B40" t="s">
        <v>89</v>
      </c>
      <c r="C40" t="s">
        <v>148</v>
      </c>
      <c r="D40">
        <f t="shared" ca="1" si="0"/>
        <v>2</v>
      </c>
      <c r="E40">
        <f t="shared" ca="1" si="1"/>
        <v>0</v>
      </c>
      <c r="F40">
        <v>38</v>
      </c>
      <c r="G40">
        <v>0.48</v>
      </c>
      <c r="H40">
        <v>100</v>
      </c>
      <c r="I40">
        <v>2.19</v>
      </c>
      <c r="J40">
        <v>81</v>
      </c>
      <c r="K40">
        <v>1.78</v>
      </c>
      <c r="O40" t="s">
        <v>143</v>
      </c>
      <c r="P40" t="s">
        <v>178</v>
      </c>
    </row>
    <row r="41" spans="1:16">
      <c r="A41" t="s">
        <v>163</v>
      </c>
      <c r="B41" t="s">
        <v>88</v>
      </c>
      <c r="C41" t="s">
        <v>139</v>
      </c>
      <c r="D41">
        <f t="shared" ca="1" si="0"/>
        <v>2</v>
      </c>
      <c r="E41">
        <f t="shared" ca="1" si="1"/>
        <v>0</v>
      </c>
      <c r="F41">
        <v>58</v>
      </c>
      <c r="G41">
        <v>0.73</v>
      </c>
      <c r="H41">
        <v>103</v>
      </c>
      <c r="I41">
        <v>2.2599999999999998</v>
      </c>
      <c r="J41">
        <v>110</v>
      </c>
      <c r="K41">
        <v>2</v>
      </c>
      <c r="O41" t="s">
        <v>143</v>
      </c>
      <c r="P41" t="s">
        <v>179</v>
      </c>
    </row>
    <row r="42" spans="1:16">
      <c r="A42" t="s">
        <v>164</v>
      </c>
      <c r="B42" t="s">
        <v>89</v>
      </c>
      <c r="C42" t="s">
        <v>139</v>
      </c>
      <c r="D42">
        <f t="shared" ca="1" si="0"/>
        <v>2</v>
      </c>
      <c r="E42">
        <f t="shared" ca="1" si="1"/>
        <v>0</v>
      </c>
      <c r="F42">
        <v>75</v>
      </c>
      <c r="G42">
        <v>1.08</v>
      </c>
      <c r="H42">
        <v>108</v>
      </c>
      <c r="I42">
        <v>2.77</v>
      </c>
      <c r="J42">
        <v>45</v>
      </c>
      <c r="K42">
        <v>0.56999999999999995</v>
      </c>
      <c r="O42" t="s">
        <v>183</v>
      </c>
      <c r="P42" t="s">
        <v>178</v>
      </c>
    </row>
    <row r="43" spans="1:16">
      <c r="A43" t="s">
        <v>165</v>
      </c>
      <c r="B43" t="s">
        <v>89</v>
      </c>
      <c r="C43" t="s">
        <v>139</v>
      </c>
      <c r="D43">
        <f t="shared" ca="1" si="0"/>
        <v>0</v>
      </c>
      <c r="E43">
        <f t="shared" ca="1" si="1"/>
        <v>0</v>
      </c>
      <c r="F43">
        <v>120</v>
      </c>
      <c r="G43">
        <v>3.3</v>
      </c>
      <c r="H43">
        <v>105</v>
      </c>
      <c r="I43">
        <v>2.5</v>
      </c>
      <c r="J43">
        <v>80</v>
      </c>
      <c r="K43">
        <v>2.0499999999999998</v>
      </c>
      <c r="O43" t="s">
        <v>183</v>
      </c>
      <c r="P43" t="s">
        <v>179</v>
      </c>
    </row>
    <row r="44" spans="1:16">
      <c r="A44" t="s">
        <v>166</v>
      </c>
      <c r="B44" t="s">
        <v>89</v>
      </c>
      <c r="C44" t="s">
        <v>146</v>
      </c>
      <c r="D44">
        <f t="shared" ca="1" si="0"/>
        <v>1</v>
      </c>
      <c r="E44">
        <f t="shared" ca="1" si="1"/>
        <v>0</v>
      </c>
      <c r="F44">
        <v>78</v>
      </c>
      <c r="G44">
        <v>1.56</v>
      </c>
      <c r="H44">
        <v>93</v>
      </c>
      <c r="I44">
        <v>2.21</v>
      </c>
      <c r="J44">
        <v>51</v>
      </c>
      <c r="K44">
        <v>0.64</v>
      </c>
      <c r="O44" t="s">
        <v>145</v>
      </c>
      <c r="P44" t="s">
        <v>178</v>
      </c>
    </row>
    <row r="45" spans="1:16">
      <c r="A45" t="s">
        <v>167</v>
      </c>
      <c r="B45" t="s">
        <v>89</v>
      </c>
      <c r="C45" t="s">
        <v>156</v>
      </c>
      <c r="D45">
        <f t="shared" ca="1" si="0"/>
        <v>2</v>
      </c>
      <c r="E45">
        <f t="shared" ca="1" si="1"/>
        <v>0</v>
      </c>
      <c r="F45">
        <v>81</v>
      </c>
      <c r="G45">
        <v>1.62</v>
      </c>
      <c r="H45">
        <v>81</v>
      </c>
      <c r="I45">
        <v>1.02</v>
      </c>
      <c r="J45">
        <v>85</v>
      </c>
      <c r="K45">
        <v>2.1800000000000002</v>
      </c>
      <c r="O45" t="s">
        <v>147</v>
      </c>
      <c r="P45" t="s">
        <v>174</v>
      </c>
    </row>
    <row r="46" spans="1:16">
      <c r="A46" t="s">
        <v>168</v>
      </c>
      <c r="B46" t="s">
        <v>89</v>
      </c>
      <c r="C46" t="s">
        <v>156</v>
      </c>
      <c r="D46">
        <f t="shared" ca="1" si="0"/>
        <v>1</v>
      </c>
      <c r="E46">
        <f t="shared" ca="1" si="1"/>
        <v>0</v>
      </c>
      <c r="F46">
        <v>103</v>
      </c>
      <c r="G46">
        <v>2.2599999999999998</v>
      </c>
      <c r="H46">
        <v>92</v>
      </c>
      <c r="I46">
        <v>1.67</v>
      </c>
      <c r="J46">
        <v>105</v>
      </c>
      <c r="K46">
        <v>1.91</v>
      </c>
      <c r="O46" t="s">
        <v>149</v>
      </c>
      <c r="P46" t="s">
        <v>174</v>
      </c>
    </row>
    <row r="47" spans="1:16">
      <c r="A47" t="s">
        <v>169</v>
      </c>
      <c r="B47" t="s">
        <v>89</v>
      </c>
      <c r="C47" t="s">
        <v>156</v>
      </c>
      <c r="D47">
        <f t="shared" ca="1" si="0"/>
        <v>2</v>
      </c>
      <c r="E47">
        <f t="shared" ca="1" si="1"/>
        <v>0</v>
      </c>
      <c r="F47">
        <v>100</v>
      </c>
      <c r="G47">
        <v>2.38</v>
      </c>
      <c r="H47">
        <v>65</v>
      </c>
      <c r="I47">
        <v>0.82</v>
      </c>
      <c r="J47">
        <v>88</v>
      </c>
      <c r="K47">
        <v>1.76</v>
      </c>
      <c r="O47" t="s">
        <v>150</v>
      </c>
      <c r="P47" t="s">
        <v>182</v>
      </c>
    </row>
    <row r="48" spans="1:16">
      <c r="A48" t="s">
        <v>170</v>
      </c>
      <c r="B48" t="s">
        <v>89</v>
      </c>
      <c r="C48" t="s">
        <v>156</v>
      </c>
      <c r="D48">
        <f t="shared" ca="1" si="0"/>
        <v>2</v>
      </c>
      <c r="E48">
        <f t="shared" ca="1" si="1"/>
        <v>0</v>
      </c>
      <c r="F48">
        <v>97</v>
      </c>
      <c r="G48">
        <v>1.94</v>
      </c>
      <c r="H48">
        <v>71</v>
      </c>
      <c r="I48">
        <v>1.29</v>
      </c>
      <c r="J48">
        <v>78</v>
      </c>
      <c r="K48">
        <v>1.42</v>
      </c>
      <c r="O48" t="s">
        <v>150</v>
      </c>
      <c r="P48" t="s">
        <v>184</v>
      </c>
    </row>
    <row r="49" spans="1:16">
      <c r="A49" t="s">
        <v>171</v>
      </c>
      <c r="B49" t="s">
        <v>89</v>
      </c>
      <c r="C49" t="s">
        <v>153</v>
      </c>
      <c r="D49">
        <f t="shared" ca="1" si="0"/>
        <v>1</v>
      </c>
      <c r="E49">
        <f t="shared" ca="1" si="1"/>
        <v>0</v>
      </c>
      <c r="F49">
        <v>104</v>
      </c>
      <c r="G49">
        <v>2.67</v>
      </c>
      <c r="H49">
        <v>31</v>
      </c>
      <c r="I49">
        <v>0.39</v>
      </c>
      <c r="J49">
        <v>75</v>
      </c>
      <c r="K49">
        <v>1.36</v>
      </c>
      <c r="O49" t="s">
        <v>151</v>
      </c>
      <c r="P49" t="s">
        <v>177</v>
      </c>
    </row>
    <row r="50" spans="1:16">
      <c r="A50" t="s">
        <v>172</v>
      </c>
      <c r="B50" t="s">
        <v>89</v>
      </c>
      <c r="C50" t="s">
        <v>153</v>
      </c>
      <c r="D50">
        <f t="shared" ca="1" si="0"/>
        <v>1</v>
      </c>
      <c r="E50">
        <f t="shared" ca="1" si="1"/>
        <v>0</v>
      </c>
      <c r="F50">
        <v>93</v>
      </c>
      <c r="G50">
        <v>2.21</v>
      </c>
      <c r="H50">
        <v>32</v>
      </c>
      <c r="I50">
        <v>0.52</v>
      </c>
      <c r="J50">
        <v>45</v>
      </c>
      <c r="K50">
        <v>0.99</v>
      </c>
      <c r="O50" t="s">
        <v>151</v>
      </c>
      <c r="P50" t="s">
        <v>175</v>
      </c>
    </row>
    <row r="51" spans="1:16">
      <c r="A51" t="s">
        <v>173</v>
      </c>
      <c r="B51" t="s">
        <v>89</v>
      </c>
      <c r="C51" t="s">
        <v>153</v>
      </c>
      <c r="D51">
        <f t="shared" ca="1" si="0"/>
        <v>2</v>
      </c>
      <c r="E51">
        <f t="shared" ca="1" si="1"/>
        <v>0</v>
      </c>
      <c r="F51">
        <v>91</v>
      </c>
      <c r="G51">
        <v>2</v>
      </c>
      <c r="H51">
        <v>37</v>
      </c>
      <c r="I51">
        <v>0.61</v>
      </c>
      <c r="J51">
        <v>35</v>
      </c>
      <c r="K51">
        <v>0.64</v>
      </c>
      <c r="O51" t="s">
        <v>152</v>
      </c>
      <c r="P51" t="s">
        <v>174</v>
      </c>
    </row>
    <row r="52" spans="1:16">
      <c r="O52" t="s">
        <v>154</v>
      </c>
      <c r="P52" t="s">
        <v>178</v>
      </c>
    </row>
    <row r="53" spans="1:16">
      <c r="O53" t="s">
        <v>155</v>
      </c>
      <c r="P53" t="s">
        <v>182</v>
      </c>
    </row>
    <row r="54" spans="1:16">
      <c r="O54" t="s">
        <v>157</v>
      </c>
      <c r="P54" t="s">
        <v>174</v>
      </c>
    </row>
    <row r="55" spans="1:16">
      <c r="O55" t="s">
        <v>157</v>
      </c>
      <c r="P55" t="s">
        <v>175</v>
      </c>
    </row>
    <row r="56" spans="1:16">
      <c r="O56" t="s">
        <v>158</v>
      </c>
      <c r="P56" t="s">
        <v>177</v>
      </c>
    </row>
    <row r="57" spans="1:16">
      <c r="O57" t="s">
        <v>158</v>
      </c>
      <c r="P57" t="s">
        <v>180</v>
      </c>
    </row>
    <row r="58" spans="1:16">
      <c r="O58" t="s">
        <v>159</v>
      </c>
      <c r="P58" t="s">
        <v>177</v>
      </c>
    </row>
    <row r="59" spans="1:16">
      <c r="O59" t="s">
        <v>159</v>
      </c>
      <c r="P59" t="s">
        <v>179</v>
      </c>
    </row>
    <row r="60" spans="1:16">
      <c r="O60" t="s">
        <v>160</v>
      </c>
      <c r="P60" t="s">
        <v>178</v>
      </c>
    </row>
    <row r="61" spans="1:16">
      <c r="O61" t="s">
        <v>160</v>
      </c>
      <c r="P61" t="s">
        <v>179</v>
      </c>
    </row>
    <row r="62" spans="1:16">
      <c r="O62" t="s">
        <v>161</v>
      </c>
      <c r="P62" t="s">
        <v>178</v>
      </c>
    </row>
    <row r="63" spans="1:16">
      <c r="O63" t="s">
        <v>161</v>
      </c>
      <c r="P63" t="s">
        <v>180</v>
      </c>
    </row>
    <row r="64" spans="1:16">
      <c r="O64" t="s">
        <v>162</v>
      </c>
      <c r="P64" t="s">
        <v>176</v>
      </c>
    </row>
    <row r="65" spans="15:16">
      <c r="O65" t="s">
        <v>162</v>
      </c>
      <c r="P65" t="s">
        <v>179</v>
      </c>
    </row>
    <row r="66" spans="15:16">
      <c r="O66" t="s">
        <v>163</v>
      </c>
      <c r="P66" t="s">
        <v>177</v>
      </c>
    </row>
    <row r="67" spans="15:16">
      <c r="O67" t="s">
        <v>163</v>
      </c>
      <c r="P67" t="s">
        <v>181</v>
      </c>
    </row>
    <row r="68" spans="15:16">
      <c r="O68" t="s">
        <v>164</v>
      </c>
      <c r="P68" t="s">
        <v>176</v>
      </c>
    </row>
    <row r="69" spans="15:16">
      <c r="O69" t="s">
        <v>164</v>
      </c>
      <c r="P69" t="s">
        <v>180</v>
      </c>
    </row>
    <row r="70" spans="15:16">
      <c r="O70" t="s">
        <v>166</v>
      </c>
      <c r="P70" t="s">
        <v>178</v>
      </c>
    </row>
    <row r="71" spans="15:16">
      <c r="O71" t="s">
        <v>167</v>
      </c>
      <c r="P71" t="s">
        <v>178</v>
      </c>
    </row>
    <row r="72" spans="15:16">
      <c r="O72" t="s">
        <v>167</v>
      </c>
      <c r="P72" t="s">
        <v>180</v>
      </c>
    </row>
    <row r="73" spans="15:16">
      <c r="O73" t="s">
        <v>168</v>
      </c>
      <c r="P73" t="s">
        <v>177</v>
      </c>
    </row>
    <row r="74" spans="15:16">
      <c r="O74" t="s">
        <v>169</v>
      </c>
      <c r="P74" t="s">
        <v>177</v>
      </c>
    </row>
    <row r="75" spans="15:16">
      <c r="O75" t="s">
        <v>169</v>
      </c>
      <c r="P75" t="s">
        <v>179</v>
      </c>
    </row>
    <row r="76" spans="15:16">
      <c r="O76" t="s">
        <v>170</v>
      </c>
      <c r="P76" t="s">
        <v>182</v>
      </c>
    </row>
    <row r="77" spans="15:16">
      <c r="O77" t="s">
        <v>170</v>
      </c>
      <c r="P77" t="s">
        <v>185</v>
      </c>
    </row>
    <row r="78" spans="15:16">
      <c r="O78" t="s">
        <v>171</v>
      </c>
      <c r="P78" t="s">
        <v>176</v>
      </c>
    </row>
    <row r="79" spans="15:16">
      <c r="O79" t="s">
        <v>172</v>
      </c>
      <c r="P79" t="s">
        <v>178</v>
      </c>
    </row>
    <row r="80" spans="15:16">
      <c r="O80" t="s">
        <v>173</v>
      </c>
      <c r="P80" t="s">
        <v>177</v>
      </c>
    </row>
    <row r="81" spans="15:16">
      <c r="O81" t="s">
        <v>173</v>
      </c>
      <c r="P81" t="s">
        <v>180</v>
      </c>
    </row>
  </sheetData>
  <mergeCells count="2">
    <mergeCell ref="A1:K1"/>
    <mergeCell ref="U1:V1"/>
  </mergeCells>
  <dataValidations count="3">
    <dataValidation type="list" allowBlank="1" sqref="B3:B51" xr:uid="{00000000-0002-0000-0300-000000000000}">
      <formula1>INDIRECT("AlignmentType[Name]")</formula1>
    </dataValidation>
    <dataValidation type="list" allowBlank="1" sqref="C3:C51" xr:uid="{00000000-0002-0000-0300-000001000000}">
      <formula1>INDIRECT("RaceType[Name]")</formula1>
    </dataValidation>
    <dataValidation type="list" allowBlank="1" sqref="O3:O81 T3:T18" xr:uid="{00000000-0002-0000-0300-000002000000}">
      <formula1>INDIRECT("Commander[Name]")</formula1>
    </dataValidation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"/>
  <sheetViews>
    <sheetView workbookViewId="0">
      <selection activeCell="A3" sqref="A3"/>
    </sheetView>
  </sheetViews>
  <sheetFormatPr defaultRowHeight="15"/>
  <cols>
    <col min="1" max="1" width="18.5703125" bestFit="1" customWidth="1"/>
    <col min="2" max="2" width="15.28515625" customWidth="1"/>
    <col min="3" max="5" width="9.140625" customWidth="1"/>
    <col min="6" max="6" width="24.7109375" customWidth="1"/>
    <col min="7" max="7" width="15.85546875" bestFit="1" customWidth="1"/>
    <col min="8" max="8" width="10.7109375" customWidth="1"/>
    <col min="9" max="9" width="14.5703125" customWidth="1"/>
    <col min="10" max="10" width="9.140625" customWidth="1"/>
  </cols>
  <sheetData>
    <row r="1" spans="1:10">
      <c r="A1" s="1" t="s">
        <v>33</v>
      </c>
      <c r="B1" s="1"/>
      <c r="G1" s="1" t="s">
        <v>34</v>
      </c>
      <c r="H1" s="1"/>
      <c r="I1" s="1"/>
      <c r="J1" s="1"/>
    </row>
    <row r="2" spans="1:10">
      <c r="A2" t="s">
        <v>1</v>
      </c>
      <c r="B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</row>
    <row r="3" spans="1:10">
      <c r="A3" t="s">
        <v>174</v>
      </c>
      <c r="B3">
        <f ca="1">COUNTIF(INDIRECT("CommanderClass.Effect[CommanderClass.Name]"),INDIRECT("CommanderClass[@Name]"))</f>
        <v>3</v>
      </c>
      <c r="F3" t="s">
        <v>174</v>
      </c>
      <c r="G3" t="s">
        <v>197</v>
      </c>
      <c r="H3">
        <v>25</v>
      </c>
      <c r="I3" t="s">
        <v>198</v>
      </c>
    </row>
    <row r="4" spans="1:10">
      <c r="A4" t="s">
        <v>176</v>
      </c>
      <c r="B4">
        <f t="shared" ref="B4:B12" ca="1" si="0">COUNTIF(INDIRECT("CommanderClass.Effect[CommanderClass.Name]"),INDIRECT("CommanderClass[@Name]"))</f>
        <v>4</v>
      </c>
      <c r="F4" t="s">
        <v>174</v>
      </c>
      <c r="G4" t="s">
        <v>199</v>
      </c>
      <c r="H4">
        <v>2</v>
      </c>
      <c r="I4" t="s">
        <v>198</v>
      </c>
    </row>
    <row r="5" spans="1:10">
      <c r="A5" t="s">
        <v>175</v>
      </c>
      <c r="B5">
        <f t="shared" ca="1" si="0"/>
        <v>0</v>
      </c>
      <c r="F5" t="s">
        <v>174</v>
      </c>
      <c r="G5" t="s">
        <v>200</v>
      </c>
      <c r="H5">
        <v>10</v>
      </c>
      <c r="I5" t="s">
        <v>198</v>
      </c>
      <c r="J5" t="s">
        <v>201</v>
      </c>
    </row>
    <row r="6" spans="1:10">
      <c r="A6" t="s">
        <v>179</v>
      </c>
      <c r="B6">
        <f t="shared" ca="1" si="0"/>
        <v>0</v>
      </c>
      <c r="F6" t="s">
        <v>176</v>
      </c>
      <c r="G6" t="s">
        <v>197</v>
      </c>
      <c r="H6">
        <v>25</v>
      </c>
      <c r="I6" t="s">
        <v>198</v>
      </c>
    </row>
    <row r="7" spans="1:10">
      <c r="A7" t="s">
        <v>178</v>
      </c>
      <c r="B7">
        <f t="shared" ca="1" si="0"/>
        <v>1</v>
      </c>
      <c r="F7" t="s">
        <v>176</v>
      </c>
      <c r="G7" t="s">
        <v>202</v>
      </c>
      <c r="H7">
        <v>25</v>
      </c>
      <c r="I7" t="s">
        <v>198</v>
      </c>
    </row>
    <row r="8" spans="1:10">
      <c r="A8" t="s">
        <v>177</v>
      </c>
      <c r="B8">
        <f t="shared" ca="1" si="0"/>
        <v>2</v>
      </c>
      <c r="F8" t="s">
        <v>176</v>
      </c>
      <c r="G8" t="s">
        <v>203</v>
      </c>
      <c r="H8">
        <v>25</v>
      </c>
      <c r="I8" t="s">
        <v>198</v>
      </c>
    </row>
    <row r="9" spans="1:10">
      <c r="A9" t="s">
        <v>182</v>
      </c>
      <c r="B9">
        <f t="shared" ca="1" si="0"/>
        <v>0</v>
      </c>
      <c r="F9" t="s">
        <v>176</v>
      </c>
      <c r="G9" t="s">
        <v>199</v>
      </c>
      <c r="H9">
        <v>2</v>
      </c>
      <c r="I9" t="s">
        <v>198</v>
      </c>
    </row>
    <row r="10" spans="1:10">
      <c r="A10" t="s">
        <v>181</v>
      </c>
      <c r="B10">
        <f t="shared" ca="1" si="0"/>
        <v>0</v>
      </c>
      <c r="F10" t="s">
        <v>177</v>
      </c>
      <c r="G10" t="s">
        <v>202</v>
      </c>
      <c r="H10">
        <v>25</v>
      </c>
      <c r="I10" t="s">
        <v>198</v>
      </c>
    </row>
    <row r="11" spans="1:10">
      <c r="A11" t="s">
        <v>185</v>
      </c>
      <c r="B11">
        <f t="shared" ca="1" si="0"/>
        <v>0</v>
      </c>
      <c r="F11" t="s">
        <v>177</v>
      </c>
      <c r="G11" t="s">
        <v>199</v>
      </c>
      <c r="H11">
        <v>5</v>
      </c>
      <c r="I11" t="s">
        <v>198</v>
      </c>
    </row>
    <row r="12" spans="1:10">
      <c r="A12" t="s">
        <v>180</v>
      </c>
      <c r="B12">
        <f t="shared" ca="1" si="0"/>
        <v>0</v>
      </c>
      <c r="F12" t="s">
        <v>178</v>
      </c>
      <c r="G12" t="s">
        <v>204</v>
      </c>
      <c r="H12">
        <v>5</v>
      </c>
      <c r="I12" t="s">
        <v>198</v>
      </c>
    </row>
  </sheetData>
  <mergeCells count="2">
    <mergeCell ref="A1:B1"/>
    <mergeCell ref="G1:J1"/>
  </mergeCells>
  <dataValidations count="1">
    <dataValidation type="list" allowBlank="1" sqref="F3:F12" xr:uid="{00000000-0002-0000-0400-000000000000}">
      <formula1>INDIRECT("CommanderClass[Name]")</formula1>
    </dataValidation>
  </dataValidations>
  <pageMargins left="0.7" right="0.7" top="0.75" bottom="0.75" header="0.3" footer="0.3"/>
  <legacy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>
      <selection sqref="A1:B1"/>
    </sheetView>
  </sheetViews>
  <sheetFormatPr defaultRowHeight="15"/>
  <cols>
    <col min="1" max="2" width="9.140625" customWidth="1"/>
  </cols>
  <sheetData>
    <row r="1" spans="1:2">
      <c r="A1" s="1" t="s">
        <v>20</v>
      </c>
      <c r="B1" s="1"/>
    </row>
    <row r="2" spans="1:2">
      <c r="A2" t="s">
        <v>1</v>
      </c>
      <c r="B2" t="s">
        <v>32</v>
      </c>
    </row>
  </sheetData>
  <mergeCells count="1">
    <mergeCell ref="A1:B1"/>
  </mergeCells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3"/>
  <sheetViews>
    <sheetView workbookViewId="0">
      <selection activeCell="A3" sqref="A3"/>
    </sheetView>
  </sheetViews>
  <sheetFormatPr defaultRowHeight="15"/>
  <cols>
    <col min="1" max="1" width="27.7109375" bestFit="1" customWidth="1"/>
    <col min="2" max="2" width="10.7109375" bestFit="1" customWidth="1"/>
    <col min="3" max="3" width="10.85546875" bestFit="1" customWidth="1"/>
    <col min="4" max="4" width="23.7109375" customWidth="1"/>
    <col min="5" max="7" width="9.140625" customWidth="1"/>
    <col min="8" max="8" width="23.140625" customWidth="1"/>
    <col min="9" max="9" width="50" customWidth="1"/>
  </cols>
  <sheetData>
    <row r="1" spans="1:9">
      <c r="A1" s="1" t="s">
        <v>41</v>
      </c>
      <c r="B1" s="1"/>
      <c r="C1" s="1"/>
      <c r="D1" s="1"/>
      <c r="I1" t="s">
        <v>42</v>
      </c>
    </row>
    <row r="2" spans="1:9">
      <c r="A2" t="s">
        <v>1</v>
      </c>
      <c r="B2" t="s">
        <v>43</v>
      </c>
      <c r="C2" t="s">
        <v>44</v>
      </c>
      <c r="D2" t="s">
        <v>45</v>
      </c>
      <c r="H2" t="s">
        <v>46</v>
      </c>
      <c r="I2" t="s">
        <v>1</v>
      </c>
    </row>
    <row r="3" spans="1:9">
      <c r="A3" t="s">
        <v>205</v>
      </c>
      <c r="B3" t="s">
        <v>206</v>
      </c>
      <c r="C3" t="s">
        <v>207</v>
      </c>
      <c r="D3">
        <f ca="1">COUNTIF(INDIRECT("EquipmentItem.SupportedRaces[EquipmentItem.Name]"),INDIRECT("EquipmentItem[@Name]"))</f>
        <v>7</v>
      </c>
      <c r="H3" t="s">
        <v>205</v>
      </c>
      <c r="I3" t="s">
        <v>117</v>
      </c>
    </row>
    <row r="4" spans="1:9">
      <c r="A4" t="s">
        <v>208</v>
      </c>
      <c r="B4" t="s">
        <v>206</v>
      </c>
      <c r="C4" t="s">
        <v>207</v>
      </c>
      <c r="D4">
        <f t="shared" ref="D4:D67" ca="1" si="0">COUNTIF(INDIRECT("EquipmentItem.SupportedRaces[EquipmentItem.Name]"),INDIRECT("EquipmentItem[@Name]"))</f>
        <v>0</v>
      </c>
      <c r="H4" t="s">
        <v>205</v>
      </c>
      <c r="I4" t="s">
        <v>122</v>
      </c>
    </row>
    <row r="5" spans="1:9">
      <c r="A5" t="s">
        <v>209</v>
      </c>
      <c r="B5" t="s">
        <v>206</v>
      </c>
      <c r="C5" t="s">
        <v>207</v>
      </c>
      <c r="D5">
        <f t="shared" ca="1" si="0"/>
        <v>8</v>
      </c>
      <c r="H5" t="s">
        <v>205</v>
      </c>
      <c r="I5" t="s">
        <v>128</v>
      </c>
    </row>
    <row r="6" spans="1:9">
      <c r="A6" t="s">
        <v>210</v>
      </c>
      <c r="B6" t="s">
        <v>206</v>
      </c>
      <c r="C6" t="s">
        <v>211</v>
      </c>
      <c r="D6">
        <f t="shared" ca="1" si="0"/>
        <v>0</v>
      </c>
      <c r="H6" t="s">
        <v>205</v>
      </c>
      <c r="I6" t="s">
        <v>146</v>
      </c>
    </row>
    <row r="7" spans="1:9">
      <c r="A7" t="s">
        <v>212</v>
      </c>
      <c r="B7" t="s">
        <v>206</v>
      </c>
      <c r="C7" t="s">
        <v>213</v>
      </c>
      <c r="D7">
        <f t="shared" ca="1" si="0"/>
        <v>0</v>
      </c>
      <c r="H7" t="s">
        <v>205</v>
      </c>
      <c r="I7" t="s">
        <v>153</v>
      </c>
    </row>
    <row r="8" spans="1:9">
      <c r="A8" t="s">
        <v>214</v>
      </c>
      <c r="B8" t="s">
        <v>206</v>
      </c>
      <c r="C8" t="s">
        <v>207</v>
      </c>
      <c r="D8">
        <f t="shared" ca="1" si="0"/>
        <v>6</v>
      </c>
      <c r="H8" t="s">
        <v>205</v>
      </c>
      <c r="I8" t="s">
        <v>156</v>
      </c>
    </row>
    <row r="9" spans="1:9">
      <c r="A9" t="s">
        <v>215</v>
      </c>
      <c r="B9" t="s">
        <v>206</v>
      </c>
      <c r="C9" t="s">
        <v>207</v>
      </c>
      <c r="D9">
        <f t="shared" ca="1" si="0"/>
        <v>7</v>
      </c>
      <c r="H9" t="s">
        <v>205</v>
      </c>
      <c r="I9" t="s">
        <v>148</v>
      </c>
    </row>
    <row r="10" spans="1:9">
      <c r="A10" t="s">
        <v>216</v>
      </c>
      <c r="B10" t="s">
        <v>206</v>
      </c>
      <c r="C10" t="s">
        <v>207</v>
      </c>
      <c r="D10">
        <f t="shared" ca="1" si="0"/>
        <v>8</v>
      </c>
      <c r="H10" t="s">
        <v>209</v>
      </c>
      <c r="I10" t="s">
        <v>139</v>
      </c>
    </row>
    <row r="11" spans="1:9">
      <c r="A11" t="s">
        <v>217</v>
      </c>
      <c r="B11" t="s">
        <v>206</v>
      </c>
      <c r="C11" t="s">
        <v>207</v>
      </c>
      <c r="D11">
        <f t="shared" ca="1" si="0"/>
        <v>0</v>
      </c>
      <c r="H11" t="s">
        <v>209</v>
      </c>
      <c r="I11" t="s">
        <v>117</v>
      </c>
    </row>
    <row r="12" spans="1:9">
      <c r="A12" t="s">
        <v>218</v>
      </c>
      <c r="B12" t="s">
        <v>206</v>
      </c>
      <c r="C12" t="s">
        <v>207</v>
      </c>
      <c r="D12">
        <f t="shared" ca="1" si="0"/>
        <v>0</v>
      </c>
      <c r="H12" t="s">
        <v>209</v>
      </c>
      <c r="I12" t="s">
        <v>122</v>
      </c>
    </row>
    <row r="13" spans="1:9">
      <c r="A13" t="s">
        <v>219</v>
      </c>
      <c r="B13" t="s">
        <v>206</v>
      </c>
      <c r="C13" t="s">
        <v>207</v>
      </c>
      <c r="D13">
        <f t="shared" ca="1" si="0"/>
        <v>0</v>
      </c>
      <c r="H13" t="s">
        <v>209</v>
      </c>
      <c r="I13" t="s">
        <v>128</v>
      </c>
    </row>
    <row r="14" spans="1:9">
      <c r="A14" t="s">
        <v>220</v>
      </c>
      <c r="B14" t="s">
        <v>206</v>
      </c>
      <c r="C14" t="s">
        <v>207</v>
      </c>
      <c r="D14">
        <f t="shared" ca="1" si="0"/>
        <v>0</v>
      </c>
      <c r="H14" t="s">
        <v>209</v>
      </c>
      <c r="I14" t="s">
        <v>146</v>
      </c>
    </row>
    <row r="15" spans="1:9">
      <c r="A15" t="s">
        <v>221</v>
      </c>
      <c r="B15" t="s">
        <v>206</v>
      </c>
      <c r="C15" t="s">
        <v>211</v>
      </c>
      <c r="D15">
        <f t="shared" ca="1" si="0"/>
        <v>0</v>
      </c>
      <c r="H15" t="s">
        <v>209</v>
      </c>
      <c r="I15" t="s">
        <v>153</v>
      </c>
    </row>
    <row r="16" spans="1:9">
      <c r="A16" t="s">
        <v>222</v>
      </c>
      <c r="B16" t="s">
        <v>206</v>
      </c>
      <c r="C16" t="s">
        <v>211</v>
      </c>
      <c r="D16">
        <f t="shared" ca="1" si="0"/>
        <v>0</v>
      </c>
      <c r="H16" t="s">
        <v>209</v>
      </c>
      <c r="I16" t="s">
        <v>156</v>
      </c>
    </row>
    <row r="17" spans="1:9">
      <c r="A17" t="s">
        <v>223</v>
      </c>
      <c r="B17" t="s">
        <v>206</v>
      </c>
      <c r="C17" t="s">
        <v>213</v>
      </c>
      <c r="D17">
        <f t="shared" ca="1" si="0"/>
        <v>0</v>
      </c>
      <c r="H17" t="s">
        <v>209</v>
      </c>
      <c r="I17" t="s">
        <v>148</v>
      </c>
    </row>
    <row r="18" spans="1:9">
      <c r="A18" t="s">
        <v>224</v>
      </c>
      <c r="B18" t="s">
        <v>206</v>
      </c>
      <c r="C18" t="s">
        <v>211</v>
      </c>
      <c r="D18">
        <f t="shared" ca="1" si="0"/>
        <v>0</v>
      </c>
      <c r="H18" t="s">
        <v>214</v>
      </c>
      <c r="I18" t="s">
        <v>139</v>
      </c>
    </row>
    <row r="19" spans="1:9">
      <c r="A19" t="s">
        <v>225</v>
      </c>
      <c r="B19" t="s">
        <v>206</v>
      </c>
      <c r="C19" t="s">
        <v>207</v>
      </c>
      <c r="D19">
        <f t="shared" ca="1" si="0"/>
        <v>0</v>
      </c>
      <c r="H19" t="s">
        <v>214</v>
      </c>
      <c r="I19" t="s">
        <v>117</v>
      </c>
    </row>
    <row r="20" spans="1:9">
      <c r="A20" t="s">
        <v>226</v>
      </c>
      <c r="B20" t="s">
        <v>206</v>
      </c>
      <c r="C20" t="s">
        <v>211</v>
      </c>
      <c r="D20">
        <f t="shared" ca="1" si="0"/>
        <v>0</v>
      </c>
      <c r="H20" t="s">
        <v>214</v>
      </c>
      <c r="I20" t="s">
        <v>120</v>
      </c>
    </row>
    <row r="21" spans="1:9">
      <c r="A21" t="s">
        <v>227</v>
      </c>
      <c r="B21" t="s">
        <v>206</v>
      </c>
      <c r="C21" t="s">
        <v>228</v>
      </c>
      <c r="D21">
        <f t="shared" ca="1" si="0"/>
        <v>0</v>
      </c>
      <c r="H21" t="s">
        <v>214</v>
      </c>
      <c r="I21" t="s">
        <v>122</v>
      </c>
    </row>
    <row r="22" spans="1:9">
      <c r="A22" t="s">
        <v>229</v>
      </c>
      <c r="B22" t="s">
        <v>206</v>
      </c>
      <c r="C22" t="s">
        <v>228</v>
      </c>
      <c r="D22">
        <f t="shared" ca="1" si="0"/>
        <v>0</v>
      </c>
      <c r="H22" t="s">
        <v>214</v>
      </c>
      <c r="I22" t="s">
        <v>128</v>
      </c>
    </row>
    <row r="23" spans="1:9">
      <c r="A23" t="s">
        <v>230</v>
      </c>
      <c r="B23" t="s">
        <v>206</v>
      </c>
      <c r="C23" t="s">
        <v>228</v>
      </c>
      <c r="D23">
        <f t="shared" ca="1" si="0"/>
        <v>0</v>
      </c>
      <c r="H23" t="s">
        <v>214</v>
      </c>
      <c r="I23" t="s">
        <v>148</v>
      </c>
    </row>
    <row r="24" spans="1:9">
      <c r="A24" t="s">
        <v>231</v>
      </c>
      <c r="B24" t="s">
        <v>206</v>
      </c>
      <c r="C24" t="s">
        <v>207</v>
      </c>
      <c r="D24">
        <f t="shared" ca="1" si="0"/>
        <v>0</v>
      </c>
      <c r="H24" t="s">
        <v>215</v>
      </c>
      <c r="I24" t="s">
        <v>139</v>
      </c>
    </row>
    <row r="25" spans="1:9">
      <c r="A25" t="s">
        <v>232</v>
      </c>
      <c r="B25" t="s">
        <v>206</v>
      </c>
      <c r="C25" t="s">
        <v>228</v>
      </c>
      <c r="D25">
        <f t="shared" ca="1" si="0"/>
        <v>0</v>
      </c>
      <c r="H25" t="s">
        <v>215</v>
      </c>
      <c r="I25" t="s">
        <v>117</v>
      </c>
    </row>
    <row r="26" spans="1:9">
      <c r="A26" t="s">
        <v>233</v>
      </c>
      <c r="B26" t="s">
        <v>206</v>
      </c>
      <c r="C26" t="s">
        <v>207</v>
      </c>
      <c r="D26">
        <f t="shared" ca="1" si="0"/>
        <v>0</v>
      </c>
      <c r="H26" t="s">
        <v>215</v>
      </c>
      <c r="I26" t="s">
        <v>120</v>
      </c>
    </row>
    <row r="27" spans="1:9">
      <c r="A27" t="s">
        <v>234</v>
      </c>
      <c r="B27" t="s">
        <v>206</v>
      </c>
      <c r="C27" t="s">
        <v>207</v>
      </c>
      <c r="D27">
        <f t="shared" ca="1" si="0"/>
        <v>0</v>
      </c>
      <c r="H27" t="s">
        <v>215</v>
      </c>
      <c r="I27" t="s">
        <v>146</v>
      </c>
    </row>
    <row r="28" spans="1:9">
      <c r="A28" t="s">
        <v>235</v>
      </c>
      <c r="B28" t="s">
        <v>206</v>
      </c>
      <c r="C28" t="s">
        <v>207</v>
      </c>
      <c r="D28">
        <f t="shared" ca="1" si="0"/>
        <v>0</v>
      </c>
      <c r="H28" t="s">
        <v>215</v>
      </c>
      <c r="I28" t="s">
        <v>153</v>
      </c>
    </row>
    <row r="29" spans="1:9">
      <c r="A29" t="s">
        <v>236</v>
      </c>
      <c r="B29" t="s">
        <v>206</v>
      </c>
      <c r="C29" t="s">
        <v>211</v>
      </c>
      <c r="D29">
        <f t="shared" ca="1" si="0"/>
        <v>0</v>
      </c>
      <c r="H29" t="s">
        <v>215</v>
      </c>
      <c r="I29" t="s">
        <v>156</v>
      </c>
    </row>
    <row r="30" spans="1:9">
      <c r="A30" t="s">
        <v>237</v>
      </c>
      <c r="B30" t="s">
        <v>206</v>
      </c>
      <c r="C30" t="s">
        <v>211</v>
      </c>
      <c r="D30">
        <f t="shared" ca="1" si="0"/>
        <v>0</v>
      </c>
      <c r="H30" t="s">
        <v>215</v>
      </c>
      <c r="I30" t="s">
        <v>148</v>
      </c>
    </row>
    <row r="31" spans="1:9">
      <c r="A31" t="s">
        <v>238</v>
      </c>
      <c r="B31" t="s">
        <v>206</v>
      </c>
      <c r="C31" t="s">
        <v>213</v>
      </c>
      <c r="D31">
        <f t="shared" ca="1" si="0"/>
        <v>0</v>
      </c>
      <c r="H31" t="s">
        <v>216</v>
      </c>
      <c r="I31" t="s">
        <v>139</v>
      </c>
    </row>
    <row r="32" spans="1:9">
      <c r="A32" t="s">
        <v>239</v>
      </c>
      <c r="B32" t="s">
        <v>206</v>
      </c>
      <c r="C32" t="s">
        <v>213</v>
      </c>
      <c r="D32">
        <f t="shared" ca="1" si="0"/>
        <v>0</v>
      </c>
      <c r="H32" t="s">
        <v>216</v>
      </c>
      <c r="I32" t="s">
        <v>117</v>
      </c>
    </row>
    <row r="33" spans="1:9">
      <c r="A33" t="s">
        <v>240</v>
      </c>
      <c r="B33" t="s">
        <v>206</v>
      </c>
      <c r="C33" t="s">
        <v>207</v>
      </c>
      <c r="D33">
        <f t="shared" ca="1" si="0"/>
        <v>0</v>
      </c>
      <c r="H33" t="s">
        <v>216</v>
      </c>
      <c r="I33" t="s">
        <v>122</v>
      </c>
    </row>
    <row r="34" spans="1:9">
      <c r="A34" t="s">
        <v>241</v>
      </c>
      <c r="B34" t="s">
        <v>206</v>
      </c>
      <c r="C34" t="s">
        <v>207</v>
      </c>
      <c r="D34">
        <f t="shared" ca="1" si="0"/>
        <v>0</v>
      </c>
      <c r="H34" t="s">
        <v>216</v>
      </c>
      <c r="I34" t="s">
        <v>128</v>
      </c>
    </row>
    <row r="35" spans="1:9">
      <c r="A35" t="s">
        <v>242</v>
      </c>
      <c r="B35" t="s">
        <v>206</v>
      </c>
      <c r="C35" t="s">
        <v>211</v>
      </c>
      <c r="D35">
        <f t="shared" ca="1" si="0"/>
        <v>0</v>
      </c>
      <c r="H35" t="s">
        <v>216</v>
      </c>
      <c r="I35" t="s">
        <v>146</v>
      </c>
    </row>
    <row r="36" spans="1:9">
      <c r="A36" t="s">
        <v>243</v>
      </c>
      <c r="B36" t="s">
        <v>206</v>
      </c>
      <c r="C36" t="s">
        <v>213</v>
      </c>
      <c r="D36">
        <f t="shared" ca="1" si="0"/>
        <v>0</v>
      </c>
      <c r="H36" t="s">
        <v>216</v>
      </c>
      <c r="I36" t="s">
        <v>153</v>
      </c>
    </row>
    <row r="37" spans="1:9">
      <c r="A37" t="s">
        <v>244</v>
      </c>
      <c r="B37" t="s">
        <v>206</v>
      </c>
      <c r="C37" t="s">
        <v>213</v>
      </c>
      <c r="D37">
        <f t="shared" ca="1" si="0"/>
        <v>0</v>
      </c>
      <c r="H37" t="s">
        <v>216</v>
      </c>
      <c r="I37" t="s">
        <v>156</v>
      </c>
    </row>
    <row r="38" spans="1:9">
      <c r="A38" t="s">
        <v>245</v>
      </c>
      <c r="B38" t="s">
        <v>206</v>
      </c>
      <c r="C38" t="s">
        <v>211</v>
      </c>
      <c r="D38">
        <f t="shared" ca="1" si="0"/>
        <v>0</v>
      </c>
      <c r="H38" t="s">
        <v>216</v>
      </c>
      <c r="I38" t="s">
        <v>148</v>
      </c>
    </row>
    <row r="39" spans="1:9">
      <c r="A39" t="s">
        <v>246</v>
      </c>
      <c r="B39" t="s">
        <v>206</v>
      </c>
      <c r="C39" t="s">
        <v>228</v>
      </c>
      <c r="D39">
        <f t="shared" ca="1" si="0"/>
        <v>0</v>
      </c>
    </row>
    <row r="40" spans="1:9">
      <c r="A40" t="s">
        <v>247</v>
      </c>
      <c r="B40" t="s">
        <v>206</v>
      </c>
      <c r="C40" t="s">
        <v>213</v>
      </c>
      <c r="D40">
        <f t="shared" ca="1" si="0"/>
        <v>0</v>
      </c>
    </row>
    <row r="41" spans="1:9">
      <c r="A41" t="s">
        <v>248</v>
      </c>
      <c r="B41" t="s">
        <v>206</v>
      </c>
      <c r="C41" t="s">
        <v>211</v>
      </c>
      <c r="D41">
        <f t="shared" ca="1" si="0"/>
        <v>0</v>
      </c>
    </row>
    <row r="42" spans="1:9">
      <c r="A42" t="s">
        <v>249</v>
      </c>
      <c r="B42" t="s">
        <v>206</v>
      </c>
      <c r="C42" t="s">
        <v>228</v>
      </c>
      <c r="D42">
        <f t="shared" ca="1" si="0"/>
        <v>0</v>
      </c>
    </row>
    <row r="43" spans="1:9">
      <c r="A43" t="s">
        <v>250</v>
      </c>
      <c r="B43" t="s">
        <v>206</v>
      </c>
      <c r="C43" t="s">
        <v>207</v>
      </c>
      <c r="D43">
        <f t="shared" ca="1" si="0"/>
        <v>0</v>
      </c>
    </row>
    <row r="44" spans="1:9">
      <c r="A44" t="s">
        <v>251</v>
      </c>
      <c r="B44" t="s">
        <v>206</v>
      </c>
      <c r="C44" t="s">
        <v>207</v>
      </c>
      <c r="D44">
        <f t="shared" ca="1" si="0"/>
        <v>0</v>
      </c>
    </row>
    <row r="45" spans="1:9">
      <c r="A45" t="s">
        <v>252</v>
      </c>
      <c r="B45" t="s">
        <v>206</v>
      </c>
      <c r="C45" t="s">
        <v>228</v>
      </c>
      <c r="D45">
        <f t="shared" ca="1" si="0"/>
        <v>0</v>
      </c>
    </row>
    <row r="46" spans="1:9">
      <c r="A46" t="s">
        <v>253</v>
      </c>
      <c r="B46" t="s">
        <v>206</v>
      </c>
      <c r="C46" t="s">
        <v>228</v>
      </c>
      <c r="D46">
        <f t="shared" ca="1" si="0"/>
        <v>0</v>
      </c>
    </row>
    <row r="47" spans="1:9">
      <c r="A47" t="s">
        <v>254</v>
      </c>
      <c r="B47" t="s">
        <v>206</v>
      </c>
      <c r="C47" t="s">
        <v>207</v>
      </c>
      <c r="D47">
        <f t="shared" ca="1" si="0"/>
        <v>0</v>
      </c>
    </row>
    <row r="48" spans="1:9">
      <c r="A48" t="s">
        <v>255</v>
      </c>
      <c r="B48" t="s">
        <v>206</v>
      </c>
      <c r="C48" t="s">
        <v>207</v>
      </c>
      <c r="D48">
        <f t="shared" ca="1" si="0"/>
        <v>0</v>
      </c>
    </row>
    <row r="49" spans="1:4">
      <c r="A49" t="s">
        <v>256</v>
      </c>
      <c r="B49" t="s">
        <v>206</v>
      </c>
      <c r="C49" t="s">
        <v>207</v>
      </c>
      <c r="D49">
        <f t="shared" ca="1" si="0"/>
        <v>0</v>
      </c>
    </row>
    <row r="50" spans="1:4">
      <c r="A50" t="s">
        <v>257</v>
      </c>
      <c r="B50" t="s">
        <v>206</v>
      </c>
      <c r="C50" t="s">
        <v>207</v>
      </c>
      <c r="D50">
        <f t="shared" ca="1" si="0"/>
        <v>0</v>
      </c>
    </row>
    <row r="51" spans="1:4">
      <c r="A51" t="s">
        <v>258</v>
      </c>
      <c r="B51" t="s">
        <v>206</v>
      </c>
      <c r="C51" t="s">
        <v>228</v>
      </c>
      <c r="D51">
        <f t="shared" ca="1" si="0"/>
        <v>0</v>
      </c>
    </row>
    <row r="52" spans="1:4">
      <c r="A52" t="s">
        <v>259</v>
      </c>
      <c r="B52" t="s">
        <v>206</v>
      </c>
      <c r="C52" t="s">
        <v>211</v>
      </c>
      <c r="D52">
        <f t="shared" ca="1" si="0"/>
        <v>0</v>
      </c>
    </row>
    <row r="53" spans="1:4">
      <c r="A53" t="s">
        <v>260</v>
      </c>
      <c r="B53" t="s">
        <v>206</v>
      </c>
      <c r="C53" t="s">
        <v>211</v>
      </c>
      <c r="D53">
        <f t="shared" ca="1" si="0"/>
        <v>0</v>
      </c>
    </row>
    <row r="54" spans="1:4">
      <c r="A54" t="s">
        <v>261</v>
      </c>
      <c r="B54" t="s">
        <v>206</v>
      </c>
      <c r="C54" t="s">
        <v>211</v>
      </c>
      <c r="D54">
        <f t="shared" ca="1" si="0"/>
        <v>0</v>
      </c>
    </row>
    <row r="55" spans="1:4">
      <c r="A55" t="s">
        <v>262</v>
      </c>
      <c r="B55" t="s">
        <v>206</v>
      </c>
      <c r="C55" t="s">
        <v>213</v>
      </c>
      <c r="D55">
        <f t="shared" ca="1" si="0"/>
        <v>0</v>
      </c>
    </row>
    <row r="56" spans="1:4">
      <c r="A56" t="s">
        <v>263</v>
      </c>
      <c r="B56" t="s">
        <v>206</v>
      </c>
      <c r="C56" t="s">
        <v>213</v>
      </c>
      <c r="D56">
        <f t="shared" ca="1" si="0"/>
        <v>0</v>
      </c>
    </row>
    <row r="57" spans="1:4">
      <c r="A57" t="s">
        <v>264</v>
      </c>
      <c r="B57" t="s">
        <v>206</v>
      </c>
      <c r="C57" t="s">
        <v>213</v>
      </c>
      <c r="D57">
        <f t="shared" ca="1" si="0"/>
        <v>0</v>
      </c>
    </row>
    <row r="58" spans="1:4">
      <c r="A58" t="s">
        <v>265</v>
      </c>
      <c r="B58" t="s">
        <v>206</v>
      </c>
      <c r="C58" t="s">
        <v>228</v>
      </c>
      <c r="D58">
        <f t="shared" ca="1" si="0"/>
        <v>0</v>
      </c>
    </row>
    <row r="59" spans="1:4">
      <c r="A59" t="s">
        <v>266</v>
      </c>
      <c r="B59" t="s">
        <v>206</v>
      </c>
      <c r="C59" t="s">
        <v>207</v>
      </c>
      <c r="D59">
        <f t="shared" ca="1" si="0"/>
        <v>0</v>
      </c>
    </row>
    <row r="60" spans="1:4">
      <c r="A60" t="s">
        <v>267</v>
      </c>
      <c r="B60" t="s">
        <v>206</v>
      </c>
      <c r="C60" t="s">
        <v>207</v>
      </c>
      <c r="D60">
        <f t="shared" ca="1" si="0"/>
        <v>0</v>
      </c>
    </row>
    <row r="61" spans="1:4">
      <c r="A61" t="s">
        <v>268</v>
      </c>
      <c r="B61" t="s">
        <v>206</v>
      </c>
      <c r="C61" t="s">
        <v>207</v>
      </c>
      <c r="D61">
        <f t="shared" ca="1" si="0"/>
        <v>0</v>
      </c>
    </row>
    <row r="62" spans="1:4">
      <c r="A62" t="s">
        <v>269</v>
      </c>
      <c r="B62" t="s">
        <v>206</v>
      </c>
      <c r="C62" t="s">
        <v>207</v>
      </c>
      <c r="D62">
        <f t="shared" ca="1" si="0"/>
        <v>0</v>
      </c>
    </row>
    <row r="63" spans="1:4">
      <c r="A63" t="s">
        <v>270</v>
      </c>
      <c r="B63" t="s">
        <v>206</v>
      </c>
      <c r="C63" t="s">
        <v>211</v>
      </c>
      <c r="D63">
        <f t="shared" ca="1" si="0"/>
        <v>0</v>
      </c>
    </row>
    <row r="64" spans="1:4">
      <c r="A64" t="s">
        <v>271</v>
      </c>
      <c r="B64" t="s">
        <v>206</v>
      </c>
      <c r="C64" t="s">
        <v>228</v>
      </c>
      <c r="D64">
        <f t="shared" ca="1" si="0"/>
        <v>0</v>
      </c>
    </row>
    <row r="65" spans="1:4">
      <c r="A65" t="s">
        <v>272</v>
      </c>
      <c r="B65" t="s">
        <v>206</v>
      </c>
      <c r="C65" t="s">
        <v>213</v>
      </c>
      <c r="D65">
        <f t="shared" ca="1" si="0"/>
        <v>0</v>
      </c>
    </row>
    <row r="66" spans="1:4">
      <c r="A66" t="s">
        <v>273</v>
      </c>
      <c r="B66" t="s">
        <v>206</v>
      </c>
      <c r="C66" t="s">
        <v>213</v>
      </c>
      <c r="D66">
        <f t="shared" ca="1" si="0"/>
        <v>0</v>
      </c>
    </row>
    <row r="67" spans="1:4">
      <c r="A67" t="s">
        <v>274</v>
      </c>
      <c r="B67" t="s">
        <v>206</v>
      </c>
      <c r="C67" t="s">
        <v>211</v>
      </c>
      <c r="D67">
        <f t="shared" ca="1" si="0"/>
        <v>0</v>
      </c>
    </row>
    <row r="68" spans="1:4">
      <c r="A68" t="s">
        <v>275</v>
      </c>
      <c r="B68" t="s">
        <v>206</v>
      </c>
      <c r="C68" t="s">
        <v>211</v>
      </c>
      <c r="D68">
        <f t="shared" ref="D68:D73" ca="1" si="1">COUNTIF(INDIRECT("EquipmentItem.SupportedRaces[EquipmentItem.Name]"),INDIRECT("EquipmentItem[@Name]"))</f>
        <v>0</v>
      </c>
    </row>
    <row r="69" spans="1:4">
      <c r="A69" t="s">
        <v>276</v>
      </c>
      <c r="B69" t="s">
        <v>206</v>
      </c>
      <c r="C69" t="s">
        <v>213</v>
      </c>
      <c r="D69">
        <f t="shared" ca="1" si="1"/>
        <v>0</v>
      </c>
    </row>
    <row r="70" spans="1:4">
      <c r="A70" t="s">
        <v>277</v>
      </c>
      <c r="B70" t="s">
        <v>206</v>
      </c>
      <c r="C70" t="s">
        <v>213</v>
      </c>
      <c r="D70">
        <f t="shared" ca="1" si="1"/>
        <v>0</v>
      </c>
    </row>
    <row r="71" spans="1:4">
      <c r="A71" t="s">
        <v>278</v>
      </c>
      <c r="B71" t="s">
        <v>206</v>
      </c>
      <c r="C71" t="s">
        <v>228</v>
      </c>
      <c r="D71">
        <f t="shared" ca="1" si="1"/>
        <v>0</v>
      </c>
    </row>
    <row r="72" spans="1:4">
      <c r="A72" t="s">
        <v>279</v>
      </c>
      <c r="B72" t="s">
        <v>206</v>
      </c>
      <c r="C72" t="s">
        <v>213</v>
      </c>
      <c r="D72">
        <f t="shared" ca="1" si="1"/>
        <v>0</v>
      </c>
    </row>
    <row r="73" spans="1:4">
      <c r="A73" t="s">
        <v>280</v>
      </c>
      <c r="B73" t="s">
        <v>206</v>
      </c>
      <c r="C73" t="s">
        <v>207</v>
      </c>
      <c r="D73">
        <f t="shared" ca="1" si="1"/>
        <v>0</v>
      </c>
    </row>
  </sheetData>
  <mergeCells count="1">
    <mergeCell ref="A1:D1"/>
  </mergeCells>
  <dataValidations count="2">
    <dataValidation type="list" allowBlank="1" sqref="B3:B73" xr:uid="{00000000-0002-0000-0600-000000000000}">
      <formula1>INDIRECT("ItemType[Name]")</formula1>
    </dataValidation>
    <dataValidation type="list" allowBlank="1" sqref="H3:H38" xr:uid="{00000000-0002-0000-0600-000001000000}">
      <formula1>INDIRECT("EquipmentItem[Name]")</formula1>
    </dataValidation>
  </dataValidations>
  <pageMargins left="0.7" right="0.7" top="0.75" bottom="0.75" header="0.3" footer="0.3"/>
  <legacy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"/>
  <sheetViews>
    <sheetView workbookViewId="0">
      <selection activeCell="A3" sqref="A3:B12"/>
    </sheetView>
  </sheetViews>
  <sheetFormatPr defaultRowHeight="15"/>
  <cols>
    <col min="1" max="1" width="10.140625" bestFit="1" customWidth="1"/>
    <col min="2" max="2" width="18.28515625" customWidth="1"/>
  </cols>
  <sheetData>
    <row r="1" spans="1:2">
      <c r="A1" s="1" t="s">
        <v>47</v>
      </c>
      <c r="B1" s="1"/>
    </row>
    <row r="2" spans="1:2">
      <c r="A2" t="s">
        <v>1</v>
      </c>
      <c r="B2" t="s">
        <v>48</v>
      </c>
    </row>
    <row r="3" spans="1:2">
      <c r="A3" t="s">
        <v>283</v>
      </c>
      <c r="B3" t="s">
        <v>116</v>
      </c>
    </row>
    <row r="4" spans="1:2">
      <c r="A4" t="s">
        <v>284</v>
      </c>
      <c r="B4" t="s">
        <v>118</v>
      </c>
    </row>
    <row r="5" spans="1:2">
      <c r="A5" t="s">
        <v>285</v>
      </c>
      <c r="B5" t="s">
        <v>119</v>
      </c>
    </row>
    <row r="6" spans="1:2">
      <c r="A6" t="s">
        <v>286</v>
      </c>
      <c r="B6" t="s">
        <v>116</v>
      </c>
    </row>
    <row r="7" spans="1:2">
      <c r="A7" t="s">
        <v>287</v>
      </c>
      <c r="B7" t="s">
        <v>149</v>
      </c>
    </row>
    <row r="8" spans="1:2">
      <c r="A8" t="s">
        <v>288</v>
      </c>
      <c r="B8" t="s">
        <v>119</v>
      </c>
    </row>
    <row r="9" spans="1:2">
      <c r="A9" t="s">
        <v>289</v>
      </c>
      <c r="B9" t="s">
        <v>121</v>
      </c>
    </row>
    <row r="10" spans="1:2">
      <c r="A10" t="s">
        <v>290</v>
      </c>
      <c r="B10" t="s">
        <v>147</v>
      </c>
    </row>
    <row r="11" spans="1:2">
      <c r="A11" t="s">
        <v>291</v>
      </c>
      <c r="B11" t="s">
        <v>145</v>
      </c>
    </row>
    <row r="12" spans="1:2">
      <c r="A12" t="s">
        <v>292</v>
      </c>
      <c r="B12" t="s">
        <v>152</v>
      </c>
    </row>
  </sheetData>
  <mergeCells count="1">
    <mergeCell ref="A1:B1"/>
  </mergeCells>
  <dataValidations count="1">
    <dataValidation type="list" allowBlank="1" sqref="B3:B12" xr:uid="{00000000-0002-0000-0700-000000000000}">
      <formula1>INDIRECT("Commander[Name]")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"/>
  <sheetViews>
    <sheetView workbookViewId="0">
      <selection activeCell="B3" sqref="B3:B6"/>
    </sheetView>
  </sheetViews>
  <sheetFormatPr defaultRowHeight="15"/>
  <cols>
    <col min="1" max="1" width="10.7109375" bestFit="1" customWidth="1"/>
    <col min="2" max="2" width="17.7109375" customWidth="1"/>
    <col min="3" max="5" width="9.140625" customWidth="1"/>
    <col min="6" max="6" width="17.7109375" customWidth="1"/>
    <col min="7" max="7" width="65" customWidth="1"/>
  </cols>
  <sheetData>
    <row r="1" spans="1:7">
      <c r="A1" s="1" t="s">
        <v>49</v>
      </c>
      <c r="B1" s="1"/>
      <c r="G1" t="s">
        <v>50</v>
      </c>
    </row>
    <row r="2" spans="1:7">
      <c r="A2" t="s">
        <v>1</v>
      </c>
      <c r="B2" t="s">
        <v>51</v>
      </c>
      <c r="F2" t="s">
        <v>52</v>
      </c>
      <c r="G2" t="s">
        <v>1</v>
      </c>
    </row>
    <row r="3" spans="1:7">
      <c r="A3" t="s">
        <v>206</v>
      </c>
      <c r="B3">
        <f ca="1">COUNTIF(INDIRECT("ItemType.SubTypes[ItemType.Name]"),INDIRECT("ItemType[@Name]"))</f>
        <v>4</v>
      </c>
      <c r="F3" t="s">
        <v>206</v>
      </c>
      <c r="G3" t="s">
        <v>213</v>
      </c>
    </row>
    <row r="4" spans="1:7">
      <c r="A4" t="s">
        <v>281</v>
      </c>
      <c r="B4">
        <f t="shared" ref="B4:B6" ca="1" si="0">COUNTIF(INDIRECT("ItemType.SubTypes[ItemType.Name]"),INDIRECT("ItemType[@Name]"))</f>
        <v>0</v>
      </c>
      <c r="F4" t="s">
        <v>206</v>
      </c>
      <c r="G4" t="s">
        <v>211</v>
      </c>
    </row>
    <row r="5" spans="1:7">
      <c r="A5" t="s">
        <v>282</v>
      </c>
      <c r="B5">
        <f t="shared" ca="1" si="0"/>
        <v>0</v>
      </c>
      <c r="F5" t="s">
        <v>206</v>
      </c>
      <c r="G5" t="s">
        <v>207</v>
      </c>
    </row>
    <row r="6" spans="1:7">
      <c r="A6" t="s">
        <v>179</v>
      </c>
      <c r="B6">
        <f t="shared" ca="1" si="0"/>
        <v>0</v>
      </c>
      <c r="F6" t="s">
        <v>206</v>
      </c>
      <c r="G6" t="s">
        <v>228</v>
      </c>
    </row>
  </sheetData>
  <mergeCells count="1">
    <mergeCell ref="A1:B1"/>
  </mergeCells>
  <dataValidations count="1">
    <dataValidation type="list" allowBlank="1" sqref="F3:F6" xr:uid="{00000000-0002-0000-0800-000000000000}">
      <formula1>INDIRECT("ItemType[Name]")</formula1>
    </dataValidation>
  </dataValidations>
  <pageMargins left="0.7" right="0.7" top="0.75" bottom="0.75" header="0.3" footer="0.3"/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AlignmentType</vt:lpstr>
      <vt:lpstr>AttackMethod</vt:lpstr>
      <vt:lpstr>BuildingType</vt:lpstr>
      <vt:lpstr>Commander</vt:lpstr>
      <vt:lpstr>CommanderClass</vt:lpstr>
      <vt:lpstr>CommanderSkill</vt:lpstr>
      <vt:lpstr>EquipmentItem</vt:lpstr>
      <vt:lpstr>Faction</vt:lpstr>
      <vt:lpstr>ItemType</vt:lpstr>
      <vt:lpstr>RaceType</vt:lpstr>
      <vt:lpstr>RingPowerLevel</vt:lpstr>
      <vt:lpstr>RingSkill</vt:lpstr>
      <vt:lpstr>RingSkillCategory</vt:lpstr>
      <vt:lpstr>SignificantStructure</vt:lpstr>
      <vt:lpstr>Skill</vt:lpstr>
      <vt:lpstr>UnitType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Trais McAllister</cp:lastModifiedBy>
  <dcterms:created xsi:type="dcterms:W3CDTF">2021-12-16T21:09:08Z</dcterms:created>
  <dcterms:modified xsi:type="dcterms:W3CDTF">2021-12-16T21:09:08Z</dcterms:modified>
</cp:coreProperties>
</file>