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356\Desktop\"/>
    </mc:Choice>
  </mc:AlternateContent>
  <bookViews>
    <workbookView xWindow="0" yWindow="1410" windowWidth="12000" windowHeight="6585" tabRatio="711"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s="1"/>
  <c r="Q5" i="13"/>
  <c r="R5" i="13"/>
  <c r="N6" i="13"/>
  <c r="P6" i="13" s="1"/>
  <c r="Q6" i="13"/>
  <c r="R6" i="13"/>
  <c r="N7" i="13"/>
  <c r="P7" i="13"/>
  <c r="Q7" i="13"/>
  <c r="R7" i="13"/>
  <c r="N8" i="13"/>
  <c r="R8" i="13" s="1"/>
  <c r="P8" i="13"/>
  <c r="Q8" i="13"/>
  <c r="N9" i="13"/>
  <c r="R9" i="13" s="1"/>
  <c r="P9" i="13"/>
  <c r="Q9" i="13"/>
  <c r="N10" i="13"/>
  <c r="P10" i="13"/>
  <c r="Q10" i="13"/>
  <c r="R10" i="13"/>
  <c r="N11" i="13"/>
  <c r="P11" i="13"/>
  <c r="Q11" i="13"/>
  <c r="R11" i="13"/>
  <c r="P12" i="13"/>
  <c r="Q12" i="13"/>
  <c r="R12" i="13"/>
  <c r="R13" i="13"/>
  <c r="P13" i="13"/>
  <c r="Q13" i="13"/>
  <c r="R14" i="13"/>
  <c r="P14" i="13"/>
  <c r="Q14" i="13"/>
  <c r="Q15" i="13"/>
  <c r="P15" i="13"/>
  <c r="R15" i="13"/>
  <c r="P16" i="13"/>
  <c r="Q16" i="13"/>
  <c r="R16" i="13"/>
  <c r="P17" i="13"/>
  <c r="Q17" i="13"/>
  <c r="R17" i="13"/>
  <c r="R18" i="13"/>
  <c r="P18" i="13"/>
  <c r="Q18" i="13"/>
  <c r="R19" i="13"/>
  <c r="P19" i="13"/>
  <c r="Q19" i="13"/>
  <c r="R20" i="13"/>
  <c r="P20" i="13"/>
  <c r="Q20" i="13"/>
  <c r="R21" i="13"/>
  <c r="P21" i="13"/>
  <c r="Q21" i="13"/>
  <c r="R22" i="13"/>
  <c r="P22" i="13"/>
  <c r="Q22" i="13"/>
  <c r="R23" i="13"/>
  <c r="G7" i="14" s="1"/>
  <c r="P23" i="13"/>
  <c r="Q23" i="13"/>
  <c r="A4" i="14"/>
  <c r="A5" i="14"/>
  <c r="A6" i="14"/>
  <c r="C6" i="14"/>
  <c r="B7" i="14"/>
  <c r="C7" i="14"/>
  <c r="H6" i="17"/>
  <c r="H7" i="17"/>
  <c r="H8" i="17"/>
  <c r="C4" i="14" l="1"/>
  <c r="F7" i="14"/>
  <c r="F6" i="14"/>
  <c r="G5" i="14"/>
  <c r="F5" i="14"/>
  <c r="C5" i="14"/>
  <c r="N24" i="13"/>
  <c r="E6" i="14"/>
  <c r="E5" i="14"/>
  <c r="G6"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<sst xmlns="http://schemas.openxmlformats.org/spreadsheetml/2006/main" count="246" uniqueCount="169">
  <si>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</si>
  <si>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</si>
  <si>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</si>
  <si>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</si>
  <si>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</si>
  <si>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</si>
  <si>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</si>
  <si>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</si>
  <si>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</si>
  <si>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</si>
  <si>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</si>
  <si>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</si>
  <si>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</si>
  <si>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</si>
  <si>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</si>
  <si>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</si>
  <si>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</si>
  <si>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</si>
  <si>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</si>
  <si>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</si>
  <si>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</si>
  <si>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</si>
  <si>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</si>
  <si>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</si>
  <si>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</si>
  <si>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</si>
  <si>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</si>
  <si>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</si>
  <si>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</si>
  <si>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</si>
  <si>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</si>
  <si>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</si>
  <si>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</si>
  <si>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</si>
  <si>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</si>
  <si>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</si>
  <si>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</si>
  <si>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</si>
  <si>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</si>
  <si>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</si>
  <si>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</si>
  <si>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</si>
  <si>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</si>
  <si>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</si>
  <si>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</si>
  <si>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</si>
  <si>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</si>
  <si>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</si>
  <si>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</si>
  <si>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</si>
  <si>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</si>
  <si>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</si>
  <si>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</si>
  <si>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</si>
  <si>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</si>
  <si>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</si>
  <si>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</si>
  <si>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</si>
  <si>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</si>
  <si>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</si>
  <si>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</si>
  <si>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</si>
  <si>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</si>
  <si>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</si>
  <si>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</si>
  <si>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</si>
  <si>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</si>
  <si>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</si>
  <si>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</si>
  <si>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</si>
  <si>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</si>
  <si>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</si>
  <si>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</si>
  <si>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</si>
  <si>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</si>
  <si>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</si>
  <si>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</si>
  <si>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</si>
  <si>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</si>
  <si>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</si>
  <si>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</si>
  <si>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</si>
  <si>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</si>
  <si>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</si>
  <si>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</si>
  <si>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</si>
  <si>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</si>
  <si>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</si>
  <si>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</si>
  <si>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</si>
  <si>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</si>
  <si>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</si>
  <si>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Complete</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</si>
  <si>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</si>
  <si>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</si>
  <si>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</si>
  <si>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</si>
  <si>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</si>
  <si>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</si>
  <si>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</si>
  <si>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</si>
  <si>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</si>
  <si>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</si>
  <si>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</si>
  <si>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</si>
  <si>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</si>
  <si>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</si>
  <si>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</si>
  <si>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</si>
  <si>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</si>
  <si>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</si>
  <si>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</si>
  <si>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</si>
  <si>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</si>
  <si>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</si>
  <si>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</si>
  <si>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</si>
  <si>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</si>
  <si>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</si>
  <si>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</si>
  <si>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 registered user – is able click ‘Login’ link, after keying in ‘UserID’ &amp; ‘Password’ field and get his credentials authenticated with the existing database entry.</t>
  </si>
  <si>
    <t>Average</t>
  </si>
  <si>
    <r>
      <t xml:space="preserve">Product Backlog - WSJF Technique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</si>
  <si>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t>Food Donation</t>
  </si>
  <si>
    <t>FS1/Req 1.1 -Req 2.2</t>
  </si>
  <si>
    <t>FS1/Req 1.1 -Req 2.3</t>
  </si>
  <si>
    <t>FS1/Req 1.1 -Req 2.4</t>
  </si>
  <si>
    <t>FS1/Req 1.1 -Req 2.5</t>
  </si>
  <si>
    <t>FS1/Req 1.1 -Req 2.6</t>
  </si>
  <si>
    <t>The objective of this requirement is to capture the personal details of the user, allow user login and credentialing.</t>
  </si>
  <si>
    <t>Dependency on FS1</t>
  </si>
  <si>
    <r>
      <t>De</t>
    </r>
    <r>
      <rPr>
        <sz val="10"/>
        <rFont val="Arial"/>
        <family val="2"/>
      </rPr>
      <t>pendency on FS3,FS1</t>
    </r>
  </si>
  <si>
    <t>Medium</t>
  </si>
  <si>
    <t>Low</t>
  </si>
  <si>
    <t>FS1</t>
  </si>
  <si>
    <t>FS2</t>
  </si>
  <si>
    <t>FS3</t>
  </si>
  <si>
    <t>FS4</t>
  </si>
  <si>
    <t>FS5</t>
  </si>
  <si>
    <t>FEA_1.1</t>
  </si>
  <si>
    <t>FEA_1.2</t>
  </si>
  <si>
    <t>FEA_1.3</t>
  </si>
  <si>
    <t>FEA_2.1</t>
  </si>
  <si>
    <t>FEA_3.1</t>
  </si>
  <si>
    <t>FEA_3.2</t>
  </si>
  <si>
    <t>FEA_4.1</t>
  </si>
  <si>
    <t>FEA_5.1</t>
  </si>
  <si>
    <t>User_Registration</t>
  </si>
  <si>
    <t>User Authentication</t>
  </si>
  <si>
    <t>Credential Authentication</t>
  </si>
  <si>
    <t>Food wastage prevention blogs</t>
  </si>
  <si>
    <t xml:space="preserve">Food donating
request
</t>
  </si>
  <si>
    <t>Food request status</t>
  </si>
  <si>
    <t xml:space="preserve">Hunger Spot </t>
  </si>
  <si>
    <t>Food Distributing logistic</t>
  </si>
  <si>
    <r>
      <t>De</t>
    </r>
    <r>
      <rPr>
        <sz val="10"/>
        <rFont val="Arial"/>
        <family val="2"/>
      </rPr>
      <t>pendency on FEA_1.1,FEA_1.2</t>
    </r>
  </si>
  <si>
    <r>
      <t>De</t>
    </r>
    <r>
      <rPr>
        <sz val="10"/>
        <rFont val="Arial"/>
        <family val="2"/>
      </rPr>
      <t>pendency on  FS1</t>
    </r>
  </si>
  <si>
    <r>
      <t>De</t>
    </r>
    <r>
      <rPr>
        <sz val="10"/>
        <rFont val="Arial"/>
        <family val="2"/>
      </rPr>
      <t>pendency on FS1</t>
    </r>
  </si>
  <si>
    <t>Dependency on FEA_3.1</t>
  </si>
  <si>
    <r>
      <t>De</t>
    </r>
    <r>
      <rPr>
        <sz val="10"/>
        <rFont val="Arial"/>
        <family val="2"/>
      </rPr>
      <t>pendency on FS3</t>
    </r>
  </si>
  <si>
    <t>SREEJITA DE SARKAR</t>
  </si>
  <si>
    <t>SCRUM MASTER</t>
  </si>
  <si>
    <t>27/03/2019</t>
  </si>
  <si>
    <r>
      <t xml:space="preserve">Product Backlog - Product Backlog          FOOD DONATION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</si>
  <si>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Instructions          FOOD DONATION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</si>
  <si>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FOOD DONATION
</t>
    </r>
    <r>
      <rPr>
        <b/>
        <sz val="9"/>
        <color indexed="23"/>
        <rFont val="Arial"/>
        <family val="2"/>
      </rPr>
      <t>Release ID: QTAD-PBL / 2.0.0 / 30-Mar-2015          C3: Protected          Controlled Copy</t>
    </r>
    <r>
      <rPr>
        <sz val="9"/>
        <color indexed="23"/>
        <rFont val="Arial"/>
        <family val="2"/>
      </rPr>
      <t xml:space="preserve">
Project ID: &lt;Project ID&gt;                                   &lt;SCI.ID&gt; / Ver: &lt;No.&gt;</t>
    </r>
  </si>
  <si>
    <t>TANYA DAYAL</t>
  </si>
  <si>
    <t>TEAM MEMBER</t>
  </si>
  <si>
    <r>
      <t xml:space="preserve">Product Backlog - Report Data        FOOD DONATION
</t>
    </r>
    <r>
      <rPr>
        <b/>
        <sz val="9"/>
        <color indexed="23"/>
        <rFont val="Arial"/>
        <family val="2"/>
      </rPr>
      <t>Release ID: QTAD-PBL / 2.0.0 / 30-Mar-2015          C3: Protected          Controlled Copy</t>
    </r>
    <r>
      <rPr>
        <sz val="9"/>
        <color indexed="23"/>
        <rFont val="Arial"/>
        <family val="2"/>
      </rPr>
      <t xml:space="preserve">
Project ID: &lt;Project ID&gt;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</si>
</sst>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6" borderId="5" xfId="0" applyFont="1" applyFill="1" applyBorder="1" applyAlignment="1">
      <alignment horizontal="left" vertical="top" wrapText="1"/>
    </xf>
    <xf numFmtId="0" fontId="1" fillId="0" borderId="0" xfId="0" applyFont="1"/>
    <xf numFmtId="164" fontId="1" fillId="2" borderId="5" xfId="0" applyNumberFormat="1" applyFont="1" applyFill="1" applyBorder="1" applyAlignment="1">
      <alignment horizontal="justify" vertical="center" wrapText="1"/>
    </xf>
    <xf numFmtId="15" fontId="1" fillId="6" borderId="5" xfId="0" applyNumberFormat="1" applyFont="1" applyFill="1" applyBorder="1" applyAlignment="1">
      <alignment horizontal="left" vertical="top" wrapText="1"/>
    </xf>
    <xf numFmtId="14" fontId="2" fillId="6" borderId="5" xfId="0" applyNumberFormat="1"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15</c:v>
                </c:pt>
                <c:pt idx="1">
                  <c:v>13</c:v>
                </c:pt>
                <c:pt idx="2">
                  <c:v>11</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2</c:v>
                </c:pt>
                <c:pt idx="1">
                  <c:v>2</c:v>
                </c:pt>
                <c:pt idx="2">
                  <c:v>2</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2</c:v>
                </c:pt>
                <c:pt idx="1">
                  <c:v>2</c:v>
                </c:pt>
                <c:pt idx="2">
                  <c:v>2</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5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11591745" cy="841075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9" zoomScaleNormal="100" workbookViewId="0">
      <selection activeCell="E29" sqref="E2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0"/>
      <c r="C6" s="141"/>
      <c r="D6" s="141"/>
      <c r="E6" s="141"/>
      <c r="F6" s="141"/>
      <c r="G6" s="142"/>
    </row>
    <row r="7" spans="2:7" ht="21" customHeight="1" x14ac:dyDescent="0.2">
      <c r="B7" s="140"/>
      <c r="C7" s="141"/>
      <c r="D7" s="141"/>
      <c r="E7" s="141"/>
      <c r="F7" s="141"/>
      <c r="G7" s="142"/>
    </row>
    <row r="8" spans="2:7" ht="29.25" customHeight="1" x14ac:dyDescent="0.2">
      <c r="B8" s="140" t="s">
        <v>123</v>
      </c>
      <c r="C8" s="141"/>
      <c r="D8" s="141"/>
      <c r="E8" s="141"/>
      <c r="F8" s="141"/>
      <c r="G8" s="142"/>
    </row>
    <row r="9" spans="2:7" ht="23.25" x14ac:dyDescent="0.2">
      <c r="B9" s="143"/>
      <c r="C9" s="144"/>
      <c r="D9" s="144"/>
      <c r="E9" s="144"/>
      <c r="F9" s="144"/>
      <c r="G9" s="145"/>
    </row>
    <row r="10" spans="2:7" ht="55.5" customHeight="1" x14ac:dyDescent="0.2">
      <c r="B10" s="140" t="s">
        <v>115</v>
      </c>
      <c r="C10" s="141"/>
      <c r="D10" s="141"/>
      <c r="E10" s="141"/>
      <c r="F10" s="141"/>
      <c r="G10" s="142"/>
    </row>
    <row r="11" spans="2:7" ht="17.45" customHeight="1" x14ac:dyDescent="0.2">
      <c r="B11" s="146"/>
      <c r="C11" s="147"/>
      <c r="D11" s="147"/>
      <c r="E11" s="147"/>
      <c r="F11" s="147"/>
      <c r="G11" s="148"/>
    </row>
    <row r="12" spans="2:7" ht="18.75" customHeight="1" x14ac:dyDescent="0.2">
      <c r="B12" s="146"/>
      <c r="C12" s="147"/>
      <c r="D12" s="147"/>
      <c r="E12" s="147"/>
      <c r="F12" s="147"/>
      <c r="G12" s="148"/>
    </row>
    <row r="13" spans="2:7" ht="20.25" x14ac:dyDescent="0.2">
      <c r="B13" s="134">
        <v>1</v>
      </c>
      <c r="C13" s="135"/>
      <c r="D13" s="135"/>
      <c r="E13" s="135"/>
      <c r="F13" s="135"/>
      <c r="G13" s="136"/>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7"/>
      <c r="C21" s="138"/>
      <c r="D21" s="138"/>
      <c r="E21" s="138"/>
      <c r="F21" s="138"/>
      <c r="G21" s="139"/>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25.5" x14ac:dyDescent="0.2">
      <c r="B26" s="11"/>
      <c r="C26" s="42" t="s">
        <v>3</v>
      </c>
      <c r="D26" s="123" t="s">
        <v>160</v>
      </c>
      <c r="E26" s="123" t="s">
        <v>166</v>
      </c>
      <c r="F26" s="123"/>
      <c r="G26" s="51"/>
      <c r="H26" s="1"/>
    </row>
    <row r="27" spans="1:8" ht="25.5" x14ac:dyDescent="0.2">
      <c r="B27" s="11"/>
      <c r="C27" s="42" t="s">
        <v>4</v>
      </c>
      <c r="D27" s="123" t="s">
        <v>161</v>
      </c>
      <c r="E27" s="123" t="s">
        <v>167</v>
      </c>
      <c r="F27" s="43"/>
      <c r="G27" s="51"/>
      <c r="H27" s="1"/>
    </row>
    <row r="28" spans="1:8" ht="21" customHeight="1" x14ac:dyDescent="0.2">
      <c r="B28" s="11"/>
      <c r="C28" s="42" t="s">
        <v>5</v>
      </c>
      <c r="D28" s="123" t="s">
        <v>160</v>
      </c>
      <c r="E28" s="123" t="s">
        <v>166</v>
      </c>
      <c r="F28" s="43"/>
      <c r="G28" s="51"/>
      <c r="H28" s="1"/>
    </row>
    <row r="29" spans="1:8" x14ac:dyDescent="0.2">
      <c r="B29" s="11"/>
      <c r="C29" s="42" t="s">
        <v>0</v>
      </c>
      <c r="D29" s="131" t="s">
        <v>162</v>
      </c>
      <c r="E29" s="131" t="s">
        <v>162</v>
      </c>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3" t="s">
        <v>164</v>
      </c>
      <c r="C1" s="154"/>
      <c r="D1" s="154"/>
      <c r="E1" s="154"/>
      <c r="F1" s="154"/>
      <c r="G1" s="154"/>
      <c r="H1" s="154"/>
      <c r="N1" s="56"/>
      <c r="O1" s="56"/>
    </row>
    <row r="2" spans="2:15" ht="13.5" thickTop="1" x14ac:dyDescent="0.2"/>
    <row r="3" spans="2:15" ht="3" customHeight="1" x14ac:dyDescent="0.2"/>
    <row r="4" spans="2:15" ht="28.5" customHeight="1" x14ac:dyDescent="0.2">
      <c r="C4" s="155" t="s">
        <v>22</v>
      </c>
      <c r="D4" s="156"/>
    </row>
    <row r="5" spans="2:15" x14ac:dyDescent="0.2">
      <c r="C5" s="59" t="s">
        <v>23</v>
      </c>
      <c r="D5" s="59"/>
    </row>
    <row r="6" spans="2:15" x14ac:dyDescent="0.2">
      <c r="C6" s="157" t="s">
        <v>24</v>
      </c>
      <c r="D6" s="158"/>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5" t="s">
        <v>43</v>
      </c>
      <c r="D18" s="156"/>
    </row>
    <row r="19" spans="3:4" ht="107.25" customHeight="1" x14ac:dyDescent="0.2">
      <c r="C19" s="151" t="s">
        <v>44</v>
      </c>
      <c r="D19" s="159"/>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9" t="s">
        <v>73</v>
      </c>
      <c r="D35" s="150"/>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9" t="s">
        <v>80</v>
      </c>
      <c r="D40" s="150"/>
    </row>
    <row r="41" spans="1:4" ht="354.75" customHeight="1" x14ac:dyDescent="0.2">
      <c r="C41" s="151" t="s">
        <v>81</v>
      </c>
      <c r="D41" s="152"/>
    </row>
    <row r="44" spans="1:4" x14ac:dyDescent="0.2">
      <c r="C44" s="149" t="s">
        <v>82</v>
      </c>
      <c r="D44" s="150"/>
    </row>
    <row r="45" spans="1:4" ht="360.75" customHeight="1" x14ac:dyDescent="0.2">
      <c r="C45" s="151" t="s">
        <v>83</v>
      </c>
      <c r="D45" s="152"/>
    </row>
    <row r="46" spans="1:4" x14ac:dyDescent="0.2">
      <c r="C46" s="149" t="s">
        <v>84</v>
      </c>
      <c r="D46" s="150"/>
    </row>
    <row r="47" spans="1:4" ht="153" customHeight="1" x14ac:dyDescent="0.2">
      <c r="C47" s="151" t="s">
        <v>85</v>
      </c>
      <c r="D47" s="152"/>
    </row>
    <row r="50" spans="3:4" ht="33" customHeight="1" x14ac:dyDescent="0.2">
      <c r="C50" s="166" t="s">
        <v>112</v>
      </c>
      <c r="D50" s="150"/>
    </row>
    <row r="51" spans="3:4" ht="33" customHeight="1" x14ac:dyDescent="0.2">
      <c r="C51" s="160" t="s">
        <v>113</v>
      </c>
      <c r="D51" s="161"/>
    </row>
    <row r="52" spans="3:4" ht="25.5" customHeight="1" x14ac:dyDescent="0.2">
      <c r="C52" s="162"/>
      <c r="D52" s="163"/>
    </row>
    <row r="53" spans="3:4" ht="25.5" customHeight="1" x14ac:dyDescent="0.2">
      <c r="C53" s="162"/>
      <c r="D53" s="163"/>
    </row>
    <row r="54" spans="3:4" ht="18" customHeight="1" x14ac:dyDescent="0.2">
      <c r="C54" s="162"/>
      <c r="D54" s="163"/>
    </row>
    <row r="55" spans="3:4" ht="25.5" customHeight="1" x14ac:dyDescent="0.2">
      <c r="C55" s="162"/>
      <c r="D55" s="163"/>
    </row>
    <row r="56" spans="3:4" ht="25.5" customHeight="1" x14ac:dyDescent="0.2">
      <c r="C56" s="164"/>
      <c r="D56" s="165"/>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B1" sqref="B1:H1"/>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3" t="s">
        <v>163</v>
      </c>
      <c r="C1" s="154"/>
      <c r="D1" s="154"/>
      <c r="E1" s="154"/>
      <c r="F1" s="154"/>
      <c r="G1" s="154"/>
      <c r="H1" s="154"/>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22" t="s">
        <v>124</v>
      </c>
      <c r="C3" s="122" t="s">
        <v>129</v>
      </c>
      <c r="D3" s="122" t="s">
        <v>116</v>
      </c>
      <c r="E3" s="71" t="s">
        <v>119</v>
      </c>
      <c r="F3" s="71" t="s">
        <v>121</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71">
        <v>2</v>
      </c>
      <c r="B4" s="122" t="s">
        <v>125</v>
      </c>
      <c r="C4" s="122" t="s">
        <v>129</v>
      </c>
      <c r="D4" s="122" t="s">
        <v>130</v>
      </c>
      <c r="E4" s="71" t="s">
        <v>119</v>
      </c>
      <c r="F4" s="71" t="s">
        <v>121</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38.25" x14ac:dyDescent="0.2">
      <c r="A5" s="74">
        <v>3</v>
      </c>
      <c r="B5" s="122" t="s">
        <v>126</v>
      </c>
      <c r="C5" s="122" t="s">
        <v>129</v>
      </c>
      <c r="D5" s="122" t="s">
        <v>130</v>
      </c>
      <c r="E5" s="71" t="s">
        <v>119</v>
      </c>
      <c r="F5" s="71" t="s">
        <v>121</v>
      </c>
      <c r="G5" s="122" t="s">
        <v>132</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6.75" customHeight="1" x14ac:dyDescent="0.2">
      <c r="A6" s="74">
        <v>4</v>
      </c>
      <c r="B6" s="122" t="s">
        <v>127</v>
      </c>
      <c r="C6" s="122" t="s">
        <v>129</v>
      </c>
      <c r="D6" s="74" t="s">
        <v>130</v>
      </c>
      <c r="E6" s="71" t="s">
        <v>119</v>
      </c>
      <c r="F6" s="71" t="s">
        <v>121</v>
      </c>
      <c r="G6" s="122" t="s">
        <v>133</v>
      </c>
      <c r="H6" s="71" t="s">
        <v>118</v>
      </c>
      <c r="I6" s="74"/>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38.25" x14ac:dyDescent="0.2">
      <c r="A7" s="76">
        <v>5</v>
      </c>
      <c r="B7" s="122" t="s">
        <v>128</v>
      </c>
      <c r="C7" s="122" t="s">
        <v>129</v>
      </c>
      <c r="D7" s="74" t="s">
        <v>131</v>
      </c>
      <c r="E7" s="71" t="s">
        <v>119</v>
      </c>
      <c r="F7" s="71" t="s">
        <v>121</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7 G9:G31">
      <formula1>"Low, Medium, High"</formula1>
    </dataValidation>
    <dataValidation type="list" allowBlank="1" showInputMessage="1" showErrorMessage="1" sqref="H3:H7 H9: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7 F9: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workbookViewId="0">
      <selection activeCell="C5" sqref="C5"/>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3" t="s">
        <v>165</v>
      </c>
      <c r="C1" s="153"/>
      <c r="D1" s="153"/>
      <c r="E1" s="153"/>
      <c r="F1" s="153"/>
      <c r="G1" s="153"/>
      <c r="H1" s="153"/>
      <c r="I1" s="153"/>
      <c r="N1" s="56"/>
      <c r="O1" s="56"/>
    </row>
    <row r="2" spans="1:41" s="117" customFormat="1" ht="64.5" thickTop="1" x14ac:dyDescent="0.2">
      <c r="A2" s="118" t="s">
        <v>45</v>
      </c>
      <c r="B2" s="118" t="s">
        <v>47</v>
      </c>
      <c r="C2" s="118" t="s">
        <v>49</v>
      </c>
      <c r="D2" s="118" t="s">
        <v>51</v>
      </c>
      <c r="E2" s="118" t="s">
        <v>53</v>
      </c>
      <c r="F2" s="118" t="s">
        <v>102</v>
      </c>
      <c r="G2" s="118" t="s">
        <v>55</v>
      </c>
      <c r="H2" s="118" t="s">
        <v>57</v>
      </c>
      <c r="I2" s="118" t="s">
        <v>59</v>
      </c>
      <c r="J2" s="118" t="s">
        <v>61</v>
      </c>
      <c r="K2" s="118" t="s">
        <v>63</v>
      </c>
      <c r="L2" s="118" t="s">
        <v>65</v>
      </c>
      <c r="M2" s="118" t="s">
        <v>67</v>
      </c>
      <c r="N2" s="118" t="s">
        <v>69</v>
      </c>
      <c r="O2" s="118" t="s">
        <v>71</v>
      </c>
      <c r="P2" s="167" t="s">
        <v>73</v>
      </c>
      <c r="Q2" s="167"/>
      <c r="R2" s="167"/>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74</v>
      </c>
      <c r="Q3" s="120" t="s">
        <v>76</v>
      </c>
      <c r="R3" s="120" t="s">
        <v>88</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8" customFormat="1" ht="51" x14ac:dyDescent="0.2">
      <c r="A4" s="125">
        <v>1</v>
      </c>
      <c r="B4" s="121">
        <v>43531</v>
      </c>
      <c r="C4" s="121">
        <v>43533</v>
      </c>
      <c r="D4" s="124">
        <v>2</v>
      </c>
      <c r="E4" s="124">
        <v>2</v>
      </c>
      <c r="F4" s="124">
        <v>0.4</v>
      </c>
      <c r="G4" s="122" t="s">
        <v>134</v>
      </c>
      <c r="H4" s="122" t="s">
        <v>139</v>
      </c>
      <c r="I4" s="122" t="s">
        <v>147</v>
      </c>
      <c r="J4" s="122" t="s">
        <v>116</v>
      </c>
      <c r="K4" s="125" t="s">
        <v>89</v>
      </c>
      <c r="L4" s="125" t="s">
        <v>90</v>
      </c>
      <c r="M4" s="125">
        <v>2</v>
      </c>
      <c r="N4" s="125">
        <f t="shared" ref="N4:N11" si="0">M4</f>
        <v>2</v>
      </c>
      <c r="O4" s="88" t="s">
        <v>92</v>
      </c>
      <c r="P4" s="126">
        <f t="shared" ref="P4:P23" si="1">IF(K4="X",IF(O4="Complete",N4,0),0)</f>
        <v>2</v>
      </c>
      <c r="Q4" s="127">
        <f t="shared" ref="Q4:Q23" si="2">IF(K4&lt;&gt;"X",IF(O4&lt;&gt;"Complete",N4,0),0)</f>
        <v>0</v>
      </c>
      <c r="R4" s="127">
        <f t="shared" ref="R4:R23" si="3">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8" customFormat="1" ht="63.75" x14ac:dyDescent="0.2">
      <c r="A5" s="125">
        <v>2</v>
      </c>
      <c r="B5" s="121">
        <v>43533</v>
      </c>
      <c r="C5" s="121">
        <v>43535</v>
      </c>
      <c r="D5" s="124">
        <v>2</v>
      </c>
      <c r="E5" s="124">
        <v>2</v>
      </c>
      <c r="F5" s="124">
        <v>0.6</v>
      </c>
      <c r="G5" s="122" t="s">
        <v>134</v>
      </c>
      <c r="H5" s="122" t="s">
        <v>140</v>
      </c>
      <c r="I5" s="129" t="s">
        <v>148</v>
      </c>
      <c r="J5" s="122" t="s">
        <v>120</v>
      </c>
      <c r="K5" s="125" t="s">
        <v>89</v>
      </c>
      <c r="L5" s="125" t="s">
        <v>90</v>
      </c>
      <c r="M5" s="125">
        <v>2</v>
      </c>
      <c r="N5" s="125">
        <f t="shared" si="0"/>
        <v>2</v>
      </c>
      <c r="O5" s="88" t="s">
        <v>92</v>
      </c>
      <c r="P5" s="126">
        <f t="shared" si="1"/>
        <v>2</v>
      </c>
      <c r="Q5" s="127">
        <f t="shared" si="2"/>
        <v>0</v>
      </c>
      <c r="R5" s="127">
        <f t="shared" si="3"/>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ht="25.5" x14ac:dyDescent="0.2">
      <c r="A6" s="88">
        <v>3</v>
      </c>
      <c r="B6" s="132">
        <v>43535</v>
      </c>
      <c r="C6" s="132">
        <v>43537</v>
      </c>
      <c r="D6" s="124">
        <v>2</v>
      </c>
      <c r="E6" s="124">
        <v>2</v>
      </c>
      <c r="F6" s="124">
        <v>0.6</v>
      </c>
      <c r="G6" s="122" t="s">
        <v>134</v>
      </c>
      <c r="H6" s="122" t="s">
        <v>141</v>
      </c>
      <c r="I6" s="129" t="s">
        <v>149</v>
      </c>
      <c r="J6" s="74" t="s">
        <v>155</v>
      </c>
      <c r="K6" s="88" t="s">
        <v>89</v>
      </c>
      <c r="L6" s="88" t="s">
        <v>90</v>
      </c>
      <c r="M6" s="88">
        <v>2</v>
      </c>
      <c r="N6" s="88">
        <f t="shared" si="0"/>
        <v>2</v>
      </c>
      <c r="O6" s="88" t="s">
        <v>92</v>
      </c>
      <c r="P6" s="90">
        <f t="shared" si="1"/>
        <v>2</v>
      </c>
      <c r="Q6" s="91">
        <f t="shared" si="2"/>
        <v>0</v>
      </c>
      <c r="R6" s="91">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ht="25.5" x14ac:dyDescent="0.2">
      <c r="A7" s="88">
        <v>4</v>
      </c>
      <c r="B7" s="132">
        <v>43537</v>
      </c>
      <c r="C7" s="132">
        <v>43540</v>
      </c>
      <c r="D7" s="124">
        <v>3</v>
      </c>
      <c r="E7" s="124">
        <v>2</v>
      </c>
      <c r="F7" s="124">
        <v>0.4</v>
      </c>
      <c r="G7" s="122" t="s">
        <v>135</v>
      </c>
      <c r="H7" s="122" t="s">
        <v>142</v>
      </c>
      <c r="I7" s="129" t="s">
        <v>150</v>
      </c>
      <c r="J7" s="74" t="s">
        <v>156</v>
      </c>
      <c r="K7" s="88" t="s">
        <v>89</v>
      </c>
      <c r="L7" s="88" t="s">
        <v>90</v>
      </c>
      <c r="M7" s="88">
        <v>3</v>
      </c>
      <c r="N7" s="88">
        <f t="shared" si="0"/>
        <v>3</v>
      </c>
      <c r="O7" s="88" t="s">
        <v>92</v>
      </c>
      <c r="P7" s="90">
        <f t="shared" si="1"/>
        <v>3</v>
      </c>
      <c r="Q7" s="91">
        <f t="shared" si="2"/>
        <v>0</v>
      </c>
      <c r="R7" s="91">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ht="38.25" x14ac:dyDescent="0.2">
      <c r="A8" s="88">
        <v>5</v>
      </c>
      <c r="B8" s="132">
        <v>43540</v>
      </c>
      <c r="C8" s="132">
        <v>43542</v>
      </c>
      <c r="D8" s="124">
        <v>2</v>
      </c>
      <c r="E8" s="124">
        <v>2</v>
      </c>
      <c r="F8" s="124">
        <v>0.4</v>
      </c>
      <c r="G8" s="122" t="s">
        <v>136</v>
      </c>
      <c r="H8" s="122" t="s">
        <v>143</v>
      </c>
      <c r="I8" s="129" t="s">
        <v>151</v>
      </c>
      <c r="J8" s="74" t="s">
        <v>157</v>
      </c>
      <c r="K8" s="88"/>
      <c r="L8" s="88" t="s">
        <v>90</v>
      </c>
      <c r="M8" s="88">
        <v>2</v>
      </c>
      <c r="N8" s="88">
        <f t="shared" si="0"/>
        <v>2</v>
      </c>
      <c r="O8" s="88" t="s">
        <v>92</v>
      </c>
      <c r="P8" s="90">
        <f t="shared" si="1"/>
        <v>0</v>
      </c>
      <c r="Q8" s="91">
        <f t="shared" si="2"/>
        <v>0</v>
      </c>
      <c r="R8" s="91">
        <f t="shared" si="3"/>
        <v>2</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x14ac:dyDescent="0.2">
      <c r="A9" s="88">
        <v>6</v>
      </c>
      <c r="B9" s="132">
        <v>43542</v>
      </c>
      <c r="C9" s="132">
        <v>43544</v>
      </c>
      <c r="D9" s="124">
        <v>2</v>
      </c>
      <c r="E9" s="124">
        <v>2</v>
      </c>
      <c r="F9" s="124">
        <v>0.4</v>
      </c>
      <c r="G9" s="122" t="s">
        <v>136</v>
      </c>
      <c r="H9" s="122" t="s">
        <v>144</v>
      </c>
      <c r="I9" s="130" t="s">
        <v>152</v>
      </c>
      <c r="J9" s="129" t="s">
        <v>158</v>
      </c>
      <c r="K9" s="88"/>
      <c r="L9" s="88" t="s">
        <v>90</v>
      </c>
      <c r="M9" s="88">
        <v>2</v>
      </c>
      <c r="N9" s="88">
        <f t="shared" si="0"/>
        <v>2</v>
      </c>
      <c r="O9" s="88" t="s">
        <v>92</v>
      </c>
      <c r="P9" s="90">
        <f t="shared" si="1"/>
        <v>0</v>
      </c>
      <c r="Q9" s="91">
        <f t="shared" si="2"/>
        <v>0</v>
      </c>
      <c r="R9" s="91">
        <f t="shared" si="3"/>
        <v>2</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x14ac:dyDescent="0.2">
      <c r="A10" s="88">
        <v>7</v>
      </c>
      <c r="B10" s="133">
        <v>43545</v>
      </c>
      <c r="C10" s="133">
        <v>43546</v>
      </c>
      <c r="D10" s="124">
        <v>2</v>
      </c>
      <c r="E10" s="124">
        <v>2</v>
      </c>
      <c r="F10" s="124">
        <v>0.6</v>
      </c>
      <c r="G10" s="122" t="s">
        <v>137</v>
      </c>
      <c r="H10" s="129" t="s">
        <v>145</v>
      </c>
      <c r="I10" s="129" t="s">
        <v>153</v>
      </c>
      <c r="J10" s="74" t="s">
        <v>157</v>
      </c>
      <c r="K10" s="88" t="s">
        <v>89</v>
      </c>
      <c r="L10" s="88" t="s">
        <v>90</v>
      </c>
      <c r="M10" s="88">
        <v>2</v>
      </c>
      <c r="N10" s="88">
        <f t="shared" si="0"/>
        <v>2</v>
      </c>
      <c r="O10" s="88" t="s">
        <v>92</v>
      </c>
      <c r="P10" s="90">
        <f t="shared" si="1"/>
        <v>2</v>
      </c>
      <c r="Q10" s="91">
        <f t="shared" si="2"/>
        <v>0</v>
      </c>
      <c r="R10" s="91">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ht="25.5" x14ac:dyDescent="0.2">
      <c r="A11" s="88">
        <v>8</v>
      </c>
      <c r="B11" s="132">
        <v>43547</v>
      </c>
      <c r="C11" s="132">
        <v>43549</v>
      </c>
      <c r="D11" s="124">
        <v>2</v>
      </c>
      <c r="E11" s="124">
        <v>2</v>
      </c>
      <c r="F11" s="124">
        <v>0.4</v>
      </c>
      <c r="G11" s="122" t="s">
        <v>138</v>
      </c>
      <c r="H11" s="129" t="s">
        <v>146</v>
      </c>
      <c r="I11" s="129" t="s">
        <v>154</v>
      </c>
      <c r="J11" s="74" t="s">
        <v>159</v>
      </c>
      <c r="K11" s="88" t="s">
        <v>89</v>
      </c>
      <c r="L11" s="88" t="s">
        <v>90</v>
      </c>
      <c r="M11" s="88">
        <v>2</v>
      </c>
      <c r="N11" s="88">
        <f t="shared" si="0"/>
        <v>2</v>
      </c>
      <c r="O11" s="88" t="s">
        <v>92</v>
      </c>
      <c r="P11" s="90">
        <f t="shared" si="1"/>
        <v>2</v>
      </c>
      <c r="Q11" s="91">
        <f t="shared" si="2"/>
        <v>0</v>
      </c>
      <c r="R11" s="91">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x14ac:dyDescent="0.2">
      <c r="A12" s="88">
        <v>2</v>
      </c>
      <c r="B12" s="93"/>
      <c r="C12" s="93"/>
      <c r="D12" s="88"/>
      <c r="E12" s="88"/>
      <c r="F12" s="88"/>
      <c r="G12" s="88"/>
      <c r="H12" s="88"/>
      <c r="I12" s="88"/>
      <c r="J12" s="88"/>
      <c r="K12" s="88"/>
      <c r="L12" s="88"/>
      <c r="M12" s="88"/>
      <c r="N12" s="88"/>
      <c r="O12" s="88"/>
      <c r="P12" s="90">
        <f t="shared" si="1"/>
        <v>0</v>
      </c>
      <c r="Q12" s="91">
        <f t="shared" si="2"/>
        <v>0</v>
      </c>
      <c r="R12" s="91">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v>2</v>
      </c>
      <c r="B13" s="93"/>
      <c r="C13" s="93"/>
      <c r="D13" s="88"/>
      <c r="E13" s="88"/>
      <c r="F13" s="88"/>
      <c r="G13" s="88"/>
      <c r="H13" s="88"/>
      <c r="I13" s="88"/>
      <c r="J13" s="88"/>
      <c r="K13" s="88"/>
      <c r="L13" s="88"/>
      <c r="M13" s="88"/>
      <c r="N13" s="88"/>
      <c r="O13" s="88"/>
      <c r="P13" s="90">
        <f t="shared" si="1"/>
        <v>0</v>
      </c>
      <c r="Q13" s="91">
        <f t="shared" si="2"/>
        <v>0</v>
      </c>
      <c r="R13" s="91">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v>2</v>
      </c>
      <c r="B14" s="93"/>
      <c r="C14" s="93"/>
      <c r="D14" s="88"/>
      <c r="E14" s="88"/>
      <c r="F14" s="88"/>
      <c r="G14" s="88"/>
      <c r="H14" s="88"/>
      <c r="I14" s="88"/>
      <c r="J14" s="88"/>
      <c r="K14" s="88"/>
      <c r="L14" s="88"/>
      <c r="M14" s="88"/>
      <c r="N14" s="88"/>
      <c r="O14" s="88"/>
      <c r="P14" s="90">
        <f t="shared" si="1"/>
        <v>0</v>
      </c>
      <c r="Q14" s="91">
        <f t="shared" si="2"/>
        <v>0</v>
      </c>
      <c r="R14" s="91">
        <f t="shared" si="3"/>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v>2</v>
      </c>
      <c r="B15" s="93"/>
      <c r="C15" s="93"/>
      <c r="D15" s="88"/>
      <c r="E15" s="88"/>
      <c r="F15" s="88"/>
      <c r="G15" s="88"/>
      <c r="H15" s="88"/>
      <c r="I15" s="88"/>
      <c r="J15" s="88"/>
      <c r="K15" s="88"/>
      <c r="L15" s="88"/>
      <c r="M15" s="88"/>
      <c r="N15" s="88"/>
      <c r="O15" s="88"/>
      <c r="P15" s="90">
        <f t="shared" si="1"/>
        <v>0</v>
      </c>
      <c r="Q15" s="91">
        <f t="shared" si="2"/>
        <v>0</v>
      </c>
      <c r="R15" s="91">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v>3</v>
      </c>
      <c r="B16" s="89"/>
      <c r="C16" s="89"/>
      <c r="D16" s="89"/>
      <c r="E16" s="89"/>
      <c r="F16" s="89"/>
      <c r="G16" s="88"/>
      <c r="H16" s="88"/>
      <c r="I16" s="88"/>
      <c r="J16" s="88"/>
      <c r="K16" s="88"/>
      <c r="L16" s="88"/>
      <c r="M16" s="88"/>
      <c r="N16" s="88"/>
      <c r="O16" s="88"/>
      <c r="P16" s="90">
        <f t="shared" si="1"/>
        <v>0</v>
      </c>
      <c r="Q16" s="91">
        <f t="shared" si="2"/>
        <v>0</v>
      </c>
      <c r="R16" s="91">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v>3</v>
      </c>
      <c r="B17" s="93"/>
      <c r="C17" s="93"/>
      <c r="D17" s="88"/>
      <c r="E17" s="88"/>
      <c r="F17" s="88"/>
      <c r="G17" s="88"/>
      <c r="H17" s="88"/>
      <c r="I17" s="88"/>
      <c r="J17" s="88"/>
      <c r="K17" s="88"/>
      <c r="L17" s="88"/>
      <c r="M17" s="88"/>
      <c r="N17" s="88"/>
      <c r="O17" s="88"/>
      <c r="P17" s="90">
        <f t="shared" si="1"/>
        <v>0</v>
      </c>
      <c r="Q17" s="91">
        <f t="shared" si="2"/>
        <v>0</v>
      </c>
      <c r="R17" s="91">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v>3</v>
      </c>
      <c r="B18" s="93"/>
      <c r="C18" s="93"/>
      <c r="D18" s="88"/>
      <c r="E18" s="88"/>
      <c r="F18" s="88"/>
      <c r="G18" s="88"/>
      <c r="H18" s="88"/>
      <c r="I18" s="88"/>
      <c r="J18" s="88"/>
      <c r="K18" s="88"/>
      <c r="L18" s="88"/>
      <c r="M18" s="88"/>
      <c r="N18" s="88"/>
      <c r="O18" s="88"/>
      <c r="P18" s="90">
        <f t="shared" si="1"/>
        <v>0</v>
      </c>
      <c r="Q18" s="91">
        <f t="shared" si="2"/>
        <v>0</v>
      </c>
      <c r="R18" s="91">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v>3</v>
      </c>
      <c r="B19" s="93"/>
      <c r="C19" s="93"/>
      <c r="D19" s="88"/>
      <c r="E19" s="88"/>
      <c r="F19" s="88"/>
      <c r="G19" s="88"/>
      <c r="H19" s="88"/>
      <c r="I19" s="88"/>
      <c r="J19" s="88"/>
      <c r="K19" s="88"/>
      <c r="L19" s="88"/>
      <c r="M19" s="88"/>
      <c r="N19" s="88"/>
      <c r="O19" s="88"/>
      <c r="P19" s="90">
        <f t="shared" si="1"/>
        <v>0</v>
      </c>
      <c r="Q19" s="91">
        <f t="shared" si="2"/>
        <v>0</v>
      </c>
      <c r="R19" s="91">
        <f t="shared" si="3"/>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v>3</v>
      </c>
      <c r="B20" s="93"/>
      <c r="C20" s="93"/>
      <c r="D20" s="88"/>
      <c r="E20" s="88"/>
      <c r="F20" s="88"/>
      <c r="G20" s="88"/>
      <c r="H20" s="88"/>
      <c r="I20" s="88"/>
      <c r="J20" s="88"/>
      <c r="K20" s="88"/>
      <c r="L20" s="88"/>
      <c r="M20" s="88"/>
      <c r="N20" s="88"/>
      <c r="O20" s="88"/>
      <c r="P20" s="90">
        <f t="shared" si="1"/>
        <v>0</v>
      </c>
      <c r="Q20" s="91">
        <f t="shared" si="2"/>
        <v>0</v>
      </c>
      <c r="R20" s="91">
        <f t="shared" si="3"/>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v>3</v>
      </c>
      <c r="B21" s="95"/>
      <c r="C21" s="95"/>
      <c r="D21" s="96"/>
      <c r="E21" s="96"/>
      <c r="F21" s="96"/>
      <c r="G21" s="96"/>
      <c r="H21" s="88"/>
      <c r="I21" s="96"/>
      <c r="J21" s="96"/>
      <c r="K21" s="88"/>
      <c r="L21" s="88"/>
      <c r="M21" s="96"/>
      <c r="N21" s="88"/>
      <c r="O21" s="96"/>
      <c r="P21" s="90">
        <f t="shared" si="1"/>
        <v>0</v>
      </c>
      <c r="Q21" s="91">
        <f t="shared" si="2"/>
        <v>0</v>
      </c>
      <c r="R21" s="91">
        <f t="shared" si="3"/>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v>3</v>
      </c>
      <c r="B22" s="95"/>
      <c r="C22" s="95"/>
      <c r="D22" s="96"/>
      <c r="E22" s="96"/>
      <c r="F22" s="96"/>
      <c r="G22" s="96"/>
      <c r="H22" s="88"/>
      <c r="I22" s="96"/>
      <c r="J22" s="96"/>
      <c r="K22" s="88"/>
      <c r="L22" s="88"/>
      <c r="M22" s="96"/>
      <c r="N22" s="88"/>
      <c r="O22" s="96"/>
      <c r="P22" s="90">
        <f t="shared" si="1"/>
        <v>0</v>
      </c>
      <c r="Q22" s="91">
        <f t="shared" si="2"/>
        <v>0</v>
      </c>
      <c r="R22" s="91">
        <f t="shared" si="3"/>
        <v>0</v>
      </c>
      <c r="AP22" s="98"/>
    </row>
    <row r="23" spans="1:42" s="97" customFormat="1" x14ac:dyDescent="0.2">
      <c r="A23" s="88"/>
      <c r="B23" s="93"/>
      <c r="C23" s="93"/>
      <c r="D23" s="88"/>
      <c r="E23" s="88"/>
      <c r="F23" s="88"/>
      <c r="G23" s="88"/>
      <c r="H23" s="88"/>
      <c r="I23" s="88"/>
      <c r="J23" s="88"/>
      <c r="K23" s="88"/>
      <c r="L23" s="88"/>
      <c r="M23" s="96"/>
      <c r="N23" s="88"/>
      <c r="O23" s="96"/>
      <c r="P23" s="90">
        <f t="shared" si="1"/>
        <v>0</v>
      </c>
      <c r="Q23" s="91">
        <f t="shared" si="2"/>
        <v>0</v>
      </c>
      <c r="R23" s="91">
        <f t="shared" si="3"/>
        <v>0</v>
      </c>
      <c r="AP23" s="98"/>
    </row>
    <row r="24" spans="1:42" s="97" customFormat="1" ht="51" x14ac:dyDescent="0.2">
      <c r="A24" s="99"/>
      <c r="B24" s="100"/>
      <c r="C24" s="100"/>
      <c r="D24" s="100"/>
      <c r="E24" s="100"/>
      <c r="F24" s="100"/>
      <c r="G24" s="100"/>
      <c r="H24" s="100"/>
      <c r="I24" s="100"/>
      <c r="J24" s="100"/>
      <c r="K24" s="100"/>
      <c r="L24" s="101" t="s">
        <v>93</v>
      </c>
      <c r="M24" s="101"/>
      <c r="N24" s="102">
        <f>SUM(N4:N23)</f>
        <v>17</v>
      </c>
      <c r="O24" s="100"/>
      <c r="AP24" s="98"/>
    </row>
    <row r="25" spans="1:42" s="97" customFormat="1" x14ac:dyDescent="0.2">
      <c r="A25" s="103" t="s">
        <v>94</v>
      </c>
      <c r="B25" s="100"/>
      <c r="C25" s="100"/>
      <c r="D25" s="100"/>
      <c r="E25" s="100"/>
      <c r="F25" s="100"/>
      <c r="G25" s="100"/>
      <c r="H25" s="100"/>
      <c r="I25" s="100"/>
      <c r="J25" s="100"/>
      <c r="K25" s="100"/>
      <c r="L25" s="100"/>
      <c r="M25" s="100"/>
      <c r="N25" s="100"/>
      <c r="O25" s="100"/>
      <c r="AP25" s="98"/>
    </row>
    <row r="26" spans="1:42" s="97" customFormat="1" x14ac:dyDescent="0.2">
      <c r="A26" s="102"/>
      <c r="B26" s="100" t="s">
        <v>95</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13:O23 O4:O11">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3" t="s">
        <v>168</v>
      </c>
      <c r="C1" s="154"/>
      <c r="D1" s="154"/>
      <c r="E1" s="154"/>
      <c r="F1" s="154"/>
      <c r="G1" s="154"/>
      <c r="H1" s="154"/>
      <c r="N1" s="56"/>
      <c r="O1" s="56"/>
    </row>
    <row r="2" spans="1:15" ht="16.5" thickTop="1" x14ac:dyDescent="0.25">
      <c r="A2" s="168" t="s">
        <v>96</v>
      </c>
      <c r="B2" s="169"/>
      <c r="C2" s="169"/>
      <c r="D2" s="169"/>
      <c r="E2" s="169"/>
      <c r="F2" s="170"/>
      <c r="G2" s="170"/>
    </row>
    <row r="3" spans="1:15" ht="38.25" x14ac:dyDescent="0.2">
      <c r="A3" s="108" t="s">
        <v>3</v>
      </c>
      <c r="B3" s="109"/>
      <c r="C3" s="68" t="s">
        <v>91</v>
      </c>
      <c r="D3" s="68" t="s">
        <v>97</v>
      </c>
      <c r="E3" s="68" t="s">
        <v>98</v>
      </c>
      <c r="F3" s="68" t="s">
        <v>99</v>
      </c>
      <c r="G3" s="68" t="s">
        <v>88</v>
      </c>
    </row>
    <row r="4" spans="1:15" x14ac:dyDescent="0.2">
      <c r="A4" s="110" t="str">
        <f>IF(B4 = "", "Not Assigned", "Release " &amp; B4)</f>
        <v>Release 1</v>
      </c>
      <c r="B4" s="110">
        <v>1</v>
      </c>
      <c r="C4" s="110">
        <f>SUMIF('Product - Release Tracking'!A$4:A$23,'Report Data'!B4,'Product - Release Tracking'!N$4:N$23)</f>
        <v>2</v>
      </c>
      <c r="D4" s="110">
        <f>'Product - Release Tracking'!N24-E4-G4</f>
        <v>15</v>
      </c>
      <c r="E4" s="110">
        <f>SUMIF('Product - Release Tracking'!A$4:A$23,'Report Data'!B4,'Product - Release Tracking'!P$4:P$23)</f>
        <v>2</v>
      </c>
      <c r="F4" s="110">
        <f>SUMIF('Product - Release Tracking'!A$4:A$23,'Report Data'!B4,'Product - Release Tracking'!Q$4:Q$23)</f>
        <v>0</v>
      </c>
      <c r="G4" s="110">
        <f>SUMIF('Product - Release Tracking'!A$4:A$23,'Report Data'!B4,'Product - Release Tracking'!R$4:R$23)</f>
        <v>0</v>
      </c>
    </row>
    <row r="5" spans="1:15" x14ac:dyDescent="0.2">
      <c r="A5" s="110" t="str">
        <f>IF(B5 = "", "Not Assigned", "Release " &amp; B5)</f>
        <v>Release 2</v>
      </c>
      <c r="B5" s="110">
        <v>2</v>
      </c>
      <c r="C5" s="110">
        <f>SUMIF('Product - Release Tracking'!A$4:A$23,'Report Data'!B5,'Product - Release Tracking'!N$4:N$23)</f>
        <v>2</v>
      </c>
      <c r="D5" s="110">
        <f>D4-E5-G5</f>
        <v>13</v>
      </c>
      <c r="E5" s="110">
        <f>SUMIF('Product - Release Tracking'!A$4:A$23,'Report Data'!B5,'Product - Release Tracking'!P$4:P$23)</f>
        <v>2</v>
      </c>
      <c r="F5" s="110">
        <f>SUMIF('Product - Release Tracking'!A$4:A$23,'Report Data'!B5,'Product - Release Tracking'!Q$4:Q$23)</f>
        <v>0</v>
      </c>
      <c r="G5" s="110">
        <f>SUMIF('Product - Release Tracking'!A$4:A$23,'Report Data'!B5,'Product - Release Tracking'!R$4:R$23)</f>
        <v>0</v>
      </c>
    </row>
    <row r="6" spans="1:15" x14ac:dyDescent="0.2">
      <c r="A6" s="110" t="str">
        <f>IF(B6 = "", "Not Assigned", "Release " &amp; B6)</f>
        <v>Release 3</v>
      </c>
      <c r="B6" s="110">
        <v>3</v>
      </c>
      <c r="C6" s="110">
        <f>SUMIF('Product - Release Tracking'!A$4:A$23,'Report Data'!B6,'Product - Release Tracking'!N$4:N$23)</f>
        <v>2</v>
      </c>
      <c r="D6" s="110">
        <f>D5-E6-G6</f>
        <v>11</v>
      </c>
      <c r="E6" s="110">
        <f>SUMIF('Product - Release Tracking'!A$4:A$23,'Report Data'!B6,'Product - Release Tracking'!P$4:P$23)</f>
        <v>2</v>
      </c>
      <c r="F6" s="110">
        <f>SUMIF('Product - Release Tracking'!A$4:A$23,'Report Data'!B6,'Product - Release Tracking'!Q$4:Q$23)</f>
        <v>0</v>
      </c>
      <c r="G6" s="110">
        <f>SUMIF('Product - Release Tracking'!A$4:A$23,'Report Data'!B6,'Product - Release Tracking'!R$4:R$23)</f>
        <v>0</v>
      </c>
    </row>
    <row r="7" spans="1:15" x14ac:dyDescent="0.2">
      <c r="A7" s="110" t="str">
        <f>IF(B7 = "", "Not Assigned", "Release " &amp; B7)</f>
        <v>Not Assigned</v>
      </c>
      <c r="B7" s="110" t="str">
        <f>""</f>
        <v/>
      </c>
      <c r="C7" s="110">
        <f>SUMIF('Product - Release Tracking'!A$4:A$23,'Report Data'!B7,'Product - Release Tracking'!N$4:N$23)</f>
        <v>0</v>
      </c>
      <c r="D7" s="110">
        <f>D6-E7-G7</f>
        <v>11</v>
      </c>
      <c r="E7" s="110">
        <f>SUMIF('Product - Release Tracking'!A$4:A$23,'Report Data'!B7,'Product - Release Tracking'!P$4:P$23)</f>
        <v>0</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71" t="s">
        <v>122</v>
      </c>
      <c r="C1" s="172"/>
      <c r="D1" s="172"/>
      <c r="E1" s="172"/>
      <c r="F1" s="173"/>
    </row>
    <row r="2" spans="1:10" ht="13.5" thickTop="1" x14ac:dyDescent="0.2"/>
    <row r="4" spans="1:10" ht="15" x14ac:dyDescent="0.2">
      <c r="B4" s="113"/>
      <c r="C4" s="174" t="s">
        <v>103</v>
      </c>
      <c r="D4" s="174"/>
      <c r="E4" s="174"/>
      <c r="F4" s="174"/>
      <c r="G4" s="175"/>
      <c r="H4" s="175"/>
      <c r="I4" s="175"/>
      <c r="J4" s="175"/>
    </row>
    <row r="5" spans="1:10" ht="38.25" x14ac:dyDescent="0.2">
      <c r="B5" s="37" t="s">
        <v>104</v>
      </c>
      <c r="C5" s="37" t="s">
        <v>105</v>
      </c>
      <c r="D5" s="37" t="s">
        <v>106</v>
      </c>
      <c r="E5" s="37" t="s">
        <v>107</v>
      </c>
      <c r="F5" s="37" t="s">
        <v>108</v>
      </c>
      <c r="G5" s="37" t="s">
        <v>109</v>
      </c>
      <c r="H5" s="37" t="s">
        <v>110</v>
      </c>
      <c r="I5" s="37" t="s">
        <v>111</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6" t="s">
        <v>6</v>
      </c>
      <c r="B1" s="176"/>
      <c r="C1" s="176"/>
      <c r="D1" s="176"/>
      <c r="E1" s="176"/>
      <c r="F1" s="177"/>
    </row>
    <row r="2" spans="1:6" s="33" customFormat="1" ht="24" thickTop="1" x14ac:dyDescent="0.2">
      <c r="A2" s="31"/>
      <c r="B2" s="32"/>
      <c r="C2" s="32"/>
      <c r="D2" s="46"/>
      <c r="E2" s="32"/>
    </row>
    <row r="3" spans="1:6" x14ac:dyDescent="0.2">
      <c r="A3" s="178" t="s">
        <v>7</v>
      </c>
      <c r="B3" s="178"/>
      <c r="C3" s="178"/>
      <c r="D3" s="178"/>
      <c r="E3" s="178"/>
    </row>
    <row r="4" spans="1:6" x14ac:dyDescent="0.2">
      <c r="A4" s="34"/>
    </row>
    <row r="5" spans="1:6" x14ac:dyDescent="0.2">
      <c r="A5" s="37" t="s">
        <v>1</v>
      </c>
      <c r="B5" s="181" t="s">
        <v>18</v>
      </c>
      <c r="C5" s="182"/>
      <c r="D5" s="182"/>
      <c r="E5" s="183"/>
    </row>
    <row r="6" spans="1:6" x14ac:dyDescent="0.2">
      <c r="A6" s="35" t="s">
        <v>8</v>
      </c>
      <c r="B6" s="184" t="s">
        <v>21</v>
      </c>
      <c r="C6" s="185"/>
      <c r="D6" s="185"/>
      <c r="E6" s="186"/>
    </row>
    <row r="7" spans="1:6" x14ac:dyDescent="0.2">
      <c r="A7" s="179" t="s">
        <v>16</v>
      </c>
      <c r="B7" s="45" t="s">
        <v>11</v>
      </c>
      <c r="C7" s="45" t="s">
        <v>12</v>
      </c>
      <c r="D7" s="47" t="s">
        <v>13</v>
      </c>
      <c r="E7" s="45" t="s">
        <v>14</v>
      </c>
    </row>
    <row r="8" spans="1:6" x14ac:dyDescent="0.2">
      <c r="A8" s="179"/>
      <c r="B8" s="36"/>
      <c r="C8" s="36"/>
      <c r="D8" s="48"/>
      <c r="E8" s="36"/>
    </row>
    <row r="9" spans="1:6" x14ac:dyDescent="0.2">
      <c r="A9" s="179"/>
      <c r="B9" s="36"/>
      <c r="C9" s="36"/>
      <c r="D9" s="48"/>
      <c r="E9" s="36"/>
    </row>
    <row r="10" spans="1:6" x14ac:dyDescent="0.2">
      <c r="A10" s="179"/>
      <c r="B10" s="36"/>
      <c r="C10" s="36"/>
      <c r="D10" s="48"/>
      <c r="E10" s="36"/>
    </row>
    <row r="11" spans="1:6" x14ac:dyDescent="0.2">
      <c r="A11" s="180"/>
      <c r="B11" s="36"/>
      <c r="C11" s="36"/>
      <c r="D11" s="48"/>
      <c r="E11" s="36"/>
    </row>
    <row r="12" spans="1:6" x14ac:dyDescent="0.2">
      <c r="A12" s="179" t="s">
        <v>15</v>
      </c>
      <c r="B12" s="45" t="s">
        <v>11</v>
      </c>
      <c r="C12" s="45" t="s">
        <v>12</v>
      </c>
      <c r="D12" s="47" t="s">
        <v>13</v>
      </c>
      <c r="E12" s="45" t="s">
        <v>14</v>
      </c>
    </row>
    <row r="13" spans="1:6" x14ac:dyDescent="0.2">
      <c r="A13" s="179"/>
      <c r="B13" s="36"/>
      <c r="C13" s="36"/>
      <c r="D13" s="48"/>
      <c r="E13" s="36"/>
    </row>
    <row r="14" spans="1:6" x14ac:dyDescent="0.2">
      <c r="A14" s="179"/>
      <c r="B14" s="36"/>
      <c r="C14" s="36"/>
      <c r="D14" s="48"/>
      <c r="E14" s="36"/>
    </row>
    <row r="15" spans="1:6" x14ac:dyDescent="0.2">
      <c r="A15" s="179"/>
      <c r="B15" s="36"/>
      <c r="C15" s="36"/>
      <c r="D15" s="48"/>
      <c r="E15" s="36"/>
    </row>
    <row r="16" spans="1:6" x14ac:dyDescent="0.2">
      <c r="A16" s="18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schemas.microsoft.com/office/2006/metadata/properties"/>
    <ds:schemaRef ds:uri="http://schemas.openxmlformats.org/package/2006/metadata/core-properties"/>
    <ds:schemaRef ds:uri="http://purl.org/dc/term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5349db9c-67ed-4999-a121-efc56dbedff2"/>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DE Sarkar, Sreejita (Contractor)</cp:lastModifiedBy>
  <cp:lastPrinted>2009-03-20T06:16:48Z</cp:lastPrinted>
  <dcterms:created xsi:type="dcterms:W3CDTF">2002-07-31T11:12:35Z</dcterms:created>
  <dcterms:modified xsi:type="dcterms:W3CDTF">2019-03-27T05:31:25Z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