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ubd/wolke2/utku_SIVOCS/4444_outputs/02_stats_to_share/"/>
    </mc:Choice>
  </mc:AlternateContent>
  <xr:revisionPtr revIDLastSave="0" documentId="8_{1E6315C6-6489-F242-96DA-6423DD90DBD5}" xr6:coauthVersionLast="47" xr6:coauthVersionMax="47" xr10:uidLastSave="{00000000-0000-0000-0000-000000000000}"/>
  <bookViews>
    <workbookView xWindow="14400" yWindow="12120" windowWidth="21600" windowHeight="11260" xr2:uid="{00000000-000D-0000-FFFF-FFFF00000000}"/>
  </bookViews>
  <sheets>
    <sheet name="results-survey718586" sheetId="1" r:id="rId1"/>
    <sheet name="figur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470" i="1" l="1"/>
  <c r="S471" i="1"/>
  <c r="S472" i="1"/>
  <c r="Q470" i="1"/>
  <c r="Q471" i="1"/>
  <c r="Q472" i="1"/>
  <c r="N135" i="1"/>
  <c r="L135" i="1"/>
  <c r="J135" i="1"/>
  <c r="K151" i="1"/>
  <c r="N154" i="1"/>
  <c r="O152" i="1" s="1"/>
  <c r="L154" i="1"/>
  <c r="M131" i="1" s="1"/>
  <c r="J154" i="1"/>
  <c r="K131" i="1" s="1"/>
  <c r="B902" i="1"/>
  <c r="B883" i="1"/>
  <c r="B864" i="1"/>
  <c r="B845" i="1"/>
  <c r="B826" i="1"/>
  <c r="B807" i="1"/>
  <c r="B748" i="1"/>
  <c r="B1069" i="1"/>
  <c r="B1049" i="1"/>
  <c r="B1029" i="1"/>
  <c r="G19" i="2"/>
  <c r="G18" i="2"/>
  <c r="G17" i="2"/>
  <c r="G16" i="2"/>
  <c r="G15" i="2"/>
  <c r="G14" i="2"/>
  <c r="G13" i="2"/>
  <c r="G12" i="2"/>
  <c r="G11" i="2"/>
  <c r="G10" i="2"/>
  <c r="G9" i="2"/>
  <c r="E19" i="2"/>
  <c r="E18" i="2"/>
  <c r="E17" i="2"/>
  <c r="E16" i="2"/>
  <c r="E15" i="2"/>
  <c r="E14" i="2"/>
  <c r="E13" i="2"/>
  <c r="E12" i="2"/>
  <c r="E11" i="2"/>
  <c r="E10" i="2"/>
  <c r="E9" i="2"/>
  <c r="C10" i="2"/>
  <c r="C11" i="2"/>
  <c r="C12" i="2"/>
  <c r="C13" i="2"/>
  <c r="C14" i="2"/>
  <c r="C15" i="2"/>
  <c r="C16" i="2"/>
  <c r="C17" i="2"/>
  <c r="C18" i="2"/>
  <c r="C19" i="2"/>
  <c r="C9" i="2"/>
  <c r="G57" i="1"/>
  <c r="H57" i="1"/>
  <c r="I57" i="1"/>
  <c r="J57" i="1"/>
  <c r="K57" i="1"/>
  <c r="L57" i="1"/>
  <c r="M57" i="1"/>
  <c r="N57" i="1"/>
  <c r="O57" i="1"/>
  <c r="P57" i="1"/>
  <c r="F57" i="1"/>
  <c r="F58" i="1"/>
  <c r="G58" i="1"/>
  <c r="H58" i="1"/>
  <c r="I58" i="1"/>
  <c r="J58" i="1"/>
  <c r="K58" i="1"/>
  <c r="L58" i="1"/>
  <c r="M58" i="1"/>
  <c r="N58" i="1"/>
  <c r="O58" i="1"/>
  <c r="P58" i="1"/>
  <c r="F59" i="1"/>
  <c r="G59" i="1"/>
  <c r="H59" i="1"/>
  <c r="I59" i="1"/>
  <c r="J59" i="1"/>
  <c r="K59" i="1"/>
  <c r="L59" i="1"/>
  <c r="M59" i="1"/>
  <c r="N59" i="1"/>
  <c r="O59" i="1"/>
  <c r="P59" i="1"/>
  <c r="B239" i="1"/>
  <c r="B71" i="1"/>
  <c r="B912" i="1"/>
  <c r="B921" i="1"/>
  <c r="B930" i="1"/>
  <c r="B939" i="1"/>
  <c r="B948" i="1"/>
  <c r="B957" i="1"/>
  <c r="B966" i="1"/>
  <c r="B975" i="1"/>
  <c r="B984" i="1"/>
  <c r="B993" i="1"/>
  <c r="B1002" i="1"/>
  <c r="B1011" i="1"/>
  <c r="B1080" i="1"/>
  <c r="B761" i="1"/>
  <c r="B694" i="1"/>
  <c r="B682" i="1"/>
  <c r="B670" i="1"/>
  <c r="B658" i="1"/>
  <c r="B646" i="1"/>
  <c r="B634" i="1"/>
  <c r="B622" i="1"/>
  <c r="B610" i="1"/>
  <c r="B592" i="1"/>
  <c r="B574" i="1"/>
  <c r="B556" i="1"/>
  <c r="B538" i="1"/>
  <c r="B520" i="1"/>
  <c r="B502" i="1"/>
  <c r="B484" i="1"/>
  <c r="B475" i="1"/>
  <c r="B466" i="1"/>
  <c r="B457" i="1"/>
  <c r="B448" i="1"/>
  <c r="B430" i="1"/>
  <c r="B439" i="1"/>
  <c r="B421" i="1"/>
  <c r="B412" i="1"/>
  <c r="B403" i="1"/>
  <c r="B394" i="1"/>
  <c r="B385" i="1"/>
  <c r="B376" i="1"/>
  <c r="B365" i="1"/>
  <c r="B354" i="1"/>
  <c r="B343" i="1"/>
  <c r="B332" i="1"/>
  <c r="B321" i="1"/>
  <c r="B310" i="1"/>
  <c r="B299" i="1"/>
  <c r="B289" i="1"/>
  <c r="B279" i="1"/>
  <c r="B269" i="1"/>
  <c r="B259" i="1"/>
  <c r="B249" i="1"/>
  <c r="B153" i="1"/>
  <c r="B143" i="1"/>
  <c r="B125" i="1"/>
  <c r="B107" i="1"/>
  <c r="B89" i="1"/>
  <c r="E40" i="1" s="1"/>
  <c r="B62" i="1"/>
  <c r="E38" i="1" s="1"/>
  <c r="B44" i="1"/>
  <c r="B32" i="1"/>
  <c r="B20" i="1"/>
  <c r="E36" i="1" s="1"/>
  <c r="D93" i="1"/>
  <c r="D111" i="1"/>
  <c r="D129" i="1"/>
  <c r="D233" i="1"/>
  <c r="D243" i="1"/>
  <c r="D253" i="1"/>
  <c r="D263" i="1"/>
  <c r="D273" i="1"/>
  <c r="D283" i="1"/>
  <c r="D293" i="1"/>
  <c r="D303" i="1"/>
  <c r="D314" i="1"/>
  <c r="D325" i="1"/>
  <c r="D336" i="1"/>
  <c r="D347" i="1"/>
  <c r="D358" i="1"/>
  <c r="D369" i="1"/>
  <c r="D380" i="1"/>
  <c r="D389" i="1"/>
  <c r="D398" i="1"/>
  <c r="D407" i="1"/>
  <c r="D416" i="1"/>
  <c r="D425" i="1"/>
  <c r="D434" i="1"/>
  <c r="D443" i="1"/>
  <c r="D452" i="1"/>
  <c r="D461" i="1"/>
  <c r="D488" i="1"/>
  <c r="D506" i="1"/>
  <c r="D524" i="1"/>
  <c r="D542" i="1"/>
  <c r="D560" i="1"/>
  <c r="D578" i="1"/>
  <c r="D596" i="1"/>
  <c r="D614" i="1"/>
  <c r="D626" i="1"/>
  <c r="D638" i="1"/>
  <c r="D650" i="1"/>
  <c r="D662" i="1"/>
  <c r="D674" i="1"/>
  <c r="D686" i="1"/>
  <c r="D793" i="1"/>
  <c r="D812" i="1"/>
  <c r="D831" i="1"/>
  <c r="D850" i="1"/>
  <c r="D869" i="1"/>
  <c r="D888" i="1"/>
  <c r="D1055" i="1"/>
  <c r="D1035" i="1"/>
  <c r="D1015" i="1"/>
  <c r="D1006" i="1"/>
  <c r="D997" i="1"/>
  <c r="D988" i="1"/>
  <c r="D979" i="1"/>
  <c r="D970" i="1"/>
  <c r="D961" i="1"/>
  <c r="D952" i="1"/>
  <c r="D943" i="1"/>
  <c r="D934" i="1"/>
  <c r="D925" i="1"/>
  <c r="D916" i="1"/>
  <c r="D907" i="1"/>
  <c r="O131" i="1" l="1"/>
  <c r="K132" i="1"/>
  <c r="M132" i="1"/>
  <c r="O132" i="1"/>
  <c r="K133" i="1"/>
  <c r="K152" i="1"/>
  <c r="M133" i="1"/>
  <c r="O133" i="1"/>
  <c r="K150" i="1"/>
  <c r="M150" i="1"/>
  <c r="M151" i="1"/>
  <c r="M152" i="1"/>
  <c r="O150" i="1"/>
  <c r="O151" i="1"/>
</calcChain>
</file>

<file path=xl/sharedStrings.xml><?xml version="1.0" encoding="utf-8"?>
<sst xmlns="http://schemas.openxmlformats.org/spreadsheetml/2006/main" count="1210" uniqueCount="521">
  <si>
    <t>Number of records in this query:</t>
  </si>
  <si>
    <t>Total records in survey:</t>
  </si>
  <si>
    <t>Percentage of total:</t>
  </si>
  <si>
    <t>Summary for transdisciplinaryExp(rate)[Please rate]</t>
  </si>
  <si>
    <t xml:space="preserve">How would you rate your experience with transdisciplinary research?
</t>
  </si>
  <si>
    <t>Answer</t>
  </si>
  <si>
    <t>Count</t>
  </si>
  <si>
    <t>Percentage</t>
  </si>
  <si>
    <t>No answer</t>
  </si>
  <si>
    <t>Summary for age</t>
  </si>
  <si>
    <t>How old are you?</t>
  </si>
  <si>
    <t>39 or younger (39d)</t>
  </si>
  <si>
    <t>40 to 49 (40ies)</t>
  </si>
  <si>
    <t>50 to 59 (50ies)</t>
  </si>
  <si>
    <t>60 to 69 (60ies)</t>
  </si>
  <si>
    <t>70 or older (70p)</t>
  </si>
  <si>
    <t>Summary for academicAge</t>
  </si>
  <si>
    <t>What is your academic age?</t>
  </si>
  <si>
    <t>0-2 years (a)</t>
  </si>
  <si>
    <t>3-5 years (b)</t>
  </si>
  <si>
    <t>6-10 years (c)</t>
  </si>
  <si>
    <t>11-15 years (d)</t>
  </si>
  <si>
    <t>&gt; 15 years (e)</t>
  </si>
  <si>
    <t>Summary for familiarWithSI(response)[Please rate]</t>
  </si>
  <si>
    <t xml:space="preserve">How familiar are you with the concept of "social innovation"?
</t>
  </si>
  <si>
    <t>Summary for projectReference</t>
  </si>
  <si>
    <t>Together with the SNSF, we have sampled roughly 1'000 individual projects. The one attributed to you as responsible applicant is the following:   	Project ID: {TOKEN:ATTRIBUTE_3} 	Project title: {TOKEN:ATTRIBUTE_4} 	Project period: {TOKEN:ATTRIBUTE_7} 	Corresponding discipline: {TOKEN:ATTRIBUTE_5} 	SNSF funding instrument: {TOKEN:ATTRIBUTE_6}   We kindly ask you to keep this project in mind, as all our subsequent questions relate to this project.  Please be so kind as to confirm that it is clear to you that, from now on, all questions and your responses refer to this project exclusively.</t>
  </si>
  <si>
    <t>Yes (Y)</t>
  </si>
  <si>
    <t>No (N)</t>
  </si>
  <si>
    <t>Summary for contribToSI(rate)[Please rate]</t>
  </si>
  <si>
    <t xml:space="preserve">To what extent do you think your SNSF-funded project contributed to social innovation (please see ﻿ below for a definition)?
</t>
  </si>
  <si>
    <t>Summary for motivation(pheno)[better understand a natural, technical, economic, or social phenomenon?]</t>
  </si>
  <si>
    <t xml:space="preserve">When you designed your project, to what degree were you motivated to …
</t>
  </si>
  <si>
    <t>Summary for motivation(prob)[directly address a natural, technical, economic, or social problem?]</t>
  </si>
  <si>
    <t>Summary for motivation(welfare)[improve the human condition/welfare (outside academia)?]</t>
  </si>
  <si>
    <t>Summary for benefitForNonAcademy</t>
  </si>
  <si>
    <t>Have you deliberately designed your project so that it might generate an immediate and intended benefit for the general population or a specific non-academic target group (e.g. specific social, policy, or business actors)?</t>
  </si>
  <si>
    <t>Summary for impulseForNonAcad</t>
  </si>
  <si>
    <t>Was there an impulse from the non-academic world that motivated you to start the project, namely ...</t>
  </si>
  <si>
    <t>a specific societal problem (soc)</t>
  </si>
  <si>
    <t>a specific economic problem (econ)</t>
  </si>
  <si>
    <t>a specific ecological/natural problem (ecol)</t>
  </si>
  <si>
    <t>a specific health/medical problem (health)</t>
  </si>
  <si>
    <t>a specific technical problem (tech)</t>
  </si>
  <si>
    <t>Other</t>
  </si>
  <si>
    <t>ID</t>
  </si>
  <si>
    <t>Response</t>
  </si>
  <si>
    <t>curiosity</t>
  </si>
  <si>
    <t>scientific couriosity</t>
  </si>
  <si>
    <t>Generate knowledge about the role of social contexts for human development</t>
  </si>
  <si>
    <t xml:space="preserve">A specific Organizational problem </t>
  </si>
  <si>
    <t>purely scientific problem</t>
  </si>
  <si>
    <t>basic research</t>
  </si>
  <si>
    <t>a lack of historical reflexivity</t>
  </si>
  <si>
    <t>improve education</t>
  </si>
  <si>
    <t>To participate to the desire of Society to get a better understanding of the position of human being in the cosmos</t>
  </si>
  <si>
    <t>improve knowledge without specific other purporse</t>
  </si>
  <si>
    <t>complete a lacking history</t>
  </si>
  <si>
    <t>problems in legal practice</t>
  </si>
  <si>
    <t>An in-depth foresight in mobility issues</t>
  </si>
  <si>
    <t>fundamental understanding of nature</t>
  </si>
  <si>
    <t>knowledge</t>
  </si>
  <si>
    <t>theory - practice gap in education</t>
  </si>
  <si>
    <t>cultural understanding to learn from Homeric society</t>
  </si>
  <si>
    <t>Existential and spiritual problem: selfunderstanding</t>
  </si>
  <si>
    <t>answering scientific questions</t>
  </si>
  <si>
    <t>fundamental research</t>
  </si>
  <si>
    <t>interest of the society to know more about fundamental questions, e.g. concerning the origin of the universe, of the matter we are made of, etc.</t>
  </si>
  <si>
    <t>arts</t>
  </si>
  <si>
    <t>religious debates</t>
  </si>
  <si>
    <t>not a problem, but an interest</t>
  </si>
  <si>
    <t>scientific interest</t>
  </si>
  <si>
    <t>a hype about AVs</t>
  </si>
  <si>
    <t>agriculture issues</t>
  </si>
  <si>
    <t>a theoretical problem</t>
  </si>
  <si>
    <t>big science question</t>
  </si>
  <si>
    <t>increase basic knowledge about social-cognitive development.</t>
  </si>
  <si>
    <t>understanding nature</t>
  </si>
  <si>
    <t>religion in social life</t>
  </si>
  <si>
    <t>understanding of fundamental mechanisms in living cells</t>
  </si>
  <si>
    <t>cultrual technology of writing processus</t>
  </si>
  <si>
    <t>useful invention</t>
  </si>
  <si>
    <t>Curiosity</t>
  </si>
  <si>
    <t>specific professionnal problem</t>
  </si>
  <si>
    <t>collaboration between different regions in Switzerland and worldwide, collaboration with theorists, discovery of different conceptual or technical solutions</t>
  </si>
  <si>
    <t>fundamental science</t>
  </si>
  <si>
    <t>open poetic spaces</t>
  </si>
  <si>
    <t>gaining knowledge</t>
  </si>
  <si>
    <t>curiosity, basic science</t>
  </si>
  <si>
    <t>interest expressed by non specialists</t>
  </si>
  <si>
    <t>veterinary medicine health problem</t>
  </si>
  <si>
    <t>an artistic question related to practice</t>
  </si>
  <si>
    <t>a specific educational problem</t>
  </si>
  <si>
    <t>local and regional history and identity</t>
  </si>
  <si>
    <t>curiosity in understanding the biology of the pathogen</t>
  </si>
  <si>
    <t>linguistics, humanities</t>
  </si>
  <si>
    <t>a design problem</t>
  </si>
  <si>
    <t xml:space="preserve">Understanding basic mechanisms to govern organ development </t>
  </si>
  <si>
    <t xml:space="preserve">a social phenomenon not a problem </t>
  </si>
  <si>
    <t>scientific practice</t>
  </si>
  <si>
    <t xml:space="preserve">To gain knowledge of laws of nature </t>
  </si>
  <si>
    <t>criminalistics</t>
  </si>
  <si>
    <t>curiosity-based knowledge</t>
  </si>
  <si>
    <t>Second language teaching - translation</t>
  </si>
  <si>
    <t>an intellectual problem</t>
  </si>
  <si>
    <t>educational problem</t>
  </si>
  <si>
    <t>improve research environment</t>
  </si>
  <si>
    <t>Urban design and planning strategy</t>
  </si>
  <si>
    <t>Summary for groupsInvolved(res)[researchers from other disciplines]</t>
  </si>
  <si>
    <t xml:space="preserve">In your research processes, did you actively involve one or more of the following groups(*)?
</t>
  </si>
  <si>
    <t>Summary for groupsInvolved(busi)[company/business representatives (incl. farmers)]</t>
  </si>
  <si>
    <t>Summary for groupsInvolved(civsoc)[representatives of NGOs, advocacy or other civil society groups]</t>
  </si>
  <si>
    <t>Summary for groupsInvolved(policy)[policy makers, public administrations, representatives from governmental agencies]</t>
  </si>
  <si>
    <t>Summary for groupsInvolved(citiz)[individual citizens (e.g. as beneficiaries, customers, or concerned persons)]</t>
  </si>
  <si>
    <t>Summary for groupsInvolved(media)[media representatives (traditional media, digital media (e.g. bloggers), journalists, community-led media, etc.)]</t>
  </si>
  <si>
    <t>Summary for groupsInvolved(welfare)[representatives from welfare- or education-providing institutions (such as schools, kindergartens, hospitals, or care centres)]</t>
  </si>
  <si>
    <t>Summary for natureOfInvolvement(res)[researchers from other disciplines]</t>
  </si>
  <si>
    <t xml:space="preserve">What was the nature of involvement of those groups?
</t>
  </si>
  <si>
    <t>consultative (provide information via interviews, online questionnaires, etc.) (cons)</t>
  </si>
  <si>
    <t>contributory (consultative + contributing through collecting data, validating data, disseminating results, etc.) (contr)</t>
  </si>
  <si>
    <t>collaborative (contributory + interpreting data and/or drawing conclusions) (colla)</t>
  </si>
  <si>
    <t>co-created (collaborative + participated in designing study and/or determining objectives) (cocr)</t>
  </si>
  <si>
    <t>Summary for natureOfInvolvement(busi)[company/business representatives (incl. farmers)]</t>
  </si>
  <si>
    <t>Summary for natureOfInvolvement(civsoc)[representatives of NGOs, advocacy or other civil society groups]</t>
  </si>
  <si>
    <t>Summary for natureOfInvolvement(policy)[policy makers, public administrations, representatives from governmental agencies]</t>
  </si>
  <si>
    <t>Summary for natureOfInvolvement(citiz)[individual citizens (e.g. as beneficiaries, customers, or concerned persons)]</t>
  </si>
  <si>
    <t>Summary for natureOfInvolvement(media)[media representatives (traditional media, digital media (e.g. bloggers), journalists, community-led media, etc.)]</t>
  </si>
  <si>
    <t>Summary for natureOfInvolvement(welfare)[representatives from welfare- or education-providing institutions (such as schools, kindergartens, hospitals, or care centres)]</t>
  </si>
  <si>
    <t>Summary for targetGroupsGoals(socneeds)[... targeted a group of people with specific social needs.]</t>
  </si>
  <si>
    <t xml:space="preserve">Please indicate whether the following statements fit your project:     Your project has ...
</t>
  </si>
  <si>
    <t>Summary for targetGroupsGoals(socgroups)[... included socially disadvantaged or marginalised people.]</t>
  </si>
  <si>
    <t>Summary for targetGroupsGoals(improve)[... worked towards improving people’s lives.]</t>
  </si>
  <si>
    <t>Summary for targetGroupsGoals(empower)[... aimed at empowering people (in general or specific groups).]</t>
  </si>
  <si>
    <t>Summary for targetGroupsGoals(diversity)[... enabled diversity and exchange of different perspectives.]</t>
  </si>
  <si>
    <t>Summary for concepts(pub)[open access (publications)]</t>
  </si>
  <si>
    <t xml:space="preserve">Did one or more of the following concepts (norms, requirements, practices) apply to your research project?
</t>
  </si>
  <si>
    <t>Summary for concepts(data)[open access (research data)]</t>
  </si>
  <si>
    <t>Summary for concepts(code)[open source (code)]</t>
  </si>
  <si>
    <t>Summary for concepts(infra)[open/shared infrastructure]</t>
  </si>
  <si>
    <t>Summary for concepts(review)[open peer review (e. g. participation of a wider community or post-publication commenting)]</t>
  </si>
  <si>
    <t>Summary for concepts2</t>
  </si>
  <si>
    <t>Did your project consider the sex or gender dimension explicitly in your research?</t>
  </si>
  <si>
    <t>Summary for concepts3</t>
  </si>
  <si>
    <t>Did your project aim at supporting evidence-based decision-making of policy-makers?</t>
  </si>
  <si>
    <t>Summary for impactTargetGroup(pub)[the general population]</t>
  </si>
  <si>
    <t xml:space="preserve">To what degree has your project directly contributed to new or better services, products, processes, or ways of doing things that were targeted towards ...
</t>
  </si>
  <si>
    <t>Summary for impactTargetGroup(busi)[businesses]</t>
  </si>
  <si>
    <t>Summary for impactTargetGroup(socgr)[specific social groups (e.g. women/men/non-binary, youth/elderly; migrants; or minorities/indigenous people)]</t>
  </si>
  <si>
    <t>Summary for impactTargetGroup(welfare)[welfare- and education-providing institutions (such as schools, kindergartens, hospitals, or care centres)]</t>
  </si>
  <si>
    <t>Summary for impactTargetGroup(civsoc)[NGOs, advocacy or other civil society groups]</t>
  </si>
  <si>
    <t>Summary for impactTargetGroup(policy)[policy-making, public administration, governmental agencies]</t>
  </si>
  <si>
    <t>Summary for impactTargetGroup(acad)[academia]</t>
  </si>
  <si>
    <t>Summary for kindOfChange(pub)[the general population]</t>
  </si>
  <si>
    <t xml:space="preserve">What kind of change (short- or long-term) did your project intend to bring about in the following target groups or in the general population?   
</t>
  </si>
  <si>
    <t>changing understanding (und)</t>
  </si>
  <si>
    <t>changing awareness (awar)</t>
  </si>
  <si>
    <t>changing attitude (att)</t>
  </si>
  <si>
    <t>changing behaviour (beh)</t>
  </si>
  <si>
    <t>other (other)</t>
  </si>
  <si>
    <t>Summary for kindOfChange(busi)[businesses]</t>
  </si>
  <si>
    <t>Summary for kindOfChange(socgr)[specific social groups]</t>
  </si>
  <si>
    <t>Summary for kindOfChange(welfare)[welfare- and education-providing institutions]</t>
  </si>
  <si>
    <t>Summary for kindOfChange(civsoc)[NGOs, advocacy or other civil society groups]</t>
  </si>
  <si>
    <t>Summary for kindOfChange(policy)[policy-making, public administration, governmental agencies]</t>
  </si>
  <si>
    <t>Summary for kindOfChange(acad)[academia]</t>
  </si>
  <si>
    <t>Summary for kindOfChangeOther</t>
  </si>
  <si>
    <t>What other change did you intend to bring about?</t>
  </si>
  <si>
    <t>contribution to the further development of my research field</t>
  </si>
  <si>
    <t>Show how transistors scale when narrow gap materials are used to improve communication systems</t>
  </si>
  <si>
    <t>how to measure eating behavior in children in a valid way</t>
  </si>
  <si>
    <t>Improved medicines</t>
  </si>
  <si>
    <t>These questions make little sense to me given that the project is about improving algorithms. How do I know about its eventual impact. This is basic research. How do I know about the general population impact? Perhaps nothing, perhaps much, but that is for other researchers that will possibly apply our algorithms.</t>
  </si>
  <si>
    <t>With the term "specific social groups" I mean "patients affected with a rare blinding disease, which causes handicap and everyday life restrictions". Our work aimed at finding a therapy for these individuals.</t>
  </si>
  <si>
    <t>We worked on generating scientific data to improve current strategies to heal bone defects in human patients. However, the project was very much on the basic science side, so the social impact is close to zero. Nevertheless, we don't know yet whether the work will one day contribute to improve current strategies. The project was discussed with commercial companies and from time to time to clinicians.</t>
  </si>
  <si>
    <t>Developping business / startups</t>
  </si>
  <si>
    <t>The goal was to provide information in the research field to the general public and to public administration not necessarily to trigger change</t>
  </si>
  <si>
    <t>cultural policy</t>
  </si>
  <si>
    <t>The outcome of the project was used to update and possible change governmental regulations/law.</t>
  </si>
  <si>
    <t>Providing tools to follow long term variations</t>
  </si>
  <si>
    <t xml:space="preserve">Better treatment for a disease - test new drugs </t>
  </si>
  <si>
    <t>Improvements in health care through better drugs</t>
  </si>
  <si>
    <t>new therapeutic approaches</t>
  </si>
  <si>
    <t>A new commercial product.</t>
  </si>
  <si>
    <t>Better medicinal drugs</t>
  </si>
  <si>
    <t>Changing the options of cancer treatment of patients and their quality of life.</t>
  </si>
  <si>
    <t>Changing the way the specific group can be seen and recognized, in other words valued</t>
  </si>
  <si>
    <t>not applicable</t>
  </si>
  <si>
    <t>Other: To impact the quality of artistic experience of audiences._x000D_
The target groups are: _x000D_
a) audiences of contemporary electronic music («general population»)_x000D_
b) Practitioners, artists working in the field («non-academic», «business»)</t>
  </si>
  <si>
    <t>contributing to a theoretical debate about the specific phenomenon</t>
  </si>
  <si>
    <t>Improvements of simulation tools in specific academic subfield.</t>
  </si>
  <si>
    <t>knowledge of fundamental biology</t>
  </si>
  <si>
    <t>The project goals provided new technical methodologies, which should impact further research developments in academia; regarding business, it is the awareness that some good enough performance could be achieved, allowing for some applications. _x000D_
_x000D_
The specific topic ultimately was exploited to design assistive technologies for tetraplegic persons, with an impact on how to think their access to internet and other communication tools from a human-computer-interaction design perspective.</t>
  </si>
  <si>
    <t>always working towards improved weather forecasts</t>
  </si>
  <si>
    <t xml:space="preserve">Improved health and improved measures to improve health. </t>
  </si>
  <si>
    <t>Summary for adoptByPolicy(rate)[Please rate]</t>
  </si>
  <si>
    <t xml:space="preserve">From your perspective, to what extent were project results taken up by policy-making and/or public administration and/or governmental agencies?
</t>
  </si>
  <si>
    <t>Not applicable (99)</t>
  </si>
  <si>
    <t>Summary for adoptByPolicyHow</t>
  </si>
  <si>
    <t>In what way were those results taken up by policy-making and/or public administration and/or governmental agencies?</t>
  </si>
  <si>
    <t>Changed policy (measures) (SQ001)</t>
  </si>
  <si>
    <t>Changed agenda-setting (SQ002)</t>
  </si>
  <si>
    <t>Changed regulation or law (SQ003)</t>
  </si>
  <si>
    <t xml:space="preserve">No direct impact that I could witness </t>
  </si>
  <si>
    <t>changed policy analysis</t>
  </si>
  <si>
    <t>methodology</t>
  </si>
  <si>
    <t>Changed awareness about historical events</t>
  </si>
  <si>
    <t>more sensible</t>
  </si>
  <si>
    <t>making CH become part of the SKA radio telescope</t>
  </si>
  <si>
    <t>Changed understanding of social policies</t>
  </si>
  <si>
    <t>Awareness, discussions</t>
  </si>
  <si>
    <t xml:space="preserve">changes in behaviour of public administrationsenation </t>
  </si>
  <si>
    <t>Awareness</t>
  </si>
  <si>
    <t xml:space="preserve">Our results were relevant for studies on future scientific projects (e.g.for the FCC design study) </t>
  </si>
  <si>
    <t>approaches to evidence evaluation in similar cases</t>
  </si>
  <si>
    <t>changed assumptions</t>
  </si>
  <si>
    <t>individual behavior</t>
  </si>
  <si>
    <t>improved operational numerical models</t>
  </si>
  <si>
    <t>increased awareness of zoonotic infections</t>
  </si>
  <si>
    <t>made it clear to SNF and SERI that the neutrino long baseline physics was important for an issue deeply essential for understading the very existence of the Universe.</t>
  </si>
  <si>
    <t>influence work of international organizations</t>
  </si>
  <si>
    <t>changed participatory  ways of doing</t>
  </si>
  <si>
    <t>contributing to the discussion about educational challenges / contemporary debate about education of children in their early years</t>
  </si>
  <si>
    <t>discussion, debate, reflection</t>
  </si>
  <si>
    <t>Improving the quality of the teaching of Italian and French as second languages by the fundamental contribution to specific differences</t>
  </si>
  <si>
    <t xml:space="preserve">changed attitude: increased scrutiny, critical response awareness </t>
  </si>
  <si>
    <t>administratively</t>
  </si>
  <si>
    <t>Improved understanding of disease dynamics</t>
  </si>
  <si>
    <t>Sponsoring of projects</t>
  </si>
  <si>
    <t>Summary for Impactstatements(capab)[The targeted, non-academic groups have – either through participation or through the focus of project – likely gained capabilities to better tackle similar existing or upcoming issues.]</t>
  </si>
  <si>
    <t xml:space="preserve">To what extent do the following statements apply to your project?
</t>
  </si>
  <si>
    <t>Summary for Impactstatements(emanc)[The project’s actions played an emancipatory role for the targeted groups.]</t>
  </si>
  <si>
    <t>Summary for Impactstatements(understanding)[The project generated a deeper/better understanding of a specific social issue.]</t>
  </si>
  <si>
    <t>Summary for Impactstatements(mitig)[The project contributed to the mitigation of a social issue.]</t>
  </si>
  <si>
    <t>Summary for Impactstatements(unknown)[The project results addressed an issue that was not (widely) known in the society before.]</t>
  </si>
  <si>
    <t>Summary for Impactstatements(unaddressed)[The scrutinised issue was not (widely) addressed in academia before.]</t>
  </si>
  <si>
    <t>Summary for dissChannels(peer)[Peer reviewed journal publication]</t>
  </si>
  <si>
    <t xml:space="preserve">Which channels were used to disseminate the project results?
</t>
  </si>
  <si>
    <t>Summary for dissChannels(mono)[Monography, contribution to a book]</t>
  </si>
  <si>
    <t>Summary for dissChannels(conf)[Conference proceeding]</t>
  </si>
  <si>
    <t>Summary for dissChannels(policy)[Policy brief(s)]</t>
  </si>
  <si>
    <t>Summary for dissChannels(trad)[Traditional media (TV/radio/print/etc.)]</t>
  </si>
  <si>
    <t>Summary for dissChannels(prof)[Professional journals/magazines targeting practitioners]</t>
  </si>
  <si>
    <t>Summary for dissChannels(web)[Own institutional or project website/blog]</t>
  </si>
  <si>
    <t>Summary for dissChannels(socmed)[Social media]</t>
  </si>
  <si>
    <t>Summary for dissChannels(platf)[Online platforms (other than social media and project website/blog; e. g. data or code sharing, citizen science platforms)]</t>
  </si>
  <si>
    <t>Summary for dissChannels(consult)[(You providing) consultancy (paid or unpaid)]</t>
  </si>
  <si>
    <t>Summary for dissChannels(events)[Targeted events for (non-academic) practitioners]</t>
  </si>
  <si>
    <t>Summary for dissChannels(public)[General events for a non-academic public (other than practitioners)]</t>
  </si>
  <si>
    <t>Summary for scalabilityRating(up)[Scaling-up (to achieve a higher impact)]</t>
  </si>
  <si>
    <t xml:space="preserve">How would you assess in the long term the scalability of the results generated by your project?
</t>
  </si>
  <si>
    <t>I don't know (98)</t>
  </si>
  <si>
    <t>Summary for scalabilityRating(out)[Scaling-out (to different geographic areas)]</t>
  </si>
  <si>
    <t>Summary for scalabilityRating(deep)[Scaling-deep (by changing cultural and social values and practices)]</t>
  </si>
  <si>
    <t>Summary for interestInSummary</t>
  </si>
  <si>
    <t>Would you be interested in receiving a summary of the results of this survey?</t>
  </si>
  <si>
    <t>Summary for SIthroughSNSF</t>
  </si>
  <si>
    <t>Do you have any suggestions how to address social innovation through SNSF-funded projects? If so, please share them in this textbox:</t>
  </si>
  <si>
    <t>This should not be done. SNSF should be about science, not political meddling. The contribution of science to society is good science.</t>
  </si>
  <si>
    <t xml:space="preserve">Less attention to new jargon (eg transformational research) that does nothing but rebranding a very old discussion that dates back to 1970s, more attention to better and more robust methods. </t>
  </si>
  <si>
    <t xml:space="preserve">The main criteria to judge a project should be its scientific quality, and its truth value. I'm afraid that introducing measures of "social innovation" in research is likely to lead, as a side-effect, to promotion of fashionable ideological agendas with low scientific quality. </t>
  </si>
  <si>
    <t xml:space="preserve">fund them. _x000D_
make some grants conditional on social innovation, from the start. be sure it's not just a hope but can be done by having letters of commitment, a track record, ect. </t>
  </si>
  <si>
    <t>To be useful to social innovation, scientific research should not focus on an single, isolable question, but encompass the systemic dimension of any social issue._x000D_
It is a reason (beyond many others) to value both trans-disciplinary projects and fundamental approaches.</t>
  </si>
  <si>
    <t>"deep" (or sustainable) social innovation comes through new experiences, innovative knowledge production, public discourse and long-term cultural change. In this respect, our project is highly relevant, despite the fact that we mainly analyze historical sources through the lens of film, TV and literary narratives. Therefore, SNSF can only continue carefully to choose diverse projects in terms of theories, disciplines, research objectives and cultural/geohistorical contexts.</t>
  </si>
  <si>
    <t>By developing co-financed projects between Universities and other institutions (NGOs, welfare institutions, etc.)</t>
  </si>
  <si>
    <t>I wonder if this kind of online survey can give you an idea of what is behind the projects. Probably through a short discussion you'd have quite different feedback. For instance, in our case, there is a big monograph coming up but it is not published yet. This doesn't fit well when answering all the questions about impact.</t>
  </si>
  <si>
    <t>Not</t>
  </si>
  <si>
    <t>Define it first!  And tell people what you want from the question</t>
  </si>
  <si>
    <t>How is basic Research - and yes, that exists in the Humanities as well - measurable in quantitative terms?</t>
  </si>
  <si>
    <t>The SNF should comcetrate again more on supporting basic research: the long term outcome of basic research cannot be predicted, but has been at numerous occassion been shown to have the LARGEST social impact</t>
  </si>
  <si>
    <t>In order to promote evidence-based decision making and best address current societal challenges, all SNSF projects should address social innovation at various levels. Social innovation should be clearly stated in the broader impact section or in a dedicated section of SNSF proposals. This would both promote social innovation and make scientists more aware of various aspects of social innovation. In fact, most scientific projects promote social innovation even if scientists might not always be fully aware of it. This is a missed opportunity for both science and society. In order to inspire scientists to promote social innovation with their projects, various examples of social innovation could be illustrated on the SNSF website and various workshops and webinars could be organized with teams of experts. Social innovation should not be perceived by scientists as an obligation but as an opportunity and an added value. In fact, proposals should not be penalized if social innovation is not adequately addressed. However, in case of acceptance of the project, examples of social-innovation activities could be proposed to the PIs by a team of SNSF experts.</t>
  </si>
  <si>
    <t>In my opinion, the concept of social innovation is too closely linked to direct economic, economic-social impacts and outputs and not enough to cultural and cognitive competences.</t>
  </si>
  <si>
    <t>I had issues on loosing data in this long survey...</t>
  </si>
  <si>
    <t xml:space="preserve">The questionnaire should include questions relating to legal and economic problems more specifically. </t>
  </si>
  <si>
    <t>SNSF is a bottom-up funding instrument and supports fundamental research. It is important to maintain these values. My project, as others I do, was motivated by fundamental research interests. I didn't design the project FOR the citizens and other stake holders, and I didn't develop it FOR supporting societal change in the first place. BUT I consider that social innovation can be crucially provided by fundamental research too. The advantage is that in that case research is done in agreement with higher standards; in return social innovation brings interesting and important ethical and political commitments that can benefit the research process itself. It is a a win win situation and process.</t>
  </si>
  <si>
    <t>-</t>
  </si>
  <si>
    <t>It would be helpful to be supported also in the process of making contact/networking/etc. with governance/policy makers etc.</t>
  </si>
  <si>
    <t>Science should be exclusively curiosity-based and not aimed at fulfilling any specific ideology.</t>
  </si>
  <si>
    <t>Organise multilateral meetings where social representatives and scientists from various domain can share informally on a given topic._x000D_
The topic should ideally be somewhat eccentric to the specialty of the participants, so that no one tends to impose his or her expert legitimity and inhibits the other participants._x000D_
The discussion should be open in the sense of free thinking and follow the "chartam rule".</t>
  </si>
  <si>
    <t xml:space="preserve">Social innovation is very important and should be further funded through SNSF, even if they sometimes only have indirect or long-term effects that are difficult to measure (e.g. educational innovation). </t>
  </si>
  <si>
    <t xml:space="preserve">I think that a SNSF section specialized in interdisciplinary project is valuable. </t>
  </si>
  <si>
    <t xml:space="preserve">More show casing about the successful projects via the SNSF media._x000D_
More interviews with the SNSF funded researchers._x000D_
To report and remark all forms of innovations such as patents, technology transfer, licensing, spin-offs, etc. reflecting the practical significance of SNSF funded projects as well as scientific achievements._x000D_
To introduce a form of SNSF award for the different groups and categories of researchers per year (even without any monetary expression) - just an honour and recognition. This will surely stimulate social innovation and awareness of society about these achievements. _x000D_
In brief, many forms can be imagined and brainstormed. I am open to contribute and discuss._x000D_
</t>
  </si>
  <si>
    <t>Summary for resultsHighlight</t>
  </si>
  <si>
    <t>Would you like to share with us an example that illustrates project results particularly well for the general public or certain target groups? If so, please provide it here:</t>
  </si>
  <si>
    <t>The project had delivered a new molecular concepts to achieve deep blue emitters for organic light emitting device applications. To my knowledge, it is not yet adopted by the industry. However, the concept has been taken up by other academic target groups. It requires some years of research to make improvements so that industry will be able to adopt it.</t>
  </si>
  <si>
    <t>https://medium.com/@tjukanov/finding-the-most-innovative-square-kilometer-in-europe-with-spatial-sql-46b0fc4bde62_x000D_
_x000D_
https://www.europeandatajournalism.eu/ell/Ergalehia/H-epiloghe-mas/The-most-innovative-square-kilometers-in-Europe</t>
  </si>
  <si>
    <t>The identification of better inclusion practices that helped various cooperatives to better serve their beneficiaries, integrating social and commercial goals. Or the development of an engagement program that helped a NGO achieve impact in ther projects in Africa. Not in this sampled project though.</t>
  </si>
  <si>
    <t>In our project, we developed new methods of evaluating the contamination of the environment with radionuclides. These methods are now under evaluation by the Swiis nuclear industry to implement them in the control of effluents from the power plants and during nuclear dismentling. They are also under evaluation (and partly granted) by the Swiss Federal Office of Public Health in the frame of the Environmental Radioactivity Survey Plan.  We also apply the methods in a project with a French NGO (ACRO) in the discovering of a former contamination of the environnent nearby the la Hague reprocessing plant.</t>
  </si>
  <si>
    <t>Astrophysics has some indirect and direct links with Society. Indirect links are those links that allow to promote diversity in Academic world, in giving path for academic carrier to diversity. Indirectly astrophysics fosters technological development by the specific devices that are needed to improve the collection, analysis of data, by exploring some frontiers in physics and by educating general people on the position of humanity in the Cosmos.</t>
  </si>
  <si>
    <t>In the Alps, fissures minerals formed not at once, but episodically between 90 and 5 Million years.</t>
  </si>
  <si>
    <t>Even small volcnic eruptions can be important for the climate and ozone layer evolution.</t>
  </si>
  <si>
    <t>See for more details on our project here: https://www.srf.ch/news/schweiz/jobs-fuer-fluechtlinge-algorithmus-verteilt-neu-asylbewerber-auf-kantone</t>
  </si>
  <si>
    <t>This study as previous ones in my group was concerned with individual differences in aging (from 60 years of age onwards). Extremey large differences between individuals and within individuals (across several tasks and across time). It seems common knowledge. Yet, it is a crucial question, but very rarely taken as a target of study. It shoould lead to stopping considering older people as a homogeneous group.</t>
  </si>
  <si>
    <t>Above all, our project has made it possible to co-construct a common knowledge between researchers and practitioners on the issue of indebtedness in Switzerland. This has given visibility to the issue and has allowed NGOs in the field to rely on tangible results to gain recognition for the problem.</t>
  </si>
  <si>
    <t>We discovered the genetic defect for ~20 inherited diseases in domestic animals. Example: https://doi.org/10.1371/journal.pgen.1007264_x000D_
This has potential impact in several areas:_x000D_
(1) Development of genetic tests to eradicate a lethal disease from the dog population (--&gt; animal welfare, business opportunity for commercial diagnostic laboratories)_x000D_
(2) Improvement of the well being of the dogs' owners and breeders._x000D_
(3) Advance in basic knowledge on the function of genes, similar diseases might also affect human patients (rare diseases)</t>
  </si>
  <si>
    <t xml:space="preserve">We could show the value of using in vitro developed tissue culture models to better understand viral pathogenesis in absence of animal experimentation. </t>
  </si>
  <si>
    <t>The project included several monographs and articles by the project leader as well as dissartations and habilitations. _x000D_
So the project hopefully contributed to a broader understandung and further distributing of the subjects treated during the development of the project,</t>
  </si>
  <si>
    <t>A talk presenting the results directly from this project to was delivered to a mixed professional audience at the 'world usability day' was recorded and can be seen here _x000D_
https://www.youtube.com/watch?v=R5HgOA03qec&amp;t=6s</t>
  </si>
  <si>
    <t>yes</t>
  </si>
  <si>
    <t>We will be publishing a monograph in MIT Press most senior book series. The book is about environmental data monitoring in China and discuss in details the work of China's most famous environmental NGO. It will therefore help a lot of readers to better understand China policies, environmental data collection, environmental data management, digital infrastructures, and NGOs in China.</t>
  </si>
  <si>
    <t>We were and still are interested in assessing the value of scientific information in the judiciary. Probabilistic models to quantify the value of the evidence are developed, notably in what is now called the Bayesian framework (a way to reason and to decide under state of uncertainty). The project deals with a particular scientific information obtained through DNA analysis of stains recovered on crime scene. We dev eloped the model to interpret results but unfortunately the analytical (laboratory) technique to collect data in real cases has not been impelled in routine work. So, our probabilistic model was just an academic problem we solved. The results has been published and my Ph.D student was able to finish her research and to obtain a PhD in forensic science and statistics.</t>
  </si>
  <si>
    <t>The project was mainly concerned with art censorship with the help of justice (court processes) in autocratic countries. However, we also translated previously unknown court plays from the 1920s from Russian into German, which can now be used in theatre studies, but also in other disciplines (including by the public).</t>
  </si>
  <si>
    <t>See www.matsim.org</t>
  </si>
  <si>
    <t xml:space="preserve">Presented several times talks and lectures of CRISPR to general public so they could understand new developments in genetic engineering </t>
  </si>
  <si>
    <t xml:space="preserve">https://www.biozentrum.unibas.ch/news/detail/a-bacterial-toxin-facilitating-chronic-infection </t>
  </si>
  <si>
    <t xml:space="preserve">Das Projekt, welches in der Öffentlichkeit als SiRENE (Short and long term effects of transportation noise) kommuniziert wurde, wird beispielsweise bei politischen Vorstössen erwähnt (n=16 gemäss Suche be den Parlamentsbetrieben: https://www.parlament.ch/de/suche#k=Sirene Lärm)._x000D_
Es fand auch ein kontinuierlicher Austausch mit der Eidgenössischen Kommission für Lärmbekämpfung statt und die Erkenntnisse aus SiRENE sind bei der evidenzbasierten Überarbeitung der Lärmgrenzwerte direkt eingeflossen. Die Ergebnisse fliesse auch in die Berechnung der externen Kosten des Verkehrs ein._x000D_
</t>
  </si>
  <si>
    <t xml:space="preserve">For both my two lines of research (dispersal and sedimentation of volcanic particles and assessment of volcanic risk) I found that operational agencies and decision makers were more inclined to implement scientific innovation in their policies if they were actively involved in project publication and/or organization of dedicated workshops instead of just being informed of the project results._x000D_
Local workshops also worked very well to engage with various local groups (e.g. general public, stake holders, decision makers). In fact, through these workshops various social groups felt more empowered and motivated to increase their preparedness to face natural hazards. _x000D_
</t>
  </si>
  <si>
    <t>I gave several lectures on the subject (circadian rhythms) to the general public, to social institutions, and to medical doctors.</t>
  </si>
  <si>
    <t>Here two examples:_x000D_
- In collaboration with the Bioscope in Geneva, we have built teaching modules (https://scienscope.unige.ch/bioscope/ateliers/atelier-15/ and https://scienscope.unige.ch/bioscope/ateliers/atelier-14/) for kids and adolescents._x000D_
- We have also published a brochure explaining the importance of sleep for physical and mental health and how to preserve sleep. This brochure is used by teachers, and health practitioners (school nurses and physicians).</t>
  </si>
  <si>
    <t xml:space="preserve">Meanwhile project results have led to two patents and licensing the latter to a biotech startup. </t>
  </si>
  <si>
    <t>We studied the host tropism of human and camel coronaviruses and observed that camel coronaviruses can infect human cells but not primary human lung epithelia. This shows that beside a cellular receptor there're additional barriers for zoonotic transmission of viruses.</t>
  </si>
  <si>
    <t xml:space="preserve">The research in question, neutrino oscillations and the possible matter-antimatter asymmetry that happens to it, is a very good tool of communication. It is a text book and rather unique  example of quantum mechanics operating at macroscopic scales. The collaboration involved considerable travel to Japan for collaborative work and as such generated considerable cross-cultural interest. The collaboration with theorists allowed to understand the great impact  of this research and possible extensions in other physics experiments using very different techniques (colliders).  We organized several public events with full auditoriums including young children and their parents, older people of all social classes asking absolutely fantastic questions.  </t>
  </si>
  <si>
    <t>We worked with a some companies in Switzerland developing with them products. For some cases we succeded to sell them to Chinese clleagues for other research projects. Additionally we developed some medical diagnostic project and also a patent. The problem is that it is very hard to have such projects really tested in hospitals. It would be great if there would be a mediation between technology development and actual production for medical purposes. Kind of a test platform from which industry/hospitals/companies in general could become inspired to bring a research project to the level of being really used.</t>
  </si>
  <si>
    <t xml:space="preserve">The researcher involved in the study was a member of the UNEP expert group on the subject and able to convey results and influence agenda setting in the field. </t>
  </si>
  <si>
    <t>It is difficult to asses a scientific project in engineering in such a way but our project results have led to a patent and the creation of a start-up company, in a very technical field so not directly related to social aspects, but with the aim to improve materials sustainability and the move towards a circular economy...this has social impacts but I cannot assess them yet.</t>
  </si>
  <si>
    <t>A consistent phonological orthography of the native languages has been provided to two native Himalayan language communities, both in the native Devanāgarĩ and dBu-can scripts as well as in Roman script.</t>
  </si>
  <si>
    <t>The information provided in our database (open source) about the performance of musical works using technology can help electroacoustic performers to increase the quality of their artistic work and therefore to offer audiences a better artistic experience. _x000D_
_x000D_
The release of related recordings help to disseminate these works and to increase the awareness about this relatively new artistic practice among the general public.</t>
  </si>
  <si>
    <t xml:space="preserve">Our sinergia project was a forerunner in the growing societal attention towards the history of Child Care in Switzerland. In this position the results contributed to the following process of reappraisal of injustice in the UEK administrative detention and the nationale Research Programme "Welfare and coercion". It was not a special event, but the process of reappraisal in its continuation and political effectiveness that became important for the people concerned as well as for the public awarness of injustice commitd in history.   </t>
  </si>
  <si>
    <t>We pioneered a nation-wide work-field specific (penal institution) survey of specific work situation, load, attitudes, commitment etc. with institutional social climate climate measurement. This allows for the first time  (a) to fully appreciate the situation of staff in the Swiss prison system, (b) to provide empirically based information for the management of prisons and the cantonal prison systems as well as for policy makers on different levels and (c) to situate these findings in differentiated context relevant outcome  measured by the social climate. Our work has significantly contributed to the current trend of an increasing focus on staff as a main driver of the institutional performance and quality of the penal system and on social climate as a context sensitive alternative measurement (alternative to recidivism) of the system's output and outcome.</t>
  </si>
  <si>
    <t xml:space="preserve">The exhibition "Voie" lactées" showed in Geneva, Brussels and Lessines (Belgium) "Voies lactées: l’Allaitement: Représentations et politiques» in 2018. </t>
  </si>
  <si>
    <t>the "Urkundenbuch" is the place to look for reference dates for jubilees (first mention of villages, families, acquisition of rights etc.)</t>
  </si>
  <si>
    <t xml:space="preserve">My project relies on the active field of "utilization of bacteriophages as therapeutic solution". Our results showed that bacteriophages alter the expression of bacterial virulence factors. Our recommandations, relayed by the EMA and experts in the field suggested a deeper control of molecular events mediated by bacteriophages in order to avoid lysogeny and constrained bacterial lysis. </t>
  </si>
  <si>
    <t>We came up with evidence-based ideas how to improve the design of living environments of senior citizens.</t>
  </si>
  <si>
    <t>The teaching I give to students in Medicine and Biology is nourished by the fundamental research I do and in fact, the opposite is also true in an enriching dialectic. And both are part of my involvement in transmitting this to a wider public</t>
  </si>
  <si>
    <t>Patients affected by Attention-Deficit/Hyperactivity Disorder (ADHD) are characterized by impaired executive functioning and/or attention deficits. We studied young adults affected by ADHD, a population that is often left away from the studies (that are mainly focused on children and adolescents). However, adults affected by ADHD might represent up to 5-8% of the population.  We show that a cognitive task called "Dual n-back task" has a reliable effect. The Dual n-back task in the adaptive mode offers as a promising candidate for a cognitive remediation of adult ADHD patients without pharmaceutical medication. _x000D_
_x000D_
https://pubmed.ncbi.nlm.nih.gov/33050115/</t>
  </si>
  <si>
    <t xml:space="preserve">TV emission in which the problems of historical accumulation of antibiotic resistance genes was discussed </t>
  </si>
  <si>
    <t xml:space="preserve">Browse for instance through "https://wp.unil.ch/wkdialogue"_x000D_
</t>
  </si>
  <si>
    <t>Not at this time</t>
  </si>
  <si>
    <t>The research deals with evolutionary aspects of sexual reproduction, focussing on simultaneously hermaphroditic organisms. This research provides a narrative that exposes the very restricted view that most humans have of sexuality. While evolution has led to the emergence of two fundamental sexual strategies, namely making many small germ cells (the male sexual strategy) or making fewer large germ cells (the female sexual strategy), these do not always map onto (lifelong) male and female individuals. Instead, these fundamental strategies can be expressed by the same individual, either sequentially (in sex changing organisms) or at the same time (in simultaneous hermaphrodites). Our research has documented extensive quantitative variation in the amounts allocated to the male and female side of a simultaneous hermaphrodite, and identified important predictors of this variation.</t>
  </si>
  <si>
    <t>Results were presented at a booth during a scientific event organized by the University of Zurich for the general public.</t>
  </si>
  <si>
    <t>Yes, sure. _x000D_
In brief, we work on anti-counterfeiting solutions to protect brands and life-/health-critical products agains counterfeiting._x000D_
We fairly evaluate the security of existing methods and propose new methods, provide public datasets and open codes for that._x000D_
You can find more details on:_x000D_
http://sip.unige.ch/projects/snf-it-dis/about-project/_x000D_
I will be glad to provide more detailed description, if you have some special format/template for that.</t>
  </si>
  <si>
    <t>Out of the project mentioned we created a start-up which has had a certain impact up to date.</t>
  </si>
  <si>
    <t>Summary for feedback</t>
  </si>
  <si>
    <t>Is there anything else you would like to tell us? E. g. a particular interesting fact about your project, a development or result that surprised you, a particular concern that you may have regarding this study, or anything else that we should know?</t>
  </si>
  <si>
    <t>Although the primary project design was not to develop sensors for monitoring long COVID patients, one of the unexpected outcomes of the project has been using materials developed from the project in sensors to determine exhaled oxygen concentration in breathe of long-COVID patients (manuscript submitted to journal for consideration). This work was done in collaboration with a research group in India. This could not have been completely envisaged. I think in that way SNSF does a great job of funding fundamental science that could be useful for the public good. It has to be mentioned that this only comes about through collaboration.</t>
  </si>
  <si>
    <t>This was a tiny project that supported only one phd student who turned out to be very weak and who did not complete the originally proposed research. The survey would be much more appropriate and would have had completely different answers for the other projects in my group</t>
  </si>
  <si>
    <t>The questions asked are too abstract. I cannot immagine that one can draw general conclusions from the answers.</t>
  </si>
  <si>
    <t>Most of my work on social innovation is not SNF funded. The specific project you picked is somewhat related, but social issues are not core in it. I appreciate the focus of the survey is on SNF, but obviously this sampling criterion set me at the margin of this study.</t>
  </si>
  <si>
    <t>FNS granted a companion study to this one and we are currently evaluating environmental contamination by radionuclides nearby the Sellafield reprocessing plant. We were able to evaluate for the first time the fluxes of Pu, A, and U from the contaminated sediments to the water. These data will be used in a new model of determining the radioactive dose to the public living in proximity of the plant. This defines eventually the sense of "social innovation" of our projects.</t>
  </si>
  <si>
    <t>My research dealt with research on hydrogen storage materials which is one of the many aspects related to the clean hydrogen energy. _x000D_
This research was about fundamental investigations on chemical and physical issues related to the materials investigated, and therefore still very far from practical applications.</t>
  </si>
  <si>
    <t>I guess the title of my project "Infinite groups and their actions..." led to a misunderstanding. This project is in the area of pure mathematics called Group Theory and has strictly nothing to do with social sciences. The project was clearly chosen by mistake and the questions that I had to answer just don't at all apply to it.</t>
  </si>
  <si>
    <t>Although astrophysical sciences, as in general fundamental reserach, have not directly as an objective to improve some specific societal problem, it constitutes an activity that is part of the human culture and thus participates in making (wo)mankind becoming more and more aware and lucid about her/his position in the Universe. It is also a fantastic area for promoting a rational attitude towards reality and is thus a tool to cultivate a critical and reasonable mind.</t>
  </si>
  <si>
    <t>Tectonic movements do not only cause the formation Alpine fissures, but they also cause deformation of the fluid-filled fissures, leading to chemical disequilibrium,  to dissolution of minerals from the surrounding rock, and to crystallization of minerals in the fissures.</t>
  </si>
  <si>
    <t xml:space="preserve">It may be a good idea to ask in which field the project was. _x000D_
Mine is in pure mathematics, so it is not really expected to have any impact outside academia... </t>
  </si>
  <si>
    <t>One of the difficulty we met is the reluctance of many scholars to accept  to be "disturbed" in their routine research practices through the interaction with researchers coming from other disciplines, sub-disciplines, or frameworks. As a result, the risk is that a supposed inter-disciplinary project can turn out to be a juxtaposition of intra-disciplinary contribution. Public research foundations should be more aware of this risk and more mobilized to prevent it.</t>
  </si>
  <si>
    <t>My project had to stop, because I attained retirement age...</t>
  </si>
  <si>
    <t>That most the question you did to a project like mine do not make sense; you should have always put "not applicable" as an option and I'd have chosen that most of the time.</t>
  </si>
  <si>
    <t xml:space="preserve">I fear that the questionnaire is not really adapted to a project that was mainly scientific and not dedicated to solve a practical problem, even if there was a practical contamination issue for the local population._x000D_
_x000D_
As a consequence, I lack information to answer some of the questions about the impact of our project. The results were communicated to an NGO who may have used them. But I do not know how the results were employed later. This is why I replied "Not at all" to the question "To what degree has your project directly contributed to new or better services, products, processes, or ways of doing things that were targeted towards ... ", or I "Not applicable" to the question "_x000D_
To what degree has your project directly contributed to new or better services, products, processes, or ways of doing things that were targeted towards". The correct answer was not proposed, it would be: I do not have the information to reply properly to that question. So the questionnaire does not allow me to answer correctly. _x000D_
</t>
  </si>
  <si>
    <t>When we started our HK project in 2004, Hong Kong was one of the most innovative urban communities. Despite still being under British colonial rule, the community thrived. Today, under PRC rulership, there is massive social unrest and insecurity, especially among the young population, about political participation, job opportunities and the future as a whole. To study the coming of age experience during the 1950s meant to us to understand how British colonial rule was gradually transformed into an accountable political system by the highly educated society. It seems that, with the Chinese decolonizers, HKers are led back to the "roaring" 1960s in some way or another. We did not expect this development and will carry on with our observation and analysis of cultural responses with regard to the special sociopolitical situation in HK.</t>
  </si>
  <si>
    <t>Die Relevanz Ihrer Untersuchung für mein Projekt ist extrem niedrig.</t>
  </si>
  <si>
    <t>The contradictions between the different social policies that can generate debt and the limits of the prosecution system that makes it difficult for people in debt to get out of debt. These elements are more difficult to have recognized as they would require important political relays to be taken into account.</t>
  </si>
  <si>
    <t>By starting to use these in vitro models, we also helped the Epithelix company to become popular among the virology community and now they have developed antiviral testing on their in vitro models as a service that is widely used by researchers and companies. This should overall decrease animal experimentation.</t>
  </si>
  <si>
    <t>The project finished in 2017 but I am still publishing on the issue on animal health professionals._x000D_
The social sciences and political science perspective on the one health governance, especially in the case of antimicrobial resistance (AMR), is gaining more and more attention._x000D_
The results show that a top-down, formal approach to AMR is not sufficient to achieve the policy targets.</t>
  </si>
  <si>
    <t>This project led to a fairly large follow up project with another Swiss grant agency (Innosuisse) which is still active. In this followup project we work with a very successful young science startup called Altoida and with Hirslanden Clinic, developing tools to predict, prevent and rehabilitate age-related cognitive / brain health issues. It further expanded to a small collaboration with Brazil, where we are planning to gather data from socio-economically under-priviliged groups, and their access to age-related brain health awareness and solutions.</t>
  </si>
  <si>
    <t xml:space="preserve">This research concerned processes of greenhouse gas release and removal in the envrionment that were previously neglected. One motivation was clearly to produce knowledge that helps tackle the problem of global warming, and thus tpo produce a benefit for society. But the directi impact is probably small (its just one tiny aspect of the big picture) and hard to judge. </t>
  </si>
  <si>
    <t xml:space="preserve">As our publication project was a purely philosophical one it is probably not really interesting in view of your interests </t>
  </si>
  <si>
    <t>It was difficult to finish the project within the schedule. The way that academia works nowadays, with projects submission and scholars desperately looking for secure jobs, creates a toxic atmosphere. In our case, it's the main cause for delay (because our researchers ended up doing other things to survive, rather than finishing the project, although the project made much more sense than the other things).</t>
  </si>
  <si>
    <t>Ii believe that your survey has been designed to evaluate the efficiency of projects related to sociology, psychology, politology, economy, pedagogic and educational issues, cognitive sciences, philosophy, anthropology, gendre studies etc. If this is correct, my answers are not really useful, or else, it maybe rather blurring your results if you include my project, as it is purely academic, aiming at progress in basic science, abetter understanding of a basic process of cell biology. As any research into such a process, it may turn out that the gained results are informative for a given pathological condition of humans or plants, but this is utterly unpredictable. So, maybe you better filter out my study, to get more relevant results...</t>
  </si>
  <si>
    <t>No</t>
  </si>
  <si>
    <t>The fact a totally debunkt concept like authenticity still has in the cultural, as well as political discourse.</t>
  </si>
  <si>
    <t xml:space="preserve">I just wanted to point out that this project was focused on developing a experimental and computational method to study molecules. The questions seemed aimed at a different type of project. </t>
  </si>
  <si>
    <t>It was not always clear to me what the target of the questions was. My project is in the field of basic natural science and not applied science.</t>
  </si>
  <si>
    <t>The question " Which channels were used to disseminate the project results? " should be rephrased / combined with another question to clarify if it is a choice of media or that the project is too young for having already generated outputs.</t>
  </si>
  <si>
    <t xml:space="preserve">the project was centered on the feasibility study for an instrument to be installed at DKIST (the worldwide largest solar telescope installed in Maui, Hawaii), that under invitation of the National Solar Observatory (US) director._x000D_
The project was stopped by SNF on the basis of the referee reports: 2 were excellent, one was positive but put a sentence putting the doubt that our institute is too small for such a project. On the base of this doubt SNF stopped the project but financed the finishing of the PhD student project._x000D_
It was nevertheless possible to form a postdoc who is now continuing working in science and a PhD student who brilliantly finished with a new topic._x000D_
</t>
  </si>
  <si>
    <t xml:space="preserve">What I did not full expect from the social innovation of my projects is how the engagement we had at the local level (e.g. workshops, interviews, informal discussions) actually triggered spontaneous activities in the local community and favoured interaction amongst various social groups that otherwise would not have happened. _x000D_
I was also positively surprised by how international scientists that were invited to the local workshops could appreciate the importance of sharing project results with the local communities, which is not common practice in our scientific community. _x000D_
</t>
  </si>
  <si>
    <t xml:space="preserve">My project was in the field of fundamental physics, i.e., basic natural science. The sole nature of such projects is to understand the universe -- this means that the majority of the questions in this survey are not applicable for such studies. </t>
  </si>
  <si>
    <t>Owing to its complexity und unlike physics, life science is mostly experiment-driven (rather than theory-driven). Otherwise put, the outcome of an experiment is frequently unexpected and leads to new research endeavours. I wrote an essay on this, entitled "Getting Surprising Answers to Unasked Questions" (Schibler, 2017, Cell 169:1162-1167).</t>
  </si>
  <si>
    <t>I found that several of the items proposed in the survey were not easy to assess. This is due partly to the fact that the SNF project selected is related to a set of other research projects and surveys that we have been and are still currently conducting in the lab, and which pertain to the impact of sleep curtailment in various populations (from kids to adults) and caused by the use of smartphones etc. In addition, the selected project uncovers neuroscience mechanisms underlying memory consolidation occurring during sleep. As such, it provides scientific evidence advocating for the crucial role of sleep in learning, academic achievement, etc. which we have also been assessing in other projects through collection of data in schools etc. In other words, the social innovation value of this project cannot be evaluated separately from others companion projects.</t>
  </si>
  <si>
    <t>No._x000D_
I have not entirely understood the questions of this survey and I don't believe my answers are always precise because most of the questions do not apply to my project.</t>
  </si>
  <si>
    <t>Surprisingly, developing this research project has led to a change of focus and aproach from basic sciences towards applied sciences.</t>
  </si>
  <si>
    <t>This particular program was a great success!</t>
  </si>
  <si>
    <t>I do not believe that the issues of the project addressed (i.e. "Gestures of Transition") can be linked into the frame of this questionnaire, since it was an almost exclusively academic project.</t>
  </si>
  <si>
    <t xml:space="preserve">The work was executed as a PhD in international law under my supervision. </t>
  </si>
  <si>
    <t xml:space="preserve">There is an oxymoron here: I see artistic practices as a very valuable contribution to a society, who is obsessed with "problem solving", "innovation" and "optimisation", and by this often missing what is at stake. We have to learn, not to exploit everything and every bit of time, but to allow for a poetic space/time. There is more than consumption and efficiancy, which also needs to be articulated. </t>
  </si>
  <si>
    <t>In general, SNF is rather focused on scientific excellence and I find it interesting and a bit puzzling as well that it would be assessing the social innovation side of the projects, when for many of the engineering ones at least this was never formalised.</t>
  </si>
  <si>
    <t>I don't think our project (publishing an unknown 16th century document) is likely to have any direct impact on contemporary social issues. All the same, it has to be done in order to improve our understanding of the past and, therefore, of our society.</t>
  </si>
  <si>
    <t>The outcome of our project will enduring benefit future generations of two native Himalayan language communities.</t>
  </si>
  <si>
    <t xml:space="preserve">I tried to understand the questions from the perspective of artistic practice:  e.g. customers=audiences; business=artistic community, etc. _x000D_
I would have very much appreciated, if artistic practices would have been taken into account by the design and wording of the survey. It seems to be more addressed to natural and social sciences as the traditional applied research fields. Arts are today an important part of the scientific community._x000D_
_x000D_
</t>
  </si>
  <si>
    <t xml:space="preserve">This specific project was designed to provide a scientific rationale for the preclinical testing of a novel drug produced by a company for human use in the future. Whereas the results were promising (basically providing proof-of-concept) and the company was also interested, the second stage of the project (submitted with commitment from the company) did not receive funding from SNF. _x000D_
_x000D_
Whereas we still believe that this specific drug/drug target could bring a clinical benefit for this still poorly treatable disease entity, the small scale of the project and marginal financing led to delay in project completion (publication currently pending) and hindered its translation to societal impact. _x000D_
</t>
  </si>
  <si>
    <t>In the era of Covid-19, the idea of targeting Furin or related proteases has seen a major revival. A key contribution of our project is to provide a genetic basis to define essential functions of this family of proteases during development and now in cancer. Probably the greatest surprise is our finding how Furin regulates the activation of key substrates such as Activin-A in a far more complex multistep cascade involving several additional proteases and Activin-interacting factors that includes novel potentially druggable targets. My reservation about this survey is that it reflects a "world view" where societal impact seems to be measured nowadays by the level of media noise (and hype) that is created by individual players, even if such noise is just that: Noise.</t>
  </si>
  <si>
    <t xml:space="preserve">The survey applies only marginally to the project under consideration. The project was a disciplinary Sinergia project (within particle physics, collaboration between groups from theory and experiment, with minor participation from computer science), which dates back to the period when disciplinary collaborative projects were eligible for Sinergia funding.  </t>
  </si>
  <si>
    <t xml:space="preserve">My project is not related to social sciences. _x000D_
</t>
  </si>
  <si>
    <t>Although practitioners are very open towards our results, it lacks ressources to implement our results at a institutional level (e.g. standards etc.).</t>
  </si>
  <si>
    <t>The project looked at the impact of anti-immigrant messaging on migrants. Unfortunately, the postdoc in charge left academia and a pile of papers that were in various states of completion and still require a lot of work before publication.</t>
  </si>
  <si>
    <t>Even though I seem to be very sensitive to this aspect of trans-disciplinarity, the practice I have of it is very clearly insufficient, much of my responsibility but also the perception I have of the external offer (possibilities) is very weak. So I remain with this paradox.</t>
  </si>
  <si>
    <t xml:space="preserve">Most of the questions did not really fit to our collaborative project between Computer Science and Psychology!_x000D_
</t>
  </si>
  <si>
    <t>Although the funded project ended 2017, the research on this topic is continued.</t>
  </si>
  <si>
    <t>The project helped to get a better understanding of friction and energy losses. A reduction of friction and energy losses in technology is interest to the society.</t>
  </si>
  <si>
    <t>This questionnaire was very difficult to fill. Our goal was to improve past climate data - of course this is of societal relevance, but only though other projects that then do research with the improved data. In a strict sense, I could probably have answered "No" to each individual question. Out of my many SNF-projects, you chose the most technical one.</t>
  </si>
  <si>
    <t xml:space="preserve">In the world of health everybody listen to the expert stakeholders (inc. insurances) but nobody asks the patient._x000D_
See for instance the integrative health initiative ("https://www.santeintegra.ch") that promotes the notion that the integrator is the patient, not the health system. </t>
  </si>
  <si>
    <t>Some answers could not be changed! They were fixed!</t>
  </si>
  <si>
    <t>I run many projects, you chose a particular one that has no direct social impact</t>
  </si>
  <si>
    <t>It is fundamental research that has provided the basis for human development and advancement. Moreover, it is fundamental research that has identified most of the serious problems that humanity is currently facing.</t>
  </si>
  <si>
    <t>Yes, the main surprising result is that how vulnerable are modern supply chains and our society in view of advanced counterfeiting that might impact our economy and public security. This calls for a need of stronger collaboration between policy makers and technology providers as well as an increase of societal awareness and readiness to deploy the anticouterfeiting solutions.</t>
  </si>
  <si>
    <t>The project you asked me to focus on in this survey is only one of the many on which I worked recently and that could be classified, probably with even stronger reasons, in the "transdisciplinary" category.  I feel that often such projects, in order to really reach impact in the society, would benefit of further sponsoring continuity, 3-4 years being a too short term. In my research area, they also typically involve a lot of engineering (as opposed to research/science) and a stronger support of engineering staff would be welcome, of course in addition to the great one already made available by the SNSF for PhD students and postdoctoral fellows. This would certainly serve as great incentive to go after such projects which have, according to my experience, a lower scientific impact than their more fundamental research counterpart, especially when normalized with the overall effort invested in the project._x000D_
_x000D_
Finally, last but not least, I think SNSF surveys are great initiatives, but this period of the year is unavoidably overbooked and surveys of any type tend be put at the bottom of the list ... ._x000D_
I therefore apologize for the late submission of my feedback, I hope you will still be able to take it into consideration.</t>
  </si>
  <si>
    <t>0..not experienced at all</t>
  </si>
  <si>
    <t>0..not at all</t>
  </si>
  <si>
    <t>no</t>
  </si>
  <si>
    <t>0..not scalable at all</t>
  </si>
  <si>
    <t>to a minor extent</t>
  </si>
  <si>
    <t>only marginally</t>
  </si>
  <si>
    <t>to a large extent</t>
  </si>
  <si>
    <t>quite centrally</t>
  </si>
  <si>
    <t>10..highly experienced</t>
  </si>
  <si>
    <t>10..fully</t>
  </si>
  <si>
    <t>10..very high extent</t>
  </si>
  <si>
    <t>10..to a high degree</t>
  </si>
  <si>
    <t>10..full extent</t>
  </si>
  <si>
    <t>10..very highly scalable</t>
  </si>
  <si>
    <t>Dissemination channels</t>
  </si>
  <si>
    <t>1</t>
  </si>
  <si>
    <t>2</t>
  </si>
  <si>
    <t>3</t>
  </si>
  <si>
    <t>4</t>
  </si>
  <si>
    <t>5</t>
  </si>
  <si>
    <t>6</t>
  </si>
  <si>
    <t>7</t>
  </si>
  <si>
    <t>8</t>
  </si>
  <si>
    <t>9</t>
  </si>
  <si>
    <t>experience with transdisciplinary research</t>
  </si>
  <si>
    <t>project's contribution to SI</t>
  </si>
  <si>
    <t>familiarity with SI</t>
  </si>
  <si>
    <t>0</t>
  </si>
  <si>
    <t>10</t>
  </si>
  <si>
    <t>Item</t>
  </si>
  <si>
    <t>transdisciplinary experience</t>
  </si>
  <si>
    <t>response</t>
  </si>
  <si>
    <t>distribution</t>
  </si>
  <si>
    <t>0..lowest
10..highest</t>
  </si>
  <si>
    <t>abs</t>
  </si>
  <si>
    <t>%</t>
  </si>
  <si>
    <t>researchers from other disciplines (n=361)</t>
  </si>
  <si>
    <t>company/business representatives (incl. farmers) (n=352)</t>
  </si>
  <si>
    <t>representatives of NGOs, advocacy or other civil society groups (n=354)</t>
  </si>
  <si>
    <t>policy makers, public administrations, representatives from governmental agencies (n=355)</t>
  </si>
  <si>
    <t>individual citizens (e.g. as beneficiaries, customers, or concerned persons)  (n=353)</t>
  </si>
  <si>
    <t>media representatives (traditional media, digital media (e.g. bloggers), journalists, community-led media, etc.) (n=351)</t>
  </si>
  <si>
    <t>representatives from welfare- or education-providing institutions (such as schools, kindergartens, hospitals, or care centres) (n=352)</t>
  </si>
  <si>
    <t>consultative (provide information via interviews, online questionnaires, etc.)</t>
  </si>
  <si>
    <t>contributory (consultative + contributing through collecting data, validating data, disseminating results, etc.)</t>
  </si>
  <si>
    <t>collaborative (contributory + interpreting data and/or drawing conclusions)</t>
  </si>
  <si>
    <t>co-created (collaborative + participated in designing study and/or determining objectives)</t>
  </si>
  <si>
    <t>researchers from other disciplines (n=278)</t>
  </si>
  <si>
    <t>company/business representatives (incl. farmers) (n=80)</t>
  </si>
  <si>
    <t>representatives of NGOs, advocacy or other civil society groups (n=51)</t>
  </si>
  <si>
    <t>policy makers, public administrations, representatives from governmental agencies (n=94)</t>
  </si>
  <si>
    <t>individual citizens (e.g. as beneficiaries, customers, or concerned persons)  (n=82)</t>
  </si>
  <si>
    <t>media representatives (traditional media, digital media (e.g. bloggers), journalists, community-led media, etc.) (n=114)</t>
  </si>
  <si>
    <t>representatives from welfare- or education-providing institutions (such as schools, kindergartens, hospitals, or care centres) (n=74)</t>
  </si>
  <si>
    <t>targeted a group of people with specific social needs (n= 221)</t>
  </si>
  <si>
    <t>included socially disadvantaged or marginalised people (n=219)</t>
  </si>
  <si>
    <t>worked towards improving people’s lives (n=222)</t>
  </si>
  <si>
    <t>aimed at empowering people (in general or specific groups) (n=221)</t>
  </si>
  <si>
    <t>enabled diversity and exchange of different perspectives (n=221)</t>
  </si>
  <si>
    <t>open access (publications) (n=361)</t>
  </si>
  <si>
    <t>open access (research data) (n=354)</t>
  </si>
  <si>
    <t>open source (code) (n=354)</t>
  </si>
  <si>
    <t>open/shared infrastructure (n=351)</t>
  </si>
  <si>
    <t>open peer review (e. g. participation of a wider community or post-publication commenting) (n=349)</t>
  </si>
  <si>
    <t>considered sex or gender dimension explicitly</t>
  </si>
  <si>
    <t>aimed at supporting evidence-based decision-making of policy-makers</t>
  </si>
  <si>
    <t>the general population (n=355)</t>
  </si>
  <si>
    <t>businesses (n=352)</t>
  </si>
  <si>
    <t>specific social groups (e.g. women/men/non-binary, youth/elderly; migrants; or minorities/indigenous people) (n=353)</t>
  </si>
  <si>
    <t>welfare- and education-providing institutions (such as schools, kindergartens, hospitals, or care centres) (n=354)</t>
  </si>
  <si>
    <t>NGOs, advocacy or other civil society groups (n=347)</t>
  </si>
  <si>
    <t>policy-making, public administration, governmental agencies (n=354)</t>
  </si>
  <si>
    <t>academia (n=357)</t>
  </si>
  <si>
    <t>understanding</t>
  </si>
  <si>
    <t>awareness</t>
  </si>
  <si>
    <t>attitude</t>
  </si>
  <si>
    <t>behaviour</t>
  </si>
  <si>
    <t>other</t>
  </si>
  <si>
    <t>the general population (n=170)</t>
  </si>
  <si>
    <t>specific social groups (n=73)</t>
  </si>
  <si>
    <t>businesses (n=100)</t>
  </si>
  <si>
    <t>welfare- and education-providing institutions (n=93)</t>
  </si>
  <si>
    <t>NGOs, advocacy or other civil society groups (n=53)</t>
  </si>
  <si>
    <t>policy-making, public administration, governmental agencies (n=117)</t>
  </si>
  <si>
    <t>academia (n=312)</t>
  </si>
  <si>
    <t>no response</t>
  </si>
  <si>
    <t>Changed policy (measures)</t>
  </si>
  <si>
    <t>Changed agenda-setting</t>
  </si>
  <si>
    <t>Changed regulation or law</t>
  </si>
  <si>
    <t>adopted by policy (n=296)</t>
  </si>
  <si>
    <t>capacity to tackle similar issues (n=290)</t>
  </si>
  <si>
    <t>emancipation (n=273)</t>
  </si>
  <si>
    <t>deeper/better understanding of a specific social issue (n=286)</t>
  </si>
  <si>
    <t>mitigation of a social issue (n=272)</t>
  </si>
  <si>
    <t>issue not (widely) known in the society (n=302)</t>
  </si>
  <si>
    <t>issue not (widely) addressed in academia (n=328)</t>
  </si>
  <si>
    <t>Peer reviewed journal publication (n=358)</t>
  </si>
  <si>
    <t>Monography, contribution to a book (n=342)</t>
  </si>
  <si>
    <t>Conference proceeding (n=356)</t>
  </si>
  <si>
    <t>Policy brief(s) (n=333)</t>
  </si>
  <si>
    <t>Traditional media (TV/radio/print/etc.) (n=346)</t>
  </si>
  <si>
    <t>Professional journals/magazines targeting practitioners (n=343)</t>
  </si>
  <si>
    <t>Own institutional or project website/blog (n=354)</t>
  </si>
  <si>
    <t>Social media (n=347)</t>
  </si>
  <si>
    <t>Online platforms (other than social media and project website/blog; e. g. data or code sharing, citizen science platforms) (n=343)</t>
  </si>
  <si>
    <t>(You providing) consultancy (paid or unpaid) (n=342)</t>
  </si>
  <si>
    <t>Targeted events for (non-academic) practitioners (n=343)</t>
  </si>
  <si>
    <t>General events for a non-academic public (other than practitioners) (n=343)</t>
  </si>
  <si>
    <t>Scaling-up (to achieve a higher impact) (n=172)</t>
  </si>
  <si>
    <t>Scaling-out (to different geographic areas) (n=149)</t>
  </si>
  <si>
    <t>Scaling-deep (by changing cultural and social values and practices) (n=140)</t>
  </si>
  <si>
    <t>The interdisciplinarity of the reserach network located at five universities in the german and frensh speaking part of Switzerland was very inspiring. The exchange with other national and international research programms researching in the reappraisal of injustice happend in the past in the area of foster care was an innovative perspective.</t>
  </si>
  <si>
    <t>goal</t>
  </si>
  <si>
    <t>Open science dimension</t>
  </si>
  <si>
    <t>considered sex or gender dimension explicitly (n=357)</t>
  </si>
  <si>
    <t>aimed at supporting evidence-based decision-making of policy-makers (n=356)</t>
  </si>
  <si>
    <t>Target audience</t>
  </si>
  <si>
    <t>Nature of uptake by policy-makers (n=62)</t>
  </si>
  <si>
    <t>Dissemination channel</t>
  </si>
  <si>
    <t>Project funding</t>
  </si>
  <si>
    <t>Singergia</t>
  </si>
  <si>
    <t>Interdisciplinary projects</t>
  </si>
  <si>
    <t>Biology and Medicine</t>
  </si>
  <si>
    <t>Humanities and Social Sciences</t>
  </si>
  <si>
    <t>Mathematics, Natural- and Engineering Sciences</t>
  </si>
  <si>
    <t>gender consideration</t>
  </si>
  <si>
    <t>scientific domain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</si>
</sst>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0"/>
      <name val="Arial"/>
    </font>
    <font>
      <sz val="10"/>
      <name val="Calibri"/>
      <family val="2"/>
      <scheme val="minor"/>
    </font>
    <font>
      <b/>
      <sz val="10"/>
      <name val="Calibri"/>
      <family val="2"/>
      <scheme val="minor"/>
    </font>
    <font>
      <sz val="10"/>
      <name val="Arial"/>
      <family val="2"/>
    </font>
    <font>
      <sz val="11"/>
      <color rgb="FF006100"/>
      <name val="Calibri"/>
      <family val="2"/>
      <scheme val="minor"/>
    </font>
    <font>
      <sz val="11"/>
      <color rgb="FF9C0006"/>
      <name val="Calibri"/>
      <family val="2"/>
      <scheme val="minor"/>
    </font>
    <font>
      <sz val="10"/>
      <color rgb="FF006100"/>
      <name val="Calibri"/>
      <family val="2"/>
      <scheme val="minor"/>
    </font>
    <font>
      <sz val="10"/>
      <color rgb="FF9C0006"/>
      <name val="Calibri"/>
      <family val="2"/>
      <scheme val="minor"/>
    </font>
    <font>
      <sz val="8"/>
      <name val="Calibri"/>
      <family val="2"/>
      <scheme val="minor"/>
    </font>
    <font>
      <i/>
      <sz val="10"/>
      <name val="Calibri"/>
      <family val="2"/>
      <scheme val="minor"/>
    </font>
    <font>
      <sz val="12"/>
      <name val="Calibri"/>
      <family val="2"/>
    </font>
    <font>
      <b/>
      <sz val="12"/>
      <color rgb="FFFFFFFF"/>
      <name val="Calibri"/>
      <family val="2"/>
    </font>
    <font>
      <b/>
      <sz val="12"/>
      <color rgb="FF000000"/>
      <name val="Calibri"/>
      <family val="2"/>
    </font>
    <font>
      <sz val="11"/>
      <name val="Calibri"/>
      <family val="2"/>
    </font>
    <font>
      <b/>
      <i/>
      <sz val="11"/>
      <color rgb="FF000000"/>
      <name val="Calibri"/>
      <family val="2"/>
    </font>
    <font>
      <i/>
      <sz val="11"/>
      <name val="Calibri"/>
      <family val="2"/>
    </font>
  </fonts>
  <fills count="11">
    <fill>
      <patternFill patternType="none"/>
    </fill>
    <fill>
      <patternFill patternType="gray125"/>
    </fill>
    <fill>
      <patternFill patternType="solid">
        <fgColor rgb="FFC6EFCE"/>
      </patternFill>
    </fill>
    <fill>
      <patternFill patternType="solid">
        <fgColor rgb="FFFFC7CE"/>
      </patternFill>
    </fill>
    <fill>
      <gradientFill degree="90">
        <stop position="0">
          <color rgb="FFF6D2D2"/>
        </stop>
        <stop position="1">
          <color rgb="FFF8DCDC"/>
        </stop>
      </gradientFill>
    </fill>
    <fill>
      <gradientFill degree="90">
        <stop position="0">
          <color rgb="FFF1B9B9"/>
        </stop>
        <stop position="1">
          <color rgb="FFF6D2D2"/>
        </stop>
      </gradientFill>
    </fill>
    <fill>
      <gradientFill degree="90">
        <stop position="0">
          <color rgb="FFEFABAB"/>
        </stop>
        <stop position="1">
          <color rgb="FFF1B9B9"/>
        </stop>
      </gradientFill>
    </fill>
    <fill>
      <gradientFill degree="90">
        <stop position="0">
          <color rgb="FFE88888"/>
        </stop>
        <stop position="1">
          <color rgb="FFEFABAB"/>
        </stop>
      </gradientFill>
    </fill>
    <fill>
      <patternFill patternType="solid">
        <fgColor rgb="FFFFFF00"/>
        <bgColor indexed="64"/>
      </patternFill>
    </fill>
    <fill>
      <patternFill patternType="solid">
        <fgColor rgb="FF000000"/>
        <bgColor indexed="64"/>
      </patternFill>
    </fill>
    <fill>
      <patternFill patternType="solid">
        <fgColor rgb="FFFFFFFF"/>
        <bgColor indexed="64"/>
      </patternFill>
    </fill>
  </fills>
  <borders count="17">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64"/>
      </left>
      <right/>
      <top/>
      <bottom/>
      <diagonal/>
    </border>
    <border>
      <left/>
      <right style="thin">
        <color indexed="64"/>
      </right>
      <top/>
      <bottom/>
      <diagonal/>
    </border>
    <border>
      <left/>
      <right style="thin">
        <color auto="1"/>
      </right>
      <top style="thin">
        <color indexed="64"/>
      </top>
      <bottom/>
      <diagonal/>
    </border>
    <border>
      <left style="medium">
        <color rgb="FF000000"/>
      </left>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s>
  <cellStyleXfs count="4">
    <xf numFmtId="0" fontId="0" fillId="0" borderId="0"/>
    <xf numFmtId="9" fontId="3" fillId="0" borderId="0" applyFont="0" applyFill="0" applyBorder="0" applyAlignment="0" applyProtection="0"/>
    <xf numFmtId="0" fontId="4" fillId="2" borderId="0" applyNumberFormat="0" applyBorder="0" applyAlignment="0" applyProtection="0"/>
    <xf numFmtId="0" fontId="5" fillId="3" borderId="0" applyNumberFormat="0" applyBorder="0" applyAlignment="0" applyProtection="0"/>
  </cellStyleXfs>
  <cellXfs count="60">
    <xf numFmtId="0" fontId="0" fillId="0" borderId="0" xfId="0" applyProtection="1">
      <protection locked="0"/>
    </xf>
    <xf numFmtId="0" fontId="1" fillId="0" borderId="0" xfId="0" applyFont="1" applyProtection="1">
      <protection locked="0"/>
    </xf>
    <xf numFmtId="10" fontId="1" fillId="0" borderId="0" xfId="0" applyNumberFormat="1" applyFont="1" applyProtection="1">
      <protection locked="0"/>
    </xf>
    <xf numFmtId="0" fontId="2" fillId="0" borderId="0" xfId="0" applyFont="1" applyProtection="1">
      <protection locked="0"/>
    </xf>
    <xf numFmtId="0" fontId="1" fillId="0" borderId="0" xfId="0" applyFont="1" applyAlignment="1" applyProtection="1">
      <alignment horizontal="center"/>
      <protection locked="0"/>
    </xf>
    <xf numFmtId="0" fontId="1" fillId="0" borderId="0" xfId="0" applyFont="1" applyAlignment="1" applyProtection="1">
      <alignment horizontal="right"/>
      <protection locked="0"/>
    </xf>
    <xf numFmtId="0" fontId="0" fillId="0" borderId="0" xfId="0" applyBorder="1" applyProtection="1">
      <protection locked="0"/>
    </xf>
    <xf numFmtId="0" fontId="1" fillId="0" borderId="0" xfId="0" applyFont="1" applyAlignment="1" applyProtection="1">
      <alignment vertical="center"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vertical="center"/>
      <protection locked="0"/>
    </xf>
    <xf numFmtId="0" fontId="1" fillId="0" borderId="0" xfId="0" applyNumberFormat="1" applyFont="1" applyAlignment="1" applyProtection="1">
      <alignment horizontal="center"/>
      <protection locked="0"/>
    </xf>
    <xf numFmtId="0" fontId="1" fillId="0" borderId="2" xfId="0" applyFont="1" applyBorder="1" applyProtection="1">
      <protection locked="0"/>
    </xf>
    <xf numFmtId="164" fontId="1" fillId="0" borderId="1" xfId="0" applyNumberFormat="1" applyFont="1" applyBorder="1" applyProtection="1">
      <protection locked="0"/>
    </xf>
    <xf numFmtId="0" fontId="1" fillId="0" borderId="3" xfId="0" applyFont="1" applyBorder="1" applyAlignment="1" applyProtection="1">
      <alignment wrapText="1"/>
      <protection locked="0"/>
    </xf>
    <xf numFmtId="0" fontId="0" fillId="0" borderId="4" xfId="0" applyBorder="1" applyAlignment="1" applyProtection="1">
      <alignment wrapText="1"/>
      <protection locked="0"/>
    </xf>
    <xf numFmtId="164" fontId="1" fillId="0" borderId="1" xfId="1" applyNumberFormat="1" applyFont="1" applyBorder="1" applyProtection="1">
      <protection locked="0"/>
    </xf>
    <xf numFmtId="0" fontId="1" fillId="0" borderId="5" xfId="0" applyFont="1" applyBorder="1" applyProtection="1">
      <protection locked="0"/>
    </xf>
    <xf numFmtId="0" fontId="7" fillId="7" borderId="6" xfId="3" applyFont="1" applyFill="1" applyBorder="1" applyAlignment="1" applyProtection="1">
      <alignment horizontal="right"/>
      <protection locked="0"/>
    </xf>
    <xf numFmtId="0" fontId="7" fillId="6" borderId="6" xfId="3" applyFont="1" applyFill="1" applyBorder="1" applyAlignment="1" applyProtection="1">
      <alignment horizontal="right"/>
      <protection locked="0"/>
    </xf>
    <xf numFmtId="0" fontId="7" fillId="5" borderId="6" xfId="3" applyFont="1" applyFill="1" applyBorder="1" applyAlignment="1" applyProtection="1">
      <alignment horizontal="right"/>
      <protection locked="0"/>
    </xf>
    <xf numFmtId="0" fontId="7" fillId="4" borderId="6" xfId="3" applyFont="1" applyFill="1" applyBorder="1" applyAlignment="1" applyProtection="1">
      <alignment horizontal="right"/>
      <protection locked="0"/>
    </xf>
    <xf numFmtId="0" fontId="1" fillId="0" borderId="6" xfId="0" applyFont="1" applyBorder="1" applyAlignment="1" applyProtection="1">
      <alignment horizontal="right"/>
      <protection locked="0"/>
    </xf>
    <xf numFmtId="0" fontId="6" fillId="2" borderId="6" xfId="2" applyFont="1" applyBorder="1" applyAlignment="1" applyProtection="1">
      <alignment horizontal="right"/>
      <protection locked="0"/>
    </xf>
    <xf numFmtId="0" fontId="1" fillId="0" borderId="7" xfId="0" applyFont="1" applyBorder="1" applyProtection="1">
      <protection locked="0"/>
    </xf>
    <xf numFmtId="0" fontId="1" fillId="0" borderId="8" xfId="0" applyFont="1" applyBorder="1" applyProtection="1">
      <protection locked="0"/>
    </xf>
    <xf numFmtId="0" fontId="1" fillId="0" borderId="4" xfId="0" applyFont="1" applyBorder="1" applyAlignment="1" applyProtection="1">
      <alignment horizontal="center" wrapText="1"/>
      <protection locked="0"/>
    </xf>
    <xf numFmtId="0" fontId="1" fillId="0" borderId="5" xfId="0" applyFont="1" applyBorder="1" applyAlignment="1" applyProtection="1">
      <alignment horizontal="center" wrapText="1"/>
      <protection locked="0"/>
    </xf>
    <xf numFmtId="0" fontId="1" fillId="0" borderId="9" xfId="0" applyFont="1" applyBorder="1" applyAlignment="1" applyProtection="1">
      <alignment horizontal="centerContinuous" wrapText="1"/>
      <protection locked="0"/>
    </xf>
    <xf numFmtId="0" fontId="1" fillId="0" borderId="10" xfId="0" applyFont="1" applyBorder="1" applyAlignment="1" applyProtection="1">
      <alignment horizontal="centerContinuous" wrapText="1"/>
      <protection locked="0"/>
    </xf>
    <xf numFmtId="0" fontId="1" fillId="0" borderId="3" xfId="0" applyFont="1" applyBorder="1" applyProtection="1">
      <protection locked="0"/>
    </xf>
    <xf numFmtId="9" fontId="1" fillId="0" borderId="11" xfId="1" applyFont="1" applyBorder="1" applyProtection="1">
      <protection locked="0"/>
    </xf>
    <xf numFmtId="0" fontId="1" fillId="0" borderId="9" xfId="0" applyFont="1" applyBorder="1" applyProtection="1">
      <protection locked="0"/>
    </xf>
    <xf numFmtId="9" fontId="1" fillId="0" borderId="10" xfId="1" applyFont="1" applyBorder="1" applyProtection="1">
      <protection locked="0"/>
    </xf>
    <xf numFmtId="0" fontId="1" fillId="0" borderId="4" xfId="0" applyFont="1" applyBorder="1" applyProtection="1">
      <protection locked="0"/>
    </xf>
    <xf numFmtId="9" fontId="1" fillId="0" borderId="5" xfId="1" applyFont="1" applyBorder="1" applyProtection="1">
      <protection locked="0"/>
    </xf>
    <xf numFmtId="0" fontId="8" fillId="0" borderId="7" xfId="0" applyFont="1" applyBorder="1" applyAlignment="1" applyProtection="1">
      <alignment horizontal="center" wrapText="1"/>
      <protection locked="0"/>
    </xf>
    <xf numFmtId="0" fontId="1" fillId="8" borderId="0" xfId="0" applyFont="1" applyFill="1" applyProtection="1">
      <protection locked="0"/>
    </xf>
    <xf numFmtId="0" fontId="9" fillId="0" borderId="0" xfId="0" applyFont="1" applyProtection="1">
      <protection locked="0"/>
    </xf>
    <xf numFmtId="0" fontId="11" fillId="9" borderId="12" xfId="0" applyFont="1" applyFill="1" applyBorder="1" applyAlignment="1" applyProtection="1">
      <alignment horizontal="center" vertical="center"/>
      <protection locked="0"/>
    </xf>
    <xf numFmtId="0" fontId="12" fillId="10" borderId="13" xfId="0" applyFont="1" applyFill="1" applyBorder="1" applyAlignment="1" applyProtection="1">
      <alignment vertical="center"/>
      <protection locked="0"/>
    </xf>
    <xf numFmtId="0" fontId="10" fillId="0" borderId="14" xfId="0" applyFont="1" applyBorder="1" applyAlignment="1" applyProtection="1">
      <alignment horizontal="center" vertical="center"/>
      <protection locked="0"/>
    </xf>
    <xf numFmtId="0" fontId="10" fillId="0" borderId="14" xfId="0" applyFont="1" applyBorder="1" applyAlignment="1" applyProtection="1">
      <alignment horizontal="center" vertical="center" wrapText="1"/>
      <protection locked="0"/>
    </xf>
    <xf numFmtId="0" fontId="10" fillId="0" borderId="15" xfId="0" applyFont="1" applyBorder="1" applyAlignment="1" applyProtection="1">
      <alignment horizontal="center" vertical="center" wrapText="1"/>
      <protection locked="0"/>
    </xf>
    <xf numFmtId="0" fontId="12" fillId="10" borderId="16" xfId="0" applyFont="1" applyFill="1" applyBorder="1" applyAlignment="1" applyProtection="1">
      <alignment vertical="center"/>
      <protection locked="0"/>
    </xf>
    <xf numFmtId="0" fontId="10" fillId="0" borderId="0" xfId="0" applyFont="1" applyAlignment="1" applyProtection="1">
      <alignment horizontal="right" vertical="center"/>
      <protection locked="0"/>
    </xf>
    <xf numFmtId="0" fontId="10" fillId="0" borderId="0" xfId="0" applyFont="1" applyAlignment="1" applyProtection="1">
      <alignment horizontal="right" vertical="center" wrapText="1"/>
      <protection locked="0"/>
    </xf>
    <xf numFmtId="0" fontId="10" fillId="0" borderId="14" xfId="0" applyFont="1" applyBorder="1" applyAlignment="1" applyProtection="1">
      <alignment horizontal="right" vertical="center"/>
      <protection locked="0"/>
    </xf>
    <xf numFmtId="0" fontId="10" fillId="0" borderId="14" xfId="0" applyFont="1" applyBorder="1" applyAlignment="1" applyProtection="1">
      <alignment horizontal="right" vertical="center" wrapText="1"/>
      <protection locked="0"/>
    </xf>
    <xf numFmtId="0" fontId="14" fillId="10" borderId="13" xfId="0" applyFont="1" applyFill="1" applyBorder="1" applyAlignment="1" applyProtection="1">
      <alignment vertical="center"/>
      <protection locked="0"/>
    </xf>
    <xf numFmtId="0" fontId="15" fillId="0" borderId="14" xfId="0" applyFont="1" applyBorder="1" applyAlignment="1" applyProtection="1">
      <alignment horizontal="right" vertical="center"/>
      <protection locked="0"/>
    </xf>
    <xf numFmtId="0" fontId="15" fillId="0" borderId="14" xfId="0" applyFont="1" applyBorder="1" applyAlignment="1" applyProtection="1">
      <alignment horizontal="right" vertical="center" wrapText="1"/>
      <protection locked="0"/>
    </xf>
    <xf numFmtId="0" fontId="15" fillId="0" borderId="15" xfId="0" applyFont="1" applyBorder="1" applyAlignment="1" applyProtection="1">
      <alignment horizontal="right" vertical="center" wrapText="1"/>
      <protection locked="0"/>
    </xf>
    <xf numFmtId="9" fontId="13" fillId="0" borderId="0" xfId="1" applyFont="1" applyAlignment="1" applyProtection="1">
      <alignment horizontal="right" vertical="center"/>
      <protection locked="0"/>
    </xf>
    <xf numFmtId="9" fontId="13" fillId="0" borderId="14" xfId="1" applyFont="1" applyBorder="1" applyAlignment="1" applyProtection="1">
      <alignment horizontal="right" vertical="center"/>
      <protection locked="0"/>
    </xf>
    <xf numFmtId="0" fontId="0" fillId="0" borderId="0" xfId="0" applyAlignment="1" applyProtection="1">
      <alignment horizontal="right"/>
      <protection locked="0"/>
    </xf>
    <xf numFmtId="0" fontId="3" fillId="0" borderId="0" xfId="0" applyFont="1" applyAlignment="1" applyProtection="1">
      <alignment horizontal="right"/>
      <protection locked="0"/>
    </xf>
    <xf numFmtId="10" fontId="1" fillId="0" borderId="0" xfId="1" applyNumberFormat="1" applyFont="1" applyProtection="1">
      <protection locked="0"/>
    </xf>
    <xf numFmtId="0" fontId="11" fillId="9" borderId="14" xfId="0" applyFont="1" applyFill="1" applyBorder="1" applyAlignment="1" applyProtection="1">
      <alignment horizontal="center" vertical="center"/>
      <protection locked="0"/>
    </xf>
    <xf numFmtId="0" fontId="11" fillId="9" borderId="14" xfId="0" applyFont="1" applyFill="1" applyBorder="1" applyAlignment="1" applyProtection="1">
      <alignment horizontal="center" vertical="center" wrapText="1"/>
      <protection locked="0"/>
    </xf>
    <xf numFmtId="0" fontId="11" fillId="9" borderId="15" xfId="0" applyFont="1" applyFill="1" applyBorder="1" applyAlignment="1" applyProtection="1">
      <alignment horizontal="center" vertical="center" wrapText="1"/>
      <protection locked="0"/>
    </xf>
  </cellXfs>
  <cellStyles count="4">
    <cellStyle name="Bad" xfId="3" builtinId="27"/>
    <cellStyle name="Good" xfId="2" builtinId="26"/>
    <cellStyle name="Normal" xfId="0" builtinId="0"/>
    <cellStyle name="Per cent" xfId="1" builtinId="5"/>
  </cellStyles>
  <dxfs count="36">
    <dxf>
      <font>
        <b val="0"/>
        <i val="0"/>
        <strike val="0"/>
        <condense val="0"/>
        <extend val="0"/>
        <outline val="0"/>
        <shadow val="0"/>
        <u val="none"/>
        <vertAlign val="baseline"/>
        <sz val="10"/>
        <color auto="1"/>
        <name val="Calibri"/>
        <family val="2"/>
        <scheme val="minor"/>
      </font>
      <protection locked="0" hidden="0"/>
    </dxf>
    <dxf>
      <font>
        <b val="0"/>
        <i val="0"/>
        <strike val="0"/>
        <condense val="0"/>
        <extend val="0"/>
        <outline val="0"/>
        <shadow val="0"/>
        <u val="none"/>
        <vertAlign val="baseline"/>
        <sz val="10"/>
        <color auto="1"/>
        <name val="Calibri"/>
        <family val="2"/>
        <scheme val="minor"/>
      </font>
      <numFmt numFmtId="164" formatCode="0.0%"/>
      <protection locked="0" hidden="0"/>
    </dxf>
    <dxf>
      <font>
        <b val="0"/>
        <i val="0"/>
        <strike val="0"/>
        <condense val="0"/>
        <extend val="0"/>
        <outline val="0"/>
        <shadow val="0"/>
        <u val="none"/>
        <vertAlign val="baseline"/>
        <sz val="10"/>
        <color auto="1"/>
        <name val="Calibri"/>
        <family val="2"/>
        <scheme val="minor"/>
      </font>
      <numFmt numFmtId="164" formatCode="0.0%"/>
      <protection locked="0" hidden="0"/>
    </dxf>
    <dxf>
      <font>
        <b val="0"/>
        <i val="0"/>
        <strike val="0"/>
        <condense val="0"/>
        <extend val="0"/>
        <outline val="0"/>
        <shadow val="0"/>
        <u val="none"/>
        <vertAlign val="baseline"/>
        <sz val="10"/>
        <color auto="1"/>
        <name val="Calibri"/>
        <family val="2"/>
        <scheme val="minor"/>
      </font>
      <numFmt numFmtId="164" formatCode="0.0%"/>
      <protection locked="0" hidden="0"/>
    </dxf>
    <dxf>
      <font>
        <b val="0"/>
        <i val="0"/>
        <strike val="0"/>
        <condense val="0"/>
        <extend val="0"/>
        <outline val="0"/>
        <shadow val="0"/>
        <u val="none"/>
        <vertAlign val="baseline"/>
        <sz val="10"/>
        <color auto="1"/>
        <name val="Calibri"/>
        <family val="2"/>
        <scheme val="minor"/>
      </font>
      <numFmt numFmtId="164" formatCode="0.0%"/>
      <protection locked="0" hidden="0"/>
    </dxf>
    <dxf>
      <font>
        <b val="0"/>
        <i val="0"/>
        <strike val="0"/>
        <condense val="0"/>
        <extend val="0"/>
        <outline val="0"/>
        <shadow val="0"/>
        <u val="none"/>
        <vertAlign val="baseline"/>
        <sz val="10"/>
        <color auto="1"/>
        <name val="Calibri"/>
        <family val="2"/>
        <scheme val="minor"/>
      </font>
      <numFmt numFmtId="164" formatCode="0.0%"/>
      <protection locked="0" hidden="0"/>
    </dxf>
    <dxf>
      <font>
        <b val="0"/>
        <i val="0"/>
        <strike val="0"/>
        <condense val="0"/>
        <extend val="0"/>
        <outline val="0"/>
        <shadow val="0"/>
        <u val="none"/>
        <vertAlign val="baseline"/>
        <sz val="10"/>
        <color auto="1"/>
        <name val="Calibri"/>
        <family val="2"/>
        <scheme val="minor"/>
      </font>
      <numFmt numFmtId="164" formatCode="0.0%"/>
      <protection locked="0" hidden="0"/>
    </dxf>
    <dxf>
      <font>
        <b val="0"/>
        <i val="0"/>
        <strike val="0"/>
        <condense val="0"/>
        <extend val="0"/>
        <outline val="0"/>
        <shadow val="0"/>
        <u val="none"/>
        <vertAlign val="baseline"/>
        <sz val="10"/>
        <color auto="1"/>
        <name val="Calibri"/>
        <family val="2"/>
        <scheme val="minor"/>
      </font>
      <numFmt numFmtId="164" formatCode="0.0%"/>
      <protection locked="0" hidden="0"/>
    </dxf>
    <dxf>
      <font>
        <b val="0"/>
        <i val="0"/>
        <strike val="0"/>
        <condense val="0"/>
        <extend val="0"/>
        <outline val="0"/>
        <shadow val="0"/>
        <u val="none"/>
        <vertAlign val="baseline"/>
        <sz val="10"/>
        <color auto="1"/>
        <name val="Calibri"/>
        <family val="2"/>
        <scheme val="minor"/>
      </font>
      <numFmt numFmtId="164" formatCode="0.0%"/>
      <protection locked="0" hidden="0"/>
    </dxf>
    <dxf>
      <font>
        <b val="0"/>
        <i val="0"/>
        <strike val="0"/>
        <condense val="0"/>
        <extend val="0"/>
        <outline val="0"/>
        <shadow val="0"/>
        <u val="none"/>
        <vertAlign val="baseline"/>
        <sz val="10"/>
        <color auto="1"/>
        <name val="Calibri"/>
        <family val="2"/>
        <scheme val="minor"/>
      </font>
      <numFmt numFmtId="164" formatCode="0.0%"/>
      <protection locked="0" hidden="0"/>
    </dxf>
    <dxf>
      <font>
        <b val="0"/>
        <i val="0"/>
        <strike val="0"/>
        <condense val="0"/>
        <extend val="0"/>
        <outline val="0"/>
        <shadow val="0"/>
        <u val="none"/>
        <vertAlign val="baseline"/>
        <sz val="10"/>
        <color auto="1"/>
        <name val="Calibri"/>
        <family val="2"/>
        <scheme val="minor"/>
      </font>
      <numFmt numFmtId="164" formatCode="0.0%"/>
      <protection locked="0" hidden="0"/>
    </dxf>
    <dxf>
      <font>
        <b val="0"/>
        <i val="0"/>
        <strike val="0"/>
        <condense val="0"/>
        <extend val="0"/>
        <outline val="0"/>
        <shadow val="0"/>
        <u val="none"/>
        <vertAlign val="baseline"/>
        <sz val="10"/>
        <color auto="1"/>
        <name val="Calibri"/>
        <family val="2"/>
        <scheme val="minor"/>
      </font>
      <numFmt numFmtId="164" formatCode="0.0%"/>
      <protection locked="0" hidden="0"/>
    </dxf>
    <dxf>
      <alignment horizontal="general" vertical="bottom" textRotation="0" wrapText="1" indent="0" justifyLastLine="0" shrinkToFit="0" readingOrder="0"/>
      <protection locked="0" hidden="0"/>
    </dxf>
    <dxf>
      <font>
        <b val="0"/>
        <i val="0"/>
        <strike val="0"/>
        <condense val="0"/>
        <extend val="0"/>
        <outline val="0"/>
        <shadow val="0"/>
        <u val="none"/>
        <vertAlign val="baseline"/>
        <sz val="10"/>
        <color auto="1"/>
        <name val="Calibri"/>
        <family val="2"/>
        <scheme val="minor"/>
      </font>
      <protection locked="0" hidden="0"/>
    </dxf>
    <dxf>
      <font>
        <b val="0"/>
        <i val="0"/>
        <strike val="0"/>
        <condense val="0"/>
        <extend val="0"/>
        <outline val="0"/>
        <shadow val="0"/>
        <u val="none"/>
        <vertAlign val="baseline"/>
        <sz val="10"/>
        <color auto="1"/>
        <name val="Calibri"/>
        <family val="2"/>
        <scheme val="minor"/>
      </font>
      <numFmt numFmtId="0" formatCode="General"/>
      <alignment horizontal="center" vertical="bottom"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protection locked="0" hidden="0"/>
    </dxf>
    <dxf>
      <font>
        <b val="0"/>
        <i val="0"/>
        <strike val="0"/>
        <condense val="0"/>
        <extend val="0"/>
        <outline val="0"/>
        <shadow val="0"/>
        <u val="none"/>
        <vertAlign val="baseline"/>
        <sz val="10"/>
        <color auto="1"/>
        <name val="Calibri"/>
        <family val="2"/>
        <scheme val="minor"/>
      </font>
      <alignment vertical="center" textRotation="0" indent="0" justifyLastLine="0" shrinkToFit="0" readingOrder="0"/>
      <protection locked="0" hidden="0"/>
    </dxf>
    <dxf>
      <font>
        <b val="0"/>
        <i val="0"/>
        <strike val="0"/>
        <condense val="0"/>
        <extend val="0"/>
        <outline val="0"/>
        <shadow val="0"/>
        <u val="none"/>
        <vertAlign val="baseline"/>
        <sz val="10"/>
        <color auto="1"/>
        <name val="Calibri"/>
        <family val="2"/>
        <scheme val="minor"/>
      </font>
      <alignment horizontal="center" vertical="bottom" textRotation="0" wrapText="1" indent="0" justifyLastLine="0" shrinkToFit="0" readingOrder="0"/>
      <protection locked="0" hidden="0"/>
    </dxf>
    <dxf>
      <font>
        <b val="0"/>
        <i val="0"/>
        <strike val="0"/>
        <condense val="0"/>
        <extend val="0"/>
        <outline val="0"/>
        <shadow val="0"/>
        <u val="none"/>
        <vertAlign val="baseline"/>
        <sz val="10"/>
        <color auto="1"/>
        <name val="Calibri"/>
        <family val="2"/>
        <scheme val="minor"/>
      </font>
      <protection locked="0" hidden="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E88888"/>
      <color rgb="FFEFABAB"/>
      <color rgb="FFF1B9B9"/>
      <color rgb="FFF6D2D2"/>
      <color rgb="FFF8DC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DD2F53-B3BF-4E8D-9A9C-C199A87158A3}" name="Table2" displayName="Table2" ref="E56:Q59" totalsRowShown="0" headerRowDxfId="28" dataDxfId="27">
  <tableColumns count="13">
    <tableColumn id="1" xr3:uid="{6A0C2C81-0039-4579-B7A6-B85B2FB3A2E4}" name="Item" dataDxfId="26"/>
    <tableColumn id="2" xr3:uid="{A1F96C85-D366-4720-8A4B-426410259568}" name="0" dataDxfId="25"/>
    <tableColumn id="3" xr3:uid="{CAE3015C-474C-4B08-BF14-FB4BC3320D4D}" name="1" dataDxfId="24"/>
    <tableColumn id="4" xr3:uid="{C6A1B061-A994-4467-B711-5BFCF2796169}" name="2" dataDxfId="23"/>
    <tableColumn id="5" xr3:uid="{63AFABF5-F247-4421-8B42-D8CB6123C12F}" name="3" dataDxfId="22"/>
    <tableColumn id="6" xr3:uid="{D014A331-D2A4-4677-908C-0ABE81F8BD30}" name="4" dataDxfId="21"/>
    <tableColumn id="7" xr3:uid="{A75C9712-8EA5-4499-A2EA-E9AFE19EF559}" name="5" dataDxfId="20"/>
    <tableColumn id="8" xr3:uid="{224A2310-D5B0-4C4D-A2E2-E3DA5F4D069F}" name="6" dataDxfId="19"/>
    <tableColumn id="9" xr3:uid="{D9434357-B23E-4B9E-BEFE-1E1988D65962}" name="7" dataDxfId="18"/>
    <tableColumn id="10" xr3:uid="{113F178A-BAC5-4498-BD85-1F110750F878}" name="8" dataDxfId="17"/>
    <tableColumn id="11" xr3:uid="{18D5A457-F82C-4D40-8045-5B2B26A5C32D}" name="9" dataDxfId="16"/>
    <tableColumn id="12" xr3:uid="{08F98519-DC2B-4290-9CAC-0262D65C217B}" name="10" dataDxfId="15"/>
    <tableColumn id="14" xr3:uid="{40E3751D-ED6D-4985-A837-EE963200A051}" name="distributio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1B6F14-D400-4680-AF6E-194E8CCC3050}" name="Table1" displayName="Table1" ref="E35:Q41" totalsRowShown="0" headerRowDxfId="14" dataDxfId="13">
  <tableColumns count="13">
    <tableColumn id="1" xr3:uid="{CFEB3E4E-C9EA-4309-9FE7-837F41DEC0DD}" name="Item" dataDxfId="12"/>
    <tableColumn id="2" xr3:uid="{57CCE1CA-EE7A-4185-B7B0-1426B7DB1D85}" name="0" dataDxfId="11"/>
    <tableColumn id="3" xr3:uid="{8F2CCFE8-EECC-40B2-AD11-395A27CDA8DB}" name="1" dataDxfId="10"/>
    <tableColumn id="4" xr3:uid="{42D2F00B-60CE-46D7-8274-EFA19A05E845}" name="2" dataDxfId="9"/>
    <tableColumn id="5" xr3:uid="{8A009A9B-4F41-46B8-898E-5D535581BA56}" name="3" dataDxfId="8"/>
    <tableColumn id="6" xr3:uid="{D82DB4B2-E2F2-42D5-987B-E2F28FBE6D0E}" name="4" dataDxfId="7"/>
    <tableColumn id="7" xr3:uid="{7ADE5701-73E3-46C6-AFBA-3921ABCB218B}" name="5" dataDxfId="6"/>
    <tableColumn id="8" xr3:uid="{626354EC-8DA6-4691-88A4-47170A29EC00}" name="6" dataDxfId="5"/>
    <tableColumn id="9" xr3:uid="{62F7D73F-38B8-4E73-8AAE-DA07244F838B}" name="7" dataDxfId="4"/>
    <tableColumn id="10" xr3:uid="{9342660B-886C-400D-96FE-8CD296816AEB}" name="8" dataDxfId="3"/>
    <tableColumn id="11" xr3:uid="{E1763694-21DD-403E-8B80-6DA61118F5A9}" name="9" dataDxfId="2"/>
    <tableColumn id="12" xr3:uid="{33389DAD-6F42-4673-9616-A9C7BBF15E27}" name="10" dataDxfId="1"/>
    <tableColumn id="13" xr3:uid="{3327D761-B3EA-4257-9E2B-7C16623559E2}" name="distribution" dataDxfId="0"/>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251"/>
  <sheetViews>
    <sheetView tabSelected="1" zoomScaleNormal="100" workbookViewId="0"/>
  </sheetViews>
  <sheetFormatPr baseColWidth="10" defaultColWidth="8.83203125" defaultRowHeight="14" x14ac:dyDescent="0.2"/>
  <cols>
    <col min="1" max="3" width="20.6640625" style="1" customWidth="1"/>
    <col min="4" max="4" width="32" style="1" customWidth="1"/>
    <col min="5" max="5" width="27.1640625" style="1" customWidth="1"/>
    <col min="6" max="6" width="18" style="1" customWidth="1"/>
    <col min="7" max="15" width="8.83203125" style="1" customWidth="1"/>
    <col min="16" max="16" width="11.83203125" style="1" customWidth="1"/>
    <col min="17" max="17" width="11.6640625" style="1" customWidth="1"/>
    <col min="18" max="18" width="12.5" style="1" customWidth="1"/>
    <col min="19" max="19" width="11.33203125" style="1" customWidth="1"/>
    <col min="20" max="20" width="9.33203125" style="1" customWidth="1"/>
    <col min="21" max="21" width="20.6640625" style="1" customWidth="1"/>
    <col min="22" max="22" width="8.83203125" style="1"/>
    <col min="23" max="25" width="14.1640625" style="1" customWidth="1"/>
    <col min="26" max="16384" width="8.83203125" style="1"/>
  </cols>
  <sheetData>
    <row r="1" spans="1:18" x14ac:dyDescent="0.2">
      <c r="A1" s="1" t="s">
        <v>0</v>
      </c>
      <c r="B1" s="1">
        <v>361</v>
      </c>
    </row>
    <row r="2" spans="1:18" x14ac:dyDescent="0.2">
      <c r="A2" s="1" t="s">
        <v>1</v>
      </c>
      <c r="B2" s="1">
        <v>361</v>
      </c>
    </row>
    <row r="3" spans="1:18" x14ac:dyDescent="0.2">
      <c r="A3" s="1" t="s">
        <v>2</v>
      </c>
      <c r="B3" s="2">
        <v>1</v>
      </c>
    </row>
    <row r="6" spans="1:18" x14ac:dyDescent="0.2">
      <c r="A6" s="1" t="s">
        <v>3</v>
      </c>
    </row>
    <row r="7" spans="1:18" x14ac:dyDescent="0.2">
      <c r="A7" s="1" t="s">
        <v>4</v>
      </c>
    </row>
    <row r="8" spans="1:18" x14ac:dyDescent="0.2">
      <c r="A8" s="1" t="s">
        <v>5</v>
      </c>
      <c r="B8" s="1" t="s">
        <v>6</v>
      </c>
      <c r="C8" s="1" t="s">
        <v>7</v>
      </c>
      <c r="F8" s="1" t="s">
        <v>394</v>
      </c>
      <c r="G8" s="1">
        <v>1</v>
      </c>
      <c r="H8" s="1">
        <v>2</v>
      </c>
      <c r="I8" s="1">
        <v>3</v>
      </c>
      <c r="J8" s="1">
        <v>4</v>
      </c>
      <c r="K8" s="1">
        <v>5</v>
      </c>
      <c r="L8" s="1">
        <v>6</v>
      </c>
      <c r="M8" s="1">
        <v>7</v>
      </c>
      <c r="N8" s="1">
        <v>8</v>
      </c>
      <c r="O8" s="1">
        <v>9</v>
      </c>
      <c r="P8" s="1" t="s">
        <v>402</v>
      </c>
    </row>
    <row r="9" spans="1:18" x14ac:dyDescent="0.2">
      <c r="A9" s="1" t="s">
        <v>394</v>
      </c>
      <c r="B9" s="1">
        <v>19</v>
      </c>
      <c r="C9" s="2">
        <v>5.3977272727272728E-2</v>
      </c>
      <c r="E9" s="1" t="s">
        <v>418</v>
      </c>
      <c r="F9" s="1">
        <v>19</v>
      </c>
      <c r="G9" s="1">
        <v>17</v>
      </c>
      <c r="H9" s="1">
        <v>26</v>
      </c>
      <c r="I9" s="1">
        <v>31</v>
      </c>
      <c r="J9" s="1">
        <v>21</v>
      </c>
      <c r="K9" s="1">
        <v>37</v>
      </c>
      <c r="L9" s="1">
        <v>32</v>
      </c>
      <c r="M9" s="1">
        <v>58</v>
      </c>
      <c r="N9" s="1">
        <v>40</v>
      </c>
      <c r="O9" s="1">
        <v>27</v>
      </c>
      <c r="P9" s="1">
        <v>44</v>
      </c>
      <c r="R9"/>
    </row>
    <row r="10" spans="1:18" x14ac:dyDescent="0.2">
      <c r="A10" s="1">
        <v>1</v>
      </c>
      <c r="B10" s="1">
        <v>17</v>
      </c>
      <c r="C10" s="2">
        <v>4.8295454545454544E-2</v>
      </c>
      <c r="F10" s="2">
        <v>5.3977272727272728E-2</v>
      </c>
      <c r="G10" s="2">
        <v>4.8295454545454544E-2</v>
      </c>
      <c r="H10" s="2">
        <v>7.3863636363636367E-2</v>
      </c>
      <c r="I10" s="2">
        <v>8.8068181818181823E-2</v>
      </c>
      <c r="J10" s="2">
        <v>5.9659090909090912E-2</v>
      </c>
      <c r="K10" s="2">
        <v>0.10511363636363637</v>
      </c>
      <c r="L10" s="2">
        <v>9.0909090909090912E-2</v>
      </c>
      <c r="M10" s="2">
        <v>0.16477272727272727</v>
      </c>
      <c r="N10" s="2">
        <v>0.11363636363636363</v>
      </c>
      <c r="O10" s="2">
        <v>7.6704545454545456E-2</v>
      </c>
      <c r="P10" s="2">
        <v>0.125</v>
      </c>
      <c r="Q10" s="2"/>
    </row>
    <row r="11" spans="1:18" x14ac:dyDescent="0.2">
      <c r="A11" s="1">
        <v>2</v>
      </c>
      <c r="B11" s="1">
        <v>26</v>
      </c>
      <c r="C11" s="2">
        <v>7.3863636363636367E-2</v>
      </c>
    </row>
    <row r="12" spans="1:18" x14ac:dyDescent="0.2">
      <c r="A12" s="1">
        <v>3</v>
      </c>
      <c r="B12" s="1">
        <v>31</v>
      </c>
      <c r="C12" s="2">
        <v>8.8068181818181823E-2</v>
      </c>
    </row>
    <row r="13" spans="1:18" x14ac:dyDescent="0.2">
      <c r="A13" s="1">
        <v>4</v>
      </c>
      <c r="B13" s="1">
        <v>21</v>
      </c>
      <c r="C13" s="2">
        <v>5.9659090909090912E-2</v>
      </c>
    </row>
    <row r="14" spans="1:18" x14ac:dyDescent="0.2">
      <c r="A14" s="1">
        <v>5</v>
      </c>
      <c r="B14" s="1">
        <v>37</v>
      </c>
      <c r="C14" s="2">
        <v>0.10511363636363637</v>
      </c>
    </row>
    <row r="15" spans="1:18" x14ac:dyDescent="0.2">
      <c r="A15" s="1">
        <v>6</v>
      </c>
      <c r="B15" s="1">
        <v>32</v>
      </c>
      <c r="C15" s="2">
        <v>9.0909090909090912E-2</v>
      </c>
    </row>
    <row r="16" spans="1:18" x14ac:dyDescent="0.2">
      <c r="A16" s="1">
        <v>7</v>
      </c>
      <c r="B16" s="1">
        <v>58</v>
      </c>
      <c r="C16" s="2">
        <v>0.16477272727272727</v>
      </c>
      <c r="E16" s="2"/>
    </row>
    <row r="17" spans="1:5" x14ac:dyDescent="0.2">
      <c r="A17" s="1">
        <v>8</v>
      </c>
      <c r="B17" s="1">
        <v>40</v>
      </c>
      <c r="C17" s="2">
        <v>0.11363636363636363</v>
      </c>
      <c r="E17" s="2"/>
    </row>
    <row r="18" spans="1:5" x14ac:dyDescent="0.2">
      <c r="A18" s="1">
        <v>9</v>
      </c>
      <c r="B18" s="1">
        <v>27</v>
      </c>
      <c r="C18" s="2">
        <v>7.6704545454545456E-2</v>
      </c>
      <c r="E18" s="2"/>
    </row>
    <row r="19" spans="1:5" x14ac:dyDescent="0.2">
      <c r="A19" s="1" t="s">
        <v>402</v>
      </c>
      <c r="B19" s="1">
        <v>44</v>
      </c>
      <c r="C19" s="2">
        <v>0.125</v>
      </c>
      <c r="E19" s="2"/>
    </row>
    <row r="20" spans="1:5" x14ac:dyDescent="0.2">
      <c r="B20" s="3">
        <f>SUM(B9:B19)</f>
        <v>352</v>
      </c>
      <c r="C20" s="2"/>
      <c r="E20" s="2"/>
    </row>
    <row r="21" spans="1:5" x14ac:dyDescent="0.2">
      <c r="A21" s="1" t="s">
        <v>8</v>
      </c>
      <c r="B21" s="1">
        <v>9</v>
      </c>
      <c r="C21" s="2"/>
      <c r="E21" s="2"/>
    </row>
    <row r="22" spans="1:5" x14ac:dyDescent="0.2">
      <c r="E22" s="2"/>
    </row>
    <row r="23" spans="1:5" x14ac:dyDescent="0.2">
      <c r="E23" s="2"/>
    </row>
    <row r="24" spans="1:5" x14ac:dyDescent="0.2">
      <c r="A24" s="1" t="s">
        <v>9</v>
      </c>
      <c r="E24" s="2"/>
    </row>
    <row r="25" spans="1:5" x14ac:dyDescent="0.2">
      <c r="A25" s="1" t="s">
        <v>10</v>
      </c>
      <c r="E25" s="2"/>
    </row>
    <row r="26" spans="1:5" x14ac:dyDescent="0.2">
      <c r="A26" s="1" t="s">
        <v>5</v>
      </c>
      <c r="B26" s="1" t="s">
        <v>6</v>
      </c>
      <c r="C26" s="1" t="s">
        <v>7</v>
      </c>
      <c r="E26" s="2"/>
    </row>
    <row r="27" spans="1:5" x14ac:dyDescent="0.2">
      <c r="A27" s="1" t="s">
        <v>11</v>
      </c>
      <c r="B27" s="1">
        <v>4</v>
      </c>
      <c r="C27" s="2">
        <v>1.1142061281337047E-2</v>
      </c>
    </row>
    <row r="28" spans="1:5" x14ac:dyDescent="0.2">
      <c r="A28" s="1" t="s">
        <v>12</v>
      </c>
      <c r="B28" s="1">
        <v>77</v>
      </c>
      <c r="C28" s="2">
        <v>0.21448467966573817</v>
      </c>
    </row>
    <row r="29" spans="1:5" x14ac:dyDescent="0.2">
      <c r="A29" s="1" t="s">
        <v>13</v>
      </c>
      <c r="B29" s="1">
        <v>159</v>
      </c>
      <c r="C29" s="2">
        <v>0.44289693593314761</v>
      </c>
    </row>
    <row r="30" spans="1:5" x14ac:dyDescent="0.2">
      <c r="A30" s="1" t="s">
        <v>14</v>
      </c>
      <c r="B30" s="1">
        <v>106</v>
      </c>
      <c r="C30" s="2">
        <v>0.29526462395543174</v>
      </c>
    </row>
    <row r="31" spans="1:5" x14ac:dyDescent="0.2">
      <c r="A31" s="1" t="s">
        <v>15</v>
      </c>
      <c r="B31" s="1">
        <v>13</v>
      </c>
      <c r="C31" s="2">
        <v>3.6211699164345405E-2</v>
      </c>
    </row>
    <row r="32" spans="1:5" x14ac:dyDescent="0.2">
      <c r="B32" s="1">
        <f>SUM(B27:B31)</f>
        <v>359</v>
      </c>
      <c r="C32" s="2"/>
    </row>
    <row r="33" spans="1:17" x14ac:dyDescent="0.2">
      <c r="A33" s="1" t="s">
        <v>8</v>
      </c>
      <c r="B33" s="1">
        <v>2</v>
      </c>
      <c r="C33" s="2"/>
    </row>
    <row r="35" spans="1:17" x14ac:dyDescent="0.2">
      <c r="E35" s="1" t="s">
        <v>423</v>
      </c>
      <c r="F35" s="10" t="s">
        <v>421</v>
      </c>
      <c r="G35" s="10" t="s">
        <v>409</v>
      </c>
      <c r="H35" s="10" t="s">
        <v>410</v>
      </c>
      <c r="I35" s="10" t="s">
        <v>411</v>
      </c>
      <c r="J35" s="10" t="s">
        <v>412</v>
      </c>
      <c r="K35" s="10" t="s">
        <v>413</v>
      </c>
      <c r="L35" s="10" t="s">
        <v>414</v>
      </c>
      <c r="M35" s="10" t="s">
        <v>415</v>
      </c>
      <c r="N35" s="10" t="s">
        <v>416</v>
      </c>
      <c r="O35" s="10" t="s">
        <v>417</v>
      </c>
      <c r="P35" s="10" t="s">
        <v>422</v>
      </c>
      <c r="Q35" s="1" t="s">
        <v>426</v>
      </c>
    </row>
    <row r="36" spans="1:17" ht="30" x14ac:dyDescent="0.2">
      <c r="A36" s="1" t="s">
        <v>16</v>
      </c>
      <c r="E36" s="13" t="str">
        <f>"experience with transdisciplinary research"&amp;" (n="&amp;B20&amp;")"</f>
        <v>experience with transdisciplinary research (n=352)</v>
      </c>
      <c r="F36" s="11">
        <v>19</v>
      </c>
      <c r="G36" s="11">
        <v>17</v>
      </c>
      <c r="H36" s="11">
        <v>26</v>
      </c>
      <c r="I36" s="11">
        <v>31</v>
      </c>
      <c r="J36" s="11">
        <v>21</v>
      </c>
      <c r="K36" s="11">
        <v>37</v>
      </c>
      <c r="L36" s="11">
        <v>32</v>
      </c>
      <c r="M36" s="11">
        <v>58</v>
      </c>
      <c r="N36" s="11">
        <v>40</v>
      </c>
      <c r="O36" s="11">
        <v>27</v>
      </c>
      <c r="P36" s="11">
        <v>44</v>
      </c>
      <c r="Q36"/>
    </row>
    <row r="37" spans="1:17" x14ac:dyDescent="0.2">
      <c r="A37" s="1" t="s">
        <v>17</v>
      </c>
      <c r="E37" s="14"/>
      <c r="F37" s="15">
        <v>5.3977272727272728E-2</v>
      </c>
      <c r="G37" s="15">
        <v>4.8295454545454544E-2</v>
      </c>
      <c r="H37" s="15">
        <v>7.3863636363636367E-2</v>
      </c>
      <c r="I37" s="15">
        <v>8.8068181818181823E-2</v>
      </c>
      <c r="J37" s="15">
        <v>5.9659090909090912E-2</v>
      </c>
      <c r="K37" s="15">
        <v>0.10511363636363637</v>
      </c>
      <c r="L37" s="15">
        <v>9.0909090909090912E-2</v>
      </c>
      <c r="M37" s="15">
        <v>0.16477272727272727</v>
      </c>
      <c r="N37" s="15">
        <v>0.11363636363636363</v>
      </c>
      <c r="O37" s="15">
        <v>7.6704545454545456E-2</v>
      </c>
      <c r="P37" s="15">
        <v>0.125</v>
      </c>
      <c r="Q37" s="16"/>
    </row>
    <row r="38" spans="1:17" ht="29.5" customHeight="1" x14ac:dyDescent="0.2">
      <c r="A38" s="1" t="s">
        <v>5</v>
      </c>
      <c r="B38" s="1" t="s">
        <v>6</v>
      </c>
      <c r="C38" s="1" t="s">
        <v>7</v>
      </c>
      <c r="E38" s="13" t="str">
        <f>"familiarity with SI (n="&amp;B62&amp;")"</f>
        <v>familiarity with SI (n=360)</v>
      </c>
      <c r="F38" s="11">
        <v>116</v>
      </c>
      <c r="G38" s="11">
        <v>36</v>
      </c>
      <c r="H38" s="11">
        <v>33</v>
      </c>
      <c r="I38" s="11">
        <v>37</v>
      </c>
      <c r="J38" s="11">
        <v>25</v>
      </c>
      <c r="K38" s="11">
        <v>37</v>
      </c>
      <c r="L38" s="11">
        <v>17</v>
      </c>
      <c r="M38" s="11">
        <v>19</v>
      </c>
      <c r="N38" s="11">
        <v>20</v>
      </c>
      <c r="O38" s="11">
        <v>6</v>
      </c>
      <c r="P38" s="11">
        <v>14</v>
      </c>
      <c r="Q38"/>
    </row>
    <row r="39" spans="1:17" x14ac:dyDescent="0.2">
      <c r="A39" s="1" t="s">
        <v>18</v>
      </c>
      <c r="B39" s="1">
        <v>0</v>
      </c>
      <c r="C39" s="2">
        <v>0</v>
      </c>
      <c r="E39" s="14"/>
      <c r="F39" s="12">
        <v>0.32222222222222224</v>
      </c>
      <c r="G39" s="12">
        <v>0.1</v>
      </c>
      <c r="H39" s="12">
        <v>9.166666666666666E-2</v>
      </c>
      <c r="I39" s="12">
        <v>0.10277777777777777</v>
      </c>
      <c r="J39" s="12">
        <v>6.9444444444444448E-2</v>
      </c>
      <c r="K39" s="12">
        <v>0.10277777777777777</v>
      </c>
      <c r="L39" s="12">
        <v>4.7222222222222221E-2</v>
      </c>
      <c r="M39" s="12">
        <v>5.2777777777777778E-2</v>
      </c>
      <c r="N39" s="12">
        <v>5.5555555555555552E-2</v>
      </c>
      <c r="O39" s="12">
        <v>1.6666666666666666E-2</v>
      </c>
      <c r="P39" s="12">
        <v>3.888888888888889E-2</v>
      </c>
      <c r="Q39" s="16"/>
    </row>
    <row r="40" spans="1:17" ht="15" x14ac:dyDescent="0.2">
      <c r="A40" s="1" t="s">
        <v>19</v>
      </c>
      <c r="B40" s="1">
        <v>0</v>
      </c>
      <c r="C40" s="2">
        <v>0</v>
      </c>
      <c r="E40" s="13" t="str">
        <f>"project's contribution to SI (n="&amp;B89&amp;")"</f>
        <v>project's contribution to SI (n=112)</v>
      </c>
      <c r="F40" s="11">
        <v>5</v>
      </c>
      <c r="G40" s="11">
        <v>3</v>
      </c>
      <c r="H40" s="11">
        <v>12</v>
      </c>
      <c r="I40" s="11">
        <v>13</v>
      </c>
      <c r="J40" s="11">
        <v>7</v>
      </c>
      <c r="K40" s="11">
        <v>13</v>
      </c>
      <c r="L40" s="11">
        <v>8</v>
      </c>
      <c r="M40" s="11">
        <v>17</v>
      </c>
      <c r="N40" s="11">
        <v>22</v>
      </c>
      <c r="O40" s="11">
        <v>6</v>
      </c>
      <c r="P40" s="11">
        <v>6</v>
      </c>
      <c r="Q40"/>
    </row>
    <row r="41" spans="1:17" x14ac:dyDescent="0.2">
      <c r="A41" s="1" t="s">
        <v>20</v>
      </c>
      <c r="B41" s="1">
        <v>8</v>
      </c>
      <c r="C41" s="2">
        <v>2.2284122562674095E-2</v>
      </c>
      <c r="E41" s="14"/>
      <c r="F41" s="12">
        <v>4.4642857142857144E-2</v>
      </c>
      <c r="G41" s="12">
        <v>2.6785714285714284E-2</v>
      </c>
      <c r="H41" s="12">
        <v>0.10714285714285714</v>
      </c>
      <c r="I41" s="12">
        <v>0.11607142857142858</v>
      </c>
      <c r="J41" s="12">
        <v>6.25E-2</v>
      </c>
      <c r="K41" s="12">
        <v>0.11607142857142858</v>
      </c>
      <c r="L41" s="12">
        <v>7.1428571428571425E-2</v>
      </c>
      <c r="M41" s="12">
        <v>0.15178571428571427</v>
      </c>
      <c r="N41" s="12">
        <v>0.19642857142857142</v>
      </c>
      <c r="O41" s="12">
        <v>5.3571428571428568E-2</v>
      </c>
      <c r="P41" s="12">
        <v>5.3571428571428568E-2</v>
      </c>
      <c r="Q41" s="16"/>
    </row>
    <row r="42" spans="1:17" x14ac:dyDescent="0.2">
      <c r="A42" s="1" t="s">
        <v>21</v>
      </c>
      <c r="B42" s="1">
        <v>30</v>
      </c>
      <c r="C42" s="2">
        <v>8.3565459610027856E-2</v>
      </c>
    </row>
    <row r="43" spans="1:17" x14ac:dyDescent="0.2">
      <c r="A43" s="1" t="s">
        <v>22</v>
      </c>
      <c r="B43" s="1">
        <v>321</v>
      </c>
      <c r="C43" s="2">
        <v>0.89415041782729809</v>
      </c>
    </row>
    <row r="44" spans="1:17" x14ac:dyDescent="0.2">
      <c r="B44" s="1">
        <f>SUM(B39:B43)</f>
        <v>359</v>
      </c>
      <c r="C44" s="2"/>
    </row>
    <row r="45" spans="1:17" x14ac:dyDescent="0.2">
      <c r="A45" s="1" t="s">
        <v>8</v>
      </c>
      <c r="B45" s="1">
        <v>2</v>
      </c>
      <c r="C45" s="2"/>
    </row>
    <row r="48" spans="1:17" x14ac:dyDescent="0.2">
      <c r="A48" s="1" t="s">
        <v>23</v>
      </c>
    </row>
    <row r="49" spans="1:17" x14ac:dyDescent="0.2">
      <c r="A49" s="1" t="s">
        <v>24</v>
      </c>
      <c r="F49" s="1" t="s">
        <v>394</v>
      </c>
      <c r="G49" s="1">
        <v>1</v>
      </c>
      <c r="H49" s="1">
        <v>2</v>
      </c>
      <c r="I49" s="1">
        <v>3</v>
      </c>
      <c r="J49" s="1">
        <v>4</v>
      </c>
      <c r="K49" s="1">
        <v>5</v>
      </c>
      <c r="L49" s="1">
        <v>6</v>
      </c>
      <c r="M49" s="1">
        <v>7</v>
      </c>
      <c r="N49" s="1">
        <v>8</v>
      </c>
      <c r="O49" s="1">
        <v>9</v>
      </c>
      <c r="P49" s="1" t="s">
        <v>402</v>
      </c>
    </row>
    <row r="50" spans="1:17" x14ac:dyDescent="0.2">
      <c r="A50" s="1" t="s">
        <v>5</v>
      </c>
      <c r="B50" s="1" t="s">
        <v>6</v>
      </c>
      <c r="C50" s="1" t="s">
        <v>7</v>
      </c>
      <c r="E50" s="1" t="s">
        <v>420</v>
      </c>
      <c r="F50" s="1">
        <v>116</v>
      </c>
      <c r="G50" s="1">
        <v>36</v>
      </c>
      <c r="H50" s="1">
        <v>33</v>
      </c>
      <c r="I50" s="1">
        <v>37</v>
      </c>
      <c r="J50" s="1">
        <v>25</v>
      </c>
      <c r="K50" s="1">
        <v>37</v>
      </c>
      <c r="L50" s="1">
        <v>17</v>
      </c>
      <c r="M50" s="1">
        <v>19</v>
      </c>
      <c r="N50" s="1">
        <v>20</v>
      </c>
      <c r="O50" s="1">
        <v>6</v>
      </c>
      <c r="P50" s="1">
        <v>14</v>
      </c>
      <c r="Q50"/>
    </row>
    <row r="51" spans="1:17" x14ac:dyDescent="0.2">
      <c r="A51" s="5" t="s">
        <v>395</v>
      </c>
      <c r="B51" s="1">
        <v>116</v>
      </c>
      <c r="C51" s="2">
        <v>0.32222222222222224</v>
      </c>
      <c r="F51" s="2">
        <v>0.32222222222222224</v>
      </c>
      <c r="G51" s="2">
        <v>0.1</v>
      </c>
      <c r="H51" s="2">
        <v>9.166666666666666E-2</v>
      </c>
      <c r="I51" s="2">
        <v>0.10277777777777777</v>
      </c>
      <c r="J51" s="2">
        <v>6.9444444444444448E-2</v>
      </c>
      <c r="K51" s="2">
        <v>0.10277777777777777</v>
      </c>
      <c r="L51" s="2">
        <v>4.7222222222222221E-2</v>
      </c>
      <c r="M51" s="2">
        <v>5.2777777777777778E-2</v>
      </c>
      <c r="N51" s="2">
        <v>5.5555555555555552E-2</v>
      </c>
      <c r="O51" s="2">
        <v>1.6666666666666666E-2</v>
      </c>
      <c r="P51" s="2">
        <v>3.888888888888889E-2</v>
      </c>
    </row>
    <row r="52" spans="1:17" x14ac:dyDescent="0.2">
      <c r="A52" s="5">
        <v>1</v>
      </c>
      <c r="B52" s="1">
        <v>36</v>
      </c>
      <c r="C52" s="2">
        <v>0.1</v>
      </c>
    </row>
    <row r="53" spans="1:17" x14ac:dyDescent="0.2">
      <c r="A53" s="5">
        <v>2</v>
      </c>
      <c r="B53" s="1">
        <v>33</v>
      </c>
      <c r="C53" s="2">
        <v>9.166666666666666E-2</v>
      </c>
    </row>
    <row r="54" spans="1:17" x14ac:dyDescent="0.2">
      <c r="A54" s="5">
        <v>3</v>
      </c>
      <c r="B54" s="1">
        <v>37</v>
      </c>
      <c r="C54" s="2">
        <v>0.10277777777777777</v>
      </c>
    </row>
    <row r="55" spans="1:17" x14ac:dyDescent="0.2">
      <c r="A55" s="5">
        <v>4</v>
      </c>
      <c r="B55" s="1">
        <v>25</v>
      </c>
      <c r="C55" s="2">
        <v>6.9444444444444448E-2</v>
      </c>
    </row>
    <row r="56" spans="1:17" x14ac:dyDescent="0.2">
      <c r="A56" s="5">
        <v>5</v>
      </c>
      <c r="B56" s="1">
        <v>37</v>
      </c>
      <c r="C56" s="2">
        <v>0.10277777777777777</v>
      </c>
      <c r="E56" s="1" t="s">
        <v>423</v>
      </c>
      <c r="F56" s="4" t="s">
        <v>421</v>
      </c>
      <c r="G56" s="4" t="s">
        <v>409</v>
      </c>
      <c r="H56" s="4" t="s">
        <v>410</v>
      </c>
      <c r="I56" s="4" t="s">
        <v>411</v>
      </c>
      <c r="J56" s="4" t="s">
        <v>412</v>
      </c>
      <c r="K56" s="4" t="s">
        <v>413</v>
      </c>
      <c r="L56" s="4" t="s">
        <v>414</v>
      </c>
      <c r="M56" s="4" t="s">
        <v>415</v>
      </c>
      <c r="N56" s="4" t="s">
        <v>416</v>
      </c>
      <c r="O56" s="4" t="s">
        <v>417</v>
      </c>
      <c r="P56" s="4" t="s">
        <v>422</v>
      </c>
      <c r="Q56" s="4" t="s">
        <v>426</v>
      </c>
    </row>
    <row r="57" spans="1:17" ht="41" customHeight="1" x14ac:dyDescent="0.2">
      <c r="A57" s="5">
        <v>6</v>
      </c>
      <c r="B57" s="1">
        <v>17</v>
      </c>
      <c r="C57" s="2">
        <v>4.7222222222222221E-2</v>
      </c>
      <c r="E57" s="7" t="s">
        <v>418</v>
      </c>
      <c r="F57" s="8" t="str">
        <f>CONCATENATE(F9,CHAR(10),TEXT(F10,"0.0 %"))</f>
        <v>19
5.4 %</v>
      </c>
      <c r="G57" s="8" t="str">
        <f t="shared" ref="G57:P57" si="0">CONCATENATE(G9,CHAR(10),TEXT(G10,"0.0 %"))</f>
        <v>17
4.8 %</v>
      </c>
      <c r="H57" s="8" t="str">
        <f t="shared" si="0"/>
        <v>26
7.4 %</v>
      </c>
      <c r="I57" s="8" t="str">
        <f t="shared" si="0"/>
        <v>31
8.8 %</v>
      </c>
      <c r="J57" s="8" t="str">
        <f t="shared" si="0"/>
        <v>21
6.0 %</v>
      </c>
      <c r="K57" s="8" t="str">
        <f t="shared" si="0"/>
        <v>37
10.5 %</v>
      </c>
      <c r="L57" s="8" t="str">
        <f t="shared" si="0"/>
        <v>32
9.1 %</v>
      </c>
      <c r="M57" s="8" t="str">
        <f t="shared" si="0"/>
        <v>58
16.5 %</v>
      </c>
      <c r="N57" s="8" t="str">
        <f t="shared" si="0"/>
        <v>40
11.4 %</v>
      </c>
      <c r="O57" s="8" t="str">
        <f t="shared" si="0"/>
        <v>27
7.7 %</v>
      </c>
      <c r="P57" s="8" t="str">
        <f t="shared" si="0"/>
        <v>44
12.5 %</v>
      </c>
      <c r="Q57" s="6"/>
    </row>
    <row r="58" spans="1:17" ht="41" customHeight="1" x14ac:dyDescent="0.2">
      <c r="A58" s="5">
        <v>7</v>
      </c>
      <c r="B58" s="1">
        <v>19</v>
      </c>
      <c r="C58" s="2">
        <v>5.2777777777777778E-2</v>
      </c>
      <c r="E58" s="9" t="s">
        <v>420</v>
      </c>
      <c r="F58" s="8" t="str">
        <f t="shared" ref="F58:P58" si="1">CONCATENATE(F50,CHAR(10),"(",TEXT(F51,"0.0 %"),")")</f>
        <v>116
(32.2 %)</v>
      </c>
      <c r="G58" s="8" t="str">
        <f t="shared" si="1"/>
        <v>36
(10.0 %)</v>
      </c>
      <c r="H58" s="8" t="str">
        <f t="shared" si="1"/>
        <v>33
(9.2 %)</v>
      </c>
      <c r="I58" s="8" t="str">
        <f t="shared" si="1"/>
        <v>37
(10.3 %)</v>
      </c>
      <c r="J58" s="8" t="str">
        <f t="shared" si="1"/>
        <v>25
(6.9 %)</v>
      </c>
      <c r="K58" s="8" t="str">
        <f t="shared" si="1"/>
        <v>37
(10.3 %)</v>
      </c>
      <c r="L58" s="8" t="str">
        <f t="shared" si="1"/>
        <v>17
(4.7 %)</v>
      </c>
      <c r="M58" s="8" t="str">
        <f t="shared" si="1"/>
        <v>19
(5.3 %)</v>
      </c>
      <c r="N58" s="8" t="str">
        <f t="shared" si="1"/>
        <v>20
(5.6 %)</v>
      </c>
      <c r="O58" s="8" t="str">
        <f t="shared" si="1"/>
        <v>6
(1.7 %)</v>
      </c>
      <c r="P58" s="8" t="str">
        <f t="shared" si="1"/>
        <v>14
(3.9 %)</v>
      </c>
      <c r="Q58" s="6"/>
    </row>
    <row r="59" spans="1:17" ht="41" customHeight="1" x14ac:dyDescent="0.2">
      <c r="A59" s="5">
        <v>8</v>
      </c>
      <c r="B59" s="1">
        <v>20</v>
      </c>
      <c r="C59" s="2">
        <v>5.5555555555555552E-2</v>
      </c>
      <c r="E59" s="9" t="s">
        <v>419</v>
      </c>
      <c r="F59" s="8" t="str">
        <f t="shared" ref="F59:P59" si="2">CONCATENATE(F77,CHAR(10),"(",TEXT(F78,"0.0 %"),")")</f>
        <v>5
(4.5 %)</v>
      </c>
      <c r="G59" s="8" t="str">
        <f t="shared" si="2"/>
        <v>3
(2.7 %)</v>
      </c>
      <c r="H59" s="8" t="str">
        <f t="shared" si="2"/>
        <v>12
(10.7 %)</v>
      </c>
      <c r="I59" s="8" t="str">
        <f t="shared" si="2"/>
        <v>13
(11.6 %)</v>
      </c>
      <c r="J59" s="8" t="str">
        <f t="shared" si="2"/>
        <v>7
(6.3 %)</v>
      </c>
      <c r="K59" s="8" t="str">
        <f t="shared" si="2"/>
        <v>13
(11.6 %)</v>
      </c>
      <c r="L59" s="8" t="str">
        <f t="shared" si="2"/>
        <v>8
(7.1 %)</v>
      </c>
      <c r="M59" s="8" t="str">
        <f t="shared" si="2"/>
        <v>17
(15.2 %)</v>
      </c>
      <c r="N59" s="8" t="str">
        <f t="shared" si="2"/>
        <v>22
(19.6 %)</v>
      </c>
      <c r="O59" s="8" t="str">
        <f t="shared" si="2"/>
        <v>6
(5.4 %)</v>
      </c>
      <c r="P59" s="8" t="str">
        <f t="shared" si="2"/>
        <v>6
(5.4 %)</v>
      </c>
      <c r="Q59" s="6"/>
    </row>
    <row r="60" spans="1:17" x14ac:dyDescent="0.2">
      <c r="A60" s="5">
        <v>9</v>
      </c>
      <c r="B60" s="1">
        <v>6</v>
      </c>
      <c r="C60" s="2">
        <v>1.6666666666666666E-2</v>
      </c>
    </row>
    <row r="61" spans="1:17" x14ac:dyDescent="0.2">
      <c r="A61" s="5" t="s">
        <v>403</v>
      </c>
      <c r="B61" s="1">
        <v>14</v>
      </c>
      <c r="C61" s="2">
        <v>3.888888888888889E-2</v>
      </c>
    </row>
    <row r="62" spans="1:17" x14ac:dyDescent="0.2">
      <c r="A62" s="5"/>
      <c r="B62" s="3">
        <f>SUM(B51:B61)</f>
        <v>360</v>
      </c>
      <c r="C62" s="2"/>
    </row>
    <row r="63" spans="1:17" x14ac:dyDescent="0.2">
      <c r="A63" s="1" t="s">
        <v>8</v>
      </c>
      <c r="B63" s="1">
        <v>0</v>
      </c>
      <c r="C63" s="2"/>
    </row>
    <row r="66" spans="1:17" x14ac:dyDescent="0.2">
      <c r="A66" s="1" t="s">
        <v>25</v>
      </c>
    </row>
    <row r="67" spans="1:17" x14ac:dyDescent="0.2">
      <c r="A67" s="1" t="s">
        <v>26</v>
      </c>
    </row>
    <row r="68" spans="1:17" x14ac:dyDescent="0.2">
      <c r="A68" s="1" t="s">
        <v>5</v>
      </c>
      <c r="B68" s="1" t="s">
        <v>6</v>
      </c>
      <c r="C68" s="1" t="s">
        <v>7</v>
      </c>
    </row>
    <row r="69" spans="1:17" x14ac:dyDescent="0.2">
      <c r="A69" s="1" t="s">
        <v>27</v>
      </c>
      <c r="B69" s="1">
        <v>360</v>
      </c>
      <c r="C69" s="2">
        <v>0.99722991689750695</v>
      </c>
    </row>
    <row r="70" spans="1:17" x14ac:dyDescent="0.2">
      <c r="A70" s="1" t="s">
        <v>28</v>
      </c>
      <c r="B70" s="1">
        <v>1</v>
      </c>
      <c r="C70" s="2">
        <v>2.7700831024930748E-3</v>
      </c>
    </row>
    <row r="71" spans="1:17" x14ac:dyDescent="0.2">
      <c r="B71" s="3">
        <f>SUM(B69:B70)</f>
        <v>361</v>
      </c>
      <c r="C71" s="2"/>
    </row>
    <row r="72" spans="1:17" x14ac:dyDescent="0.2">
      <c r="A72" s="1" t="s">
        <v>8</v>
      </c>
      <c r="B72" s="1">
        <v>0</v>
      </c>
      <c r="C72" s="2"/>
    </row>
    <row r="75" spans="1:17" x14ac:dyDescent="0.2">
      <c r="A75" s="1" t="s">
        <v>29</v>
      </c>
    </row>
    <row r="76" spans="1:17" x14ac:dyDescent="0.2">
      <c r="A76" s="1" t="s">
        <v>30</v>
      </c>
      <c r="F76" s="1" t="s">
        <v>394</v>
      </c>
      <c r="G76" s="1">
        <v>1</v>
      </c>
      <c r="H76" s="1">
        <v>2</v>
      </c>
      <c r="I76" s="1">
        <v>3</v>
      </c>
      <c r="J76" s="1">
        <v>4</v>
      </c>
      <c r="K76" s="1">
        <v>5</v>
      </c>
      <c r="L76" s="1">
        <v>6</v>
      </c>
      <c r="M76" s="1">
        <v>7</v>
      </c>
      <c r="N76" s="1">
        <v>8</v>
      </c>
      <c r="O76" s="1">
        <v>9</v>
      </c>
      <c r="P76" s="1" t="s">
        <v>402</v>
      </c>
    </row>
    <row r="77" spans="1:17" x14ac:dyDescent="0.2">
      <c r="A77" s="1" t="s">
        <v>5</v>
      </c>
      <c r="B77" s="1" t="s">
        <v>6</v>
      </c>
      <c r="C77" s="1" t="s">
        <v>7</v>
      </c>
      <c r="E77" s="1" t="s">
        <v>419</v>
      </c>
      <c r="F77" s="1">
        <v>5</v>
      </c>
      <c r="G77" s="1">
        <v>3</v>
      </c>
      <c r="H77" s="1">
        <v>12</v>
      </c>
      <c r="I77" s="1">
        <v>13</v>
      </c>
      <c r="J77" s="1">
        <v>7</v>
      </c>
      <c r="K77" s="1">
        <v>13</v>
      </c>
      <c r="L77" s="1">
        <v>8</v>
      </c>
      <c r="M77" s="1">
        <v>17</v>
      </c>
      <c r="N77" s="1">
        <v>22</v>
      </c>
      <c r="O77" s="1">
        <v>6</v>
      </c>
      <c r="P77" s="1">
        <v>6</v>
      </c>
      <c r="Q77"/>
    </row>
    <row r="78" spans="1:17" x14ac:dyDescent="0.2">
      <c r="A78" s="1" t="s">
        <v>395</v>
      </c>
      <c r="B78" s="1">
        <v>5</v>
      </c>
      <c r="C78" s="2">
        <v>4.4642857142857144E-2</v>
      </c>
      <c r="F78" s="2">
        <v>4.4642857142857144E-2</v>
      </c>
      <c r="G78" s="2">
        <v>2.6785714285714284E-2</v>
      </c>
      <c r="H78" s="2">
        <v>0.10714285714285714</v>
      </c>
      <c r="I78" s="2">
        <v>0.11607142857142858</v>
      </c>
      <c r="J78" s="2">
        <v>6.25E-2</v>
      </c>
      <c r="K78" s="2">
        <v>0.11607142857142858</v>
      </c>
      <c r="L78" s="2">
        <v>7.1428571428571425E-2</v>
      </c>
      <c r="M78" s="2">
        <v>0.15178571428571427</v>
      </c>
      <c r="N78" s="2">
        <v>0.19642857142857142</v>
      </c>
      <c r="O78" s="2">
        <v>5.3571428571428568E-2</v>
      </c>
      <c r="P78" s="2">
        <v>5.3571428571428568E-2</v>
      </c>
    </row>
    <row r="79" spans="1:17" x14ac:dyDescent="0.2">
      <c r="A79" s="1">
        <v>1</v>
      </c>
      <c r="B79" s="1">
        <v>3</v>
      </c>
      <c r="C79" s="2">
        <v>2.6785714285714284E-2</v>
      </c>
    </row>
    <row r="80" spans="1:17" x14ac:dyDescent="0.2">
      <c r="A80" s="1">
        <v>2</v>
      </c>
      <c r="B80" s="1">
        <v>12</v>
      </c>
      <c r="C80" s="2">
        <v>0.10714285714285714</v>
      </c>
    </row>
    <row r="81" spans="1:4" x14ac:dyDescent="0.2">
      <c r="A81" s="1">
        <v>3</v>
      </c>
      <c r="B81" s="1">
        <v>13</v>
      </c>
      <c r="C81" s="2">
        <v>0.11607142857142858</v>
      </c>
    </row>
    <row r="82" spans="1:4" x14ac:dyDescent="0.2">
      <c r="A82" s="1">
        <v>4</v>
      </c>
      <c r="B82" s="1">
        <v>7</v>
      </c>
      <c r="C82" s="2">
        <v>6.25E-2</v>
      </c>
    </row>
    <row r="83" spans="1:4" x14ac:dyDescent="0.2">
      <c r="A83" s="1">
        <v>5</v>
      </c>
      <c r="B83" s="1">
        <v>13</v>
      </c>
      <c r="C83" s="2">
        <v>0.11607142857142858</v>
      </c>
    </row>
    <row r="84" spans="1:4" x14ac:dyDescent="0.2">
      <c r="A84" s="1">
        <v>6</v>
      </c>
      <c r="B84" s="1">
        <v>8</v>
      </c>
      <c r="C84" s="2">
        <v>7.1428571428571425E-2</v>
      </c>
    </row>
    <row r="85" spans="1:4" x14ac:dyDescent="0.2">
      <c r="A85" s="1">
        <v>7</v>
      </c>
      <c r="B85" s="1">
        <v>17</v>
      </c>
      <c r="C85" s="2">
        <v>0.15178571428571427</v>
      </c>
    </row>
    <row r="86" spans="1:4" x14ac:dyDescent="0.2">
      <c r="A86" s="1">
        <v>8</v>
      </c>
      <c r="B86" s="1">
        <v>22</v>
      </c>
      <c r="C86" s="2">
        <v>0.19642857142857142</v>
      </c>
    </row>
    <row r="87" spans="1:4" x14ac:dyDescent="0.2">
      <c r="A87" s="1">
        <v>9</v>
      </c>
      <c r="B87" s="1">
        <v>6</v>
      </c>
      <c r="C87" s="2">
        <v>5.3571428571428568E-2</v>
      </c>
    </row>
    <row r="88" spans="1:4" x14ac:dyDescent="0.2">
      <c r="A88" s="1" t="s">
        <v>404</v>
      </c>
      <c r="B88" s="1">
        <v>6</v>
      </c>
      <c r="C88" s="2">
        <v>5.3571428571428568E-2</v>
      </c>
    </row>
    <row r="89" spans="1:4" x14ac:dyDescent="0.2">
      <c r="B89" s="3">
        <f>SUM(B78:B88)</f>
        <v>112</v>
      </c>
      <c r="C89" s="2"/>
    </row>
    <row r="90" spans="1:4" x14ac:dyDescent="0.2">
      <c r="A90" s="1" t="s">
        <v>8</v>
      </c>
      <c r="B90" s="1">
        <v>0</v>
      </c>
      <c r="C90" s="2"/>
    </row>
    <row r="93" spans="1:4" x14ac:dyDescent="0.2">
      <c r="A93" s="1" t="s">
        <v>31</v>
      </c>
      <c r="D93" s="1" t="str">
        <f>MID(A93,FIND("[",A93)+1,LEN(A93)-FIND("[",A93)-1)</f>
        <v>better understand a natural, technical, economic, or social phenomenon?</v>
      </c>
    </row>
    <row r="94" spans="1:4" x14ac:dyDescent="0.2">
      <c r="A94" s="1" t="s">
        <v>32</v>
      </c>
    </row>
    <row r="95" spans="1:4" x14ac:dyDescent="0.2">
      <c r="A95" s="1" t="s">
        <v>5</v>
      </c>
      <c r="B95" s="1" t="s">
        <v>6</v>
      </c>
      <c r="C95" s="1" t="s">
        <v>7</v>
      </c>
    </row>
    <row r="96" spans="1:4" x14ac:dyDescent="0.2">
      <c r="A96" s="1" t="s">
        <v>395</v>
      </c>
      <c r="B96" s="1">
        <v>14</v>
      </c>
      <c r="C96" s="2">
        <v>3.888888888888889E-2</v>
      </c>
    </row>
    <row r="97" spans="1:4" x14ac:dyDescent="0.2">
      <c r="A97" s="1">
        <v>1</v>
      </c>
      <c r="B97" s="1">
        <v>1</v>
      </c>
      <c r="C97" s="2">
        <v>2.7777777777777779E-3</v>
      </c>
    </row>
    <row r="98" spans="1:4" x14ac:dyDescent="0.2">
      <c r="A98" s="1">
        <v>2</v>
      </c>
      <c r="B98" s="1">
        <v>8</v>
      </c>
      <c r="C98" s="2">
        <v>2.2222222222222223E-2</v>
      </c>
    </row>
    <row r="99" spans="1:4" x14ac:dyDescent="0.2">
      <c r="A99" s="1">
        <v>3</v>
      </c>
      <c r="B99" s="1">
        <v>6</v>
      </c>
      <c r="C99" s="2">
        <v>1.6666666666666666E-2</v>
      </c>
    </row>
    <row r="100" spans="1:4" x14ac:dyDescent="0.2">
      <c r="A100" s="1">
        <v>4</v>
      </c>
      <c r="B100" s="1">
        <v>12</v>
      </c>
      <c r="C100" s="2">
        <v>3.3333333333333333E-2</v>
      </c>
    </row>
    <row r="101" spans="1:4" x14ac:dyDescent="0.2">
      <c r="A101" s="1">
        <v>5</v>
      </c>
      <c r="B101" s="1">
        <v>9</v>
      </c>
      <c r="C101" s="2">
        <v>2.5000000000000001E-2</v>
      </c>
    </row>
    <row r="102" spans="1:4" x14ac:dyDescent="0.2">
      <c r="A102" s="1">
        <v>6</v>
      </c>
      <c r="B102" s="1">
        <v>6</v>
      </c>
      <c r="C102" s="2">
        <v>1.6666666666666666E-2</v>
      </c>
    </row>
    <row r="103" spans="1:4" x14ac:dyDescent="0.2">
      <c r="A103" s="1">
        <v>7</v>
      </c>
      <c r="B103" s="1">
        <v>17</v>
      </c>
      <c r="C103" s="2">
        <v>4.7222222222222221E-2</v>
      </c>
    </row>
    <row r="104" spans="1:4" x14ac:dyDescent="0.2">
      <c r="A104" s="1">
        <v>8</v>
      </c>
      <c r="B104" s="1">
        <v>42</v>
      </c>
      <c r="C104" s="2">
        <v>0.11666666666666667</v>
      </c>
    </row>
    <row r="105" spans="1:4" x14ac:dyDescent="0.2">
      <c r="A105" s="1">
        <v>9</v>
      </c>
      <c r="B105" s="1">
        <v>38</v>
      </c>
      <c r="C105" s="2">
        <v>0.10555555555555556</v>
      </c>
    </row>
    <row r="106" spans="1:4" x14ac:dyDescent="0.2">
      <c r="A106" s="1" t="s">
        <v>403</v>
      </c>
      <c r="B106" s="1">
        <v>207</v>
      </c>
      <c r="C106" s="2">
        <v>0.57499999999999996</v>
      </c>
    </row>
    <row r="107" spans="1:4" x14ac:dyDescent="0.2">
      <c r="B107" s="3">
        <f>SUM(B96:B106)</f>
        <v>360</v>
      </c>
      <c r="C107" s="2"/>
    </row>
    <row r="108" spans="1:4" x14ac:dyDescent="0.2">
      <c r="A108" s="1" t="s">
        <v>8</v>
      </c>
      <c r="B108" s="1">
        <v>1</v>
      </c>
      <c r="C108" s="2"/>
    </row>
    <row r="111" spans="1:4" x14ac:dyDescent="0.2">
      <c r="A111" s="1" t="s">
        <v>33</v>
      </c>
      <c r="D111" s="1" t="str">
        <f>MID(A111,FIND("[",A111)+1,LEN(A111)-FIND("[",A111)-1)</f>
        <v>directly address a natural, technical, economic, or social problem?</v>
      </c>
    </row>
    <row r="112" spans="1:4" ht="16.25" customHeight="1" x14ac:dyDescent="0.2">
      <c r="A112" s="1" t="s">
        <v>32</v>
      </c>
    </row>
    <row r="113" spans="1:3" x14ac:dyDescent="0.2">
      <c r="A113" s="1" t="s">
        <v>5</v>
      </c>
      <c r="B113" s="1" t="s">
        <v>6</v>
      </c>
      <c r="C113" s="1" t="s">
        <v>7</v>
      </c>
    </row>
    <row r="114" spans="1:3" x14ac:dyDescent="0.2">
      <c r="A114" s="1" t="s">
        <v>395</v>
      </c>
      <c r="B114" s="1">
        <v>23</v>
      </c>
      <c r="C114" s="2">
        <v>6.4971751412429377E-2</v>
      </c>
    </row>
    <row r="115" spans="1:3" x14ac:dyDescent="0.2">
      <c r="A115" s="1">
        <v>1</v>
      </c>
      <c r="B115" s="1">
        <v>7</v>
      </c>
      <c r="C115" s="2">
        <v>1.977401129943503E-2</v>
      </c>
    </row>
    <row r="116" spans="1:3" x14ac:dyDescent="0.2">
      <c r="A116" s="1">
        <v>2</v>
      </c>
      <c r="B116" s="1">
        <v>25</v>
      </c>
      <c r="C116" s="2">
        <v>7.0621468926553674E-2</v>
      </c>
    </row>
    <row r="117" spans="1:3" x14ac:dyDescent="0.2">
      <c r="A117" s="1">
        <v>3</v>
      </c>
      <c r="B117" s="1">
        <v>10</v>
      </c>
      <c r="C117" s="2">
        <v>2.8248587570621469E-2</v>
      </c>
    </row>
    <row r="118" spans="1:3" x14ac:dyDescent="0.2">
      <c r="A118" s="1">
        <v>4</v>
      </c>
      <c r="B118" s="1">
        <v>16</v>
      </c>
      <c r="C118" s="2">
        <v>4.519774011299435E-2</v>
      </c>
    </row>
    <row r="119" spans="1:3" x14ac:dyDescent="0.2">
      <c r="A119" s="1">
        <v>5</v>
      </c>
      <c r="B119" s="1">
        <v>28</v>
      </c>
      <c r="C119" s="2">
        <v>7.909604519774012E-2</v>
      </c>
    </row>
    <row r="120" spans="1:3" x14ac:dyDescent="0.2">
      <c r="A120" s="1">
        <v>6</v>
      </c>
      <c r="B120" s="1">
        <v>26</v>
      </c>
      <c r="C120" s="2">
        <v>7.3446327683615822E-2</v>
      </c>
    </row>
    <row r="121" spans="1:3" x14ac:dyDescent="0.2">
      <c r="A121" s="1">
        <v>7</v>
      </c>
      <c r="B121" s="1">
        <v>36</v>
      </c>
      <c r="C121" s="2">
        <v>0.10169491525423729</v>
      </c>
    </row>
    <row r="122" spans="1:3" x14ac:dyDescent="0.2">
      <c r="A122" s="1">
        <v>8</v>
      </c>
      <c r="B122" s="1">
        <v>56</v>
      </c>
      <c r="C122" s="2">
        <v>0.15819209039548024</v>
      </c>
    </row>
    <row r="123" spans="1:3" x14ac:dyDescent="0.2">
      <c r="A123" s="1">
        <v>9</v>
      </c>
      <c r="B123" s="1">
        <v>28</v>
      </c>
      <c r="C123" s="2">
        <v>7.909604519774012E-2</v>
      </c>
    </row>
    <row r="124" spans="1:3" x14ac:dyDescent="0.2">
      <c r="A124" s="1" t="s">
        <v>403</v>
      </c>
      <c r="B124" s="1">
        <v>99</v>
      </c>
      <c r="C124" s="2">
        <v>0.27966101694915252</v>
      </c>
    </row>
    <row r="125" spans="1:3" x14ac:dyDescent="0.2">
      <c r="B125" s="3">
        <f>SUM(B114:B124)</f>
        <v>354</v>
      </c>
      <c r="C125" s="2"/>
    </row>
    <row r="126" spans="1:3" x14ac:dyDescent="0.2">
      <c r="A126" s="1" t="s">
        <v>8</v>
      </c>
      <c r="B126" s="1">
        <v>7</v>
      </c>
      <c r="C126" s="2"/>
    </row>
    <row r="128" spans="1:3" ht="15" thickBot="1" x14ac:dyDescent="0.25"/>
    <row r="129" spans="1:15" ht="17" thickBot="1" x14ac:dyDescent="0.25">
      <c r="A129" s="1" t="s">
        <v>34</v>
      </c>
      <c r="D129" s="1" t="str">
        <f>MID(A129,FIND("[",A129)+1,LEN(A129)-FIND("[",A129)-1)</f>
        <v>improve the human condition/welfare (outside academia)?</v>
      </c>
      <c r="I129" s="38"/>
      <c r="J129" s="57" t="s">
        <v>513</v>
      </c>
      <c r="K129" s="57"/>
      <c r="L129" s="58" t="s">
        <v>514</v>
      </c>
      <c r="M129" s="58"/>
      <c r="N129" s="58" t="s">
        <v>515</v>
      </c>
      <c r="O129" s="59"/>
    </row>
    <row r="130" spans="1:15" ht="18" thickBot="1" x14ac:dyDescent="0.25">
      <c r="A130" s="1" t="s">
        <v>32</v>
      </c>
      <c r="I130" s="39" t="s">
        <v>425</v>
      </c>
      <c r="J130" s="40" t="s">
        <v>428</v>
      </c>
      <c r="K130" s="40" t="s">
        <v>429</v>
      </c>
      <c r="L130" s="41" t="s">
        <v>428</v>
      </c>
      <c r="M130" s="41" t="s">
        <v>429</v>
      </c>
      <c r="N130" s="41" t="s">
        <v>428</v>
      </c>
      <c r="O130" s="42" t="s">
        <v>429</v>
      </c>
    </row>
    <row r="131" spans="1:15" ht="17" thickBot="1" x14ac:dyDescent="0.25">
      <c r="A131" s="1" t="s">
        <v>5</v>
      </c>
      <c r="B131" s="1" t="s">
        <v>6</v>
      </c>
      <c r="C131" s="1" t="s">
        <v>7</v>
      </c>
      <c r="I131" s="43" t="s">
        <v>396</v>
      </c>
      <c r="J131" s="44">
        <v>115</v>
      </c>
      <c r="K131" s="52">
        <f t="shared" ref="K131" si="3">J131/J$154</f>
        <v>0.3745928338762215</v>
      </c>
      <c r="L131" s="45">
        <v>15</v>
      </c>
      <c r="M131" s="52">
        <f t="shared" ref="M131" si="4">L131/L$154</f>
        <v>0.33333333333333331</v>
      </c>
      <c r="N131" s="45">
        <v>4</v>
      </c>
      <c r="O131" s="52">
        <f t="shared" ref="O131:O133" si="5">N131/N$154</f>
        <v>0.36363636363636365</v>
      </c>
    </row>
    <row r="132" spans="1:15" ht="17" thickBot="1" x14ac:dyDescent="0.25">
      <c r="A132" s="1" t="s">
        <v>395</v>
      </c>
      <c r="B132" s="1">
        <v>47</v>
      </c>
      <c r="C132" s="2">
        <v>0.13239436619718309</v>
      </c>
      <c r="I132" s="39" t="s">
        <v>398</v>
      </c>
      <c r="J132" s="46">
        <v>117</v>
      </c>
      <c r="K132" s="53">
        <f t="shared" ref="K132" si="6">J132/J$154</f>
        <v>0.38110749185667753</v>
      </c>
      <c r="L132" s="47">
        <v>18</v>
      </c>
      <c r="M132" s="53">
        <f t="shared" ref="M132" si="7">L132/L$154</f>
        <v>0.4</v>
      </c>
      <c r="N132" s="47">
        <v>2</v>
      </c>
      <c r="O132" s="53">
        <f t="shared" si="5"/>
        <v>0.18181818181818182</v>
      </c>
    </row>
    <row r="133" spans="1:15" ht="17" thickBot="1" x14ac:dyDescent="0.25">
      <c r="A133" s="1">
        <v>1</v>
      </c>
      <c r="B133" s="1">
        <v>23</v>
      </c>
      <c r="C133" s="2">
        <v>6.4788732394366194E-2</v>
      </c>
      <c r="I133" s="43" t="s">
        <v>400</v>
      </c>
      <c r="J133" s="44">
        <v>75</v>
      </c>
      <c r="K133" s="52">
        <f t="shared" ref="K133" si="8">J133/J$154</f>
        <v>0.24429967426710097</v>
      </c>
      <c r="L133" s="45">
        <v>12</v>
      </c>
      <c r="M133" s="52">
        <f t="shared" ref="M133" si="9">L133/L$154</f>
        <v>0.26666666666666666</v>
      </c>
      <c r="N133" s="45">
        <v>5</v>
      </c>
      <c r="O133" s="52">
        <f t="shared" si="5"/>
        <v>0.45454545454545453</v>
      </c>
    </row>
    <row r="134" spans="1:15" ht="16" thickBot="1" x14ac:dyDescent="0.25">
      <c r="A134" s="1">
        <v>2</v>
      </c>
      <c r="B134" s="1">
        <v>30</v>
      </c>
      <c r="C134" s="2">
        <v>8.4507042253521125E-2</v>
      </c>
      <c r="I134" s="48" t="s">
        <v>479</v>
      </c>
      <c r="J134" s="49">
        <v>1</v>
      </c>
      <c r="K134" s="49"/>
      <c r="L134" s="50"/>
      <c r="M134" s="50"/>
      <c r="N134" s="50"/>
      <c r="O134" s="51"/>
    </row>
    <row r="135" spans="1:15" x14ac:dyDescent="0.2">
      <c r="A135" s="1">
        <v>3</v>
      </c>
      <c r="B135" s="1">
        <v>26</v>
      </c>
      <c r="C135" s="2">
        <v>7.3239436619718309E-2</v>
      </c>
      <c r="J135" s="1">
        <f>SUM(J131:J133)</f>
        <v>307</v>
      </c>
      <c r="L135" s="1">
        <f>SUM(L131:L133)</f>
        <v>45</v>
      </c>
      <c r="N135" s="1">
        <f>SUM(N131:N133)</f>
        <v>11</v>
      </c>
    </row>
    <row r="136" spans="1:15" x14ac:dyDescent="0.2">
      <c r="A136" s="1">
        <v>4</v>
      </c>
      <c r="B136" s="1">
        <v>16</v>
      </c>
      <c r="C136" s="2">
        <v>4.507042253521127E-2</v>
      </c>
    </row>
    <row r="137" spans="1:15" x14ac:dyDescent="0.2">
      <c r="A137" s="1">
        <v>5</v>
      </c>
      <c r="B137" s="1">
        <v>43</v>
      </c>
      <c r="C137" s="2">
        <v>0.12112676056338029</v>
      </c>
    </row>
    <row r="138" spans="1:15" x14ac:dyDescent="0.2">
      <c r="A138" s="1">
        <v>6</v>
      </c>
      <c r="B138" s="1">
        <v>12</v>
      </c>
      <c r="C138" s="2">
        <v>3.3802816901408447E-2</v>
      </c>
    </row>
    <row r="139" spans="1:15" x14ac:dyDescent="0.2">
      <c r="A139" s="1">
        <v>7</v>
      </c>
      <c r="B139" s="1">
        <v>41</v>
      </c>
      <c r="C139" s="2">
        <v>0.11549295774647887</v>
      </c>
    </row>
    <row r="140" spans="1:15" x14ac:dyDescent="0.2">
      <c r="A140" s="1">
        <v>8</v>
      </c>
      <c r="B140" s="1">
        <v>53</v>
      </c>
      <c r="C140" s="2">
        <v>0.14929577464788732</v>
      </c>
    </row>
    <row r="141" spans="1:15" x14ac:dyDescent="0.2">
      <c r="A141" s="1">
        <v>9</v>
      </c>
      <c r="B141" s="1">
        <v>15</v>
      </c>
      <c r="C141" s="2">
        <v>4.2253521126760563E-2</v>
      </c>
    </row>
    <row r="142" spans="1:15" x14ac:dyDescent="0.2">
      <c r="A142" s="1" t="s">
        <v>403</v>
      </c>
      <c r="B142" s="1">
        <v>49</v>
      </c>
      <c r="C142" s="2">
        <v>0.13802816901408452</v>
      </c>
    </row>
    <row r="143" spans="1:15" x14ac:dyDescent="0.2">
      <c r="B143" s="3">
        <f>SUM(B132:B142)</f>
        <v>355</v>
      </c>
      <c r="C143" s="2"/>
    </row>
    <row r="144" spans="1:15" x14ac:dyDescent="0.2">
      <c r="A144" s="1" t="s">
        <v>8</v>
      </c>
      <c r="B144" s="1">
        <v>6</v>
      </c>
      <c r="C144" s="2"/>
    </row>
    <row r="147" spans="1:15" ht="15" thickBot="1" x14ac:dyDescent="0.25">
      <c r="A147" s="1" t="s">
        <v>35</v>
      </c>
    </row>
    <row r="148" spans="1:15" ht="17" thickBot="1" x14ac:dyDescent="0.25">
      <c r="A148" s="1" t="s">
        <v>36</v>
      </c>
      <c r="I148" s="38"/>
      <c r="J148" s="57" t="s">
        <v>513</v>
      </c>
      <c r="K148" s="57"/>
      <c r="L148" s="58" t="s">
        <v>514</v>
      </c>
      <c r="M148" s="58"/>
      <c r="N148" s="58" t="s">
        <v>515</v>
      </c>
      <c r="O148" s="59"/>
    </row>
    <row r="149" spans="1:15" ht="18" thickBot="1" x14ac:dyDescent="0.25">
      <c r="A149" s="1" t="s">
        <v>5</v>
      </c>
      <c r="B149" s="1" t="s">
        <v>6</v>
      </c>
      <c r="C149" s="1" t="s">
        <v>7</v>
      </c>
      <c r="I149" s="39" t="s">
        <v>425</v>
      </c>
      <c r="J149" s="40" t="s">
        <v>428</v>
      </c>
      <c r="K149" s="40" t="s">
        <v>429</v>
      </c>
      <c r="L149" s="41" t="s">
        <v>428</v>
      </c>
      <c r="M149" s="41" t="s">
        <v>429</v>
      </c>
      <c r="N149" s="41" t="s">
        <v>428</v>
      </c>
      <c r="O149" s="42" t="s">
        <v>429</v>
      </c>
    </row>
    <row r="150" spans="1:15" ht="17" thickBot="1" x14ac:dyDescent="0.25">
      <c r="A150" s="1" t="s">
        <v>396</v>
      </c>
      <c r="B150" s="1">
        <v>133</v>
      </c>
      <c r="C150" s="2">
        <v>0.36944444444444446</v>
      </c>
      <c r="I150" s="43" t="s">
        <v>396</v>
      </c>
      <c r="J150" s="44">
        <v>115</v>
      </c>
      <c r="K150" s="52">
        <f t="shared" ref="K150:M152" si="10">J150/J$154</f>
        <v>0.3745928338762215</v>
      </c>
      <c r="L150" s="45">
        <v>15</v>
      </c>
      <c r="M150" s="52">
        <f t="shared" si="10"/>
        <v>0.33333333333333331</v>
      </c>
      <c r="N150" s="45">
        <v>4</v>
      </c>
      <c r="O150" s="52">
        <f t="shared" ref="O150" si="11">N150/N$154</f>
        <v>0.36363636363636365</v>
      </c>
    </row>
    <row r="151" spans="1:15" ht="17" thickBot="1" x14ac:dyDescent="0.25">
      <c r="A151" s="1" t="s">
        <v>398</v>
      </c>
      <c r="B151" s="1">
        <v>135</v>
      </c>
      <c r="C151" s="2">
        <v>0.375</v>
      </c>
      <c r="I151" s="39" t="s">
        <v>398</v>
      </c>
      <c r="J151" s="46">
        <v>117</v>
      </c>
      <c r="K151" s="53">
        <f t="shared" si="10"/>
        <v>0.38110749185667753</v>
      </c>
      <c r="L151" s="47">
        <v>18</v>
      </c>
      <c r="M151" s="53">
        <f t="shared" si="10"/>
        <v>0.4</v>
      </c>
      <c r="N151" s="47">
        <v>2</v>
      </c>
      <c r="O151" s="53">
        <f t="shared" ref="O151" si="12">N151/N$154</f>
        <v>0.18181818181818182</v>
      </c>
    </row>
    <row r="152" spans="1:15" ht="17" thickBot="1" x14ac:dyDescent="0.25">
      <c r="A152" s="1" t="s">
        <v>400</v>
      </c>
      <c r="B152" s="1">
        <v>92</v>
      </c>
      <c r="C152" s="2">
        <v>0.25555555555555554</v>
      </c>
      <c r="I152" s="43" t="s">
        <v>400</v>
      </c>
      <c r="J152" s="44">
        <v>75</v>
      </c>
      <c r="K152" s="52">
        <f t="shared" si="10"/>
        <v>0.24429967426710097</v>
      </c>
      <c r="L152" s="45">
        <v>12</v>
      </c>
      <c r="M152" s="52">
        <f t="shared" si="10"/>
        <v>0.26666666666666666</v>
      </c>
      <c r="N152" s="45">
        <v>5</v>
      </c>
      <c r="O152" s="52">
        <f t="shared" ref="O152" si="13">N152/N$154</f>
        <v>0.45454545454545453</v>
      </c>
    </row>
    <row r="153" spans="1:15" ht="16" thickBot="1" x14ac:dyDescent="0.25">
      <c r="B153" s="3">
        <f>SUM(B150:B152)</f>
        <v>360</v>
      </c>
      <c r="C153" s="2"/>
      <c r="I153" s="48" t="s">
        <v>479</v>
      </c>
      <c r="J153" s="49">
        <v>1</v>
      </c>
      <c r="K153" s="49"/>
      <c r="L153" s="50"/>
      <c r="M153" s="50"/>
      <c r="N153" s="50"/>
      <c r="O153" s="51"/>
    </row>
    <row r="154" spans="1:15" x14ac:dyDescent="0.2">
      <c r="A154" s="1" t="s">
        <v>8</v>
      </c>
      <c r="B154" s="1">
        <v>1</v>
      </c>
      <c r="C154" s="2"/>
      <c r="J154" s="1">
        <f>SUM(J150:J152)</f>
        <v>307</v>
      </c>
      <c r="L154" s="1">
        <f>SUM(L150:L152)</f>
        <v>45</v>
      </c>
      <c r="N154" s="1">
        <f>SUM(N150:N152)</f>
        <v>11</v>
      </c>
    </row>
    <row r="157" spans="1:15" x14ac:dyDescent="0.2">
      <c r="A157" s="1" t="s">
        <v>37</v>
      </c>
    </row>
    <row r="158" spans="1:15" x14ac:dyDescent="0.2">
      <c r="A158" s="1" t="s">
        <v>38</v>
      </c>
    </row>
    <row r="159" spans="1:15" x14ac:dyDescent="0.2">
      <c r="A159" s="1" t="s">
        <v>5</v>
      </c>
      <c r="B159" s="1" t="s">
        <v>6</v>
      </c>
      <c r="C159" s="1" t="s">
        <v>7</v>
      </c>
    </row>
    <row r="160" spans="1:15" x14ac:dyDescent="0.2">
      <c r="A160" s="1" t="s">
        <v>39</v>
      </c>
      <c r="B160" s="1">
        <v>94</v>
      </c>
      <c r="C160" s="2">
        <v>0.26038781163434904</v>
      </c>
    </row>
    <row r="161" spans="1:3" x14ac:dyDescent="0.2">
      <c r="A161" s="1" t="s">
        <v>40</v>
      </c>
      <c r="B161" s="1">
        <v>29</v>
      </c>
      <c r="C161" s="2">
        <v>8.0332409972299151E-2</v>
      </c>
    </row>
    <row r="162" spans="1:3" x14ac:dyDescent="0.2">
      <c r="A162" s="1" t="s">
        <v>41</v>
      </c>
      <c r="B162" s="1">
        <v>53</v>
      </c>
      <c r="C162" s="2">
        <v>0.14681440443213298</v>
      </c>
    </row>
    <row r="163" spans="1:3" x14ac:dyDescent="0.2">
      <c r="A163" s="1" t="s">
        <v>42</v>
      </c>
      <c r="B163" s="1">
        <v>118</v>
      </c>
      <c r="C163" s="2">
        <v>0.32686980609418287</v>
      </c>
    </row>
    <row r="164" spans="1:3" x14ac:dyDescent="0.2">
      <c r="A164" s="1" t="s">
        <v>43</v>
      </c>
      <c r="B164" s="1">
        <v>70</v>
      </c>
      <c r="C164" s="2">
        <v>0.19390581717451524</v>
      </c>
    </row>
    <row r="165" spans="1:3" x14ac:dyDescent="0.2">
      <c r="A165" s="1" t="s">
        <v>44</v>
      </c>
      <c r="B165" s="1">
        <v>62</v>
      </c>
      <c r="C165" s="2">
        <v>0.17174515235457066</v>
      </c>
    </row>
    <row r="168" spans="1:3" x14ac:dyDescent="0.2">
      <c r="A168" s="3" t="s">
        <v>45</v>
      </c>
      <c r="B168" s="3" t="s">
        <v>46</v>
      </c>
    </row>
    <row r="169" spans="1:3" x14ac:dyDescent="0.2">
      <c r="A169" s="1">
        <v>4</v>
      </c>
      <c r="B169" s="1" t="s">
        <v>47</v>
      </c>
    </row>
    <row r="170" spans="1:3" x14ac:dyDescent="0.2">
      <c r="A170" s="1">
        <v>5</v>
      </c>
      <c r="B170" s="1" t="s">
        <v>48</v>
      </c>
    </row>
    <row r="171" spans="1:3" x14ac:dyDescent="0.2">
      <c r="A171" s="1">
        <v>21</v>
      </c>
      <c r="B171" s="1" t="s">
        <v>49</v>
      </c>
    </row>
    <row r="172" spans="1:3" x14ac:dyDescent="0.2">
      <c r="A172" s="1">
        <v>24</v>
      </c>
      <c r="B172" s="1" t="s">
        <v>50</v>
      </c>
    </row>
    <row r="173" spans="1:3" x14ac:dyDescent="0.2">
      <c r="A173" s="1">
        <v>31</v>
      </c>
      <c r="B173" s="1" t="s">
        <v>51</v>
      </c>
    </row>
    <row r="174" spans="1:3" x14ac:dyDescent="0.2">
      <c r="A174" s="1">
        <v>34</v>
      </c>
      <c r="B174" s="1" t="s">
        <v>52</v>
      </c>
    </row>
    <row r="175" spans="1:3" x14ac:dyDescent="0.2">
      <c r="A175" s="1">
        <v>35</v>
      </c>
      <c r="B175" s="1" t="s">
        <v>53</v>
      </c>
    </row>
    <row r="176" spans="1:3" x14ac:dyDescent="0.2">
      <c r="A176" s="1">
        <v>37</v>
      </c>
      <c r="B176" s="1" t="s">
        <v>54</v>
      </c>
    </row>
    <row r="177" spans="1:2" x14ac:dyDescent="0.2">
      <c r="A177" s="1">
        <v>38</v>
      </c>
      <c r="B177" s="1" t="s">
        <v>55</v>
      </c>
    </row>
    <row r="178" spans="1:2" x14ac:dyDescent="0.2">
      <c r="A178" s="1">
        <v>66</v>
      </c>
      <c r="B178" s="1" t="s">
        <v>56</v>
      </c>
    </row>
    <row r="179" spans="1:2" x14ac:dyDescent="0.2">
      <c r="A179" s="1">
        <v>69</v>
      </c>
      <c r="B179" s="1" t="s">
        <v>57</v>
      </c>
    </row>
    <row r="180" spans="1:2" x14ac:dyDescent="0.2">
      <c r="A180" s="1">
        <v>79</v>
      </c>
      <c r="B180" s="1" t="s">
        <v>58</v>
      </c>
    </row>
    <row r="181" spans="1:2" x14ac:dyDescent="0.2">
      <c r="A181" s="1">
        <v>80</v>
      </c>
      <c r="B181" s="1" t="s">
        <v>59</v>
      </c>
    </row>
    <row r="182" spans="1:2" x14ac:dyDescent="0.2">
      <c r="A182" s="1">
        <v>84</v>
      </c>
      <c r="B182" s="1" t="s">
        <v>60</v>
      </c>
    </row>
    <row r="183" spans="1:2" x14ac:dyDescent="0.2">
      <c r="A183" s="1">
        <v>102</v>
      </c>
      <c r="B183" s="1" t="s">
        <v>61</v>
      </c>
    </row>
    <row r="184" spans="1:2" x14ac:dyDescent="0.2">
      <c r="A184" s="1">
        <v>108</v>
      </c>
      <c r="B184" s="1" t="s">
        <v>62</v>
      </c>
    </row>
    <row r="185" spans="1:2" x14ac:dyDescent="0.2">
      <c r="A185" s="1">
        <v>123</v>
      </c>
      <c r="B185" s="1" t="s">
        <v>63</v>
      </c>
    </row>
    <row r="186" spans="1:2" x14ac:dyDescent="0.2">
      <c r="A186" s="1">
        <v>124</v>
      </c>
      <c r="B186" s="1" t="s">
        <v>64</v>
      </c>
    </row>
    <row r="187" spans="1:2" x14ac:dyDescent="0.2">
      <c r="A187" s="1">
        <v>135</v>
      </c>
      <c r="B187" s="1" t="s">
        <v>65</v>
      </c>
    </row>
    <row r="188" spans="1:2" x14ac:dyDescent="0.2">
      <c r="A188" s="1">
        <v>143</v>
      </c>
      <c r="B188" s="1" t="s">
        <v>66</v>
      </c>
    </row>
    <row r="189" spans="1:2" x14ac:dyDescent="0.2">
      <c r="A189" s="1">
        <v>144</v>
      </c>
      <c r="B189" s="1" t="s">
        <v>67</v>
      </c>
    </row>
    <row r="190" spans="1:2" x14ac:dyDescent="0.2">
      <c r="A190" s="1">
        <v>146</v>
      </c>
      <c r="B190" s="1" t="s">
        <v>68</v>
      </c>
    </row>
    <row r="191" spans="1:2" x14ac:dyDescent="0.2">
      <c r="A191" s="1">
        <v>148</v>
      </c>
      <c r="B191" s="1" t="s">
        <v>69</v>
      </c>
    </row>
    <row r="192" spans="1:2" x14ac:dyDescent="0.2">
      <c r="A192" s="1">
        <v>151</v>
      </c>
      <c r="B192" s="1" t="s">
        <v>47</v>
      </c>
    </row>
    <row r="193" spans="1:2" x14ac:dyDescent="0.2">
      <c r="A193" s="1">
        <v>166</v>
      </c>
      <c r="B193" s="1" t="s">
        <v>70</v>
      </c>
    </row>
    <row r="194" spans="1:2" x14ac:dyDescent="0.2">
      <c r="A194" s="1">
        <v>156</v>
      </c>
      <c r="B194" s="1" t="s">
        <v>71</v>
      </c>
    </row>
    <row r="195" spans="1:2" x14ac:dyDescent="0.2">
      <c r="A195" s="1">
        <v>163</v>
      </c>
      <c r="B195" s="1" t="s">
        <v>72</v>
      </c>
    </row>
    <row r="196" spans="1:2" x14ac:dyDescent="0.2">
      <c r="A196" s="1">
        <v>184</v>
      </c>
      <c r="B196" s="1" t="s">
        <v>73</v>
      </c>
    </row>
    <row r="197" spans="1:2" x14ac:dyDescent="0.2">
      <c r="A197" s="1">
        <v>187</v>
      </c>
      <c r="B197" s="1" t="s">
        <v>74</v>
      </c>
    </row>
    <row r="198" spans="1:2" x14ac:dyDescent="0.2">
      <c r="A198" s="1">
        <v>190</v>
      </c>
      <c r="B198" s="1" t="s">
        <v>75</v>
      </c>
    </row>
    <row r="199" spans="1:2" x14ac:dyDescent="0.2">
      <c r="A199" s="1">
        <v>193</v>
      </c>
      <c r="B199" s="1" t="s">
        <v>76</v>
      </c>
    </row>
    <row r="200" spans="1:2" x14ac:dyDescent="0.2">
      <c r="A200" s="1">
        <v>206</v>
      </c>
      <c r="B200" s="1" t="s">
        <v>77</v>
      </c>
    </row>
    <row r="201" spans="1:2" x14ac:dyDescent="0.2">
      <c r="A201" s="1">
        <v>210</v>
      </c>
      <c r="B201" s="1" t="s">
        <v>78</v>
      </c>
    </row>
    <row r="202" spans="1:2" x14ac:dyDescent="0.2">
      <c r="A202" s="1">
        <v>215</v>
      </c>
      <c r="B202" s="1" t="s">
        <v>79</v>
      </c>
    </row>
    <row r="203" spans="1:2" x14ac:dyDescent="0.2">
      <c r="A203" s="1">
        <v>225</v>
      </c>
      <c r="B203" s="1" t="s">
        <v>80</v>
      </c>
    </row>
    <row r="204" spans="1:2" x14ac:dyDescent="0.2">
      <c r="A204" s="1">
        <v>238</v>
      </c>
      <c r="B204" s="1" t="s">
        <v>81</v>
      </c>
    </row>
    <row r="205" spans="1:2" x14ac:dyDescent="0.2">
      <c r="A205" s="1">
        <v>254</v>
      </c>
      <c r="B205" s="1" t="s">
        <v>82</v>
      </c>
    </row>
    <row r="206" spans="1:2" x14ac:dyDescent="0.2">
      <c r="A206" s="1">
        <v>255</v>
      </c>
      <c r="B206" s="1" t="s">
        <v>83</v>
      </c>
    </row>
    <row r="207" spans="1:2" x14ac:dyDescent="0.2">
      <c r="A207" s="1">
        <v>261</v>
      </c>
      <c r="B207" s="1" t="s">
        <v>84</v>
      </c>
    </row>
    <row r="208" spans="1:2" x14ac:dyDescent="0.2">
      <c r="A208" s="1">
        <v>272</v>
      </c>
      <c r="B208" s="1" t="s">
        <v>85</v>
      </c>
    </row>
    <row r="209" spans="1:2" x14ac:dyDescent="0.2">
      <c r="A209" s="1">
        <v>275</v>
      </c>
      <c r="B209" s="1" t="s">
        <v>86</v>
      </c>
    </row>
    <row r="210" spans="1:2" x14ac:dyDescent="0.2">
      <c r="A210" s="1">
        <v>280</v>
      </c>
      <c r="B210" s="1" t="s">
        <v>87</v>
      </c>
    </row>
    <row r="211" spans="1:2" x14ac:dyDescent="0.2">
      <c r="A211" s="1">
        <v>281</v>
      </c>
      <c r="B211" s="1" t="s">
        <v>88</v>
      </c>
    </row>
    <row r="212" spans="1:2" x14ac:dyDescent="0.2">
      <c r="A212" s="1">
        <v>282</v>
      </c>
      <c r="B212" s="1" t="s">
        <v>89</v>
      </c>
    </row>
    <row r="213" spans="1:2" x14ac:dyDescent="0.2">
      <c r="A213" s="1">
        <v>286</v>
      </c>
      <c r="B213" s="1" t="s">
        <v>90</v>
      </c>
    </row>
    <row r="214" spans="1:2" x14ac:dyDescent="0.2">
      <c r="A214" s="1">
        <v>287</v>
      </c>
      <c r="B214" s="1" t="s">
        <v>91</v>
      </c>
    </row>
    <row r="215" spans="1:2" x14ac:dyDescent="0.2">
      <c r="A215" s="1">
        <v>291</v>
      </c>
      <c r="B215" s="1" t="s">
        <v>92</v>
      </c>
    </row>
    <row r="216" spans="1:2" x14ac:dyDescent="0.2">
      <c r="A216" s="1">
        <v>299</v>
      </c>
      <c r="B216" s="1" t="s">
        <v>93</v>
      </c>
    </row>
    <row r="217" spans="1:2" x14ac:dyDescent="0.2">
      <c r="A217" s="1">
        <v>311</v>
      </c>
      <c r="B217" s="1" t="s">
        <v>94</v>
      </c>
    </row>
    <row r="218" spans="1:2" x14ac:dyDescent="0.2">
      <c r="A218" s="1">
        <v>312</v>
      </c>
      <c r="B218" s="1" t="s">
        <v>95</v>
      </c>
    </row>
    <row r="219" spans="1:2" x14ac:dyDescent="0.2">
      <c r="A219" s="1">
        <v>318</v>
      </c>
      <c r="B219" s="1" t="s">
        <v>96</v>
      </c>
    </row>
    <row r="220" spans="1:2" x14ac:dyDescent="0.2">
      <c r="A220" s="1">
        <v>321</v>
      </c>
      <c r="B220" s="1" t="s">
        <v>97</v>
      </c>
    </row>
    <row r="221" spans="1:2" x14ac:dyDescent="0.2">
      <c r="A221" s="1">
        <v>329</v>
      </c>
      <c r="B221" s="1" t="s">
        <v>98</v>
      </c>
    </row>
    <row r="222" spans="1:2" x14ac:dyDescent="0.2">
      <c r="A222" s="1">
        <v>335</v>
      </c>
      <c r="B222" s="1" t="s">
        <v>99</v>
      </c>
    </row>
    <row r="223" spans="1:2" x14ac:dyDescent="0.2">
      <c r="A223" s="1">
        <v>341</v>
      </c>
      <c r="B223" s="1" t="s">
        <v>100</v>
      </c>
    </row>
    <row r="224" spans="1:2" x14ac:dyDescent="0.2">
      <c r="A224" s="1">
        <v>344</v>
      </c>
      <c r="B224" s="1" t="s">
        <v>101</v>
      </c>
    </row>
    <row r="225" spans="1:12" x14ac:dyDescent="0.2">
      <c r="A225" s="1">
        <v>360</v>
      </c>
      <c r="B225" s="1" t="s">
        <v>102</v>
      </c>
    </row>
    <row r="226" spans="1:12" x14ac:dyDescent="0.2">
      <c r="A226" s="1">
        <v>361</v>
      </c>
      <c r="B226" s="1" t="s">
        <v>103</v>
      </c>
    </row>
    <row r="227" spans="1:12" x14ac:dyDescent="0.2">
      <c r="A227" s="1">
        <v>362</v>
      </c>
      <c r="B227" s="1" t="s">
        <v>104</v>
      </c>
    </row>
    <row r="228" spans="1:12" x14ac:dyDescent="0.2">
      <c r="A228" s="1">
        <v>380</v>
      </c>
      <c r="B228" s="1" t="s">
        <v>105</v>
      </c>
    </row>
    <row r="229" spans="1:12" x14ac:dyDescent="0.2">
      <c r="A229" s="1">
        <v>384</v>
      </c>
      <c r="B229" s="1" t="s">
        <v>106</v>
      </c>
    </row>
    <row r="230" spans="1:12" x14ac:dyDescent="0.2">
      <c r="A230" s="1">
        <v>387</v>
      </c>
      <c r="B230" s="1" t="s">
        <v>107</v>
      </c>
    </row>
    <row r="231" spans="1:12" x14ac:dyDescent="0.2">
      <c r="G231" s="1" t="s">
        <v>396</v>
      </c>
      <c r="I231" s="1" t="s">
        <v>399</v>
      </c>
      <c r="K231" s="1" t="s">
        <v>401</v>
      </c>
    </row>
    <row r="232" spans="1:12" x14ac:dyDescent="0.2">
      <c r="A232" s="36"/>
      <c r="G232" s="1" t="s">
        <v>428</v>
      </c>
      <c r="H232" s="1" t="s">
        <v>429</v>
      </c>
      <c r="I232" s="1" t="s">
        <v>428</v>
      </c>
      <c r="J232" s="1" t="s">
        <v>429</v>
      </c>
      <c r="K232" s="1" t="s">
        <v>428</v>
      </c>
      <c r="L232" s="1" t="s">
        <v>429</v>
      </c>
    </row>
    <row r="233" spans="1:12" x14ac:dyDescent="0.2">
      <c r="A233" s="1" t="s">
        <v>108</v>
      </c>
      <c r="D233" s="1" t="str">
        <f>MID(A233,FIND("[",A233)+1,LEN(A233)-FIND("[",A233)-1)</f>
        <v>researchers from other disciplines</v>
      </c>
      <c r="F233" s="1" t="s">
        <v>430</v>
      </c>
      <c r="G233" s="1">
        <v>80</v>
      </c>
      <c r="H233" s="2">
        <v>0.22160664819944598</v>
      </c>
      <c r="I233" s="1">
        <v>133</v>
      </c>
      <c r="J233" s="2">
        <v>0.36842105263157893</v>
      </c>
      <c r="K233" s="1">
        <v>148</v>
      </c>
      <c r="L233" s="2">
        <v>0.4099722991689751</v>
      </c>
    </row>
    <row r="234" spans="1:12" x14ac:dyDescent="0.2">
      <c r="A234" s="1" t="s">
        <v>109</v>
      </c>
      <c r="F234" s="1" t="s">
        <v>431</v>
      </c>
      <c r="G234" s="1">
        <v>269</v>
      </c>
      <c r="H234" s="2">
        <v>0.76420454545454541</v>
      </c>
      <c r="I234" s="1">
        <v>54</v>
      </c>
      <c r="J234" s="2">
        <v>0.15340909090909091</v>
      </c>
      <c r="K234" s="1">
        <v>29</v>
      </c>
      <c r="L234" s="2">
        <v>8.2386363636363633E-2</v>
      </c>
    </row>
    <row r="235" spans="1:12" x14ac:dyDescent="0.2">
      <c r="A235" s="1" t="s">
        <v>5</v>
      </c>
      <c r="B235" s="1" t="s">
        <v>6</v>
      </c>
      <c r="C235" s="1" t="s">
        <v>7</v>
      </c>
      <c r="F235" s="1" t="s">
        <v>432</v>
      </c>
      <c r="G235" s="1">
        <v>302</v>
      </c>
      <c r="H235" s="2">
        <v>0.85310734463276838</v>
      </c>
      <c r="I235" s="1">
        <v>35</v>
      </c>
      <c r="J235" s="2">
        <v>9.8870056497175146E-2</v>
      </c>
      <c r="K235" s="1">
        <v>17</v>
      </c>
      <c r="L235" s="2">
        <v>4.8022598870056499E-2</v>
      </c>
    </row>
    <row r="236" spans="1:12" x14ac:dyDescent="0.2">
      <c r="A236" s="1" t="s">
        <v>396</v>
      </c>
      <c r="B236" s="1">
        <v>80</v>
      </c>
      <c r="C236" s="2">
        <v>0.22160664819944598</v>
      </c>
      <c r="F236" s="1" t="s">
        <v>433</v>
      </c>
      <c r="G236" s="1">
        <v>260</v>
      </c>
      <c r="H236" s="2">
        <v>0.73239436619718312</v>
      </c>
      <c r="I236" s="1">
        <v>64</v>
      </c>
      <c r="J236" s="2">
        <v>0.18028169014084508</v>
      </c>
      <c r="K236" s="1">
        <v>31</v>
      </c>
      <c r="L236" s="2">
        <v>8.7323943661971826E-2</v>
      </c>
    </row>
    <row r="237" spans="1:12" x14ac:dyDescent="0.2">
      <c r="A237" s="1" t="s">
        <v>399</v>
      </c>
      <c r="B237" s="1">
        <v>133</v>
      </c>
      <c r="C237" s="2">
        <v>0.36842105263157893</v>
      </c>
      <c r="F237" s="1" t="s">
        <v>434</v>
      </c>
      <c r="G237" s="1">
        <v>266</v>
      </c>
      <c r="H237" s="2">
        <v>0.7535410764872521</v>
      </c>
      <c r="I237" s="1">
        <v>52</v>
      </c>
      <c r="J237" s="2">
        <v>0.14730878186968838</v>
      </c>
      <c r="K237" s="1">
        <v>35</v>
      </c>
      <c r="L237" s="2">
        <v>9.9150141643059492E-2</v>
      </c>
    </row>
    <row r="238" spans="1:12" x14ac:dyDescent="0.2">
      <c r="A238" s="1" t="s">
        <v>401</v>
      </c>
      <c r="B238" s="1">
        <v>148</v>
      </c>
      <c r="C238" s="2">
        <v>0.4099722991689751</v>
      </c>
      <c r="F238" s="1" t="s">
        <v>435</v>
      </c>
      <c r="G238" s="1">
        <v>232</v>
      </c>
      <c r="H238" s="2">
        <v>0.66096866096866091</v>
      </c>
      <c r="I238" s="1">
        <v>105</v>
      </c>
      <c r="J238" s="2">
        <v>0.29914529914529914</v>
      </c>
      <c r="K238" s="1">
        <v>14</v>
      </c>
      <c r="L238" s="2">
        <v>3.9886039886039885E-2</v>
      </c>
    </row>
    <row r="239" spans="1:12" x14ac:dyDescent="0.2">
      <c r="B239" s="3">
        <f>SUM(B236:B238)</f>
        <v>361</v>
      </c>
      <c r="C239" s="2"/>
      <c r="F239" s="1" t="s">
        <v>436</v>
      </c>
      <c r="G239" s="1">
        <v>275</v>
      </c>
      <c r="H239" s="2">
        <v>0.78125</v>
      </c>
      <c r="I239" s="1">
        <v>48</v>
      </c>
      <c r="J239" s="2">
        <v>0.13636363636363635</v>
      </c>
      <c r="K239" s="1">
        <v>29</v>
      </c>
      <c r="L239" s="2">
        <v>8.2386363636363633E-2</v>
      </c>
    </row>
    <row r="240" spans="1:12" x14ac:dyDescent="0.2">
      <c r="A240" s="1" t="s">
        <v>8</v>
      </c>
      <c r="B240" s="1">
        <v>0</v>
      </c>
      <c r="C240" s="2"/>
    </row>
    <row r="243" spans="1:4" x14ac:dyDescent="0.2">
      <c r="A243" s="1" t="s">
        <v>110</v>
      </c>
      <c r="D243" s="1" t="str">
        <f>MID(A243,FIND("[",A243)+1,LEN(A243)-FIND("[",A243)-1)</f>
        <v>company/business representatives (incl. farmers)</v>
      </c>
    </row>
    <row r="244" spans="1:4" x14ac:dyDescent="0.2">
      <c r="A244" s="1" t="s">
        <v>109</v>
      </c>
    </row>
    <row r="245" spans="1:4" x14ac:dyDescent="0.2">
      <c r="A245" s="1" t="s">
        <v>5</v>
      </c>
      <c r="B245" s="1" t="s">
        <v>6</v>
      </c>
      <c r="C245" s="1" t="s">
        <v>7</v>
      </c>
    </row>
    <row r="246" spans="1:4" x14ac:dyDescent="0.2">
      <c r="A246" s="1" t="s">
        <v>396</v>
      </c>
      <c r="B246" s="1">
        <v>269</v>
      </c>
      <c r="C246" s="2">
        <v>0.76420454545454541</v>
      </c>
    </row>
    <row r="247" spans="1:4" x14ac:dyDescent="0.2">
      <c r="A247" s="1" t="s">
        <v>399</v>
      </c>
      <c r="B247" s="1">
        <v>54</v>
      </c>
      <c r="C247" s="2">
        <v>0.15340909090909091</v>
      </c>
    </row>
    <row r="248" spans="1:4" x14ac:dyDescent="0.2">
      <c r="A248" s="1" t="s">
        <v>401</v>
      </c>
      <c r="B248" s="1">
        <v>29</v>
      </c>
      <c r="C248" s="2">
        <v>8.2386363636363633E-2</v>
      </c>
    </row>
    <row r="249" spans="1:4" x14ac:dyDescent="0.2">
      <c r="B249" s="3">
        <f>SUM(B246:B248)</f>
        <v>352</v>
      </c>
      <c r="C249" s="2"/>
    </row>
    <row r="250" spans="1:4" x14ac:dyDescent="0.2">
      <c r="A250" s="1" t="s">
        <v>8</v>
      </c>
      <c r="B250" s="1">
        <v>9</v>
      </c>
      <c r="C250" s="2"/>
    </row>
    <row r="253" spans="1:4" x14ac:dyDescent="0.2">
      <c r="A253" s="1" t="s">
        <v>111</v>
      </c>
      <c r="D253" s="1" t="str">
        <f>MID(A253,FIND("[",A253)+1,LEN(A253)-FIND("[",A253)-1)</f>
        <v>representatives of NGOs, advocacy or other civil society groups</v>
      </c>
    </row>
    <row r="254" spans="1:4" x14ac:dyDescent="0.2">
      <c r="A254" s="1" t="s">
        <v>109</v>
      </c>
    </row>
    <row r="255" spans="1:4" x14ac:dyDescent="0.2">
      <c r="A255" s="1" t="s">
        <v>5</v>
      </c>
      <c r="B255" s="1" t="s">
        <v>6</v>
      </c>
      <c r="C255" s="1" t="s">
        <v>7</v>
      </c>
    </row>
    <row r="256" spans="1:4" x14ac:dyDescent="0.2">
      <c r="A256" s="1" t="s">
        <v>396</v>
      </c>
      <c r="B256" s="1">
        <v>302</v>
      </c>
      <c r="C256" s="2">
        <v>0.85310734463276838</v>
      </c>
    </row>
    <row r="257" spans="1:4" x14ac:dyDescent="0.2">
      <c r="A257" s="1" t="s">
        <v>399</v>
      </c>
      <c r="B257" s="1">
        <v>35</v>
      </c>
      <c r="C257" s="2">
        <v>9.8870056497175146E-2</v>
      </c>
    </row>
    <row r="258" spans="1:4" x14ac:dyDescent="0.2">
      <c r="A258" s="1" t="s">
        <v>401</v>
      </c>
      <c r="B258" s="1">
        <v>17</v>
      </c>
      <c r="C258" s="2">
        <v>4.8022598870056499E-2</v>
      </c>
    </row>
    <row r="259" spans="1:4" x14ac:dyDescent="0.2">
      <c r="B259" s="3">
        <f>SUM(B256:B258)</f>
        <v>354</v>
      </c>
      <c r="C259" s="2"/>
    </row>
    <row r="260" spans="1:4" x14ac:dyDescent="0.2">
      <c r="A260" s="1" t="s">
        <v>8</v>
      </c>
      <c r="B260" s="1">
        <v>7</v>
      </c>
      <c r="C260" s="2"/>
    </row>
    <row r="263" spans="1:4" x14ac:dyDescent="0.2">
      <c r="A263" s="1" t="s">
        <v>112</v>
      </c>
      <c r="D263" s="1" t="str">
        <f>MID(A263,FIND("[",A263)+1,LEN(A263)-FIND("[",A263)-1)</f>
        <v>policy makers, public administrations, representatives from governmental agencies</v>
      </c>
    </row>
    <row r="264" spans="1:4" x14ac:dyDescent="0.2">
      <c r="A264" s="1" t="s">
        <v>109</v>
      </c>
    </row>
    <row r="265" spans="1:4" x14ac:dyDescent="0.2">
      <c r="A265" s="1" t="s">
        <v>5</v>
      </c>
      <c r="B265" s="1" t="s">
        <v>6</v>
      </c>
      <c r="C265" s="1" t="s">
        <v>7</v>
      </c>
    </row>
    <row r="266" spans="1:4" x14ac:dyDescent="0.2">
      <c r="A266" s="1" t="s">
        <v>396</v>
      </c>
      <c r="B266" s="1">
        <v>260</v>
      </c>
      <c r="C266" s="2">
        <v>0.73239436619718312</v>
      </c>
    </row>
    <row r="267" spans="1:4" x14ac:dyDescent="0.2">
      <c r="A267" s="1" t="s">
        <v>399</v>
      </c>
      <c r="B267" s="1">
        <v>64</v>
      </c>
      <c r="C267" s="2">
        <v>0.18028169014084508</v>
      </c>
    </row>
    <row r="268" spans="1:4" x14ac:dyDescent="0.2">
      <c r="A268" s="1" t="s">
        <v>401</v>
      </c>
      <c r="B268" s="1">
        <v>31</v>
      </c>
      <c r="C268" s="2">
        <v>8.7323943661971826E-2</v>
      </c>
    </row>
    <row r="269" spans="1:4" x14ac:dyDescent="0.2">
      <c r="B269" s="3">
        <f>SUM(B266:B268)</f>
        <v>355</v>
      </c>
      <c r="C269" s="2"/>
    </row>
    <row r="270" spans="1:4" x14ac:dyDescent="0.2">
      <c r="A270" s="1" t="s">
        <v>8</v>
      </c>
      <c r="B270" s="1">
        <v>6</v>
      </c>
      <c r="C270" s="2"/>
    </row>
    <row r="273" spans="1:4" x14ac:dyDescent="0.2">
      <c r="A273" s="1" t="s">
        <v>113</v>
      </c>
      <c r="D273" s="1" t="str">
        <f>MID(A273,FIND("[",A273)+1,LEN(A273)-FIND("[",A273)-1)</f>
        <v>individual citizens (e.g. as beneficiaries, customers, or concerned persons)</v>
      </c>
    </row>
    <row r="274" spans="1:4" x14ac:dyDescent="0.2">
      <c r="A274" s="1" t="s">
        <v>109</v>
      </c>
    </row>
    <row r="275" spans="1:4" x14ac:dyDescent="0.2">
      <c r="A275" s="1" t="s">
        <v>5</v>
      </c>
      <c r="B275" s="1" t="s">
        <v>6</v>
      </c>
      <c r="C275" s="1" t="s">
        <v>7</v>
      </c>
    </row>
    <row r="276" spans="1:4" x14ac:dyDescent="0.2">
      <c r="A276" s="1" t="s">
        <v>396</v>
      </c>
      <c r="B276" s="1">
        <v>266</v>
      </c>
      <c r="C276" s="2">
        <v>0.7535410764872521</v>
      </c>
    </row>
    <row r="277" spans="1:4" x14ac:dyDescent="0.2">
      <c r="A277" s="1" t="s">
        <v>399</v>
      </c>
      <c r="B277" s="1">
        <v>52</v>
      </c>
      <c r="C277" s="2">
        <v>0.14730878186968838</v>
      </c>
    </row>
    <row r="278" spans="1:4" x14ac:dyDescent="0.2">
      <c r="A278" s="1" t="s">
        <v>401</v>
      </c>
      <c r="B278" s="1">
        <v>35</v>
      </c>
      <c r="C278" s="2">
        <v>9.9150141643059492E-2</v>
      </c>
    </row>
    <row r="279" spans="1:4" x14ac:dyDescent="0.2">
      <c r="B279" s="3">
        <f>SUM(B276:B278)</f>
        <v>353</v>
      </c>
      <c r="C279" s="2"/>
    </row>
    <row r="280" spans="1:4" x14ac:dyDescent="0.2">
      <c r="A280" s="1" t="s">
        <v>8</v>
      </c>
      <c r="B280" s="1">
        <v>8</v>
      </c>
      <c r="C280" s="2"/>
    </row>
    <row r="283" spans="1:4" x14ac:dyDescent="0.2">
      <c r="A283" s="1" t="s">
        <v>114</v>
      </c>
      <c r="D283" s="1" t="str">
        <f>MID(A283,FIND("[",A283)+1,LEN(A283)-FIND("[",A283)-1)</f>
        <v>media representatives (traditional media, digital media (e.g. bloggers), journalists, community-led media, etc.)</v>
      </c>
    </row>
    <row r="284" spans="1:4" x14ac:dyDescent="0.2">
      <c r="A284" s="1" t="s">
        <v>109</v>
      </c>
    </row>
    <row r="285" spans="1:4" x14ac:dyDescent="0.2">
      <c r="A285" s="1" t="s">
        <v>5</v>
      </c>
      <c r="B285" s="1" t="s">
        <v>6</v>
      </c>
      <c r="C285" s="1" t="s">
        <v>7</v>
      </c>
    </row>
    <row r="286" spans="1:4" x14ac:dyDescent="0.2">
      <c r="A286" s="1" t="s">
        <v>396</v>
      </c>
      <c r="B286" s="1">
        <v>232</v>
      </c>
      <c r="C286" s="2">
        <v>0.66096866096866091</v>
      </c>
    </row>
    <row r="287" spans="1:4" x14ac:dyDescent="0.2">
      <c r="A287" s="1" t="s">
        <v>399</v>
      </c>
      <c r="B287" s="1">
        <v>105</v>
      </c>
      <c r="C287" s="2">
        <v>0.29914529914529914</v>
      </c>
    </row>
    <row r="288" spans="1:4" x14ac:dyDescent="0.2">
      <c r="A288" s="1" t="s">
        <v>401</v>
      </c>
      <c r="B288" s="1">
        <v>14</v>
      </c>
      <c r="C288" s="2">
        <v>3.9886039886039885E-2</v>
      </c>
    </row>
    <row r="289" spans="1:14" x14ac:dyDescent="0.2">
      <c r="B289" s="3">
        <f>SUM(B286:B288)</f>
        <v>351</v>
      </c>
      <c r="C289" s="2"/>
    </row>
    <row r="290" spans="1:14" x14ac:dyDescent="0.2">
      <c r="A290" s="1" t="s">
        <v>8</v>
      </c>
      <c r="B290" s="1">
        <v>10</v>
      </c>
      <c r="C290" s="2"/>
    </row>
    <row r="293" spans="1:14" x14ac:dyDescent="0.2">
      <c r="A293" s="1" t="s">
        <v>115</v>
      </c>
      <c r="D293" s="1" t="str">
        <f>MID(A293,FIND("[",A293)+1,LEN(A293)-FIND("[",A293)-1)</f>
        <v>representatives from welfare- or education-providing institutions (such as schools, kindergartens, hospitals, or care centres)</v>
      </c>
    </row>
    <row r="294" spans="1:14" x14ac:dyDescent="0.2">
      <c r="A294" s="1" t="s">
        <v>109</v>
      </c>
    </row>
    <row r="295" spans="1:14" x14ac:dyDescent="0.2">
      <c r="A295" s="1" t="s">
        <v>5</v>
      </c>
      <c r="B295" s="1" t="s">
        <v>6</v>
      </c>
      <c r="C295" s="1" t="s">
        <v>7</v>
      </c>
    </row>
    <row r="296" spans="1:14" x14ac:dyDescent="0.2">
      <c r="A296" s="1" t="s">
        <v>396</v>
      </c>
      <c r="B296" s="1">
        <v>275</v>
      </c>
      <c r="C296" s="2">
        <v>0.78125</v>
      </c>
    </row>
    <row r="297" spans="1:14" x14ac:dyDescent="0.2">
      <c r="A297" s="1" t="s">
        <v>399</v>
      </c>
      <c r="B297" s="1">
        <v>48</v>
      </c>
      <c r="C297" s="2">
        <v>0.13636363636363635</v>
      </c>
    </row>
    <row r="298" spans="1:14" x14ac:dyDescent="0.2">
      <c r="A298" s="1" t="s">
        <v>401</v>
      </c>
      <c r="B298" s="1">
        <v>29</v>
      </c>
      <c r="C298" s="2">
        <v>8.2386363636363633E-2</v>
      </c>
    </row>
    <row r="299" spans="1:14" x14ac:dyDescent="0.2">
      <c r="B299" s="3">
        <f>SUM(B296:B298)</f>
        <v>352</v>
      </c>
      <c r="C299" s="2"/>
    </row>
    <row r="300" spans="1:14" x14ac:dyDescent="0.2">
      <c r="A300" s="1" t="s">
        <v>8</v>
      </c>
      <c r="B300" s="1">
        <v>9</v>
      </c>
      <c r="C300" s="2"/>
    </row>
    <row r="301" spans="1:14" x14ac:dyDescent="0.2">
      <c r="G301" s="1" t="s">
        <v>437</v>
      </c>
      <c r="I301" s="1" t="s">
        <v>438</v>
      </c>
      <c r="K301" s="1" t="s">
        <v>439</v>
      </c>
      <c r="M301" s="1" t="s">
        <v>440</v>
      </c>
    </row>
    <row r="302" spans="1:14" x14ac:dyDescent="0.2">
      <c r="A302" s="36"/>
      <c r="G302" s="1" t="s">
        <v>428</v>
      </c>
      <c r="H302" s="1" t="s">
        <v>429</v>
      </c>
      <c r="I302" s="1" t="s">
        <v>428</v>
      </c>
      <c r="J302" s="1" t="s">
        <v>429</v>
      </c>
      <c r="K302" s="1" t="s">
        <v>428</v>
      </c>
      <c r="L302" s="1" t="s">
        <v>429</v>
      </c>
      <c r="M302" s="1" t="s">
        <v>428</v>
      </c>
      <c r="N302" s="1" t="s">
        <v>429</v>
      </c>
    </row>
    <row r="303" spans="1:14" x14ac:dyDescent="0.2">
      <c r="A303" s="1" t="s">
        <v>116</v>
      </c>
      <c r="D303" s="1" t="str">
        <f>MID(A303,FIND("[",A303)+1,LEN(A303)-FIND("[",A303)-1)</f>
        <v>researchers from other disciplines</v>
      </c>
      <c r="F303" s="1" t="s">
        <v>441</v>
      </c>
      <c r="G303" s="1">
        <v>37</v>
      </c>
      <c r="H303" s="2">
        <v>0.13309352517985612</v>
      </c>
      <c r="I303" s="1">
        <v>57</v>
      </c>
      <c r="J303" s="2">
        <v>0.20503597122302158</v>
      </c>
      <c r="K303" s="1">
        <v>109</v>
      </c>
      <c r="L303" s="2">
        <v>0.3920863309352518</v>
      </c>
      <c r="M303" s="1">
        <v>75</v>
      </c>
      <c r="N303" s="2">
        <v>0.26978417266187049</v>
      </c>
    </row>
    <row r="304" spans="1:14" x14ac:dyDescent="0.2">
      <c r="A304" s="1" t="s">
        <v>117</v>
      </c>
      <c r="F304" s="1" t="s">
        <v>442</v>
      </c>
      <c r="G304" s="1">
        <v>28</v>
      </c>
      <c r="H304" s="2">
        <v>0.35</v>
      </c>
      <c r="I304" s="1">
        <v>30</v>
      </c>
      <c r="J304" s="2">
        <v>0.375</v>
      </c>
      <c r="K304" s="1">
        <v>16</v>
      </c>
      <c r="L304" s="2">
        <v>0.2</v>
      </c>
      <c r="M304" s="1">
        <v>6</v>
      </c>
      <c r="N304" s="2">
        <v>7.4999999999999997E-2</v>
      </c>
    </row>
    <row r="305" spans="1:14" x14ac:dyDescent="0.2">
      <c r="A305" s="1" t="s">
        <v>5</v>
      </c>
      <c r="B305" s="1" t="s">
        <v>6</v>
      </c>
      <c r="C305" s="1" t="s">
        <v>7</v>
      </c>
      <c r="F305" s="1" t="s">
        <v>443</v>
      </c>
      <c r="G305" s="1">
        <v>26</v>
      </c>
      <c r="H305" s="2">
        <v>0.50980392156862742</v>
      </c>
      <c r="I305" s="1">
        <v>17</v>
      </c>
      <c r="J305" s="2">
        <v>0.33333333333333331</v>
      </c>
      <c r="K305" s="1">
        <v>5</v>
      </c>
      <c r="L305" s="2">
        <v>9.8039215686274508E-2</v>
      </c>
      <c r="M305" s="1">
        <v>3</v>
      </c>
      <c r="N305" s="2">
        <v>5.8823529411764705E-2</v>
      </c>
    </row>
    <row r="306" spans="1:14" x14ac:dyDescent="0.2">
      <c r="A306" s="1" t="s">
        <v>118</v>
      </c>
      <c r="B306" s="1">
        <v>37</v>
      </c>
      <c r="C306" s="2">
        <v>0.13309352517985612</v>
      </c>
      <c r="F306" s="1" t="s">
        <v>444</v>
      </c>
      <c r="G306" s="1">
        <v>49</v>
      </c>
      <c r="H306" s="2">
        <v>0.52127659574468088</v>
      </c>
      <c r="I306" s="1">
        <v>33</v>
      </c>
      <c r="J306" s="2">
        <v>0.35106382978723405</v>
      </c>
      <c r="K306" s="1">
        <v>7</v>
      </c>
      <c r="L306" s="2">
        <v>7.4468085106382975E-2</v>
      </c>
      <c r="M306" s="1">
        <v>5</v>
      </c>
      <c r="N306" s="2">
        <v>5.3191489361702128E-2</v>
      </c>
    </row>
    <row r="307" spans="1:14" x14ac:dyDescent="0.2">
      <c r="A307" s="1" t="s">
        <v>119</v>
      </c>
      <c r="B307" s="1">
        <v>57</v>
      </c>
      <c r="C307" s="2">
        <v>0.20503597122302158</v>
      </c>
      <c r="F307" s="1" t="s">
        <v>445</v>
      </c>
      <c r="G307" s="1">
        <v>41</v>
      </c>
      <c r="H307" s="2">
        <v>0.5</v>
      </c>
      <c r="I307" s="1">
        <v>26</v>
      </c>
      <c r="J307" s="2">
        <v>0.31707317073170732</v>
      </c>
      <c r="K307" s="1">
        <v>7</v>
      </c>
      <c r="L307" s="2">
        <v>8.5365853658536592E-2</v>
      </c>
      <c r="M307" s="1">
        <v>8</v>
      </c>
      <c r="N307" s="2">
        <v>9.7560975609756101E-2</v>
      </c>
    </row>
    <row r="308" spans="1:14" x14ac:dyDescent="0.2">
      <c r="A308" s="1" t="s">
        <v>120</v>
      </c>
      <c r="B308" s="1">
        <v>109</v>
      </c>
      <c r="C308" s="2">
        <v>0.3920863309352518</v>
      </c>
      <c r="F308" s="1" t="s">
        <v>446</v>
      </c>
      <c r="G308" s="1">
        <v>77</v>
      </c>
      <c r="H308" s="2">
        <v>0.67543859649122806</v>
      </c>
      <c r="I308" s="1">
        <v>28</v>
      </c>
      <c r="J308" s="2">
        <v>0.24561403508771928</v>
      </c>
      <c r="K308" s="1">
        <v>8</v>
      </c>
      <c r="L308" s="2">
        <v>7.0175438596491224E-2</v>
      </c>
      <c r="M308" s="1">
        <v>1</v>
      </c>
      <c r="N308" s="2">
        <v>8.771929824561403E-3</v>
      </c>
    </row>
    <row r="309" spans="1:14" x14ac:dyDescent="0.2">
      <c r="A309" s="1" t="s">
        <v>121</v>
      </c>
      <c r="B309" s="1">
        <v>75</v>
      </c>
      <c r="C309" s="2">
        <v>0.26978417266187049</v>
      </c>
      <c r="F309" s="1" t="s">
        <v>447</v>
      </c>
      <c r="G309" s="1">
        <v>32</v>
      </c>
      <c r="H309" s="2">
        <v>0.43243243243243246</v>
      </c>
      <c r="I309" s="1">
        <v>20</v>
      </c>
      <c r="J309" s="2">
        <v>0.27027027027027029</v>
      </c>
      <c r="K309" s="1">
        <v>16</v>
      </c>
      <c r="L309" s="2">
        <v>0.21621621621621623</v>
      </c>
      <c r="M309" s="1">
        <v>6</v>
      </c>
      <c r="N309" s="2">
        <v>8.1081081081081086E-2</v>
      </c>
    </row>
    <row r="310" spans="1:14" x14ac:dyDescent="0.2">
      <c r="B310" s="3">
        <f>SUM(B306:B309)</f>
        <v>278</v>
      </c>
      <c r="C310" s="2"/>
    </row>
    <row r="311" spans="1:14" x14ac:dyDescent="0.2">
      <c r="A311" s="1" t="s">
        <v>8</v>
      </c>
      <c r="B311" s="1">
        <v>3</v>
      </c>
      <c r="C311" s="2"/>
    </row>
    <row r="314" spans="1:14" x14ac:dyDescent="0.2">
      <c r="A314" s="1" t="s">
        <v>122</v>
      </c>
      <c r="D314" s="1" t="str">
        <f>MID(A314,FIND("[",A314)+1,LEN(A314)-FIND("[",A314)-1)</f>
        <v>company/business representatives (incl. farmers)</v>
      </c>
    </row>
    <row r="315" spans="1:14" x14ac:dyDescent="0.2">
      <c r="A315" s="1" t="s">
        <v>117</v>
      </c>
    </row>
    <row r="316" spans="1:14" x14ac:dyDescent="0.2">
      <c r="A316" s="1" t="s">
        <v>5</v>
      </c>
      <c r="B316" s="1" t="s">
        <v>6</v>
      </c>
      <c r="C316" s="1" t="s">
        <v>7</v>
      </c>
    </row>
    <row r="317" spans="1:14" x14ac:dyDescent="0.2">
      <c r="A317" s="1" t="s">
        <v>118</v>
      </c>
      <c r="B317" s="1">
        <v>28</v>
      </c>
      <c r="C317" s="2">
        <v>0.35</v>
      </c>
    </row>
    <row r="318" spans="1:14" x14ac:dyDescent="0.2">
      <c r="A318" s="1" t="s">
        <v>119</v>
      </c>
      <c r="B318" s="1">
        <v>30</v>
      </c>
      <c r="C318" s="2">
        <v>0.375</v>
      </c>
    </row>
    <row r="319" spans="1:14" x14ac:dyDescent="0.2">
      <c r="A319" s="1" t="s">
        <v>120</v>
      </c>
      <c r="B319" s="1">
        <v>16</v>
      </c>
      <c r="C319" s="2">
        <v>0.2</v>
      </c>
    </row>
    <row r="320" spans="1:14" x14ac:dyDescent="0.2">
      <c r="A320" s="1" t="s">
        <v>121</v>
      </c>
      <c r="B320" s="1">
        <v>6</v>
      </c>
      <c r="C320" s="2">
        <v>7.4999999999999997E-2</v>
      </c>
    </row>
    <row r="321" spans="1:4" x14ac:dyDescent="0.2">
      <c r="B321" s="3">
        <f>SUM(B317:B320)</f>
        <v>80</v>
      </c>
      <c r="C321" s="2"/>
    </row>
    <row r="322" spans="1:4" x14ac:dyDescent="0.2">
      <c r="A322" s="1" t="s">
        <v>8</v>
      </c>
      <c r="B322" s="1">
        <v>3</v>
      </c>
      <c r="C322" s="2"/>
    </row>
    <row r="325" spans="1:4" x14ac:dyDescent="0.2">
      <c r="A325" s="1" t="s">
        <v>123</v>
      </c>
      <c r="D325" s="1" t="str">
        <f>MID(A325,FIND("[",A325)+1,LEN(A325)-FIND("[",A325)-1)</f>
        <v>representatives of NGOs, advocacy or other civil society groups</v>
      </c>
    </row>
    <row r="326" spans="1:4" x14ac:dyDescent="0.2">
      <c r="A326" s="1" t="s">
        <v>117</v>
      </c>
    </row>
    <row r="327" spans="1:4" x14ac:dyDescent="0.2">
      <c r="A327" s="1" t="s">
        <v>5</v>
      </c>
      <c r="B327" s="1" t="s">
        <v>6</v>
      </c>
      <c r="C327" s="1" t="s">
        <v>7</v>
      </c>
    </row>
    <row r="328" spans="1:4" x14ac:dyDescent="0.2">
      <c r="A328" s="1" t="s">
        <v>118</v>
      </c>
      <c r="B328" s="1">
        <v>26</v>
      </c>
      <c r="C328" s="2">
        <v>0.50980392156862742</v>
      </c>
    </row>
    <row r="329" spans="1:4" x14ac:dyDescent="0.2">
      <c r="A329" s="1" t="s">
        <v>119</v>
      </c>
      <c r="B329" s="1">
        <v>17</v>
      </c>
      <c r="C329" s="2">
        <v>0.33333333333333331</v>
      </c>
    </row>
    <row r="330" spans="1:4" x14ac:dyDescent="0.2">
      <c r="A330" s="1" t="s">
        <v>120</v>
      </c>
      <c r="B330" s="1">
        <v>5</v>
      </c>
      <c r="C330" s="2">
        <v>9.8039215686274508E-2</v>
      </c>
    </row>
    <row r="331" spans="1:4" x14ac:dyDescent="0.2">
      <c r="A331" s="1" t="s">
        <v>121</v>
      </c>
      <c r="B331" s="1">
        <v>3</v>
      </c>
      <c r="C331" s="2">
        <v>5.8823529411764705E-2</v>
      </c>
    </row>
    <row r="332" spans="1:4" x14ac:dyDescent="0.2">
      <c r="B332" s="3">
        <f>SUM(B328:B331)</f>
        <v>51</v>
      </c>
      <c r="C332" s="2"/>
    </row>
    <row r="333" spans="1:4" x14ac:dyDescent="0.2">
      <c r="A333" s="1" t="s">
        <v>8</v>
      </c>
      <c r="B333" s="1">
        <v>1</v>
      </c>
      <c r="C333" s="2"/>
    </row>
    <row r="336" spans="1:4" x14ac:dyDescent="0.2">
      <c r="A336" s="1" t="s">
        <v>124</v>
      </c>
      <c r="D336" s="1" t="str">
        <f>MID(A336,FIND("[",A336)+1,LEN(A336)-FIND("[",A336)-1)</f>
        <v>policy makers, public administrations, representatives from governmental agencies</v>
      </c>
    </row>
    <row r="337" spans="1:4" x14ac:dyDescent="0.2">
      <c r="A337" s="1" t="s">
        <v>117</v>
      </c>
    </row>
    <row r="338" spans="1:4" x14ac:dyDescent="0.2">
      <c r="A338" s="1" t="s">
        <v>5</v>
      </c>
      <c r="B338" s="1" t="s">
        <v>6</v>
      </c>
      <c r="C338" s="1" t="s">
        <v>7</v>
      </c>
    </row>
    <row r="339" spans="1:4" x14ac:dyDescent="0.2">
      <c r="A339" s="1" t="s">
        <v>118</v>
      </c>
      <c r="B339" s="1">
        <v>49</v>
      </c>
      <c r="C339" s="2">
        <v>0.52127659574468088</v>
      </c>
    </row>
    <row r="340" spans="1:4" x14ac:dyDescent="0.2">
      <c r="A340" s="1" t="s">
        <v>119</v>
      </c>
      <c r="B340" s="1">
        <v>33</v>
      </c>
      <c r="C340" s="2">
        <v>0.35106382978723405</v>
      </c>
    </row>
    <row r="341" spans="1:4" x14ac:dyDescent="0.2">
      <c r="A341" s="1" t="s">
        <v>120</v>
      </c>
      <c r="B341" s="1">
        <v>7</v>
      </c>
      <c r="C341" s="2">
        <v>7.4468085106382975E-2</v>
      </c>
    </row>
    <row r="342" spans="1:4" x14ac:dyDescent="0.2">
      <c r="A342" s="1" t="s">
        <v>121</v>
      </c>
      <c r="B342" s="1">
        <v>5</v>
      </c>
      <c r="C342" s="2">
        <v>5.3191489361702128E-2</v>
      </c>
    </row>
    <row r="343" spans="1:4" x14ac:dyDescent="0.2">
      <c r="B343" s="3">
        <f>SUM(B339:B342)</f>
        <v>94</v>
      </c>
      <c r="C343" s="2"/>
    </row>
    <row r="344" spans="1:4" x14ac:dyDescent="0.2">
      <c r="A344" s="1" t="s">
        <v>8</v>
      </c>
      <c r="B344" s="1">
        <v>1</v>
      </c>
      <c r="C344" s="2"/>
    </row>
    <row r="347" spans="1:4" x14ac:dyDescent="0.2">
      <c r="A347" s="1" t="s">
        <v>125</v>
      </c>
      <c r="D347" s="1" t="str">
        <f>MID(A347,FIND("[",A347)+1,LEN(A347)-FIND("[",A347)-1)</f>
        <v>individual citizens (e.g. as beneficiaries, customers, or concerned persons)</v>
      </c>
    </row>
    <row r="348" spans="1:4" x14ac:dyDescent="0.2">
      <c r="A348" s="1" t="s">
        <v>117</v>
      </c>
    </row>
    <row r="349" spans="1:4" x14ac:dyDescent="0.2">
      <c r="A349" s="1" t="s">
        <v>5</v>
      </c>
      <c r="B349" s="1" t="s">
        <v>6</v>
      </c>
      <c r="C349" s="1" t="s">
        <v>7</v>
      </c>
    </row>
    <row r="350" spans="1:4" x14ac:dyDescent="0.2">
      <c r="A350" s="1" t="s">
        <v>118</v>
      </c>
      <c r="B350" s="1">
        <v>41</v>
      </c>
      <c r="C350" s="2">
        <v>0.5</v>
      </c>
    </row>
    <row r="351" spans="1:4" x14ac:dyDescent="0.2">
      <c r="A351" s="1" t="s">
        <v>119</v>
      </c>
      <c r="B351" s="1">
        <v>26</v>
      </c>
      <c r="C351" s="2">
        <v>0.31707317073170732</v>
      </c>
    </row>
    <row r="352" spans="1:4" x14ac:dyDescent="0.2">
      <c r="A352" s="1" t="s">
        <v>120</v>
      </c>
      <c r="B352" s="1">
        <v>7</v>
      </c>
      <c r="C352" s="2">
        <v>8.5365853658536592E-2</v>
      </c>
    </row>
    <row r="353" spans="1:4" x14ac:dyDescent="0.2">
      <c r="A353" s="1" t="s">
        <v>121</v>
      </c>
      <c r="B353" s="1">
        <v>8</v>
      </c>
      <c r="C353" s="2">
        <v>9.7560975609756101E-2</v>
      </c>
    </row>
    <row r="354" spans="1:4" x14ac:dyDescent="0.2">
      <c r="B354" s="3">
        <f>SUM(B350:B353)</f>
        <v>82</v>
      </c>
      <c r="C354" s="2"/>
    </row>
    <row r="355" spans="1:4" x14ac:dyDescent="0.2">
      <c r="A355" s="1" t="s">
        <v>8</v>
      </c>
      <c r="B355" s="1">
        <v>5</v>
      </c>
      <c r="C355" s="2">
        <v>5.7471264367816091E-2</v>
      </c>
    </row>
    <row r="358" spans="1:4" x14ac:dyDescent="0.2">
      <c r="A358" s="1" t="s">
        <v>126</v>
      </c>
      <c r="D358" s="1" t="str">
        <f>MID(A358,FIND("[",A358)+1,LEN(A358)-FIND("[",A358)-1)</f>
        <v>media representatives (traditional media, digital media (e.g. bloggers), journalists, community-led media, etc.)</v>
      </c>
    </row>
    <row r="359" spans="1:4" x14ac:dyDescent="0.2">
      <c r="A359" s="1" t="s">
        <v>117</v>
      </c>
    </row>
    <row r="360" spans="1:4" x14ac:dyDescent="0.2">
      <c r="A360" s="1" t="s">
        <v>5</v>
      </c>
      <c r="B360" s="1" t="s">
        <v>6</v>
      </c>
      <c r="C360" s="1" t="s">
        <v>7</v>
      </c>
    </row>
    <row r="361" spans="1:4" x14ac:dyDescent="0.2">
      <c r="A361" s="1" t="s">
        <v>118</v>
      </c>
      <c r="B361" s="1">
        <v>77</v>
      </c>
      <c r="C361" s="2">
        <v>0.67543859649122806</v>
      </c>
    </row>
    <row r="362" spans="1:4" x14ac:dyDescent="0.2">
      <c r="A362" s="1" t="s">
        <v>119</v>
      </c>
      <c r="B362" s="1">
        <v>28</v>
      </c>
      <c r="C362" s="2">
        <v>0.24561403508771928</v>
      </c>
    </row>
    <row r="363" spans="1:4" x14ac:dyDescent="0.2">
      <c r="A363" s="1" t="s">
        <v>120</v>
      </c>
      <c r="B363" s="1">
        <v>8</v>
      </c>
      <c r="C363" s="2">
        <v>7.0175438596491224E-2</v>
      </c>
    </row>
    <row r="364" spans="1:4" x14ac:dyDescent="0.2">
      <c r="A364" s="1" t="s">
        <v>121</v>
      </c>
      <c r="B364" s="1">
        <v>1</v>
      </c>
      <c r="C364" s="2">
        <v>8.771929824561403E-3</v>
      </c>
    </row>
    <row r="365" spans="1:4" x14ac:dyDescent="0.2">
      <c r="B365" s="3">
        <f>SUM(B361:B364)</f>
        <v>114</v>
      </c>
      <c r="C365" s="2"/>
    </row>
    <row r="366" spans="1:4" x14ac:dyDescent="0.2">
      <c r="A366" s="1" t="s">
        <v>8</v>
      </c>
      <c r="B366" s="1">
        <v>5</v>
      </c>
      <c r="C366" s="2"/>
    </row>
    <row r="369" spans="1:10" x14ac:dyDescent="0.2">
      <c r="A369" s="1" t="s">
        <v>127</v>
      </c>
      <c r="D369" s="1" t="str">
        <f>MID(A369,FIND("[",A369)+1,LEN(A369)-FIND("[",A369)-1)</f>
        <v>representatives from welfare- or education-providing institutions (such as schools, kindergartens, hospitals, or care centres)</v>
      </c>
    </row>
    <row r="370" spans="1:10" x14ac:dyDescent="0.2">
      <c r="A370" s="1" t="s">
        <v>117</v>
      </c>
    </row>
    <row r="371" spans="1:10" x14ac:dyDescent="0.2">
      <c r="A371" s="1" t="s">
        <v>5</v>
      </c>
      <c r="B371" s="1" t="s">
        <v>6</v>
      </c>
      <c r="C371" s="1" t="s">
        <v>7</v>
      </c>
    </row>
    <row r="372" spans="1:10" x14ac:dyDescent="0.2">
      <c r="A372" s="1" t="s">
        <v>118</v>
      </c>
      <c r="B372" s="1">
        <v>32</v>
      </c>
      <c r="C372" s="2">
        <v>0.43243243243243246</v>
      </c>
    </row>
    <row r="373" spans="1:10" x14ac:dyDescent="0.2">
      <c r="A373" s="1" t="s">
        <v>119</v>
      </c>
      <c r="B373" s="1">
        <v>20</v>
      </c>
      <c r="C373" s="2">
        <v>0.27027027027027029</v>
      </c>
    </row>
    <row r="374" spans="1:10" x14ac:dyDescent="0.2">
      <c r="A374" s="1" t="s">
        <v>120</v>
      </c>
      <c r="B374" s="1">
        <v>16</v>
      </c>
      <c r="C374" s="2">
        <v>0.21621621621621623</v>
      </c>
    </row>
    <row r="375" spans="1:10" x14ac:dyDescent="0.2">
      <c r="A375" s="1" t="s">
        <v>121</v>
      </c>
      <c r="B375" s="1">
        <v>6</v>
      </c>
      <c r="C375" s="2">
        <v>8.1081081081081086E-2</v>
      </c>
    </row>
    <row r="376" spans="1:10" x14ac:dyDescent="0.2">
      <c r="B376" s="3">
        <f>SUM(B372:B375)</f>
        <v>74</v>
      </c>
      <c r="C376" s="2"/>
    </row>
    <row r="377" spans="1:10" x14ac:dyDescent="0.2">
      <c r="A377" s="1" t="s">
        <v>8</v>
      </c>
      <c r="B377" s="1">
        <v>3</v>
      </c>
      <c r="C377" s="2"/>
    </row>
    <row r="378" spans="1:10" x14ac:dyDescent="0.2">
      <c r="G378" s="1" t="s">
        <v>396</v>
      </c>
      <c r="I378" s="1" t="s">
        <v>297</v>
      </c>
    </row>
    <row r="379" spans="1:10" x14ac:dyDescent="0.2">
      <c r="A379" s="36"/>
      <c r="F379" s="1" t="s">
        <v>506</v>
      </c>
      <c r="G379" s="1" t="s">
        <v>428</v>
      </c>
      <c r="H379" s="1" t="s">
        <v>429</v>
      </c>
      <c r="I379" s="1" t="s">
        <v>428</v>
      </c>
      <c r="J379" s="1" t="s">
        <v>429</v>
      </c>
    </row>
    <row r="380" spans="1:10" x14ac:dyDescent="0.2">
      <c r="A380" s="1" t="s">
        <v>128</v>
      </c>
      <c r="D380" s="1" t="str">
        <f>MID(A380,FIND("[",A380)+1,LEN(A380)-FIND("[",A380)-1)</f>
        <v>... targeted a group of people with specific social needs.</v>
      </c>
      <c r="F380" s="1" t="s">
        <v>448</v>
      </c>
      <c r="G380" s="1">
        <v>151</v>
      </c>
      <c r="H380" s="2">
        <v>0.68325791855203621</v>
      </c>
      <c r="I380" s="1">
        <v>70</v>
      </c>
      <c r="J380" s="2">
        <v>0.31674208144796379</v>
      </c>
    </row>
    <row r="381" spans="1:10" x14ac:dyDescent="0.2">
      <c r="A381" s="1" t="s">
        <v>129</v>
      </c>
      <c r="F381" s="1" t="s">
        <v>449</v>
      </c>
      <c r="G381" s="1">
        <v>170</v>
      </c>
      <c r="H381" s="2">
        <v>0.77625570776255703</v>
      </c>
      <c r="I381" s="1">
        <v>49</v>
      </c>
      <c r="J381" s="2">
        <v>0.22374429223744291</v>
      </c>
    </row>
    <row r="382" spans="1:10" x14ac:dyDescent="0.2">
      <c r="A382" s="1" t="s">
        <v>5</v>
      </c>
      <c r="B382" s="1" t="s">
        <v>6</v>
      </c>
      <c r="C382" s="1" t="s">
        <v>7</v>
      </c>
      <c r="F382" s="1" t="s">
        <v>450</v>
      </c>
      <c r="G382" s="1">
        <v>55</v>
      </c>
      <c r="H382" s="2">
        <v>0.24774774774774774</v>
      </c>
      <c r="I382" s="1">
        <v>167</v>
      </c>
      <c r="J382" s="2">
        <v>0.75225225225225223</v>
      </c>
    </row>
    <row r="383" spans="1:10" x14ac:dyDescent="0.2">
      <c r="A383" s="1" t="b">
        <v>0</v>
      </c>
      <c r="B383" s="1">
        <v>151</v>
      </c>
      <c r="C383" s="2">
        <v>0.68325791855203621</v>
      </c>
      <c r="F383" s="1" t="s">
        <v>451</v>
      </c>
      <c r="G383" s="1">
        <v>131</v>
      </c>
      <c r="H383" s="2">
        <v>0.59276018099547512</v>
      </c>
      <c r="I383" s="1">
        <v>90</v>
      </c>
      <c r="J383" s="2">
        <v>0.40723981900452488</v>
      </c>
    </row>
    <row r="384" spans="1:10" x14ac:dyDescent="0.2">
      <c r="A384" s="1" t="b">
        <v>1</v>
      </c>
      <c r="B384" s="1">
        <v>70</v>
      </c>
      <c r="C384" s="2">
        <v>0.31674208144796379</v>
      </c>
      <c r="F384" s="1" t="s">
        <v>452</v>
      </c>
      <c r="G384" s="1">
        <v>108</v>
      </c>
      <c r="H384" s="2">
        <v>0.48868778280542985</v>
      </c>
      <c r="I384" s="1">
        <v>113</v>
      </c>
      <c r="J384" s="2">
        <v>0.5113122171945701</v>
      </c>
    </row>
    <row r="385" spans="1:4" x14ac:dyDescent="0.2">
      <c r="B385" s="3">
        <f>SUM(B383:B384)</f>
        <v>221</v>
      </c>
      <c r="C385" s="2"/>
    </row>
    <row r="386" spans="1:4" x14ac:dyDescent="0.2">
      <c r="A386" s="1" t="s">
        <v>8</v>
      </c>
      <c r="B386" s="1">
        <v>6</v>
      </c>
      <c r="C386" s="2"/>
    </row>
    <row r="389" spans="1:4" x14ac:dyDescent="0.2">
      <c r="A389" s="1" t="s">
        <v>130</v>
      </c>
      <c r="D389" s="1" t="str">
        <f>MID(A389,FIND("[",A389)+1,LEN(A389)-FIND("[",A389)-1)</f>
        <v>... included socially disadvantaged or marginalised people.</v>
      </c>
    </row>
    <row r="390" spans="1:4" x14ac:dyDescent="0.2">
      <c r="A390" s="1" t="s">
        <v>129</v>
      </c>
    </row>
    <row r="391" spans="1:4" x14ac:dyDescent="0.2">
      <c r="A391" s="1" t="s">
        <v>5</v>
      </c>
      <c r="B391" s="1" t="s">
        <v>6</v>
      </c>
      <c r="C391" s="1" t="s">
        <v>7</v>
      </c>
    </row>
    <row r="392" spans="1:4" x14ac:dyDescent="0.2">
      <c r="A392" s="1" t="b">
        <v>0</v>
      </c>
      <c r="B392" s="1">
        <v>170</v>
      </c>
      <c r="C392" s="2">
        <v>0.77625570776255703</v>
      </c>
    </row>
    <row r="393" spans="1:4" x14ac:dyDescent="0.2">
      <c r="A393" s="1" t="b">
        <v>1</v>
      </c>
      <c r="B393" s="1">
        <v>49</v>
      </c>
      <c r="C393" s="2">
        <v>0.22374429223744291</v>
      </c>
    </row>
    <row r="394" spans="1:4" x14ac:dyDescent="0.2">
      <c r="B394" s="3">
        <f>SUM(B392:B393)</f>
        <v>219</v>
      </c>
      <c r="C394" s="2"/>
    </row>
    <row r="395" spans="1:4" x14ac:dyDescent="0.2">
      <c r="A395" s="1" t="s">
        <v>8</v>
      </c>
      <c r="B395" s="1">
        <v>8</v>
      </c>
      <c r="C395" s="2"/>
    </row>
    <row r="398" spans="1:4" x14ac:dyDescent="0.2">
      <c r="A398" s="1" t="s">
        <v>131</v>
      </c>
      <c r="D398" s="1" t="str">
        <f>MID(A398,FIND("[",A398)+1,LEN(A398)-FIND("[",A398)-1)</f>
        <v>... worked towards improving people’s lives.</v>
      </c>
    </row>
    <row r="399" spans="1:4" x14ac:dyDescent="0.2">
      <c r="A399" s="1" t="s">
        <v>129</v>
      </c>
    </row>
    <row r="400" spans="1:4" x14ac:dyDescent="0.2">
      <c r="A400" s="1" t="s">
        <v>5</v>
      </c>
      <c r="B400" s="1" t="s">
        <v>6</v>
      </c>
      <c r="C400" s="1" t="s">
        <v>7</v>
      </c>
    </row>
    <row r="401" spans="1:4" x14ac:dyDescent="0.2">
      <c r="A401" s="1" t="b">
        <v>0</v>
      </c>
      <c r="B401" s="1">
        <v>55</v>
      </c>
      <c r="C401" s="2">
        <v>0.24774774774774774</v>
      </c>
    </row>
    <row r="402" spans="1:4" x14ac:dyDescent="0.2">
      <c r="A402" s="1" t="b">
        <v>1</v>
      </c>
      <c r="B402" s="1">
        <v>167</v>
      </c>
      <c r="C402" s="2">
        <v>0.75225225225225223</v>
      </c>
    </row>
    <row r="403" spans="1:4" x14ac:dyDescent="0.2">
      <c r="B403" s="3">
        <f>SUM(B401:B402)</f>
        <v>222</v>
      </c>
      <c r="C403" s="2"/>
    </row>
    <row r="404" spans="1:4" x14ac:dyDescent="0.2">
      <c r="A404" s="1" t="s">
        <v>8</v>
      </c>
      <c r="B404" s="1">
        <v>5</v>
      </c>
      <c r="C404" s="2"/>
    </row>
    <row r="407" spans="1:4" x14ac:dyDescent="0.2">
      <c r="A407" s="1" t="s">
        <v>132</v>
      </c>
      <c r="D407" s="1" t="str">
        <f>MID(A407,FIND("[",A407)+1,LEN(A407)-FIND("[",A407)-1)</f>
        <v>... aimed at empowering people (in general or specific groups).</v>
      </c>
    </row>
    <row r="408" spans="1:4" x14ac:dyDescent="0.2">
      <c r="A408" s="1" t="s">
        <v>129</v>
      </c>
    </row>
    <row r="409" spans="1:4" x14ac:dyDescent="0.2">
      <c r="A409" s="1" t="s">
        <v>5</v>
      </c>
      <c r="B409" s="1" t="s">
        <v>6</v>
      </c>
      <c r="C409" s="1" t="s">
        <v>7</v>
      </c>
    </row>
    <row r="410" spans="1:4" x14ac:dyDescent="0.2">
      <c r="A410" s="1" t="b">
        <v>0</v>
      </c>
      <c r="B410" s="1">
        <v>131</v>
      </c>
      <c r="C410" s="2">
        <v>0.59276018099547512</v>
      </c>
    </row>
    <row r="411" spans="1:4" x14ac:dyDescent="0.2">
      <c r="A411" s="1" t="b">
        <v>1</v>
      </c>
      <c r="B411" s="1">
        <v>90</v>
      </c>
      <c r="C411" s="2">
        <v>0.40723981900452488</v>
      </c>
    </row>
    <row r="412" spans="1:4" x14ac:dyDescent="0.2">
      <c r="B412" s="3">
        <f>SUM(B410:B411)</f>
        <v>221</v>
      </c>
      <c r="C412" s="2"/>
    </row>
    <row r="413" spans="1:4" x14ac:dyDescent="0.2">
      <c r="A413" s="1" t="s">
        <v>8</v>
      </c>
      <c r="B413" s="1">
        <v>6</v>
      </c>
      <c r="C413" s="2"/>
    </row>
    <row r="416" spans="1:4" x14ac:dyDescent="0.2">
      <c r="A416" s="1" t="s">
        <v>133</v>
      </c>
      <c r="D416" s="1" t="str">
        <f>MID(A416,FIND("[",A416)+1,LEN(A416)-FIND("[",A416)-1)</f>
        <v>... enabled diversity and exchange of different perspectives.</v>
      </c>
    </row>
    <row r="417" spans="1:10" x14ac:dyDescent="0.2">
      <c r="A417" s="1" t="s">
        <v>129</v>
      </c>
    </row>
    <row r="418" spans="1:10" x14ac:dyDescent="0.2">
      <c r="A418" s="1" t="s">
        <v>5</v>
      </c>
      <c r="B418" s="1" t="s">
        <v>6</v>
      </c>
      <c r="C418" s="1" t="s">
        <v>7</v>
      </c>
    </row>
    <row r="419" spans="1:10" x14ac:dyDescent="0.2">
      <c r="A419" s="1" t="b">
        <v>0</v>
      </c>
      <c r="B419" s="1">
        <v>108</v>
      </c>
      <c r="C419" s="2">
        <v>0.48868778280542985</v>
      </c>
    </row>
    <row r="420" spans="1:10" x14ac:dyDescent="0.2">
      <c r="A420" s="1" t="b">
        <v>1</v>
      </c>
      <c r="B420" s="1">
        <v>113</v>
      </c>
      <c r="C420" s="2">
        <v>0.5113122171945701</v>
      </c>
    </row>
    <row r="421" spans="1:10" x14ac:dyDescent="0.2">
      <c r="B421" s="3">
        <f>SUM(B419:B420)</f>
        <v>221</v>
      </c>
      <c r="C421" s="2"/>
    </row>
    <row r="422" spans="1:10" x14ac:dyDescent="0.2">
      <c r="A422" s="1" t="s">
        <v>8</v>
      </c>
      <c r="B422" s="1">
        <v>6</v>
      </c>
      <c r="C422" s="2"/>
    </row>
    <row r="423" spans="1:10" x14ac:dyDescent="0.2">
      <c r="G423" s="1" t="s">
        <v>396</v>
      </c>
      <c r="I423" s="1" t="s">
        <v>297</v>
      </c>
    </row>
    <row r="424" spans="1:10" x14ac:dyDescent="0.2">
      <c r="A424" s="36"/>
      <c r="F424" s="1" t="s">
        <v>507</v>
      </c>
      <c r="G424" s="1" t="s">
        <v>428</v>
      </c>
      <c r="H424" s="1" t="s">
        <v>429</v>
      </c>
      <c r="I424" s="1" t="s">
        <v>428</v>
      </c>
      <c r="J424" s="1" t="s">
        <v>429</v>
      </c>
    </row>
    <row r="425" spans="1:10" x14ac:dyDescent="0.2">
      <c r="A425" s="1" t="s">
        <v>134</v>
      </c>
      <c r="D425" s="1" t="str">
        <f>MID(A425,FIND("[",A425)+1,LEN(A425)-FIND("[",A425)-1)</f>
        <v>open access (publications)</v>
      </c>
      <c r="F425" s="1" t="s">
        <v>453</v>
      </c>
      <c r="G425" s="1">
        <v>35</v>
      </c>
      <c r="H425" s="2">
        <v>9.6952908587257622E-2</v>
      </c>
      <c r="I425" s="1">
        <v>326</v>
      </c>
      <c r="J425" s="2">
        <v>0.90304709141274242</v>
      </c>
    </row>
    <row r="426" spans="1:10" x14ac:dyDescent="0.2">
      <c r="A426" s="1" t="s">
        <v>135</v>
      </c>
      <c r="F426" s="1" t="s">
        <v>454</v>
      </c>
      <c r="G426" s="1">
        <v>120</v>
      </c>
      <c r="H426" s="2">
        <v>0.33898305084745761</v>
      </c>
      <c r="I426" s="1">
        <v>234</v>
      </c>
      <c r="J426" s="2">
        <v>0.66101694915254239</v>
      </c>
    </row>
    <row r="427" spans="1:10" x14ac:dyDescent="0.2">
      <c r="A427" s="1" t="s">
        <v>5</v>
      </c>
      <c r="B427" s="1" t="s">
        <v>6</v>
      </c>
      <c r="C427" s="1" t="s">
        <v>7</v>
      </c>
      <c r="F427" s="1" t="s">
        <v>455</v>
      </c>
      <c r="G427" s="1">
        <v>220</v>
      </c>
      <c r="H427" s="2">
        <v>0.62146892655367236</v>
      </c>
      <c r="I427" s="1">
        <v>134</v>
      </c>
      <c r="J427" s="2">
        <v>0.37853107344632769</v>
      </c>
    </row>
    <row r="428" spans="1:10" x14ac:dyDescent="0.2">
      <c r="A428" s="1" t="s">
        <v>396</v>
      </c>
      <c r="B428" s="1">
        <v>35</v>
      </c>
      <c r="C428" s="2">
        <v>9.6952908587257622E-2</v>
      </c>
      <c r="F428" s="1" t="s">
        <v>456</v>
      </c>
      <c r="G428" s="1">
        <v>265</v>
      </c>
      <c r="H428" s="2">
        <v>0.75498575498575493</v>
      </c>
      <c r="I428" s="1">
        <v>86</v>
      </c>
      <c r="J428" s="2">
        <v>0.24501424501424501</v>
      </c>
    </row>
    <row r="429" spans="1:10" x14ac:dyDescent="0.2">
      <c r="A429" s="1" t="s">
        <v>297</v>
      </c>
      <c r="B429" s="1">
        <v>326</v>
      </c>
      <c r="C429" s="2">
        <v>0.90304709141274242</v>
      </c>
      <c r="F429" s="1" t="s">
        <v>457</v>
      </c>
      <c r="G429" s="1">
        <v>216</v>
      </c>
      <c r="H429" s="2">
        <v>0.61891117478510027</v>
      </c>
      <c r="I429" s="1">
        <v>133</v>
      </c>
      <c r="J429" s="2">
        <v>0.38108882521489973</v>
      </c>
    </row>
    <row r="430" spans="1:10" x14ac:dyDescent="0.2">
      <c r="B430" s="3">
        <f>SUM(B428:B429)</f>
        <v>361</v>
      </c>
      <c r="C430" s="2"/>
    </row>
    <row r="431" spans="1:10" x14ac:dyDescent="0.2">
      <c r="A431" s="1" t="s">
        <v>8</v>
      </c>
      <c r="B431" s="1">
        <v>0</v>
      </c>
      <c r="C431" s="2"/>
    </row>
    <row r="434" spans="1:4" x14ac:dyDescent="0.2">
      <c r="A434" s="1" t="s">
        <v>136</v>
      </c>
      <c r="D434" s="1" t="str">
        <f>MID(A434,FIND("[",A434)+1,LEN(A434)-FIND("[",A434)-1)</f>
        <v>open access (research data)</v>
      </c>
    </row>
    <row r="435" spans="1:4" x14ac:dyDescent="0.2">
      <c r="A435" s="1" t="s">
        <v>135</v>
      </c>
    </row>
    <row r="436" spans="1:4" x14ac:dyDescent="0.2">
      <c r="A436" s="1" t="s">
        <v>5</v>
      </c>
      <c r="B436" s="1" t="s">
        <v>6</v>
      </c>
      <c r="C436" s="1" t="s">
        <v>7</v>
      </c>
    </row>
    <row r="437" spans="1:4" x14ac:dyDescent="0.2">
      <c r="A437" s="1" t="s">
        <v>396</v>
      </c>
      <c r="B437" s="1">
        <v>120</v>
      </c>
      <c r="C437" s="2">
        <v>0.33898305084745761</v>
      </c>
    </row>
    <row r="438" spans="1:4" x14ac:dyDescent="0.2">
      <c r="A438" s="1" t="s">
        <v>297</v>
      </c>
      <c r="B438" s="1">
        <v>234</v>
      </c>
      <c r="C438" s="2">
        <v>0.66101694915254239</v>
      </c>
    </row>
    <row r="439" spans="1:4" x14ac:dyDescent="0.2">
      <c r="B439" s="3">
        <f>SUM(B437:B438)</f>
        <v>354</v>
      </c>
      <c r="C439" s="2"/>
    </row>
    <row r="440" spans="1:4" x14ac:dyDescent="0.2">
      <c r="A440" s="1" t="s">
        <v>8</v>
      </c>
      <c r="B440" s="1">
        <v>7</v>
      </c>
      <c r="C440" s="2"/>
    </row>
    <row r="443" spans="1:4" x14ac:dyDescent="0.2">
      <c r="A443" s="1" t="s">
        <v>137</v>
      </c>
      <c r="D443" s="1" t="str">
        <f>MID(A443,FIND("[",A443)+1,LEN(A443)-FIND("[",A443)-1)</f>
        <v>open source (code)</v>
      </c>
    </row>
    <row r="444" spans="1:4" x14ac:dyDescent="0.2">
      <c r="A444" s="1" t="s">
        <v>135</v>
      </c>
    </row>
    <row r="445" spans="1:4" x14ac:dyDescent="0.2">
      <c r="A445" s="1" t="s">
        <v>5</v>
      </c>
      <c r="B445" s="1" t="s">
        <v>6</v>
      </c>
      <c r="C445" s="1" t="s">
        <v>7</v>
      </c>
    </row>
    <row r="446" spans="1:4" x14ac:dyDescent="0.2">
      <c r="A446" s="1" t="s">
        <v>396</v>
      </c>
      <c r="B446" s="1">
        <v>220</v>
      </c>
      <c r="C446" s="2">
        <v>0.62146892655367236</v>
      </c>
    </row>
    <row r="447" spans="1:4" x14ac:dyDescent="0.2">
      <c r="A447" s="1" t="s">
        <v>297</v>
      </c>
      <c r="B447" s="1">
        <v>134</v>
      </c>
      <c r="C447" s="2">
        <v>0.37853107344632769</v>
      </c>
    </row>
    <row r="448" spans="1:4" x14ac:dyDescent="0.2">
      <c r="B448" s="3">
        <f>SUM(B446:B447)</f>
        <v>354</v>
      </c>
      <c r="C448" s="2"/>
    </row>
    <row r="449" spans="1:4" x14ac:dyDescent="0.2">
      <c r="A449" s="1" t="s">
        <v>8</v>
      </c>
      <c r="B449" s="1">
        <v>7</v>
      </c>
      <c r="C449" s="2"/>
    </row>
    <row r="452" spans="1:4" x14ac:dyDescent="0.2">
      <c r="A452" s="1" t="s">
        <v>138</v>
      </c>
      <c r="D452" s="1" t="str">
        <f>MID(A452,FIND("[",A452)+1,LEN(A452)-FIND("[",A452)-1)</f>
        <v>open/shared infrastructure</v>
      </c>
    </row>
    <row r="453" spans="1:4" x14ac:dyDescent="0.2">
      <c r="A453" s="1" t="s">
        <v>135</v>
      </c>
    </row>
    <row r="454" spans="1:4" x14ac:dyDescent="0.2">
      <c r="A454" s="1" t="s">
        <v>5</v>
      </c>
      <c r="B454" s="1" t="s">
        <v>6</v>
      </c>
      <c r="C454" s="1" t="s">
        <v>7</v>
      </c>
    </row>
    <row r="455" spans="1:4" x14ac:dyDescent="0.2">
      <c r="A455" s="1" t="s">
        <v>396</v>
      </c>
      <c r="B455" s="1">
        <v>265</v>
      </c>
      <c r="C455" s="2">
        <v>0.75498575498575493</v>
      </c>
    </row>
    <row r="456" spans="1:4" x14ac:dyDescent="0.2">
      <c r="A456" s="1" t="s">
        <v>297</v>
      </c>
      <c r="B456" s="1">
        <v>86</v>
      </c>
      <c r="C456" s="2">
        <v>0.24501424501424501</v>
      </c>
    </row>
    <row r="457" spans="1:4" x14ac:dyDescent="0.2">
      <c r="B457" s="3">
        <f>SUM(B455:B456)</f>
        <v>351</v>
      </c>
      <c r="C457" s="2"/>
    </row>
    <row r="458" spans="1:4" x14ac:dyDescent="0.2">
      <c r="A458" s="1" t="s">
        <v>8</v>
      </c>
      <c r="B458" s="1">
        <v>10</v>
      </c>
      <c r="C458" s="2"/>
    </row>
    <row r="461" spans="1:4" x14ac:dyDescent="0.2">
      <c r="A461" s="1" t="s">
        <v>139</v>
      </c>
      <c r="D461" s="1" t="str">
        <f>MID(A461,FIND("[",A461)+1,LEN(A461)-FIND("[",A461)-1)</f>
        <v>open peer review (e. g. participation of a wider community or post-publication commenting)</v>
      </c>
    </row>
    <row r="462" spans="1:4" x14ac:dyDescent="0.2">
      <c r="A462" s="1" t="s">
        <v>135</v>
      </c>
    </row>
    <row r="463" spans="1:4" x14ac:dyDescent="0.2">
      <c r="A463" s="1" t="s">
        <v>5</v>
      </c>
      <c r="B463" s="1" t="s">
        <v>6</v>
      </c>
      <c r="C463" s="1" t="s">
        <v>7</v>
      </c>
    </row>
    <row r="464" spans="1:4" x14ac:dyDescent="0.2">
      <c r="A464" s="1" t="s">
        <v>396</v>
      </c>
      <c r="B464" s="1">
        <v>216</v>
      </c>
      <c r="C464" s="2">
        <v>0.61891117478510027</v>
      </c>
    </row>
    <row r="465" spans="1:19" x14ac:dyDescent="0.2">
      <c r="A465" s="1" t="s">
        <v>297</v>
      </c>
      <c r="B465" s="1">
        <v>133</v>
      </c>
      <c r="C465" s="2">
        <v>0.38108882521489973</v>
      </c>
    </row>
    <row r="466" spans="1:19" x14ac:dyDescent="0.2">
      <c r="B466" s="3">
        <f>SUM(B464:B465)</f>
        <v>349</v>
      </c>
      <c r="C466" s="2"/>
    </row>
    <row r="467" spans="1:19" x14ac:dyDescent="0.2">
      <c r="A467" s="1" t="s">
        <v>8</v>
      </c>
      <c r="B467" s="1">
        <v>12</v>
      </c>
      <c r="C467" s="2"/>
    </row>
    <row r="468" spans="1:19" x14ac:dyDescent="0.2">
      <c r="P468" s="1" t="s">
        <v>519</v>
      </c>
    </row>
    <row r="469" spans="1:19" x14ac:dyDescent="0.2">
      <c r="A469" s="36"/>
      <c r="G469" s="1" t="s">
        <v>396</v>
      </c>
      <c r="I469" s="1" t="s">
        <v>297</v>
      </c>
      <c r="N469"/>
      <c r="O469" s="55" t="s">
        <v>520</v>
      </c>
      <c r="P469" t="s">
        <v>396</v>
      </c>
      <c r="R469" t="s">
        <v>297</v>
      </c>
    </row>
    <row r="470" spans="1:19" x14ac:dyDescent="0.2">
      <c r="A470" s="1" t="s">
        <v>140</v>
      </c>
      <c r="G470" s="1" t="s">
        <v>428</v>
      </c>
      <c r="H470" s="1" t="s">
        <v>429</v>
      </c>
      <c r="I470" s="1" t="s">
        <v>428</v>
      </c>
      <c r="J470" s="1" t="s">
        <v>429</v>
      </c>
      <c r="N470"/>
      <c r="O470" s="54" t="s">
        <v>516</v>
      </c>
      <c r="P470">
        <v>92</v>
      </c>
      <c r="Q470" s="56">
        <f t="shared" ref="Q470:Q472" si="14">P470/SUM($P$470:$P$472)</f>
        <v>0.33454545454545453</v>
      </c>
      <c r="R470">
        <v>13</v>
      </c>
      <c r="S470" s="56">
        <f t="shared" ref="S470:S472" si="15">R470/SUM($R$470:$R$472)</f>
        <v>0.15853658536585366</v>
      </c>
    </row>
    <row r="471" spans="1:19" x14ac:dyDescent="0.2">
      <c r="A471" s="1" t="s">
        <v>141</v>
      </c>
      <c r="D471" s="1" t="s">
        <v>458</v>
      </c>
      <c r="F471" s="1" t="s">
        <v>508</v>
      </c>
      <c r="G471" s="1">
        <v>275</v>
      </c>
      <c r="H471" s="2">
        <v>0.77030812324929976</v>
      </c>
      <c r="I471" s="1">
        <v>82</v>
      </c>
      <c r="J471" s="2">
        <v>0.22969187675070027</v>
      </c>
      <c r="N471"/>
      <c r="O471" s="54" t="s">
        <v>517</v>
      </c>
      <c r="P471">
        <v>71</v>
      </c>
      <c r="Q471" s="56">
        <f t="shared" si="14"/>
        <v>0.25818181818181818</v>
      </c>
      <c r="R471">
        <v>56</v>
      </c>
      <c r="S471" s="56">
        <f t="shared" si="15"/>
        <v>0.68292682926829273</v>
      </c>
    </row>
    <row r="472" spans="1:19" x14ac:dyDescent="0.2">
      <c r="A472" s="1" t="s">
        <v>5</v>
      </c>
      <c r="B472" s="1" t="s">
        <v>6</v>
      </c>
      <c r="C472" s="1" t="s">
        <v>7</v>
      </c>
      <c r="F472" s="1" t="s">
        <v>509</v>
      </c>
      <c r="G472" s="1">
        <v>241</v>
      </c>
      <c r="H472" s="2">
        <v>0.6769662921348315</v>
      </c>
      <c r="I472" s="1">
        <v>115</v>
      </c>
      <c r="J472" s="2">
        <v>0.32303370786516855</v>
      </c>
      <c r="N472"/>
      <c r="O472" s="54" t="s">
        <v>518</v>
      </c>
      <c r="P472">
        <v>112</v>
      </c>
      <c r="Q472" s="56">
        <f t="shared" si="14"/>
        <v>0.40727272727272729</v>
      </c>
      <c r="R472">
        <v>13</v>
      </c>
      <c r="S472" s="56">
        <f t="shared" si="15"/>
        <v>0.15853658536585366</v>
      </c>
    </row>
    <row r="473" spans="1:19" x14ac:dyDescent="0.2">
      <c r="A473" s="1" t="s">
        <v>27</v>
      </c>
      <c r="B473" s="1">
        <v>82</v>
      </c>
      <c r="C473" s="2">
        <v>0.22969187675070027</v>
      </c>
      <c r="N473"/>
      <c r="O473"/>
      <c r="P473"/>
      <c r="Q473"/>
    </row>
    <row r="474" spans="1:19" x14ac:dyDescent="0.2">
      <c r="A474" s="1" t="s">
        <v>28</v>
      </c>
      <c r="B474" s="1">
        <v>275</v>
      </c>
      <c r="C474" s="2">
        <v>0.77030812324929976</v>
      </c>
      <c r="N474"/>
      <c r="O474"/>
      <c r="P474"/>
      <c r="Q474"/>
    </row>
    <row r="475" spans="1:19" x14ac:dyDescent="0.2">
      <c r="B475" s="3">
        <f>SUM(B473:B474)</f>
        <v>357</v>
      </c>
      <c r="C475" s="2"/>
      <c r="N475"/>
      <c r="O475"/>
      <c r="P475"/>
      <c r="Q475"/>
    </row>
    <row r="476" spans="1:19" x14ac:dyDescent="0.2">
      <c r="A476" s="1" t="s">
        <v>8</v>
      </c>
      <c r="B476" s="1">
        <v>4</v>
      </c>
      <c r="C476" s="2"/>
    </row>
    <row r="479" spans="1:19" x14ac:dyDescent="0.2">
      <c r="A479" s="1" t="s">
        <v>142</v>
      </c>
    </row>
    <row r="480" spans="1:19" x14ac:dyDescent="0.2">
      <c r="A480" s="1" t="s">
        <v>143</v>
      </c>
      <c r="D480" s="1" t="s">
        <v>459</v>
      </c>
    </row>
    <row r="481" spans="1:20" x14ac:dyDescent="0.2">
      <c r="A481" s="1" t="s">
        <v>5</v>
      </c>
      <c r="B481" s="1" t="s">
        <v>6</v>
      </c>
      <c r="C481" s="1" t="s">
        <v>7</v>
      </c>
    </row>
    <row r="482" spans="1:20" x14ac:dyDescent="0.2">
      <c r="A482" s="1" t="s">
        <v>27</v>
      </c>
      <c r="B482" s="1">
        <v>115</v>
      </c>
      <c r="C482" s="2">
        <v>0.32303370786516855</v>
      </c>
    </row>
    <row r="483" spans="1:20" x14ac:dyDescent="0.2">
      <c r="A483" s="1" t="s">
        <v>28</v>
      </c>
      <c r="B483" s="1">
        <v>241</v>
      </c>
      <c r="C483" s="2">
        <v>0.6769662921348315</v>
      </c>
    </row>
    <row r="484" spans="1:20" x14ac:dyDescent="0.2">
      <c r="B484" s="3">
        <f>SUM(B482:B483)</f>
        <v>356</v>
      </c>
      <c r="C484" s="2"/>
    </row>
    <row r="485" spans="1:20" x14ac:dyDescent="0.2">
      <c r="A485" s="1" t="s">
        <v>8</v>
      </c>
      <c r="B485" s="1">
        <v>5</v>
      </c>
      <c r="C485" s="2"/>
    </row>
    <row r="487" spans="1:20" x14ac:dyDescent="0.2">
      <c r="A487" s="36"/>
    </row>
    <row r="488" spans="1:20" x14ac:dyDescent="0.2">
      <c r="A488" s="1" t="s">
        <v>144</v>
      </c>
      <c r="D488" s="1" t="str">
        <f>MID(A488,FIND("[",A488)+1,LEN(A488)-FIND("[",A488)-1)</f>
        <v>the general population</v>
      </c>
    </row>
    <row r="489" spans="1:20" x14ac:dyDescent="0.2">
      <c r="A489" s="1" t="s">
        <v>145</v>
      </c>
      <c r="G489" s="1" t="s">
        <v>460</v>
      </c>
      <c r="I489" s="1" t="s">
        <v>461</v>
      </c>
      <c r="K489" s="1" t="s">
        <v>462</v>
      </c>
      <c r="M489" s="1" t="s">
        <v>463</v>
      </c>
      <c r="O489" s="1" t="s">
        <v>464</v>
      </c>
      <c r="Q489" s="1" t="s">
        <v>465</v>
      </c>
      <c r="S489" s="1" t="s">
        <v>466</v>
      </c>
    </row>
    <row r="490" spans="1:20" x14ac:dyDescent="0.2">
      <c r="A490" s="1" t="s">
        <v>5</v>
      </c>
      <c r="B490" s="1" t="s">
        <v>6</v>
      </c>
      <c r="C490" s="1" t="s">
        <v>7</v>
      </c>
      <c r="F490" s="1" t="s">
        <v>425</v>
      </c>
      <c r="G490" s="1" t="s">
        <v>428</v>
      </c>
      <c r="H490" s="1" t="s">
        <v>429</v>
      </c>
      <c r="I490" s="1" t="s">
        <v>428</v>
      </c>
      <c r="J490" s="1" t="s">
        <v>429</v>
      </c>
      <c r="K490" s="1" t="s">
        <v>428</v>
      </c>
      <c r="L490" s="1" t="s">
        <v>429</v>
      </c>
      <c r="M490" s="1" t="s">
        <v>428</v>
      </c>
      <c r="N490" s="1" t="s">
        <v>429</v>
      </c>
      <c r="O490" s="1" t="s">
        <v>428</v>
      </c>
      <c r="P490" s="1" t="s">
        <v>429</v>
      </c>
      <c r="Q490" s="1" t="s">
        <v>428</v>
      </c>
      <c r="R490" s="1" t="s">
        <v>429</v>
      </c>
      <c r="S490" s="1" t="s">
        <v>428</v>
      </c>
      <c r="T490" s="1" t="s">
        <v>429</v>
      </c>
    </row>
    <row r="491" spans="1:20" x14ac:dyDescent="0.2">
      <c r="A491" s="1" t="s">
        <v>395</v>
      </c>
      <c r="B491" s="1">
        <v>116</v>
      </c>
      <c r="C491" s="2">
        <v>0.3267605633802817</v>
      </c>
      <c r="F491" s="1">
        <v>0</v>
      </c>
      <c r="G491" s="1">
        <v>116</v>
      </c>
      <c r="H491" s="2">
        <v>0.3267605633802817</v>
      </c>
      <c r="I491" s="1">
        <v>177</v>
      </c>
      <c r="J491" s="2">
        <v>0.50284090909090906</v>
      </c>
      <c r="K491" s="1">
        <v>223</v>
      </c>
      <c r="L491" s="2">
        <v>0.63172804532577909</v>
      </c>
      <c r="M491" s="1">
        <v>200</v>
      </c>
      <c r="N491" s="2">
        <v>0.56497175141242939</v>
      </c>
      <c r="O491" s="1">
        <v>241</v>
      </c>
      <c r="P491" s="2">
        <v>0.6945244956772334</v>
      </c>
      <c r="Q491" s="1">
        <v>185</v>
      </c>
      <c r="R491" s="2">
        <v>0.52259887005649719</v>
      </c>
      <c r="S491" s="1">
        <v>29</v>
      </c>
      <c r="T491" s="2">
        <v>8.1232492997198882E-2</v>
      </c>
    </row>
    <row r="492" spans="1:20" x14ac:dyDescent="0.2">
      <c r="A492" s="1">
        <v>1</v>
      </c>
      <c r="B492" s="1">
        <v>26</v>
      </c>
      <c r="C492" s="2">
        <v>7.3239436619718309E-2</v>
      </c>
      <c r="F492" s="1">
        <v>1</v>
      </c>
      <c r="G492" s="1">
        <v>26</v>
      </c>
      <c r="H492" s="2">
        <v>7.3239436619718309E-2</v>
      </c>
      <c r="I492" s="1">
        <v>32</v>
      </c>
      <c r="J492" s="2">
        <v>9.0909090909090912E-2</v>
      </c>
      <c r="K492" s="1">
        <v>30</v>
      </c>
      <c r="L492" s="2">
        <v>8.4985835694050993E-2</v>
      </c>
      <c r="M492" s="1">
        <v>32</v>
      </c>
      <c r="N492" s="2">
        <v>9.03954802259887E-2</v>
      </c>
      <c r="O492" s="1">
        <v>27</v>
      </c>
      <c r="P492" s="2">
        <v>7.7809798270893377E-2</v>
      </c>
      <c r="Q492" s="1">
        <v>26</v>
      </c>
      <c r="R492" s="2">
        <v>7.3446327683615822E-2</v>
      </c>
      <c r="S492" s="1">
        <v>3</v>
      </c>
      <c r="T492" s="2">
        <v>8.4033613445378148E-3</v>
      </c>
    </row>
    <row r="493" spans="1:20" x14ac:dyDescent="0.2">
      <c r="A493" s="1">
        <v>2</v>
      </c>
      <c r="B493" s="1">
        <v>39</v>
      </c>
      <c r="C493" s="2">
        <v>0.10985915492957747</v>
      </c>
      <c r="F493" s="1">
        <v>2</v>
      </c>
      <c r="G493" s="1">
        <v>39</v>
      </c>
      <c r="H493" s="2">
        <v>0.10985915492957747</v>
      </c>
      <c r="I493" s="1">
        <v>36</v>
      </c>
      <c r="J493" s="2">
        <v>0.10227272727272728</v>
      </c>
      <c r="K493" s="1">
        <v>24</v>
      </c>
      <c r="L493" s="2">
        <v>6.79886685552408E-2</v>
      </c>
      <c r="M493" s="1">
        <v>21</v>
      </c>
      <c r="N493" s="2">
        <v>5.9322033898305086E-2</v>
      </c>
      <c r="O493" s="1">
        <v>22</v>
      </c>
      <c r="P493" s="2">
        <v>6.3400576368876083E-2</v>
      </c>
      <c r="Q493" s="1">
        <v>25</v>
      </c>
      <c r="R493" s="2">
        <v>7.0621468926553674E-2</v>
      </c>
      <c r="S493" s="1">
        <v>8</v>
      </c>
      <c r="T493" s="2">
        <v>2.2408963585434174E-2</v>
      </c>
    </row>
    <row r="494" spans="1:20" x14ac:dyDescent="0.2">
      <c r="A494" s="1">
        <v>3</v>
      </c>
      <c r="B494" s="1">
        <v>33</v>
      </c>
      <c r="C494" s="2">
        <v>9.295774647887324E-2</v>
      </c>
      <c r="F494" s="1">
        <v>3</v>
      </c>
      <c r="G494" s="1">
        <v>33</v>
      </c>
      <c r="H494" s="2">
        <v>9.295774647887324E-2</v>
      </c>
      <c r="I494" s="1">
        <v>27</v>
      </c>
      <c r="J494" s="2">
        <v>7.6704545454545456E-2</v>
      </c>
      <c r="K494" s="1">
        <v>13</v>
      </c>
      <c r="L494" s="2">
        <v>3.6827195467422094E-2</v>
      </c>
      <c r="M494" s="1">
        <v>22</v>
      </c>
      <c r="N494" s="2">
        <v>6.2146892655367235E-2</v>
      </c>
      <c r="O494" s="1">
        <v>16</v>
      </c>
      <c r="P494" s="2">
        <v>4.6109510086455328E-2</v>
      </c>
      <c r="Q494" s="1">
        <v>22</v>
      </c>
      <c r="R494" s="2">
        <v>6.2146892655367235E-2</v>
      </c>
      <c r="S494" s="1">
        <v>8</v>
      </c>
      <c r="T494" s="2">
        <v>2.2408963585434174E-2</v>
      </c>
    </row>
    <row r="495" spans="1:20" x14ac:dyDescent="0.2">
      <c r="A495" s="1">
        <v>4</v>
      </c>
      <c r="B495" s="1">
        <v>15</v>
      </c>
      <c r="C495" s="2">
        <v>4.2253521126760563E-2</v>
      </c>
      <c r="F495" s="1">
        <v>4</v>
      </c>
      <c r="G495" s="1">
        <v>15</v>
      </c>
      <c r="H495" s="2">
        <v>4.2253521126760563E-2</v>
      </c>
      <c r="I495" s="1">
        <v>13</v>
      </c>
      <c r="J495" s="2">
        <v>3.6931818181818184E-2</v>
      </c>
      <c r="K495" s="1">
        <v>8</v>
      </c>
      <c r="L495" s="2">
        <v>2.2662889518413599E-2</v>
      </c>
      <c r="M495" s="1">
        <v>13</v>
      </c>
      <c r="N495" s="2">
        <v>3.6723163841807911E-2</v>
      </c>
      <c r="O495" s="1">
        <v>7</v>
      </c>
      <c r="P495" s="2">
        <v>2.0172910662824207E-2</v>
      </c>
      <c r="Q495" s="1">
        <v>11</v>
      </c>
      <c r="R495" s="2">
        <v>3.1073446327683617E-2</v>
      </c>
      <c r="S495" s="1">
        <v>10</v>
      </c>
      <c r="T495" s="2">
        <v>2.8011204481792718E-2</v>
      </c>
    </row>
    <row r="496" spans="1:20" x14ac:dyDescent="0.2">
      <c r="A496" s="1">
        <v>5</v>
      </c>
      <c r="B496" s="1">
        <v>40</v>
      </c>
      <c r="C496" s="2">
        <v>0.11267605633802817</v>
      </c>
      <c r="F496" s="1">
        <v>5</v>
      </c>
      <c r="G496" s="1">
        <v>40</v>
      </c>
      <c r="H496" s="2">
        <v>0.11267605633802817</v>
      </c>
      <c r="I496" s="1">
        <v>24</v>
      </c>
      <c r="J496" s="2">
        <v>6.8181818181818177E-2</v>
      </c>
      <c r="K496" s="1">
        <v>13</v>
      </c>
      <c r="L496" s="2">
        <v>3.6827195467422094E-2</v>
      </c>
      <c r="M496" s="1">
        <v>12</v>
      </c>
      <c r="N496" s="2">
        <v>3.3898305084745763E-2</v>
      </c>
      <c r="O496" s="1">
        <v>10</v>
      </c>
      <c r="P496" s="2">
        <v>2.8818443804034581E-2</v>
      </c>
      <c r="Q496" s="1">
        <v>20</v>
      </c>
      <c r="R496" s="2">
        <v>5.6497175141242938E-2</v>
      </c>
      <c r="S496" s="1">
        <v>27</v>
      </c>
      <c r="T496" s="2">
        <v>7.5630252100840331E-2</v>
      </c>
    </row>
    <row r="497" spans="1:20" x14ac:dyDescent="0.2">
      <c r="A497" s="1">
        <v>6</v>
      </c>
      <c r="B497" s="1">
        <v>21</v>
      </c>
      <c r="C497" s="2">
        <v>5.9154929577464786E-2</v>
      </c>
      <c r="F497" s="1">
        <v>6</v>
      </c>
      <c r="G497" s="1">
        <v>21</v>
      </c>
      <c r="H497" s="2">
        <v>5.9154929577464786E-2</v>
      </c>
      <c r="I497" s="1">
        <v>4</v>
      </c>
      <c r="J497" s="2">
        <v>1.1363636363636364E-2</v>
      </c>
      <c r="K497" s="1">
        <v>10</v>
      </c>
      <c r="L497" s="2">
        <v>2.8328611898016998E-2</v>
      </c>
      <c r="M497" s="1">
        <v>11</v>
      </c>
      <c r="N497" s="2">
        <v>3.1073446327683617E-2</v>
      </c>
      <c r="O497" s="1">
        <v>4</v>
      </c>
      <c r="P497" s="2">
        <v>1.1527377521613832E-2</v>
      </c>
      <c r="Q497" s="1">
        <v>6</v>
      </c>
      <c r="R497" s="2">
        <v>1.6949152542372881E-2</v>
      </c>
      <c r="S497" s="1">
        <v>16</v>
      </c>
      <c r="T497" s="2">
        <v>4.4817927170868348E-2</v>
      </c>
    </row>
    <row r="498" spans="1:20" x14ac:dyDescent="0.2">
      <c r="A498" s="1">
        <v>7</v>
      </c>
      <c r="B498" s="1">
        <v>21</v>
      </c>
      <c r="C498" s="2">
        <v>5.9154929577464786E-2</v>
      </c>
      <c r="F498" s="1">
        <v>7</v>
      </c>
      <c r="G498" s="1">
        <v>21</v>
      </c>
      <c r="H498" s="2">
        <v>5.9154929577464786E-2</v>
      </c>
      <c r="I498" s="1">
        <v>9</v>
      </c>
      <c r="J498" s="2">
        <v>2.556818181818182E-2</v>
      </c>
      <c r="K498" s="1">
        <v>11</v>
      </c>
      <c r="L498" s="2">
        <v>3.1161473087818695E-2</v>
      </c>
      <c r="M498" s="1">
        <v>14</v>
      </c>
      <c r="N498" s="2">
        <v>3.954802259887006E-2</v>
      </c>
      <c r="O498" s="1">
        <v>9</v>
      </c>
      <c r="P498" s="2">
        <v>2.5936599423631124E-2</v>
      </c>
      <c r="Q498" s="1">
        <v>22</v>
      </c>
      <c r="R498" s="2">
        <v>6.2146892655367235E-2</v>
      </c>
      <c r="S498" s="1">
        <v>46</v>
      </c>
      <c r="T498" s="2">
        <v>0.12885154061624648</v>
      </c>
    </row>
    <row r="499" spans="1:20" x14ac:dyDescent="0.2">
      <c r="A499" s="1">
        <v>8</v>
      </c>
      <c r="B499" s="1">
        <v>22</v>
      </c>
      <c r="C499" s="2">
        <v>6.1971830985915494E-2</v>
      </c>
      <c r="F499" s="1">
        <v>8</v>
      </c>
      <c r="G499" s="1">
        <v>22</v>
      </c>
      <c r="H499" s="2">
        <v>6.1971830985915494E-2</v>
      </c>
      <c r="I499" s="1">
        <v>11</v>
      </c>
      <c r="J499" s="2">
        <v>3.125E-2</v>
      </c>
      <c r="K499" s="1">
        <v>10</v>
      </c>
      <c r="L499" s="2">
        <v>2.8328611898016998E-2</v>
      </c>
      <c r="M499" s="1">
        <v>14</v>
      </c>
      <c r="N499" s="2">
        <v>3.954802259887006E-2</v>
      </c>
      <c r="O499" s="1">
        <v>3</v>
      </c>
      <c r="P499" s="2">
        <v>8.6455331412103754E-3</v>
      </c>
      <c r="Q499" s="1">
        <v>19</v>
      </c>
      <c r="R499" s="2">
        <v>5.3672316384180789E-2</v>
      </c>
      <c r="S499" s="1">
        <v>59</v>
      </c>
      <c r="T499" s="2">
        <v>0.16526610644257703</v>
      </c>
    </row>
    <row r="500" spans="1:20" x14ac:dyDescent="0.2">
      <c r="A500" s="1">
        <v>9</v>
      </c>
      <c r="B500" s="1">
        <v>5</v>
      </c>
      <c r="C500" s="2">
        <v>1.4084507042253521E-2</v>
      </c>
      <c r="F500" s="1">
        <v>9</v>
      </c>
      <c r="G500" s="1">
        <v>5</v>
      </c>
      <c r="H500" s="2">
        <v>1.4084507042253521E-2</v>
      </c>
      <c r="I500" s="1">
        <v>6</v>
      </c>
      <c r="J500" s="2">
        <v>1.7045454545454544E-2</v>
      </c>
      <c r="K500" s="1">
        <v>4</v>
      </c>
      <c r="L500" s="2">
        <v>1.1331444759206799E-2</v>
      </c>
      <c r="M500" s="1">
        <v>6</v>
      </c>
      <c r="N500" s="2">
        <v>1.6949152542372881E-2</v>
      </c>
      <c r="O500" s="1">
        <v>3</v>
      </c>
      <c r="P500" s="2">
        <v>8.6455331412103754E-3</v>
      </c>
      <c r="Q500" s="1">
        <v>5</v>
      </c>
      <c r="R500" s="2">
        <v>1.4124293785310734E-2</v>
      </c>
      <c r="S500" s="1">
        <v>41</v>
      </c>
      <c r="T500" s="2">
        <v>0.11484593837535013</v>
      </c>
    </row>
    <row r="501" spans="1:20" x14ac:dyDescent="0.2">
      <c r="A501" s="1" t="s">
        <v>405</v>
      </c>
      <c r="B501" s="1">
        <v>17</v>
      </c>
      <c r="C501" s="2">
        <v>4.788732394366197E-2</v>
      </c>
      <c r="F501" s="1">
        <v>10</v>
      </c>
      <c r="G501" s="1">
        <v>17</v>
      </c>
      <c r="H501" s="2">
        <v>4.788732394366197E-2</v>
      </c>
      <c r="I501" s="1">
        <v>13</v>
      </c>
      <c r="J501" s="2">
        <v>3.6931818181818184E-2</v>
      </c>
      <c r="K501" s="1">
        <v>7</v>
      </c>
      <c r="L501" s="2">
        <v>1.9830028328611898E-2</v>
      </c>
      <c r="M501" s="1">
        <v>9</v>
      </c>
      <c r="N501" s="2">
        <v>2.5423728813559324E-2</v>
      </c>
      <c r="O501" s="1">
        <v>5</v>
      </c>
      <c r="P501" s="2">
        <v>1.4409221902017291E-2</v>
      </c>
      <c r="Q501" s="1">
        <v>13</v>
      </c>
      <c r="R501" s="2">
        <v>3.6723163841807911E-2</v>
      </c>
      <c r="S501" s="1">
        <v>110</v>
      </c>
      <c r="T501" s="2">
        <v>0.3081232492997199</v>
      </c>
    </row>
    <row r="502" spans="1:20" x14ac:dyDescent="0.2">
      <c r="B502" s="3">
        <f>SUM(B491:B501)</f>
        <v>355</v>
      </c>
      <c r="C502" s="2"/>
    </row>
    <row r="503" spans="1:20" x14ac:dyDescent="0.2">
      <c r="A503" s="1" t="s">
        <v>8</v>
      </c>
      <c r="B503" s="1">
        <v>6</v>
      </c>
      <c r="C503" s="2"/>
    </row>
    <row r="506" spans="1:20" x14ac:dyDescent="0.2">
      <c r="A506" s="1" t="s">
        <v>146</v>
      </c>
      <c r="D506" s="1" t="str">
        <f>MID(A506,FIND("[",A506)+1,LEN(A506)-FIND("[",A506)-1)</f>
        <v>businesses</v>
      </c>
    </row>
    <row r="507" spans="1:20" x14ac:dyDescent="0.2">
      <c r="A507" s="1" t="s">
        <v>145</v>
      </c>
    </row>
    <row r="508" spans="1:20" x14ac:dyDescent="0.2">
      <c r="A508" s="1" t="s">
        <v>5</v>
      </c>
      <c r="B508" s="1" t="s">
        <v>6</v>
      </c>
      <c r="C508" s="1" t="s">
        <v>7</v>
      </c>
    </row>
    <row r="509" spans="1:20" x14ac:dyDescent="0.2">
      <c r="A509" s="1" t="s">
        <v>395</v>
      </c>
      <c r="B509" s="1">
        <v>177</v>
      </c>
      <c r="C509" s="2">
        <v>0.50284090909090906</v>
      </c>
    </row>
    <row r="510" spans="1:20" x14ac:dyDescent="0.2">
      <c r="A510" s="1">
        <v>1</v>
      </c>
      <c r="B510" s="1">
        <v>32</v>
      </c>
      <c r="C510" s="2">
        <v>9.0909090909090912E-2</v>
      </c>
    </row>
    <row r="511" spans="1:20" x14ac:dyDescent="0.2">
      <c r="A511" s="1">
        <v>2</v>
      </c>
      <c r="B511" s="1">
        <v>36</v>
      </c>
      <c r="C511" s="2">
        <v>0.10227272727272728</v>
      </c>
    </row>
    <row r="512" spans="1:20" x14ac:dyDescent="0.2">
      <c r="A512" s="1">
        <v>3</v>
      </c>
      <c r="B512" s="1">
        <v>27</v>
      </c>
      <c r="C512" s="2">
        <v>7.6704545454545456E-2</v>
      </c>
    </row>
    <row r="513" spans="1:4" x14ac:dyDescent="0.2">
      <c r="A513" s="1">
        <v>4</v>
      </c>
      <c r="B513" s="1">
        <v>13</v>
      </c>
      <c r="C513" s="2">
        <v>3.6931818181818184E-2</v>
      </c>
    </row>
    <row r="514" spans="1:4" x14ac:dyDescent="0.2">
      <c r="A514" s="1">
        <v>5</v>
      </c>
      <c r="B514" s="1">
        <v>24</v>
      </c>
      <c r="C514" s="2">
        <v>6.8181818181818177E-2</v>
      </c>
    </row>
    <row r="515" spans="1:4" x14ac:dyDescent="0.2">
      <c r="A515" s="1">
        <v>6</v>
      </c>
      <c r="B515" s="1">
        <v>4</v>
      </c>
      <c r="C515" s="2">
        <v>1.1363636363636364E-2</v>
      </c>
    </row>
    <row r="516" spans="1:4" x14ac:dyDescent="0.2">
      <c r="A516" s="1">
        <v>7</v>
      </c>
      <c r="B516" s="1">
        <v>9</v>
      </c>
      <c r="C516" s="2">
        <v>2.556818181818182E-2</v>
      </c>
    </row>
    <row r="517" spans="1:4" x14ac:dyDescent="0.2">
      <c r="A517" s="1">
        <v>8</v>
      </c>
      <c r="B517" s="1">
        <v>11</v>
      </c>
      <c r="C517" s="2">
        <v>3.125E-2</v>
      </c>
    </row>
    <row r="518" spans="1:4" x14ac:dyDescent="0.2">
      <c r="A518" s="1">
        <v>9</v>
      </c>
      <c r="B518" s="1">
        <v>6</v>
      </c>
      <c r="C518" s="2">
        <v>1.7045454545454544E-2</v>
      </c>
    </row>
    <row r="519" spans="1:4" x14ac:dyDescent="0.2">
      <c r="A519" s="1" t="s">
        <v>405</v>
      </c>
      <c r="B519" s="1">
        <v>13</v>
      </c>
      <c r="C519" s="2">
        <v>3.6931818181818184E-2</v>
      </c>
    </row>
    <row r="520" spans="1:4" x14ac:dyDescent="0.2">
      <c r="B520" s="3">
        <f>SUM(B509:B519)</f>
        <v>352</v>
      </c>
      <c r="C520" s="2"/>
    </row>
    <row r="521" spans="1:4" x14ac:dyDescent="0.2">
      <c r="A521" s="1" t="s">
        <v>8</v>
      </c>
      <c r="B521" s="1">
        <v>9</v>
      </c>
      <c r="C521" s="2"/>
    </row>
    <row r="524" spans="1:4" x14ac:dyDescent="0.2">
      <c r="A524" s="1" t="s">
        <v>147</v>
      </c>
      <c r="D524" s="1" t="str">
        <f>MID(A524,FIND("[",A524)+1,LEN(A524)-FIND("[",A524)-1)</f>
        <v>specific social groups (e.g. women/men/non-binary, youth/elderly; migrants; or minorities/indigenous people)</v>
      </c>
    </row>
    <row r="525" spans="1:4" x14ac:dyDescent="0.2">
      <c r="A525" s="1" t="s">
        <v>145</v>
      </c>
    </row>
    <row r="526" spans="1:4" x14ac:dyDescent="0.2">
      <c r="A526" s="1" t="s">
        <v>5</v>
      </c>
      <c r="B526" s="1" t="s">
        <v>6</v>
      </c>
      <c r="C526" s="1" t="s">
        <v>7</v>
      </c>
    </row>
    <row r="527" spans="1:4" x14ac:dyDescent="0.2">
      <c r="A527" s="1" t="s">
        <v>395</v>
      </c>
      <c r="B527" s="1">
        <v>223</v>
      </c>
      <c r="C527" s="2">
        <v>0.63172804532577909</v>
      </c>
    </row>
    <row r="528" spans="1:4" x14ac:dyDescent="0.2">
      <c r="A528" s="1">
        <v>1</v>
      </c>
      <c r="B528" s="1">
        <v>30</v>
      </c>
      <c r="C528" s="2">
        <v>8.4985835694050993E-2</v>
      </c>
    </row>
    <row r="529" spans="1:4" x14ac:dyDescent="0.2">
      <c r="A529" s="1">
        <v>2</v>
      </c>
      <c r="B529" s="1">
        <v>24</v>
      </c>
      <c r="C529" s="2">
        <v>6.79886685552408E-2</v>
      </c>
    </row>
    <row r="530" spans="1:4" x14ac:dyDescent="0.2">
      <c r="A530" s="1">
        <v>3</v>
      </c>
      <c r="B530" s="1">
        <v>13</v>
      </c>
      <c r="C530" s="2">
        <v>3.6827195467422094E-2</v>
      </c>
    </row>
    <row r="531" spans="1:4" x14ac:dyDescent="0.2">
      <c r="A531" s="1">
        <v>4</v>
      </c>
      <c r="B531" s="1">
        <v>8</v>
      </c>
      <c r="C531" s="2">
        <v>2.2662889518413599E-2</v>
      </c>
    </row>
    <row r="532" spans="1:4" x14ac:dyDescent="0.2">
      <c r="A532" s="1">
        <v>5</v>
      </c>
      <c r="B532" s="1">
        <v>13</v>
      </c>
      <c r="C532" s="2">
        <v>3.6827195467422094E-2</v>
      </c>
    </row>
    <row r="533" spans="1:4" x14ac:dyDescent="0.2">
      <c r="A533" s="1">
        <v>6</v>
      </c>
      <c r="B533" s="1">
        <v>10</v>
      </c>
      <c r="C533" s="2">
        <v>2.8328611898016998E-2</v>
      </c>
    </row>
    <row r="534" spans="1:4" x14ac:dyDescent="0.2">
      <c r="A534" s="1">
        <v>7</v>
      </c>
      <c r="B534" s="1">
        <v>11</v>
      </c>
      <c r="C534" s="2">
        <v>3.1161473087818695E-2</v>
      </c>
    </row>
    <row r="535" spans="1:4" x14ac:dyDescent="0.2">
      <c r="A535" s="1">
        <v>8</v>
      </c>
      <c r="B535" s="1">
        <v>10</v>
      </c>
      <c r="C535" s="2">
        <v>2.8328611898016998E-2</v>
      </c>
    </row>
    <row r="536" spans="1:4" x14ac:dyDescent="0.2">
      <c r="A536" s="1">
        <v>9</v>
      </c>
      <c r="B536" s="1">
        <v>4</v>
      </c>
      <c r="C536" s="2">
        <v>1.1331444759206799E-2</v>
      </c>
    </row>
    <row r="537" spans="1:4" x14ac:dyDescent="0.2">
      <c r="A537" s="1" t="s">
        <v>405</v>
      </c>
      <c r="B537" s="1">
        <v>7</v>
      </c>
      <c r="C537" s="2">
        <v>1.9830028328611898E-2</v>
      </c>
    </row>
    <row r="538" spans="1:4" x14ac:dyDescent="0.2">
      <c r="B538" s="3">
        <f>SUM(B527:B537)</f>
        <v>353</v>
      </c>
      <c r="C538" s="2"/>
    </row>
    <row r="539" spans="1:4" x14ac:dyDescent="0.2">
      <c r="A539" s="1" t="s">
        <v>8</v>
      </c>
      <c r="B539" s="1">
        <v>8</v>
      </c>
      <c r="C539" s="2"/>
    </row>
    <row r="542" spans="1:4" x14ac:dyDescent="0.2">
      <c r="A542" s="1" t="s">
        <v>148</v>
      </c>
      <c r="D542" s="1" t="str">
        <f>MID(A542,FIND("[",A542)+1,LEN(A542)-FIND("[",A542)-1)</f>
        <v>welfare- and education-providing institutions (such as schools, kindergartens, hospitals, or care centres)</v>
      </c>
    </row>
    <row r="543" spans="1:4" x14ac:dyDescent="0.2">
      <c r="A543" s="1" t="s">
        <v>145</v>
      </c>
    </row>
    <row r="544" spans="1:4" x14ac:dyDescent="0.2">
      <c r="A544" s="1" t="s">
        <v>5</v>
      </c>
      <c r="B544" s="1" t="s">
        <v>6</v>
      </c>
      <c r="C544" s="1" t="s">
        <v>7</v>
      </c>
    </row>
    <row r="545" spans="1:4" x14ac:dyDescent="0.2">
      <c r="A545" s="1" t="s">
        <v>395</v>
      </c>
      <c r="B545" s="1">
        <v>200</v>
      </c>
      <c r="C545" s="2">
        <v>0.56497175141242939</v>
      </c>
    </row>
    <row r="546" spans="1:4" x14ac:dyDescent="0.2">
      <c r="A546" s="1">
        <v>1</v>
      </c>
      <c r="B546" s="1">
        <v>32</v>
      </c>
      <c r="C546" s="2">
        <v>9.03954802259887E-2</v>
      </c>
    </row>
    <row r="547" spans="1:4" x14ac:dyDescent="0.2">
      <c r="A547" s="1">
        <v>2</v>
      </c>
      <c r="B547" s="1">
        <v>21</v>
      </c>
      <c r="C547" s="2">
        <v>5.9322033898305086E-2</v>
      </c>
    </row>
    <row r="548" spans="1:4" x14ac:dyDescent="0.2">
      <c r="A548" s="1">
        <v>3</v>
      </c>
      <c r="B548" s="1">
        <v>22</v>
      </c>
      <c r="C548" s="2">
        <v>6.2146892655367235E-2</v>
      </c>
    </row>
    <row r="549" spans="1:4" x14ac:dyDescent="0.2">
      <c r="A549" s="1">
        <v>4</v>
      </c>
      <c r="B549" s="1">
        <v>13</v>
      </c>
      <c r="C549" s="2">
        <v>3.6723163841807911E-2</v>
      </c>
    </row>
    <row r="550" spans="1:4" x14ac:dyDescent="0.2">
      <c r="A550" s="1">
        <v>5</v>
      </c>
      <c r="B550" s="1">
        <v>12</v>
      </c>
      <c r="C550" s="2">
        <v>3.3898305084745763E-2</v>
      </c>
    </row>
    <row r="551" spans="1:4" x14ac:dyDescent="0.2">
      <c r="A551" s="1">
        <v>6</v>
      </c>
      <c r="B551" s="1">
        <v>11</v>
      </c>
      <c r="C551" s="2">
        <v>3.1073446327683617E-2</v>
      </c>
    </row>
    <row r="552" spans="1:4" x14ac:dyDescent="0.2">
      <c r="A552" s="1">
        <v>7</v>
      </c>
      <c r="B552" s="1">
        <v>14</v>
      </c>
      <c r="C552" s="2">
        <v>3.954802259887006E-2</v>
      </c>
    </row>
    <row r="553" spans="1:4" x14ac:dyDescent="0.2">
      <c r="A553" s="1">
        <v>8</v>
      </c>
      <c r="B553" s="1">
        <v>14</v>
      </c>
      <c r="C553" s="2">
        <v>3.954802259887006E-2</v>
      </c>
    </row>
    <row r="554" spans="1:4" x14ac:dyDescent="0.2">
      <c r="A554" s="1">
        <v>9</v>
      </c>
      <c r="B554" s="1">
        <v>6</v>
      </c>
      <c r="C554" s="2">
        <v>1.6949152542372881E-2</v>
      </c>
    </row>
    <row r="555" spans="1:4" x14ac:dyDescent="0.2">
      <c r="A555" s="1" t="s">
        <v>405</v>
      </c>
      <c r="B555" s="1">
        <v>9</v>
      </c>
      <c r="C555" s="2">
        <v>2.5423728813559324E-2</v>
      </c>
    </row>
    <row r="556" spans="1:4" x14ac:dyDescent="0.2">
      <c r="B556" s="3">
        <f>SUM(B545:B555)</f>
        <v>354</v>
      </c>
      <c r="C556" s="2"/>
    </row>
    <row r="557" spans="1:4" x14ac:dyDescent="0.2">
      <c r="A557" s="1" t="s">
        <v>8</v>
      </c>
      <c r="B557" s="1">
        <v>7</v>
      </c>
      <c r="C557" s="2"/>
    </row>
    <row r="560" spans="1:4" x14ac:dyDescent="0.2">
      <c r="A560" s="1" t="s">
        <v>149</v>
      </c>
      <c r="D560" s="1" t="str">
        <f>MID(A560,FIND("[",A560)+1,LEN(A560)-FIND("[",A560)-1)</f>
        <v>NGOs, advocacy or other civil society groups</v>
      </c>
    </row>
    <row r="561" spans="1:3" x14ac:dyDescent="0.2">
      <c r="A561" s="1" t="s">
        <v>145</v>
      </c>
    </row>
    <row r="562" spans="1:3" x14ac:dyDescent="0.2">
      <c r="A562" s="1" t="s">
        <v>5</v>
      </c>
      <c r="B562" s="1" t="s">
        <v>6</v>
      </c>
      <c r="C562" s="1" t="s">
        <v>7</v>
      </c>
    </row>
    <row r="563" spans="1:3" x14ac:dyDescent="0.2">
      <c r="A563" s="1" t="s">
        <v>395</v>
      </c>
      <c r="B563" s="1">
        <v>241</v>
      </c>
      <c r="C563" s="2">
        <v>0.6945244956772334</v>
      </c>
    </row>
    <row r="564" spans="1:3" x14ac:dyDescent="0.2">
      <c r="A564" s="1">
        <v>1</v>
      </c>
      <c r="B564" s="1">
        <v>27</v>
      </c>
      <c r="C564" s="2">
        <v>7.7809798270893377E-2</v>
      </c>
    </row>
    <row r="565" spans="1:3" x14ac:dyDescent="0.2">
      <c r="A565" s="1">
        <v>2</v>
      </c>
      <c r="B565" s="1">
        <v>22</v>
      </c>
      <c r="C565" s="2">
        <v>6.3400576368876083E-2</v>
      </c>
    </row>
    <row r="566" spans="1:3" x14ac:dyDescent="0.2">
      <c r="A566" s="1">
        <v>3</v>
      </c>
      <c r="B566" s="1">
        <v>16</v>
      </c>
      <c r="C566" s="2">
        <v>4.6109510086455328E-2</v>
      </c>
    </row>
    <row r="567" spans="1:3" x14ac:dyDescent="0.2">
      <c r="A567" s="1">
        <v>4</v>
      </c>
      <c r="B567" s="1">
        <v>7</v>
      </c>
      <c r="C567" s="2">
        <v>2.0172910662824207E-2</v>
      </c>
    </row>
    <row r="568" spans="1:3" x14ac:dyDescent="0.2">
      <c r="A568" s="1">
        <v>5</v>
      </c>
      <c r="B568" s="1">
        <v>10</v>
      </c>
      <c r="C568" s="2">
        <v>2.8818443804034581E-2</v>
      </c>
    </row>
    <row r="569" spans="1:3" x14ac:dyDescent="0.2">
      <c r="A569" s="1">
        <v>6</v>
      </c>
      <c r="B569" s="1">
        <v>4</v>
      </c>
      <c r="C569" s="2">
        <v>1.1527377521613832E-2</v>
      </c>
    </row>
    <row r="570" spans="1:3" x14ac:dyDescent="0.2">
      <c r="A570" s="1">
        <v>7</v>
      </c>
      <c r="B570" s="1">
        <v>9</v>
      </c>
      <c r="C570" s="2">
        <v>2.5936599423631124E-2</v>
      </c>
    </row>
    <row r="571" spans="1:3" x14ac:dyDescent="0.2">
      <c r="A571" s="1">
        <v>8</v>
      </c>
      <c r="B571" s="1">
        <v>3</v>
      </c>
      <c r="C571" s="2">
        <v>8.6455331412103754E-3</v>
      </c>
    </row>
    <row r="572" spans="1:3" x14ac:dyDescent="0.2">
      <c r="A572" s="1">
        <v>9</v>
      </c>
      <c r="B572" s="1">
        <v>3</v>
      </c>
      <c r="C572" s="2">
        <v>8.6455331412103754E-3</v>
      </c>
    </row>
    <row r="573" spans="1:3" x14ac:dyDescent="0.2">
      <c r="A573" s="1" t="s">
        <v>405</v>
      </c>
      <c r="B573" s="1">
        <v>5</v>
      </c>
      <c r="C573" s="2">
        <v>1.4409221902017291E-2</v>
      </c>
    </row>
    <row r="574" spans="1:3" x14ac:dyDescent="0.2">
      <c r="B574" s="3">
        <f>SUM(B563:B573)</f>
        <v>347</v>
      </c>
      <c r="C574" s="2"/>
    </row>
    <row r="575" spans="1:3" x14ac:dyDescent="0.2">
      <c r="A575" s="1" t="s">
        <v>8</v>
      </c>
      <c r="B575" s="1">
        <v>14</v>
      </c>
      <c r="C575" s="2"/>
    </row>
    <row r="578" spans="1:4" x14ac:dyDescent="0.2">
      <c r="A578" s="1" t="s">
        <v>150</v>
      </c>
      <c r="D578" s="1" t="str">
        <f>MID(A578,FIND("[",A578)+1,LEN(A578)-FIND("[",A578)-1)</f>
        <v>policy-making, public administration, governmental agencies</v>
      </c>
    </row>
    <row r="579" spans="1:4" x14ac:dyDescent="0.2">
      <c r="A579" s="1" t="s">
        <v>145</v>
      </c>
    </row>
    <row r="580" spans="1:4" x14ac:dyDescent="0.2">
      <c r="A580" s="1" t="s">
        <v>5</v>
      </c>
      <c r="B580" s="1" t="s">
        <v>6</v>
      </c>
      <c r="C580" s="1" t="s">
        <v>7</v>
      </c>
    </row>
    <row r="581" spans="1:4" x14ac:dyDescent="0.2">
      <c r="A581" s="1" t="s">
        <v>395</v>
      </c>
      <c r="B581" s="1">
        <v>185</v>
      </c>
      <c r="C581" s="2">
        <v>0.52259887005649719</v>
      </c>
    </row>
    <row r="582" spans="1:4" x14ac:dyDescent="0.2">
      <c r="A582" s="1">
        <v>1</v>
      </c>
      <c r="B582" s="1">
        <v>26</v>
      </c>
      <c r="C582" s="2">
        <v>7.3446327683615822E-2</v>
      </c>
    </row>
    <row r="583" spans="1:4" x14ac:dyDescent="0.2">
      <c r="A583" s="1">
        <v>2</v>
      </c>
      <c r="B583" s="1">
        <v>25</v>
      </c>
      <c r="C583" s="2">
        <v>7.0621468926553674E-2</v>
      </c>
    </row>
    <row r="584" spans="1:4" x14ac:dyDescent="0.2">
      <c r="A584" s="1">
        <v>3</v>
      </c>
      <c r="B584" s="1">
        <v>22</v>
      </c>
      <c r="C584" s="2">
        <v>6.2146892655367235E-2</v>
      </c>
    </row>
    <row r="585" spans="1:4" x14ac:dyDescent="0.2">
      <c r="A585" s="1">
        <v>4</v>
      </c>
      <c r="B585" s="1">
        <v>11</v>
      </c>
      <c r="C585" s="2">
        <v>3.1073446327683617E-2</v>
      </c>
    </row>
    <row r="586" spans="1:4" x14ac:dyDescent="0.2">
      <c r="A586" s="1">
        <v>5</v>
      </c>
      <c r="B586" s="1">
        <v>20</v>
      </c>
      <c r="C586" s="2">
        <v>5.6497175141242938E-2</v>
      </c>
    </row>
    <row r="587" spans="1:4" x14ac:dyDescent="0.2">
      <c r="A587" s="1">
        <v>6</v>
      </c>
      <c r="B587" s="1">
        <v>6</v>
      </c>
      <c r="C587" s="2">
        <v>1.6949152542372881E-2</v>
      </c>
    </row>
    <row r="588" spans="1:4" x14ac:dyDescent="0.2">
      <c r="A588" s="1">
        <v>7</v>
      </c>
      <c r="B588" s="1">
        <v>22</v>
      </c>
      <c r="C588" s="2">
        <v>6.2146892655367235E-2</v>
      </c>
    </row>
    <row r="589" spans="1:4" x14ac:dyDescent="0.2">
      <c r="A589" s="1">
        <v>8</v>
      </c>
      <c r="B589" s="1">
        <v>19</v>
      </c>
      <c r="C589" s="2">
        <v>5.3672316384180789E-2</v>
      </c>
    </row>
    <row r="590" spans="1:4" x14ac:dyDescent="0.2">
      <c r="A590" s="1">
        <v>9</v>
      </c>
      <c r="B590" s="1">
        <v>5</v>
      </c>
      <c r="C590" s="2">
        <v>1.4124293785310734E-2</v>
      </c>
    </row>
    <row r="591" spans="1:4" x14ac:dyDescent="0.2">
      <c r="A591" s="1" t="s">
        <v>405</v>
      </c>
      <c r="B591" s="1">
        <v>13</v>
      </c>
      <c r="C591" s="2">
        <v>3.6723163841807911E-2</v>
      </c>
    </row>
    <row r="592" spans="1:4" x14ac:dyDescent="0.2">
      <c r="B592" s="3">
        <f>SUM(B581:B591)</f>
        <v>354</v>
      </c>
      <c r="C592" s="2"/>
    </row>
    <row r="593" spans="1:4" x14ac:dyDescent="0.2">
      <c r="A593" s="1" t="s">
        <v>8</v>
      </c>
      <c r="B593" s="1">
        <v>7</v>
      </c>
      <c r="C593" s="2"/>
    </row>
    <row r="596" spans="1:4" x14ac:dyDescent="0.2">
      <c r="A596" s="1" t="s">
        <v>151</v>
      </c>
      <c r="D596" s="1" t="str">
        <f>MID(A596,FIND("[",A596)+1,LEN(A596)-FIND("[",A596)-1)</f>
        <v>academia</v>
      </c>
    </row>
    <row r="597" spans="1:4" x14ac:dyDescent="0.2">
      <c r="A597" s="1" t="s">
        <v>145</v>
      </c>
    </row>
    <row r="598" spans="1:4" x14ac:dyDescent="0.2">
      <c r="A598" s="1" t="s">
        <v>5</v>
      </c>
      <c r="B598" s="1" t="s">
        <v>6</v>
      </c>
      <c r="C598" s="1" t="s">
        <v>7</v>
      </c>
    </row>
    <row r="599" spans="1:4" x14ac:dyDescent="0.2">
      <c r="A599" s="1" t="s">
        <v>395</v>
      </c>
      <c r="B599" s="1">
        <v>29</v>
      </c>
      <c r="C599" s="2">
        <v>8.1232492997198882E-2</v>
      </c>
    </row>
    <row r="600" spans="1:4" x14ac:dyDescent="0.2">
      <c r="A600" s="1">
        <v>1</v>
      </c>
      <c r="B600" s="1">
        <v>3</v>
      </c>
      <c r="C600" s="2">
        <v>8.4033613445378148E-3</v>
      </c>
    </row>
    <row r="601" spans="1:4" x14ac:dyDescent="0.2">
      <c r="A601" s="1">
        <v>2</v>
      </c>
      <c r="B601" s="1">
        <v>8</v>
      </c>
      <c r="C601" s="2">
        <v>2.2408963585434174E-2</v>
      </c>
    </row>
    <row r="602" spans="1:4" x14ac:dyDescent="0.2">
      <c r="A602" s="1">
        <v>3</v>
      </c>
      <c r="B602" s="1">
        <v>8</v>
      </c>
      <c r="C602" s="2">
        <v>2.2408963585434174E-2</v>
      </c>
    </row>
    <row r="603" spans="1:4" x14ac:dyDescent="0.2">
      <c r="A603" s="1">
        <v>4</v>
      </c>
      <c r="B603" s="1">
        <v>10</v>
      </c>
      <c r="C603" s="2">
        <v>2.8011204481792718E-2</v>
      </c>
    </row>
    <row r="604" spans="1:4" x14ac:dyDescent="0.2">
      <c r="A604" s="1">
        <v>5</v>
      </c>
      <c r="B604" s="1">
        <v>27</v>
      </c>
      <c r="C604" s="2">
        <v>7.5630252100840331E-2</v>
      </c>
    </row>
    <row r="605" spans="1:4" x14ac:dyDescent="0.2">
      <c r="A605" s="1">
        <v>6</v>
      </c>
      <c r="B605" s="1">
        <v>16</v>
      </c>
      <c r="C605" s="2">
        <v>4.4817927170868348E-2</v>
      </c>
    </row>
    <row r="606" spans="1:4" x14ac:dyDescent="0.2">
      <c r="A606" s="1">
        <v>7</v>
      </c>
      <c r="B606" s="1">
        <v>46</v>
      </c>
      <c r="C606" s="2">
        <v>0.12885154061624648</v>
      </c>
    </row>
    <row r="607" spans="1:4" x14ac:dyDescent="0.2">
      <c r="A607" s="1">
        <v>8</v>
      </c>
      <c r="B607" s="1">
        <v>59</v>
      </c>
      <c r="C607" s="2">
        <v>0.16526610644257703</v>
      </c>
    </row>
    <row r="608" spans="1:4" x14ac:dyDescent="0.2">
      <c r="A608" s="1">
        <v>9</v>
      </c>
      <c r="B608" s="1">
        <v>41</v>
      </c>
      <c r="C608" s="2">
        <v>0.11484593837535013</v>
      </c>
    </row>
    <row r="609" spans="1:16" x14ac:dyDescent="0.2">
      <c r="A609" s="1" t="s">
        <v>405</v>
      </c>
      <c r="B609" s="1">
        <v>110</v>
      </c>
      <c r="C609" s="2">
        <v>0.3081232492997199</v>
      </c>
    </row>
    <row r="610" spans="1:16" x14ac:dyDescent="0.2">
      <c r="B610" s="3">
        <f>SUM(B599:B609)</f>
        <v>357</v>
      </c>
      <c r="C610" s="2"/>
    </row>
    <row r="611" spans="1:16" x14ac:dyDescent="0.2">
      <c r="A611" s="1" t="s">
        <v>8</v>
      </c>
      <c r="B611" s="1">
        <v>4</v>
      </c>
      <c r="C611" s="2"/>
    </row>
    <row r="612" spans="1:16" x14ac:dyDescent="0.2">
      <c r="G612" s="1" t="s">
        <v>467</v>
      </c>
      <c r="I612" s="1" t="s">
        <v>468</v>
      </c>
      <c r="K612" s="1" t="s">
        <v>469</v>
      </c>
      <c r="M612" s="1" t="s">
        <v>470</v>
      </c>
      <c r="O612" s="1" t="s">
        <v>471</v>
      </c>
    </row>
    <row r="613" spans="1:16" x14ac:dyDescent="0.2">
      <c r="A613" s="36"/>
      <c r="F613" s="1" t="s">
        <v>510</v>
      </c>
      <c r="G613" s="1" t="s">
        <v>428</v>
      </c>
      <c r="H613" s="1" t="s">
        <v>429</v>
      </c>
      <c r="I613" s="1" t="s">
        <v>428</v>
      </c>
      <c r="J613" s="1" t="s">
        <v>429</v>
      </c>
      <c r="K613" s="1" t="s">
        <v>428</v>
      </c>
      <c r="L613" s="1" t="s">
        <v>429</v>
      </c>
      <c r="M613" s="1" t="s">
        <v>428</v>
      </c>
      <c r="N613" s="1" t="s">
        <v>429</v>
      </c>
      <c r="O613" s="1" t="s">
        <v>428</v>
      </c>
      <c r="P613" s="1" t="s">
        <v>429</v>
      </c>
    </row>
    <row r="614" spans="1:16" x14ac:dyDescent="0.2">
      <c r="A614" s="1" t="s">
        <v>152</v>
      </c>
      <c r="D614" s="1" t="str">
        <f>MID(A614,FIND("[",A614)+1,LEN(A614)-FIND("[",A614)-1)</f>
        <v>the general population</v>
      </c>
      <c r="F614" s="1" t="s">
        <v>472</v>
      </c>
      <c r="G614" s="1">
        <v>79</v>
      </c>
      <c r="H614" s="2">
        <v>0.46470588235294119</v>
      </c>
      <c r="I614" s="1">
        <v>50</v>
      </c>
      <c r="J614" s="2">
        <v>0.29411764705882354</v>
      </c>
      <c r="K614" s="1">
        <v>10</v>
      </c>
      <c r="L614" s="2">
        <v>5.8823529411764705E-2</v>
      </c>
      <c r="M614" s="1">
        <v>15</v>
      </c>
      <c r="N614" s="2">
        <v>8.8235294117647065E-2</v>
      </c>
      <c r="O614" s="1">
        <v>16</v>
      </c>
      <c r="P614" s="2">
        <v>9.4117647058823528E-2</v>
      </c>
    </row>
    <row r="615" spans="1:16" x14ac:dyDescent="0.2">
      <c r="A615" s="1" t="s">
        <v>153</v>
      </c>
      <c r="F615" s="1" t="s">
        <v>474</v>
      </c>
      <c r="G615" s="1">
        <v>29</v>
      </c>
      <c r="H615" s="2">
        <v>0.28999999999999998</v>
      </c>
      <c r="I615" s="1">
        <v>29</v>
      </c>
      <c r="J615" s="2">
        <v>0.28999999999999998</v>
      </c>
      <c r="K615" s="1">
        <v>12</v>
      </c>
      <c r="L615" s="2">
        <v>0.12</v>
      </c>
      <c r="M615" s="1">
        <v>18</v>
      </c>
      <c r="N615" s="2">
        <v>0.18</v>
      </c>
      <c r="O615" s="1">
        <v>12</v>
      </c>
      <c r="P615" s="2">
        <v>0.12</v>
      </c>
    </row>
    <row r="616" spans="1:16" x14ac:dyDescent="0.2">
      <c r="A616" s="1" t="s">
        <v>5</v>
      </c>
      <c r="B616" s="1" t="s">
        <v>6</v>
      </c>
      <c r="C616" s="1" t="s">
        <v>7</v>
      </c>
      <c r="F616" s="1" t="s">
        <v>473</v>
      </c>
      <c r="G616" s="1">
        <v>22</v>
      </c>
      <c r="H616" s="2">
        <v>0.30136986301369861</v>
      </c>
      <c r="I616" s="1">
        <v>19</v>
      </c>
      <c r="J616" s="2">
        <v>0.26027397260273971</v>
      </c>
      <c r="K616" s="1">
        <v>12</v>
      </c>
      <c r="L616" s="2">
        <v>0.16438356164383561</v>
      </c>
      <c r="M616" s="1">
        <v>15</v>
      </c>
      <c r="N616" s="2">
        <v>0.20547945205479451</v>
      </c>
      <c r="O616" s="1">
        <v>5</v>
      </c>
      <c r="P616" s="2">
        <v>6.8493150684931503E-2</v>
      </c>
    </row>
    <row r="617" spans="1:16" x14ac:dyDescent="0.2">
      <c r="A617" s="1" t="s">
        <v>154</v>
      </c>
      <c r="B617" s="1">
        <v>79</v>
      </c>
      <c r="C617" s="2">
        <v>0.46470588235294119</v>
      </c>
      <c r="F617" s="1" t="s">
        <v>475</v>
      </c>
      <c r="G617" s="1">
        <v>35</v>
      </c>
      <c r="H617" s="2">
        <v>0.37634408602150538</v>
      </c>
      <c r="I617" s="1">
        <v>24</v>
      </c>
      <c r="J617" s="2">
        <v>0.25806451612903225</v>
      </c>
      <c r="K617" s="1">
        <v>10</v>
      </c>
      <c r="L617" s="2">
        <v>0.10752688172043011</v>
      </c>
      <c r="M617" s="1">
        <v>17</v>
      </c>
      <c r="N617" s="2">
        <v>0.18279569892473119</v>
      </c>
      <c r="O617" s="1">
        <v>7</v>
      </c>
      <c r="P617" s="2">
        <v>7.5268817204301078E-2</v>
      </c>
    </row>
    <row r="618" spans="1:16" x14ac:dyDescent="0.2">
      <c r="A618" s="1" t="s">
        <v>155</v>
      </c>
      <c r="B618" s="1">
        <v>50</v>
      </c>
      <c r="C618" s="2">
        <v>0.29411764705882354</v>
      </c>
      <c r="F618" s="1" t="s">
        <v>476</v>
      </c>
      <c r="G618" s="1">
        <v>13</v>
      </c>
      <c r="H618" s="2">
        <v>0.24528301886792453</v>
      </c>
      <c r="I618" s="1">
        <v>20</v>
      </c>
      <c r="J618" s="2">
        <v>0.37735849056603776</v>
      </c>
      <c r="K618" s="1">
        <v>5</v>
      </c>
      <c r="L618" s="2">
        <v>9.4339622641509441E-2</v>
      </c>
      <c r="M618" s="1">
        <v>12</v>
      </c>
      <c r="N618" s="2">
        <v>0.22641509433962265</v>
      </c>
      <c r="O618" s="1">
        <v>3</v>
      </c>
      <c r="P618" s="2">
        <v>5.6603773584905662E-2</v>
      </c>
    </row>
    <row r="619" spans="1:16" x14ac:dyDescent="0.2">
      <c r="A619" s="1" t="s">
        <v>156</v>
      </c>
      <c r="B619" s="1">
        <v>10</v>
      </c>
      <c r="C619" s="2">
        <v>5.8823529411764705E-2</v>
      </c>
      <c r="F619" s="1" t="s">
        <v>477</v>
      </c>
      <c r="G619" s="1">
        <v>33</v>
      </c>
      <c r="H619" s="2">
        <v>0.28205128205128205</v>
      </c>
      <c r="I619" s="1">
        <v>33</v>
      </c>
      <c r="J619" s="2">
        <v>0.28205128205128205</v>
      </c>
      <c r="K619" s="1">
        <v>15</v>
      </c>
      <c r="L619" s="2">
        <v>0.12820512820512819</v>
      </c>
      <c r="M619" s="1">
        <v>31</v>
      </c>
      <c r="N619" s="2">
        <v>0.26495726495726496</v>
      </c>
      <c r="O619" s="1">
        <v>5</v>
      </c>
      <c r="P619" s="2">
        <v>4.2735042735042736E-2</v>
      </c>
    </row>
    <row r="620" spans="1:16" x14ac:dyDescent="0.2">
      <c r="A620" s="1" t="s">
        <v>157</v>
      </c>
      <c r="B620" s="1">
        <v>15</v>
      </c>
      <c r="C620" s="2">
        <v>8.8235294117647065E-2</v>
      </c>
      <c r="F620" s="1" t="s">
        <v>478</v>
      </c>
      <c r="G620" s="1">
        <v>219</v>
      </c>
      <c r="H620" s="2">
        <v>0.70192307692307687</v>
      </c>
      <c r="I620" s="1">
        <v>32</v>
      </c>
      <c r="J620" s="2">
        <v>0.10256410256410256</v>
      </c>
      <c r="K620" s="1">
        <v>21</v>
      </c>
      <c r="L620" s="2">
        <v>6.7307692307692304E-2</v>
      </c>
      <c r="M620" s="1">
        <v>28</v>
      </c>
      <c r="N620" s="2">
        <v>8.9743589743589744E-2</v>
      </c>
      <c r="O620" s="1">
        <v>12</v>
      </c>
      <c r="P620" s="2">
        <v>3.8461538461538464E-2</v>
      </c>
    </row>
    <row r="621" spans="1:16" x14ac:dyDescent="0.2">
      <c r="A621" s="1" t="s">
        <v>158</v>
      </c>
      <c r="B621" s="1">
        <v>16</v>
      </c>
      <c r="C621" s="2">
        <v>9.4117647058823528E-2</v>
      </c>
    </row>
    <row r="622" spans="1:16" x14ac:dyDescent="0.2">
      <c r="B622" s="3">
        <f>SUM(B617:B621)</f>
        <v>170</v>
      </c>
      <c r="C622" s="2"/>
    </row>
    <row r="623" spans="1:16" x14ac:dyDescent="0.2">
      <c r="A623" s="1" t="s">
        <v>8</v>
      </c>
      <c r="B623" s="1">
        <v>4</v>
      </c>
      <c r="C623" s="2"/>
    </row>
    <row r="626" spans="1:4" x14ac:dyDescent="0.2">
      <c r="A626" s="1" t="s">
        <v>159</v>
      </c>
      <c r="D626" s="1" t="str">
        <f>MID(A626,FIND("[",A626)+1,LEN(A626)-FIND("[",A626)-1)</f>
        <v>businesses</v>
      </c>
    </row>
    <row r="627" spans="1:4" x14ac:dyDescent="0.2">
      <c r="A627" s="1" t="s">
        <v>153</v>
      </c>
    </row>
    <row r="628" spans="1:4" x14ac:dyDescent="0.2">
      <c r="A628" s="1" t="s">
        <v>5</v>
      </c>
      <c r="B628" s="1" t="s">
        <v>6</v>
      </c>
      <c r="C628" s="1" t="s">
        <v>7</v>
      </c>
    </row>
    <row r="629" spans="1:4" x14ac:dyDescent="0.2">
      <c r="A629" s="1" t="s">
        <v>154</v>
      </c>
      <c r="B629" s="1">
        <v>29</v>
      </c>
      <c r="C629" s="2">
        <v>0.28999999999999998</v>
      </c>
    </row>
    <row r="630" spans="1:4" x14ac:dyDescent="0.2">
      <c r="A630" s="1" t="s">
        <v>155</v>
      </c>
      <c r="B630" s="1">
        <v>29</v>
      </c>
      <c r="C630" s="2">
        <v>0.28999999999999998</v>
      </c>
    </row>
    <row r="631" spans="1:4" x14ac:dyDescent="0.2">
      <c r="A631" s="1" t="s">
        <v>156</v>
      </c>
      <c r="B631" s="1">
        <v>12</v>
      </c>
      <c r="C631" s="2">
        <v>0.12</v>
      </c>
    </row>
    <row r="632" spans="1:4" x14ac:dyDescent="0.2">
      <c r="A632" s="1" t="s">
        <v>157</v>
      </c>
      <c r="B632" s="1">
        <v>18</v>
      </c>
      <c r="C632" s="2">
        <v>0.18</v>
      </c>
    </row>
    <row r="633" spans="1:4" x14ac:dyDescent="0.2">
      <c r="A633" s="1" t="s">
        <v>158</v>
      </c>
      <c r="B633" s="1">
        <v>12</v>
      </c>
      <c r="C633" s="2">
        <v>0.12</v>
      </c>
    </row>
    <row r="634" spans="1:4" x14ac:dyDescent="0.2">
      <c r="B634" s="3">
        <f>SUM(B629:B633)</f>
        <v>100</v>
      </c>
      <c r="C634" s="2"/>
    </row>
    <row r="635" spans="1:4" x14ac:dyDescent="0.2">
      <c r="A635" s="1" t="s">
        <v>8</v>
      </c>
      <c r="B635" s="1">
        <v>7</v>
      </c>
      <c r="C635" s="2"/>
    </row>
    <row r="638" spans="1:4" x14ac:dyDescent="0.2">
      <c r="A638" s="1" t="s">
        <v>160</v>
      </c>
      <c r="D638" s="1" t="str">
        <f>MID(A638,FIND("[",A638)+1,LEN(A638)-FIND("[",A638)-1)</f>
        <v>specific social groups</v>
      </c>
    </row>
    <row r="639" spans="1:4" x14ac:dyDescent="0.2">
      <c r="A639" s="1" t="s">
        <v>153</v>
      </c>
    </row>
    <row r="640" spans="1:4" x14ac:dyDescent="0.2">
      <c r="A640" s="1" t="s">
        <v>5</v>
      </c>
      <c r="B640" s="1" t="s">
        <v>6</v>
      </c>
      <c r="C640" s="1" t="s">
        <v>7</v>
      </c>
    </row>
    <row r="641" spans="1:4" x14ac:dyDescent="0.2">
      <c r="A641" s="1" t="s">
        <v>154</v>
      </c>
      <c r="B641" s="1">
        <v>22</v>
      </c>
      <c r="C641" s="2">
        <v>0.30136986301369861</v>
      </c>
    </row>
    <row r="642" spans="1:4" x14ac:dyDescent="0.2">
      <c r="A642" s="1" t="s">
        <v>155</v>
      </c>
      <c r="B642" s="1">
        <v>19</v>
      </c>
      <c r="C642" s="2">
        <v>0.26027397260273971</v>
      </c>
    </row>
    <row r="643" spans="1:4" x14ac:dyDescent="0.2">
      <c r="A643" s="1" t="s">
        <v>156</v>
      </c>
      <c r="B643" s="1">
        <v>12</v>
      </c>
      <c r="C643" s="2">
        <v>0.16438356164383561</v>
      </c>
    </row>
    <row r="644" spans="1:4" x14ac:dyDescent="0.2">
      <c r="A644" s="1" t="s">
        <v>157</v>
      </c>
      <c r="B644" s="1">
        <v>15</v>
      </c>
      <c r="C644" s="2">
        <v>0.20547945205479451</v>
      </c>
    </row>
    <row r="645" spans="1:4" x14ac:dyDescent="0.2">
      <c r="A645" s="1" t="s">
        <v>158</v>
      </c>
      <c r="B645" s="1">
        <v>5</v>
      </c>
      <c r="C645" s="2">
        <v>6.8493150684931503E-2</v>
      </c>
    </row>
    <row r="646" spans="1:4" x14ac:dyDescent="0.2">
      <c r="B646" s="3">
        <f>SUM(B641:B645)</f>
        <v>73</v>
      </c>
      <c r="C646" s="2"/>
    </row>
    <row r="647" spans="1:4" x14ac:dyDescent="0.2">
      <c r="A647" s="1" t="s">
        <v>8</v>
      </c>
      <c r="B647" s="1">
        <v>3</v>
      </c>
      <c r="C647" s="2"/>
    </row>
    <row r="650" spans="1:4" x14ac:dyDescent="0.2">
      <c r="A650" s="1" t="s">
        <v>161</v>
      </c>
      <c r="D650" s="1" t="str">
        <f>MID(A650,FIND("[",A650)+1,LEN(A650)-FIND("[",A650)-1)</f>
        <v>welfare- and education-providing institutions</v>
      </c>
    </row>
    <row r="651" spans="1:4" x14ac:dyDescent="0.2">
      <c r="A651" s="1" t="s">
        <v>153</v>
      </c>
    </row>
    <row r="652" spans="1:4" x14ac:dyDescent="0.2">
      <c r="A652" s="1" t="s">
        <v>5</v>
      </c>
      <c r="B652" s="1" t="s">
        <v>6</v>
      </c>
      <c r="C652" s="1" t="s">
        <v>7</v>
      </c>
    </row>
    <row r="653" spans="1:4" x14ac:dyDescent="0.2">
      <c r="A653" s="1" t="s">
        <v>154</v>
      </c>
      <c r="B653" s="1">
        <v>35</v>
      </c>
      <c r="C653" s="2">
        <v>0.37634408602150538</v>
      </c>
    </row>
    <row r="654" spans="1:4" x14ac:dyDescent="0.2">
      <c r="A654" s="1" t="s">
        <v>155</v>
      </c>
      <c r="B654" s="1">
        <v>24</v>
      </c>
      <c r="C654" s="2">
        <v>0.25806451612903225</v>
      </c>
    </row>
    <row r="655" spans="1:4" x14ac:dyDescent="0.2">
      <c r="A655" s="1" t="s">
        <v>156</v>
      </c>
      <c r="B655" s="1">
        <v>10</v>
      </c>
      <c r="C655" s="2">
        <v>0.10752688172043011</v>
      </c>
    </row>
    <row r="656" spans="1:4" x14ac:dyDescent="0.2">
      <c r="A656" s="1" t="s">
        <v>157</v>
      </c>
      <c r="B656" s="1">
        <v>17</v>
      </c>
      <c r="C656" s="2">
        <v>0.18279569892473119</v>
      </c>
    </row>
    <row r="657" spans="1:4" x14ac:dyDescent="0.2">
      <c r="A657" s="1" t="s">
        <v>158</v>
      </c>
      <c r="B657" s="1">
        <v>7</v>
      </c>
      <c r="C657" s="2">
        <v>7.5268817204301078E-2</v>
      </c>
    </row>
    <row r="658" spans="1:4" x14ac:dyDescent="0.2">
      <c r="B658" s="3">
        <f>SUM(B653:B657)</f>
        <v>93</v>
      </c>
      <c r="C658" s="2"/>
    </row>
    <row r="659" spans="1:4" x14ac:dyDescent="0.2">
      <c r="A659" s="1" t="s">
        <v>8</v>
      </c>
      <c r="B659" s="1">
        <v>8</v>
      </c>
      <c r="C659" s="2"/>
    </row>
    <row r="662" spans="1:4" x14ac:dyDescent="0.2">
      <c r="A662" s="1" t="s">
        <v>162</v>
      </c>
      <c r="D662" s="1" t="str">
        <f>MID(A662,FIND("[",A662)+1,LEN(A662)-FIND("[",A662)-1)</f>
        <v>NGOs, advocacy or other civil society groups</v>
      </c>
    </row>
    <row r="663" spans="1:4" x14ac:dyDescent="0.2">
      <c r="A663" s="1" t="s">
        <v>153</v>
      </c>
    </row>
    <row r="664" spans="1:4" x14ac:dyDescent="0.2">
      <c r="A664" s="1" t="s">
        <v>5</v>
      </c>
      <c r="B664" s="1" t="s">
        <v>6</v>
      </c>
      <c r="C664" s="1" t="s">
        <v>7</v>
      </c>
    </row>
    <row r="665" spans="1:4" x14ac:dyDescent="0.2">
      <c r="A665" s="1" t="s">
        <v>154</v>
      </c>
      <c r="B665" s="1">
        <v>13</v>
      </c>
      <c r="C665" s="2">
        <v>0.24528301886792453</v>
      </c>
    </row>
    <row r="666" spans="1:4" x14ac:dyDescent="0.2">
      <c r="A666" s="1" t="s">
        <v>155</v>
      </c>
      <c r="B666" s="1">
        <v>20</v>
      </c>
      <c r="C666" s="2">
        <v>0.37735849056603776</v>
      </c>
    </row>
    <row r="667" spans="1:4" x14ac:dyDescent="0.2">
      <c r="A667" s="1" t="s">
        <v>156</v>
      </c>
      <c r="B667" s="1">
        <v>5</v>
      </c>
      <c r="C667" s="2">
        <v>9.4339622641509441E-2</v>
      </c>
    </row>
    <row r="668" spans="1:4" x14ac:dyDescent="0.2">
      <c r="A668" s="1" t="s">
        <v>157</v>
      </c>
      <c r="B668" s="1">
        <v>12</v>
      </c>
      <c r="C668" s="2">
        <v>0.22641509433962265</v>
      </c>
    </row>
    <row r="669" spans="1:4" x14ac:dyDescent="0.2">
      <c r="A669" s="1" t="s">
        <v>158</v>
      </c>
      <c r="B669" s="1">
        <v>3</v>
      </c>
      <c r="C669" s="2">
        <v>5.6603773584905662E-2</v>
      </c>
    </row>
    <row r="670" spans="1:4" x14ac:dyDescent="0.2">
      <c r="B670" s="3">
        <f>SUM(B665:B669)</f>
        <v>53</v>
      </c>
      <c r="C670" s="2"/>
    </row>
    <row r="671" spans="1:4" x14ac:dyDescent="0.2">
      <c r="A671" s="1" t="s">
        <v>8</v>
      </c>
      <c r="B671" s="1">
        <v>4</v>
      </c>
      <c r="C671" s="2"/>
    </row>
    <row r="674" spans="1:4" x14ac:dyDescent="0.2">
      <c r="A674" s="1" t="s">
        <v>163</v>
      </c>
      <c r="D674" s="1" t="str">
        <f>MID(A674,FIND("[",A674)+1,LEN(A674)-FIND("[",A674)-1)</f>
        <v>policy-making, public administration, governmental agencies</v>
      </c>
    </row>
    <row r="675" spans="1:4" x14ac:dyDescent="0.2">
      <c r="A675" s="1" t="s">
        <v>153</v>
      </c>
    </row>
    <row r="676" spans="1:4" x14ac:dyDescent="0.2">
      <c r="A676" s="1" t="s">
        <v>5</v>
      </c>
      <c r="B676" s="1" t="s">
        <v>6</v>
      </c>
      <c r="C676" s="1" t="s">
        <v>7</v>
      </c>
    </row>
    <row r="677" spans="1:4" x14ac:dyDescent="0.2">
      <c r="A677" s="1" t="s">
        <v>154</v>
      </c>
      <c r="B677" s="1">
        <v>33</v>
      </c>
      <c r="C677" s="2">
        <v>0.28205128205128205</v>
      </c>
    </row>
    <row r="678" spans="1:4" x14ac:dyDescent="0.2">
      <c r="A678" s="1" t="s">
        <v>155</v>
      </c>
      <c r="B678" s="1">
        <v>33</v>
      </c>
      <c r="C678" s="2">
        <v>0.28205128205128205</v>
      </c>
    </row>
    <row r="679" spans="1:4" x14ac:dyDescent="0.2">
      <c r="A679" s="1" t="s">
        <v>156</v>
      </c>
      <c r="B679" s="1">
        <v>15</v>
      </c>
      <c r="C679" s="2">
        <v>0.12820512820512819</v>
      </c>
    </row>
    <row r="680" spans="1:4" x14ac:dyDescent="0.2">
      <c r="A680" s="1" t="s">
        <v>157</v>
      </c>
      <c r="B680" s="1">
        <v>31</v>
      </c>
      <c r="C680" s="2">
        <v>0.26495726495726496</v>
      </c>
    </row>
    <row r="681" spans="1:4" x14ac:dyDescent="0.2">
      <c r="A681" s="1" t="s">
        <v>158</v>
      </c>
      <c r="B681" s="1">
        <v>5</v>
      </c>
      <c r="C681" s="2">
        <v>4.2735042735042736E-2</v>
      </c>
    </row>
    <row r="682" spans="1:4" x14ac:dyDescent="0.2">
      <c r="B682" s="3">
        <f>SUM(B677:B681)</f>
        <v>117</v>
      </c>
      <c r="C682" s="2"/>
    </row>
    <row r="683" spans="1:4" x14ac:dyDescent="0.2">
      <c r="A683" s="1" t="s">
        <v>8</v>
      </c>
      <c r="B683" s="1">
        <v>1</v>
      </c>
      <c r="C683" s="2"/>
    </row>
    <row r="686" spans="1:4" x14ac:dyDescent="0.2">
      <c r="A686" s="1" t="s">
        <v>164</v>
      </c>
      <c r="D686" s="1" t="str">
        <f>MID(A686,FIND("[",A686)+1,LEN(A686)-FIND("[",A686)-1)</f>
        <v>academia</v>
      </c>
    </row>
    <row r="687" spans="1:4" x14ac:dyDescent="0.2">
      <c r="A687" s="1" t="s">
        <v>153</v>
      </c>
    </row>
    <row r="688" spans="1:4" x14ac:dyDescent="0.2">
      <c r="A688" s="1" t="s">
        <v>5</v>
      </c>
      <c r="B688" s="1" t="s">
        <v>6</v>
      </c>
      <c r="C688" s="1" t="s">
        <v>7</v>
      </c>
    </row>
    <row r="689" spans="1:3" x14ac:dyDescent="0.2">
      <c r="A689" s="1" t="s">
        <v>154</v>
      </c>
      <c r="B689" s="1">
        <v>219</v>
      </c>
      <c r="C689" s="2">
        <v>0.70192307692307687</v>
      </c>
    </row>
    <row r="690" spans="1:3" x14ac:dyDescent="0.2">
      <c r="A690" s="1" t="s">
        <v>155</v>
      </c>
      <c r="B690" s="1">
        <v>32</v>
      </c>
      <c r="C690" s="2">
        <v>0.10256410256410256</v>
      </c>
    </row>
    <row r="691" spans="1:3" x14ac:dyDescent="0.2">
      <c r="A691" s="1" t="s">
        <v>156</v>
      </c>
      <c r="B691" s="1">
        <v>21</v>
      </c>
      <c r="C691" s="2">
        <v>6.7307692307692304E-2</v>
      </c>
    </row>
    <row r="692" spans="1:3" x14ac:dyDescent="0.2">
      <c r="A692" s="1" t="s">
        <v>157</v>
      </c>
      <c r="B692" s="1">
        <v>28</v>
      </c>
      <c r="C692" s="2">
        <v>8.9743589743589744E-2</v>
      </c>
    </row>
    <row r="693" spans="1:3" x14ac:dyDescent="0.2">
      <c r="A693" s="1" t="s">
        <v>158</v>
      </c>
      <c r="B693" s="1">
        <v>12</v>
      </c>
      <c r="C693" s="2">
        <v>3.8461538461538464E-2</v>
      </c>
    </row>
    <row r="694" spans="1:3" x14ac:dyDescent="0.2">
      <c r="B694" s="3">
        <f>SUM(B689:B693)</f>
        <v>312</v>
      </c>
      <c r="C694" s="2"/>
    </row>
    <row r="695" spans="1:3" x14ac:dyDescent="0.2">
      <c r="A695" s="1" t="s">
        <v>8</v>
      </c>
      <c r="B695" s="1">
        <v>5</v>
      </c>
      <c r="C695" s="2"/>
    </row>
    <row r="697" spans="1:3" x14ac:dyDescent="0.2">
      <c r="A697" s="36"/>
    </row>
    <row r="698" spans="1:3" x14ac:dyDescent="0.2">
      <c r="A698" s="1" t="s">
        <v>165</v>
      </c>
    </row>
    <row r="699" spans="1:3" x14ac:dyDescent="0.2">
      <c r="A699" s="1" t="s">
        <v>166</v>
      </c>
    </row>
    <row r="700" spans="1:3" x14ac:dyDescent="0.2">
      <c r="A700" s="1" t="s">
        <v>5</v>
      </c>
      <c r="B700" s="1">
        <v>27</v>
      </c>
      <c r="C700" s="2">
        <v>0.69230769230769229</v>
      </c>
    </row>
    <row r="701" spans="1:3" x14ac:dyDescent="0.2">
      <c r="A701" s="1" t="s">
        <v>8</v>
      </c>
      <c r="B701" s="1">
        <v>12</v>
      </c>
      <c r="C701" s="2">
        <v>0.30769230769230771</v>
      </c>
    </row>
    <row r="704" spans="1:3" x14ac:dyDescent="0.2">
      <c r="A704" s="3" t="s">
        <v>45</v>
      </c>
      <c r="B704" s="3" t="s">
        <v>46</v>
      </c>
    </row>
    <row r="705" spans="1:2" x14ac:dyDescent="0.2">
      <c r="A705" s="1">
        <v>26</v>
      </c>
      <c r="B705" s="1" t="s">
        <v>167</v>
      </c>
    </row>
    <row r="706" spans="1:2" x14ac:dyDescent="0.2">
      <c r="A706" s="1">
        <v>27</v>
      </c>
      <c r="B706" s="1" t="s">
        <v>168</v>
      </c>
    </row>
    <row r="707" spans="1:2" x14ac:dyDescent="0.2">
      <c r="A707" s="1">
        <v>58</v>
      </c>
      <c r="B707" s="1" t="s">
        <v>169</v>
      </c>
    </row>
    <row r="708" spans="1:2" x14ac:dyDescent="0.2">
      <c r="A708" s="1">
        <v>68</v>
      </c>
      <c r="B708" s="1" t="s">
        <v>170</v>
      </c>
    </row>
    <row r="709" spans="1:2" x14ac:dyDescent="0.2">
      <c r="A709" s="1">
        <v>87</v>
      </c>
      <c r="B709" s="1" t="s">
        <v>171</v>
      </c>
    </row>
    <row r="710" spans="1:2" x14ac:dyDescent="0.2">
      <c r="A710" s="1">
        <v>90</v>
      </c>
      <c r="B710" s="1" t="s">
        <v>172</v>
      </c>
    </row>
    <row r="711" spans="1:2" x14ac:dyDescent="0.2">
      <c r="A711" s="1">
        <v>94</v>
      </c>
      <c r="B711" s="1" t="s">
        <v>173</v>
      </c>
    </row>
    <row r="712" spans="1:2" x14ac:dyDescent="0.2">
      <c r="A712" s="1">
        <v>98</v>
      </c>
      <c r="B712" s="1" t="s">
        <v>174</v>
      </c>
    </row>
    <row r="713" spans="1:2" x14ac:dyDescent="0.2">
      <c r="A713" s="1">
        <v>135</v>
      </c>
      <c r="B713" s="1" t="s">
        <v>175</v>
      </c>
    </row>
    <row r="714" spans="1:2" x14ac:dyDescent="0.2">
      <c r="A714" s="1">
        <v>162</v>
      </c>
      <c r="B714" s="1" t="s">
        <v>176</v>
      </c>
    </row>
    <row r="715" spans="1:2" x14ac:dyDescent="0.2">
      <c r="A715" s="1">
        <v>199</v>
      </c>
      <c r="B715" s="1" t="s">
        <v>177</v>
      </c>
    </row>
    <row r="716" spans="1:2" x14ac:dyDescent="0.2">
      <c r="A716" s="1">
        <v>200</v>
      </c>
      <c r="B716" s="1" t="s">
        <v>178</v>
      </c>
    </row>
    <row r="717" spans="1:2" x14ac:dyDescent="0.2">
      <c r="A717" s="1">
        <v>202</v>
      </c>
      <c r="B717" s="1" t="s">
        <v>179</v>
      </c>
    </row>
    <row r="718" spans="1:2" x14ac:dyDescent="0.2">
      <c r="A718" s="1">
        <v>207</v>
      </c>
      <c r="B718" s="1" t="s">
        <v>180</v>
      </c>
    </row>
    <row r="719" spans="1:2" x14ac:dyDescent="0.2">
      <c r="A719" s="1">
        <v>213</v>
      </c>
      <c r="B719" s="1" t="s">
        <v>181</v>
      </c>
    </row>
    <row r="720" spans="1:2" x14ac:dyDescent="0.2">
      <c r="A720" s="1">
        <v>218</v>
      </c>
      <c r="B720" s="1" t="s">
        <v>182</v>
      </c>
    </row>
    <row r="721" spans="1:8" x14ac:dyDescent="0.2">
      <c r="A721" s="1">
        <v>228</v>
      </c>
      <c r="B721" s="1" t="s">
        <v>183</v>
      </c>
    </row>
    <row r="722" spans="1:8" x14ac:dyDescent="0.2">
      <c r="A722" s="1">
        <v>244</v>
      </c>
      <c r="B722" s="1" t="s">
        <v>184</v>
      </c>
    </row>
    <row r="723" spans="1:8" x14ac:dyDescent="0.2">
      <c r="A723" s="1">
        <v>255</v>
      </c>
      <c r="B723" s="1" t="s">
        <v>185</v>
      </c>
    </row>
    <row r="724" spans="1:8" x14ac:dyDescent="0.2">
      <c r="A724" s="1">
        <v>285</v>
      </c>
      <c r="B724" s="1" t="s">
        <v>186</v>
      </c>
    </row>
    <row r="725" spans="1:8" x14ac:dyDescent="0.2">
      <c r="A725" s="1">
        <v>287</v>
      </c>
      <c r="B725" s="1" t="s">
        <v>187</v>
      </c>
    </row>
    <row r="726" spans="1:8" x14ac:dyDescent="0.2">
      <c r="A726" s="1">
        <v>291</v>
      </c>
      <c r="B726" s="1" t="s">
        <v>188</v>
      </c>
    </row>
    <row r="727" spans="1:8" x14ac:dyDescent="0.2">
      <c r="A727" s="1">
        <v>309</v>
      </c>
      <c r="B727" s="1" t="s">
        <v>189</v>
      </c>
    </row>
    <row r="728" spans="1:8" x14ac:dyDescent="0.2">
      <c r="A728" s="1">
        <v>311</v>
      </c>
      <c r="B728" s="1" t="s">
        <v>190</v>
      </c>
    </row>
    <row r="729" spans="1:8" x14ac:dyDescent="0.2">
      <c r="A729" s="1">
        <v>381</v>
      </c>
      <c r="B729" s="1" t="s">
        <v>191</v>
      </c>
    </row>
    <row r="730" spans="1:8" x14ac:dyDescent="0.2">
      <c r="A730" s="1">
        <v>392</v>
      </c>
      <c r="B730" s="1" t="s">
        <v>192</v>
      </c>
    </row>
    <row r="731" spans="1:8" x14ac:dyDescent="0.2">
      <c r="A731" s="1">
        <v>404</v>
      </c>
      <c r="B731" s="1" t="s">
        <v>193</v>
      </c>
    </row>
    <row r="733" spans="1:8" x14ac:dyDescent="0.2">
      <c r="A733" s="36"/>
    </row>
    <row r="734" spans="1:8" x14ac:dyDescent="0.2">
      <c r="A734" s="1" t="s">
        <v>194</v>
      </c>
    </row>
    <row r="735" spans="1:8" x14ac:dyDescent="0.2">
      <c r="A735" s="1" t="s">
        <v>195</v>
      </c>
      <c r="G735" s="1" t="s">
        <v>483</v>
      </c>
    </row>
    <row r="736" spans="1:8" x14ac:dyDescent="0.2">
      <c r="A736" s="1" t="s">
        <v>5</v>
      </c>
      <c r="B736" s="1" t="s">
        <v>6</v>
      </c>
      <c r="C736" s="1" t="s">
        <v>7</v>
      </c>
      <c r="F736" s="1" t="s">
        <v>425</v>
      </c>
      <c r="G736" s="1" t="s">
        <v>428</v>
      </c>
      <c r="H736" s="1" t="s">
        <v>429</v>
      </c>
    </row>
    <row r="737" spans="1:8" x14ac:dyDescent="0.2">
      <c r="A737" s="1" t="s">
        <v>395</v>
      </c>
      <c r="B737" s="1">
        <v>153</v>
      </c>
      <c r="C737" s="2">
        <v>0.51689189189189189</v>
      </c>
      <c r="F737" s="1">
        <v>0</v>
      </c>
      <c r="G737" s="1">
        <v>153</v>
      </c>
      <c r="H737" s="2">
        <v>0.51689189189189189</v>
      </c>
    </row>
    <row r="738" spans="1:8" x14ac:dyDescent="0.2">
      <c r="A738" s="1">
        <v>1</v>
      </c>
      <c r="B738" s="1">
        <v>22</v>
      </c>
      <c r="C738" s="2">
        <v>7.4324324324324328E-2</v>
      </c>
      <c r="F738" s="1">
        <v>1</v>
      </c>
      <c r="G738" s="1">
        <v>22</v>
      </c>
      <c r="H738" s="2">
        <v>7.4324324324324328E-2</v>
      </c>
    </row>
    <row r="739" spans="1:8" x14ac:dyDescent="0.2">
      <c r="A739" s="1">
        <v>2</v>
      </c>
      <c r="B739" s="1">
        <v>42</v>
      </c>
      <c r="C739" s="2">
        <v>0.14189189189189189</v>
      </c>
      <c r="F739" s="1">
        <v>2</v>
      </c>
      <c r="G739" s="1">
        <v>42</v>
      </c>
      <c r="H739" s="2">
        <v>0.14189189189189189</v>
      </c>
    </row>
    <row r="740" spans="1:8" x14ac:dyDescent="0.2">
      <c r="A740" s="1">
        <v>3</v>
      </c>
      <c r="B740" s="1">
        <v>17</v>
      </c>
      <c r="C740" s="2">
        <v>5.7432432432432436E-2</v>
      </c>
      <c r="F740" s="1">
        <v>3</v>
      </c>
      <c r="G740" s="1">
        <v>17</v>
      </c>
      <c r="H740" s="2">
        <v>5.7432432432432436E-2</v>
      </c>
    </row>
    <row r="741" spans="1:8" x14ac:dyDescent="0.2">
      <c r="A741" s="1">
        <v>4</v>
      </c>
      <c r="B741" s="1">
        <v>9</v>
      </c>
      <c r="C741" s="2">
        <v>3.0405405405405407E-2</v>
      </c>
      <c r="F741" s="1">
        <v>4</v>
      </c>
      <c r="G741" s="1">
        <v>9</v>
      </c>
      <c r="H741" s="2">
        <v>3.0405405405405407E-2</v>
      </c>
    </row>
    <row r="742" spans="1:8" x14ac:dyDescent="0.2">
      <c r="A742" s="1">
        <v>5</v>
      </c>
      <c r="B742" s="1">
        <v>15</v>
      </c>
      <c r="C742" s="2">
        <v>5.0675675675675678E-2</v>
      </c>
      <c r="F742" s="1">
        <v>5</v>
      </c>
      <c r="G742" s="1">
        <v>15</v>
      </c>
      <c r="H742" s="2">
        <v>5.0675675675675678E-2</v>
      </c>
    </row>
    <row r="743" spans="1:8" x14ac:dyDescent="0.2">
      <c r="A743" s="1">
        <v>6</v>
      </c>
      <c r="B743" s="1">
        <v>10</v>
      </c>
      <c r="C743" s="2">
        <v>3.3783783783783786E-2</v>
      </c>
      <c r="F743" s="1">
        <v>6</v>
      </c>
      <c r="G743" s="1">
        <v>10</v>
      </c>
      <c r="H743" s="2">
        <v>3.3783783783783786E-2</v>
      </c>
    </row>
    <row r="744" spans="1:8" x14ac:dyDescent="0.2">
      <c r="A744" s="1">
        <v>7</v>
      </c>
      <c r="B744" s="1">
        <v>9</v>
      </c>
      <c r="C744" s="2">
        <v>3.0405405405405407E-2</v>
      </c>
      <c r="F744" s="1">
        <v>7</v>
      </c>
      <c r="G744" s="1">
        <v>9</v>
      </c>
      <c r="H744" s="2">
        <v>3.0405405405405407E-2</v>
      </c>
    </row>
    <row r="745" spans="1:8" x14ac:dyDescent="0.2">
      <c r="A745" s="1">
        <v>8</v>
      </c>
      <c r="B745" s="1">
        <v>12</v>
      </c>
      <c r="C745" s="2">
        <v>4.0540540540540543E-2</v>
      </c>
      <c r="F745" s="1">
        <v>8</v>
      </c>
      <c r="G745" s="1">
        <v>12</v>
      </c>
      <c r="H745" s="2">
        <v>4.0540540540540543E-2</v>
      </c>
    </row>
    <row r="746" spans="1:8" x14ac:dyDescent="0.2">
      <c r="A746" s="1">
        <v>9</v>
      </c>
      <c r="B746" s="1">
        <v>2</v>
      </c>
      <c r="C746" s="2">
        <v>6.7567567567567571E-3</v>
      </c>
      <c r="F746" s="1">
        <v>9</v>
      </c>
      <c r="G746" s="1">
        <v>2</v>
      </c>
      <c r="H746" s="2">
        <v>6.7567567567567571E-3</v>
      </c>
    </row>
    <row r="747" spans="1:8" x14ac:dyDescent="0.2">
      <c r="A747" s="1" t="s">
        <v>406</v>
      </c>
      <c r="B747" s="1">
        <v>5</v>
      </c>
      <c r="C747" s="2">
        <v>1.6891891891891893E-2</v>
      </c>
      <c r="F747" s="1">
        <v>10</v>
      </c>
      <c r="G747" s="1">
        <v>5</v>
      </c>
      <c r="H747" s="2">
        <v>1.6891891891891893E-2</v>
      </c>
    </row>
    <row r="748" spans="1:8" x14ac:dyDescent="0.2">
      <c r="B748" s="3">
        <f>SUM(B737:B747)</f>
        <v>296</v>
      </c>
      <c r="C748" s="2"/>
      <c r="F748" s="37" t="s">
        <v>186</v>
      </c>
      <c r="G748" s="37">
        <v>57</v>
      </c>
      <c r="H748" s="2"/>
    </row>
    <row r="749" spans="1:8" x14ac:dyDescent="0.2">
      <c r="A749" s="1" t="s">
        <v>196</v>
      </c>
      <c r="B749" s="1">
        <v>57</v>
      </c>
      <c r="C749" s="2"/>
      <c r="F749" s="37" t="s">
        <v>479</v>
      </c>
      <c r="G749" s="37">
        <v>8</v>
      </c>
      <c r="H749" s="2"/>
    </row>
    <row r="750" spans="1:8" x14ac:dyDescent="0.2">
      <c r="A750" s="1" t="s">
        <v>8</v>
      </c>
      <c r="B750" s="1">
        <v>8</v>
      </c>
      <c r="C750" s="2"/>
    </row>
    <row r="751" spans="1:8" x14ac:dyDescent="0.2">
      <c r="C751" s="2"/>
    </row>
    <row r="753" spans="1:8" x14ac:dyDescent="0.2">
      <c r="A753" s="36"/>
    </row>
    <row r="754" spans="1:8" x14ac:dyDescent="0.2">
      <c r="A754" s="1" t="s">
        <v>197</v>
      </c>
      <c r="G754" s="1" t="s">
        <v>511</v>
      </c>
    </row>
    <row r="755" spans="1:8" x14ac:dyDescent="0.2">
      <c r="A755" s="1" t="s">
        <v>198</v>
      </c>
      <c r="F755" s="1" t="s">
        <v>425</v>
      </c>
      <c r="G755" s="1" t="s">
        <v>428</v>
      </c>
      <c r="H755" s="1" t="s">
        <v>429</v>
      </c>
    </row>
    <row r="756" spans="1:8" x14ac:dyDescent="0.2">
      <c r="A756" s="1" t="s">
        <v>5</v>
      </c>
      <c r="B756" s="1" t="s">
        <v>6</v>
      </c>
      <c r="C756" s="1" t="s">
        <v>7</v>
      </c>
      <c r="F756" s="1" t="s">
        <v>480</v>
      </c>
      <c r="G756" s="1">
        <v>31</v>
      </c>
      <c r="H756" s="2">
        <v>0.34831460674157305</v>
      </c>
    </row>
    <row r="757" spans="1:8" x14ac:dyDescent="0.2">
      <c r="A757" s="1" t="s">
        <v>199</v>
      </c>
      <c r="B757" s="1">
        <v>31</v>
      </c>
      <c r="C757" s="2">
        <v>0.34831460674157305</v>
      </c>
      <c r="F757" s="1" t="s">
        <v>481</v>
      </c>
      <c r="G757" s="1">
        <v>22</v>
      </c>
      <c r="H757" s="2">
        <v>0.24719101123595505</v>
      </c>
    </row>
    <row r="758" spans="1:8" x14ac:dyDescent="0.2">
      <c r="A758" s="1" t="s">
        <v>200</v>
      </c>
      <c r="B758" s="1">
        <v>22</v>
      </c>
      <c r="C758" s="2">
        <v>0.24719101123595505</v>
      </c>
      <c r="F758" s="1" t="s">
        <v>482</v>
      </c>
      <c r="G758" s="1">
        <v>9</v>
      </c>
      <c r="H758" s="2">
        <v>0.10112359550561797</v>
      </c>
    </row>
    <row r="759" spans="1:8" x14ac:dyDescent="0.2">
      <c r="A759" s="1" t="s">
        <v>201</v>
      </c>
      <c r="B759" s="1">
        <v>9</v>
      </c>
      <c r="C759" s="2">
        <v>0.10112359550561797</v>
      </c>
      <c r="F759" s="37" t="s">
        <v>44</v>
      </c>
      <c r="G759" s="37">
        <v>27</v>
      </c>
    </row>
    <row r="760" spans="1:8" x14ac:dyDescent="0.2">
      <c r="A760" s="1" t="s">
        <v>44</v>
      </c>
      <c r="B760" s="1">
        <v>27</v>
      </c>
      <c r="C760" s="2">
        <v>0.30337078651685395</v>
      </c>
    </row>
    <row r="761" spans="1:8" x14ac:dyDescent="0.2">
      <c r="B761" s="1">
        <f>SUM(B757:B760)</f>
        <v>89</v>
      </c>
    </row>
    <row r="763" spans="1:8" x14ac:dyDescent="0.2">
      <c r="A763" s="3" t="s">
        <v>45</v>
      </c>
      <c r="B763" s="3" t="s">
        <v>46</v>
      </c>
    </row>
    <row r="764" spans="1:8" x14ac:dyDescent="0.2">
      <c r="A764" s="1">
        <v>20</v>
      </c>
      <c r="B764" s="1" t="s">
        <v>202</v>
      </c>
    </row>
    <row r="765" spans="1:8" x14ac:dyDescent="0.2">
      <c r="A765" s="1">
        <v>22</v>
      </c>
      <c r="B765" s="1" t="s">
        <v>203</v>
      </c>
    </row>
    <row r="766" spans="1:8" x14ac:dyDescent="0.2">
      <c r="A766" s="1">
        <v>29</v>
      </c>
      <c r="B766" s="1" t="s">
        <v>204</v>
      </c>
    </row>
    <row r="767" spans="1:8" x14ac:dyDescent="0.2">
      <c r="A767" s="1">
        <v>35</v>
      </c>
      <c r="B767" s="1" t="s">
        <v>205</v>
      </c>
    </row>
    <row r="768" spans="1:8" x14ac:dyDescent="0.2">
      <c r="A768" s="1">
        <v>48</v>
      </c>
      <c r="B768" s="1" t="s">
        <v>206</v>
      </c>
    </row>
    <row r="769" spans="1:2" x14ac:dyDescent="0.2">
      <c r="A769" s="1">
        <v>53</v>
      </c>
      <c r="B769" s="1" t="s">
        <v>207</v>
      </c>
    </row>
    <row r="770" spans="1:2" x14ac:dyDescent="0.2">
      <c r="A770" s="1">
        <v>85</v>
      </c>
      <c r="B770" s="1" t="s">
        <v>208</v>
      </c>
    </row>
    <row r="771" spans="1:2" x14ac:dyDescent="0.2">
      <c r="A771" s="1">
        <v>117</v>
      </c>
      <c r="B771" s="1" t="s">
        <v>209</v>
      </c>
    </row>
    <row r="772" spans="1:2" x14ac:dyDescent="0.2">
      <c r="A772" s="1">
        <v>129</v>
      </c>
      <c r="B772" s="1" t="s">
        <v>210</v>
      </c>
    </row>
    <row r="773" spans="1:2" x14ac:dyDescent="0.2">
      <c r="A773" s="1">
        <v>140</v>
      </c>
      <c r="B773" s="1" t="s">
        <v>211</v>
      </c>
    </row>
    <row r="774" spans="1:2" x14ac:dyDescent="0.2">
      <c r="A774" s="1">
        <v>144</v>
      </c>
      <c r="B774" s="1" t="s">
        <v>212</v>
      </c>
    </row>
    <row r="775" spans="1:2" x14ac:dyDescent="0.2">
      <c r="A775" s="1">
        <v>145</v>
      </c>
      <c r="B775" s="1" t="s">
        <v>213</v>
      </c>
    </row>
    <row r="776" spans="1:2" x14ac:dyDescent="0.2">
      <c r="A776" s="1">
        <v>163</v>
      </c>
      <c r="B776" s="1" t="s">
        <v>214</v>
      </c>
    </row>
    <row r="777" spans="1:2" x14ac:dyDescent="0.2">
      <c r="A777" s="1">
        <v>203</v>
      </c>
      <c r="B777" s="1" t="s">
        <v>215</v>
      </c>
    </row>
    <row r="778" spans="1:2" x14ac:dyDescent="0.2">
      <c r="A778" s="1">
        <v>216</v>
      </c>
      <c r="B778" s="1" t="s">
        <v>216</v>
      </c>
    </row>
    <row r="779" spans="1:2" x14ac:dyDescent="0.2">
      <c r="A779" s="1">
        <v>229</v>
      </c>
      <c r="B779" s="1" t="s">
        <v>61</v>
      </c>
    </row>
    <row r="780" spans="1:2" x14ac:dyDescent="0.2">
      <c r="A780" s="1">
        <v>252</v>
      </c>
      <c r="B780" s="1" t="s">
        <v>217</v>
      </c>
    </row>
    <row r="781" spans="1:2" x14ac:dyDescent="0.2">
      <c r="A781" s="1">
        <v>261</v>
      </c>
      <c r="B781" s="1" t="s">
        <v>218</v>
      </c>
    </row>
    <row r="782" spans="1:2" x14ac:dyDescent="0.2">
      <c r="A782" s="1">
        <v>273</v>
      </c>
      <c r="B782" s="1" t="s">
        <v>219</v>
      </c>
    </row>
    <row r="783" spans="1:2" x14ac:dyDescent="0.2">
      <c r="A783" s="1">
        <v>277</v>
      </c>
      <c r="B783" s="1" t="s">
        <v>220</v>
      </c>
    </row>
    <row r="784" spans="1:2" x14ac:dyDescent="0.2">
      <c r="A784" s="1">
        <v>291</v>
      </c>
      <c r="B784" s="1" t="s">
        <v>221</v>
      </c>
    </row>
    <row r="785" spans="1:20" x14ac:dyDescent="0.2">
      <c r="A785" s="1">
        <v>346</v>
      </c>
      <c r="B785" s="1" t="s">
        <v>222</v>
      </c>
    </row>
    <row r="786" spans="1:20" x14ac:dyDescent="0.2">
      <c r="A786" s="1">
        <v>361</v>
      </c>
      <c r="B786" s="1" t="s">
        <v>223</v>
      </c>
    </row>
    <row r="787" spans="1:20" x14ac:dyDescent="0.2">
      <c r="A787" s="1">
        <v>373</v>
      </c>
      <c r="B787" s="1" t="s">
        <v>224</v>
      </c>
    </row>
    <row r="788" spans="1:20" x14ac:dyDescent="0.2">
      <c r="A788" s="1">
        <v>388</v>
      </c>
      <c r="B788" s="1" t="s">
        <v>225</v>
      </c>
    </row>
    <row r="789" spans="1:20" x14ac:dyDescent="0.2">
      <c r="A789" s="1">
        <v>404</v>
      </c>
      <c r="B789" s="1" t="s">
        <v>226</v>
      </c>
    </row>
    <row r="790" spans="1:20" x14ac:dyDescent="0.2">
      <c r="A790" s="1">
        <v>409</v>
      </c>
      <c r="B790" s="1" t="s">
        <v>227</v>
      </c>
    </row>
    <row r="792" spans="1:20" x14ac:dyDescent="0.2">
      <c r="A792" s="36"/>
      <c r="G792" s="1" t="s">
        <v>484</v>
      </c>
      <c r="I792" s="1" t="s">
        <v>485</v>
      </c>
      <c r="K792" s="1" t="s">
        <v>486</v>
      </c>
      <c r="M792" s="1" t="s">
        <v>487</v>
      </c>
      <c r="O792" s="1" t="s">
        <v>488</v>
      </c>
      <c r="Q792" s="1" t="s">
        <v>489</v>
      </c>
    </row>
    <row r="793" spans="1:20" x14ac:dyDescent="0.2">
      <c r="A793" s="1" t="s">
        <v>228</v>
      </c>
      <c r="D793" s="1" t="str">
        <f>MID(A793,FIND("[",A793)+1,LEN(A793)-FIND("[",A793)-1)</f>
        <v>The targeted, non-academic groups have – either through participation or through the focus of project – likely gained capabilities to better tackle similar existing or upcoming issues.</v>
      </c>
      <c r="F793" s="1" t="s">
        <v>425</v>
      </c>
      <c r="G793" s="1" t="s">
        <v>428</v>
      </c>
      <c r="H793" s="1" t="s">
        <v>429</v>
      </c>
      <c r="I793" s="1" t="s">
        <v>428</v>
      </c>
      <c r="J793" s="1" t="s">
        <v>429</v>
      </c>
      <c r="K793" s="1" t="s">
        <v>428</v>
      </c>
      <c r="L793" s="1" t="s">
        <v>429</v>
      </c>
      <c r="M793" s="1" t="s">
        <v>428</v>
      </c>
      <c r="N793" s="1" t="s">
        <v>429</v>
      </c>
      <c r="O793" s="1" t="s">
        <v>428</v>
      </c>
      <c r="P793" s="1" t="s">
        <v>429</v>
      </c>
      <c r="Q793" s="1" t="s">
        <v>428</v>
      </c>
      <c r="R793" s="1" t="s">
        <v>429</v>
      </c>
    </row>
    <row r="794" spans="1:20" x14ac:dyDescent="0.2">
      <c r="A794" s="1" t="s">
        <v>229</v>
      </c>
      <c r="F794" s="1">
        <v>0</v>
      </c>
      <c r="G794" s="1">
        <v>105</v>
      </c>
      <c r="H794" s="2">
        <v>0.36206896551724138</v>
      </c>
      <c r="I794" s="1">
        <v>142</v>
      </c>
      <c r="J794" s="2">
        <v>0.52014652014652019</v>
      </c>
      <c r="K794" s="1">
        <v>117</v>
      </c>
      <c r="L794" s="2">
        <v>0.40909090909090912</v>
      </c>
      <c r="M794" s="1">
        <v>155</v>
      </c>
      <c r="N794" s="2">
        <v>0.56985294117647056</v>
      </c>
      <c r="O794" s="1">
        <v>102</v>
      </c>
      <c r="P794" s="2">
        <v>0.33774834437086093</v>
      </c>
      <c r="Q794" s="1">
        <v>62</v>
      </c>
      <c r="R794" s="2">
        <v>0.18902439024390244</v>
      </c>
    </row>
    <row r="795" spans="1:20" x14ac:dyDescent="0.2">
      <c r="A795" s="1" t="s">
        <v>5</v>
      </c>
      <c r="B795" s="1" t="s">
        <v>6</v>
      </c>
      <c r="C795" s="1" t="s">
        <v>7</v>
      </c>
      <c r="F795" s="1">
        <v>1</v>
      </c>
      <c r="G795" s="1">
        <v>22</v>
      </c>
      <c r="H795" s="2">
        <v>7.586206896551724E-2</v>
      </c>
      <c r="I795" s="1">
        <v>22</v>
      </c>
      <c r="J795" s="2">
        <v>8.0586080586080591E-2</v>
      </c>
      <c r="K795" s="1">
        <v>22</v>
      </c>
      <c r="L795" s="2">
        <v>7.6923076923076927E-2</v>
      </c>
      <c r="M795" s="1">
        <v>28</v>
      </c>
      <c r="N795" s="2">
        <v>0.10294117647058823</v>
      </c>
      <c r="O795" s="1">
        <v>17</v>
      </c>
      <c r="P795" s="2">
        <v>5.6291390728476824E-2</v>
      </c>
      <c r="Q795" s="1">
        <v>10</v>
      </c>
      <c r="R795" s="2">
        <v>3.048780487804878E-2</v>
      </c>
    </row>
    <row r="796" spans="1:20" x14ac:dyDescent="0.2">
      <c r="A796" s="1" t="s">
        <v>395</v>
      </c>
      <c r="B796" s="1">
        <v>105</v>
      </c>
      <c r="C796" s="2">
        <v>0.36206896551724138</v>
      </c>
      <c r="F796" s="1">
        <v>2</v>
      </c>
      <c r="G796" s="1">
        <v>26</v>
      </c>
      <c r="H796" s="2">
        <v>8.9655172413793102E-2</v>
      </c>
      <c r="I796" s="1">
        <v>26</v>
      </c>
      <c r="J796" s="2">
        <v>9.5238095238095233E-2</v>
      </c>
      <c r="K796" s="1">
        <v>10</v>
      </c>
      <c r="L796" s="2">
        <v>3.4965034965034968E-2</v>
      </c>
      <c r="M796" s="1">
        <v>17</v>
      </c>
      <c r="N796" s="2">
        <v>6.25E-2</v>
      </c>
      <c r="O796" s="1">
        <v>13</v>
      </c>
      <c r="P796" s="2">
        <v>4.3046357615894038E-2</v>
      </c>
      <c r="Q796" s="1">
        <v>8</v>
      </c>
      <c r="R796" s="2">
        <v>2.4390243902439025E-2</v>
      </c>
      <c r="S796"/>
      <c r="T796"/>
    </row>
    <row r="797" spans="1:20" x14ac:dyDescent="0.2">
      <c r="A797" s="1">
        <v>1</v>
      </c>
      <c r="B797" s="1">
        <v>22</v>
      </c>
      <c r="C797" s="2">
        <v>7.586206896551724E-2</v>
      </c>
      <c r="F797" s="1">
        <v>3</v>
      </c>
      <c r="G797" s="1">
        <v>22</v>
      </c>
      <c r="H797" s="2">
        <v>7.586206896551724E-2</v>
      </c>
      <c r="I797" s="1">
        <v>20</v>
      </c>
      <c r="J797" s="2">
        <v>7.3260073260073263E-2</v>
      </c>
      <c r="K797" s="1">
        <v>19</v>
      </c>
      <c r="L797" s="2">
        <v>6.6433566433566432E-2</v>
      </c>
      <c r="M797" s="1">
        <v>16</v>
      </c>
      <c r="N797" s="2">
        <v>5.8823529411764705E-2</v>
      </c>
      <c r="O797" s="1">
        <v>26</v>
      </c>
      <c r="P797" s="2">
        <v>8.6092715231788075E-2</v>
      </c>
      <c r="Q797" s="1">
        <v>15</v>
      </c>
      <c r="R797" s="2">
        <v>4.573170731707317E-2</v>
      </c>
      <c r="S797"/>
      <c r="T797"/>
    </row>
    <row r="798" spans="1:20" x14ac:dyDescent="0.2">
      <c r="A798" s="1">
        <v>2</v>
      </c>
      <c r="B798" s="1">
        <v>26</v>
      </c>
      <c r="C798" s="2">
        <v>8.9655172413793102E-2</v>
      </c>
      <c r="F798" s="1">
        <v>4</v>
      </c>
      <c r="G798" s="1">
        <v>18</v>
      </c>
      <c r="H798" s="2">
        <v>6.2068965517241378E-2</v>
      </c>
      <c r="I798" s="1">
        <v>11</v>
      </c>
      <c r="J798" s="2">
        <v>4.0293040293040296E-2</v>
      </c>
      <c r="K798" s="1">
        <v>12</v>
      </c>
      <c r="L798" s="2">
        <v>4.195804195804196E-2</v>
      </c>
      <c r="M798" s="1">
        <v>8</v>
      </c>
      <c r="N798" s="2">
        <v>2.9411764705882353E-2</v>
      </c>
      <c r="O798" s="1">
        <v>17</v>
      </c>
      <c r="P798" s="2">
        <v>5.6291390728476824E-2</v>
      </c>
      <c r="Q798" s="1">
        <v>16</v>
      </c>
      <c r="R798" s="2">
        <v>4.878048780487805E-2</v>
      </c>
      <c r="S798"/>
      <c r="T798"/>
    </row>
    <row r="799" spans="1:20" x14ac:dyDescent="0.2">
      <c r="A799" s="1">
        <v>3</v>
      </c>
      <c r="B799" s="1">
        <v>22</v>
      </c>
      <c r="C799" s="2">
        <v>7.586206896551724E-2</v>
      </c>
      <c r="F799" s="1">
        <v>5</v>
      </c>
      <c r="G799" s="1">
        <v>19</v>
      </c>
      <c r="H799" s="2">
        <v>6.5517241379310351E-2</v>
      </c>
      <c r="I799" s="1">
        <v>15</v>
      </c>
      <c r="J799" s="2">
        <v>5.4945054945054944E-2</v>
      </c>
      <c r="K799" s="1">
        <v>9</v>
      </c>
      <c r="L799" s="2">
        <v>3.1468531468531472E-2</v>
      </c>
      <c r="M799" s="1">
        <v>16</v>
      </c>
      <c r="N799" s="2">
        <v>5.8823529411764705E-2</v>
      </c>
      <c r="O799" s="1">
        <v>19</v>
      </c>
      <c r="P799" s="2">
        <v>6.2913907284768214E-2</v>
      </c>
      <c r="Q799" s="1">
        <v>25</v>
      </c>
      <c r="R799" s="2">
        <v>7.621951219512195E-2</v>
      </c>
      <c r="S799"/>
      <c r="T799"/>
    </row>
    <row r="800" spans="1:20" x14ac:dyDescent="0.2">
      <c r="A800" s="1">
        <v>4</v>
      </c>
      <c r="B800" s="1">
        <v>18</v>
      </c>
      <c r="C800" s="2">
        <v>6.2068965517241378E-2</v>
      </c>
      <c r="F800" s="1">
        <v>6</v>
      </c>
      <c r="G800" s="1">
        <v>15</v>
      </c>
      <c r="H800" s="2">
        <v>5.1724137931034482E-2</v>
      </c>
      <c r="I800" s="1">
        <v>9</v>
      </c>
      <c r="J800" s="2">
        <v>3.2967032967032968E-2</v>
      </c>
      <c r="K800" s="1">
        <v>12</v>
      </c>
      <c r="L800" s="2">
        <v>4.195804195804196E-2</v>
      </c>
      <c r="M800" s="1">
        <v>8</v>
      </c>
      <c r="N800" s="2">
        <v>2.9411764705882353E-2</v>
      </c>
      <c r="O800" s="1">
        <v>16</v>
      </c>
      <c r="P800" s="2">
        <v>5.2980132450331126E-2</v>
      </c>
      <c r="Q800" s="1">
        <v>18</v>
      </c>
      <c r="R800" s="2">
        <v>5.4878048780487805E-2</v>
      </c>
      <c r="S800"/>
      <c r="T800"/>
    </row>
    <row r="801" spans="1:20" x14ac:dyDescent="0.2">
      <c r="A801" s="1">
        <v>5</v>
      </c>
      <c r="B801" s="1">
        <v>19</v>
      </c>
      <c r="C801" s="2">
        <v>6.5517241379310351E-2</v>
      </c>
      <c r="F801" s="1">
        <v>7</v>
      </c>
      <c r="G801" s="1">
        <v>24</v>
      </c>
      <c r="H801" s="2">
        <v>8.2758620689655171E-2</v>
      </c>
      <c r="I801" s="1">
        <v>10</v>
      </c>
      <c r="J801" s="2">
        <v>3.6630036630036632E-2</v>
      </c>
      <c r="K801" s="1">
        <v>25</v>
      </c>
      <c r="L801" s="2">
        <v>8.7412587412587409E-2</v>
      </c>
      <c r="M801" s="1">
        <v>6</v>
      </c>
      <c r="N801" s="2">
        <v>2.2058823529411766E-2</v>
      </c>
      <c r="O801" s="1">
        <v>23</v>
      </c>
      <c r="P801" s="2">
        <v>7.6158940397350994E-2</v>
      </c>
      <c r="Q801" s="1">
        <v>39</v>
      </c>
      <c r="R801" s="2">
        <v>0.11890243902439024</v>
      </c>
      <c r="S801"/>
      <c r="T801"/>
    </row>
    <row r="802" spans="1:20" x14ac:dyDescent="0.2">
      <c r="A802" s="1">
        <v>6</v>
      </c>
      <c r="B802" s="1">
        <v>15</v>
      </c>
      <c r="C802" s="2">
        <v>5.1724137931034482E-2</v>
      </c>
      <c r="F802" s="1">
        <v>8</v>
      </c>
      <c r="G802" s="1">
        <v>18</v>
      </c>
      <c r="H802" s="2">
        <v>6.2068965517241378E-2</v>
      </c>
      <c r="I802" s="1">
        <v>6</v>
      </c>
      <c r="J802" s="2">
        <v>2.197802197802198E-2</v>
      </c>
      <c r="K802" s="1">
        <v>23</v>
      </c>
      <c r="L802" s="2">
        <v>8.0419580419580416E-2</v>
      </c>
      <c r="M802" s="1">
        <v>9</v>
      </c>
      <c r="N802" s="2">
        <v>3.3088235294117647E-2</v>
      </c>
      <c r="O802" s="1">
        <v>24</v>
      </c>
      <c r="P802" s="2">
        <v>7.9470198675496692E-2</v>
      </c>
      <c r="Q802" s="1">
        <v>54</v>
      </c>
      <c r="R802" s="2">
        <v>0.16463414634146342</v>
      </c>
    </row>
    <row r="803" spans="1:20" x14ac:dyDescent="0.2">
      <c r="A803" s="1">
        <v>7</v>
      </c>
      <c r="B803" s="1">
        <v>24</v>
      </c>
      <c r="C803" s="2">
        <v>8.2758620689655171E-2</v>
      </c>
      <c r="F803" s="1">
        <v>9</v>
      </c>
      <c r="G803" s="1">
        <v>9</v>
      </c>
      <c r="H803" s="2">
        <v>3.1034482758620689E-2</v>
      </c>
      <c r="I803" s="1">
        <v>6</v>
      </c>
      <c r="J803" s="2">
        <v>2.197802197802198E-2</v>
      </c>
      <c r="K803" s="1">
        <v>17</v>
      </c>
      <c r="L803" s="2">
        <v>5.944055944055944E-2</v>
      </c>
      <c r="M803" s="1">
        <v>4</v>
      </c>
      <c r="N803" s="2">
        <v>1.4705882352941176E-2</v>
      </c>
      <c r="O803" s="1">
        <v>15</v>
      </c>
      <c r="P803" s="2">
        <v>4.9668874172185427E-2</v>
      </c>
      <c r="Q803" s="1">
        <v>27</v>
      </c>
      <c r="R803" s="2">
        <v>8.2317073170731711E-2</v>
      </c>
    </row>
    <row r="804" spans="1:20" x14ac:dyDescent="0.2">
      <c r="A804" s="1">
        <v>8</v>
      </c>
      <c r="B804" s="1">
        <v>18</v>
      </c>
      <c r="C804" s="2">
        <v>6.2068965517241378E-2</v>
      </c>
      <c r="F804" s="1">
        <v>10</v>
      </c>
      <c r="G804" s="1">
        <v>12</v>
      </c>
      <c r="H804" s="2">
        <v>4.1379310344827586E-2</v>
      </c>
      <c r="I804" s="1">
        <v>6</v>
      </c>
      <c r="J804" s="2">
        <v>2.197802197802198E-2</v>
      </c>
      <c r="K804" s="1">
        <v>20</v>
      </c>
      <c r="L804" s="2">
        <v>6.9930069930069935E-2</v>
      </c>
      <c r="M804" s="1">
        <v>5</v>
      </c>
      <c r="N804" s="2">
        <v>1.8382352941176471E-2</v>
      </c>
      <c r="O804" s="1">
        <v>30</v>
      </c>
      <c r="P804" s="2">
        <v>9.9337748344370855E-2</v>
      </c>
      <c r="Q804" s="1">
        <v>54</v>
      </c>
      <c r="R804" s="2">
        <v>0.16463414634146342</v>
      </c>
    </row>
    <row r="805" spans="1:20" x14ac:dyDescent="0.2">
      <c r="A805" s="1">
        <v>9</v>
      </c>
      <c r="B805" s="1">
        <v>9</v>
      </c>
      <c r="C805" s="2">
        <v>3.1034482758620689E-2</v>
      </c>
    </row>
    <row r="806" spans="1:20" x14ac:dyDescent="0.2">
      <c r="A806" s="1" t="s">
        <v>406</v>
      </c>
      <c r="B806" s="1">
        <v>12</v>
      </c>
      <c r="C806" s="2">
        <v>4.1379310344827586E-2</v>
      </c>
    </row>
    <row r="807" spans="1:20" x14ac:dyDescent="0.2">
      <c r="B807" s="3">
        <f>SUM(B796:B806)</f>
        <v>290</v>
      </c>
      <c r="C807" s="2"/>
    </row>
    <row r="808" spans="1:20" x14ac:dyDescent="0.2">
      <c r="A808" s="1" t="s">
        <v>196</v>
      </c>
      <c r="B808" s="1">
        <v>65</v>
      </c>
      <c r="C808" s="2"/>
    </row>
    <row r="809" spans="1:20" x14ac:dyDescent="0.2">
      <c r="A809" s="1" t="s">
        <v>8</v>
      </c>
      <c r="B809" s="1">
        <v>6</v>
      </c>
      <c r="C809" s="2"/>
    </row>
    <row r="812" spans="1:20" x14ac:dyDescent="0.2">
      <c r="A812" s="1" t="s">
        <v>230</v>
      </c>
      <c r="D812" s="1" t="str">
        <f>MID(A812,FIND("[",A812)+1,LEN(A812)-FIND("[",A812)-1)</f>
        <v>The project’s actions played an emancipatory role for the targeted groups.</v>
      </c>
    </row>
    <row r="813" spans="1:20" x14ac:dyDescent="0.2">
      <c r="A813" s="1" t="s">
        <v>229</v>
      </c>
    </row>
    <row r="814" spans="1:20" x14ac:dyDescent="0.2">
      <c r="A814" s="1" t="s">
        <v>5</v>
      </c>
      <c r="B814" s="1" t="s">
        <v>6</v>
      </c>
      <c r="C814" s="1" t="s">
        <v>7</v>
      </c>
    </row>
    <row r="815" spans="1:20" x14ac:dyDescent="0.2">
      <c r="A815" s="1" t="s">
        <v>395</v>
      </c>
      <c r="B815" s="1">
        <v>142</v>
      </c>
      <c r="C815" s="2">
        <v>0.52014652014652019</v>
      </c>
    </row>
    <row r="816" spans="1:20" x14ac:dyDescent="0.2">
      <c r="A816" s="1">
        <v>1</v>
      </c>
      <c r="B816" s="1">
        <v>22</v>
      </c>
      <c r="C816" s="2">
        <v>8.0586080586080591E-2</v>
      </c>
    </row>
    <row r="817" spans="1:4" x14ac:dyDescent="0.2">
      <c r="A817" s="1">
        <v>2</v>
      </c>
      <c r="B817" s="1">
        <v>26</v>
      </c>
      <c r="C817" s="2">
        <v>9.5238095238095233E-2</v>
      </c>
    </row>
    <row r="818" spans="1:4" x14ac:dyDescent="0.2">
      <c r="A818" s="1">
        <v>3</v>
      </c>
      <c r="B818" s="1">
        <v>20</v>
      </c>
      <c r="C818" s="2">
        <v>7.3260073260073263E-2</v>
      </c>
    </row>
    <row r="819" spans="1:4" x14ac:dyDescent="0.2">
      <c r="A819" s="1">
        <v>4</v>
      </c>
      <c r="B819" s="1">
        <v>11</v>
      </c>
      <c r="C819" s="2">
        <v>4.0293040293040296E-2</v>
      </c>
    </row>
    <row r="820" spans="1:4" x14ac:dyDescent="0.2">
      <c r="A820" s="1">
        <v>5</v>
      </c>
      <c r="B820" s="1">
        <v>15</v>
      </c>
      <c r="C820" s="2">
        <v>5.4945054945054944E-2</v>
      </c>
    </row>
    <row r="821" spans="1:4" x14ac:dyDescent="0.2">
      <c r="A821" s="1">
        <v>6</v>
      </c>
      <c r="B821" s="1">
        <v>9</v>
      </c>
      <c r="C821" s="2">
        <v>3.2967032967032968E-2</v>
      </c>
    </row>
    <row r="822" spans="1:4" x14ac:dyDescent="0.2">
      <c r="A822" s="1">
        <v>7</v>
      </c>
      <c r="B822" s="1">
        <v>10</v>
      </c>
      <c r="C822" s="2">
        <v>3.6630036630036632E-2</v>
      </c>
    </row>
    <row r="823" spans="1:4" x14ac:dyDescent="0.2">
      <c r="A823" s="1">
        <v>8</v>
      </c>
      <c r="B823" s="1">
        <v>6</v>
      </c>
      <c r="C823" s="2">
        <v>2.197802197802198E-2</v>
      </c>
    </row>
    <row r="824" spans="1:4" x14ac:dyDescent="0.2">
      <c r="A824" s="1">
        <v>9</v>
      </c>
      <c r="B824" s="1">
        <v>6</v>
      </c>
      <c r="C824" s="2">
        <v>2.197802197802198E-2</v>
      </c>
    </row>
    <row r="825" spans="1:4" x14ac:dyDescent="0.2">
      <c r="A825" s="1" t="s">
        <v>406</v>
      </c>
      <c r="B825" s="1">
        <v>6</v>
      </c>
      <c r="C825" s="2">
        <v>2.197802197802198E-2</v>
      </c>
    </row>
    <row r="826" spans="1:4" x14ac:dyDescent="0.2">
      <c r="B826" s="3">
        <f>SUM(B815:B825)</f>
        <v>273</v>
      </c>
      <c r="C826" s="2"/>
    </row>
    <row r="827" spans="1:4" x14ac:dyDescent="0.2">
      <c r="A827" s="1" t="s">
        <v>196</v>
      </c>
      <c r="B827" s="1">
        <v>81</v>
      </c>
      <c r="C827" s="2"/>
    </row>
    <row r="828" spans="1:4" x14ac:dyDescent="0.2">
      <c r="A828" s="1" t="s">
        <v>8</v>
      </c>
      <c r="B828" s="1">
        <v>7</v>
      </c>
      <c r="C828" s="2"/>
    </row>
    <row r="831" spans="1:4" x14ac:dyDescent="0.2">
      <c r="A831" s="1" t="s">
        <v>231</v>
      </c>
      <c r="D831" s="1" t="str">
        <f>MID(A831,FIND("[",A831)+1,LEN(A831)-FIND("[",A831)-1)</f>
        <v>The project generated a deeper/better understanding of a specific social issue.</v>
      </c>
    </row>
    <row r="832" spans="1:4" x14ac:dyDescent="0.2">
      <c r="A832" s="1" t="s">
        <v>229</v>
      </c>
    </row>
    <row r="833" spans="1:3" x14ac:dyDescent="0.2">
      <c r="A833" s="1" t="s">
        <v>5</v>
      </c>
      <c r="B833" s="1" t="s">
        <v>6</v>
      </c>
      <c r="C833" s="1" t="s">
        <v>7</v>
      </c>
    </row>
    <row r="834" spans="1:3" x14ac:dyDescent="0.2">
      <c r="A834" s="1" t="s">
        <v>395</v>
      </c>
      <c r="B834" s="1">
        <v>117</v>
      </c>
      <c r="C834" s="2">
        <v>0.40909090909090912</v>
      </c>
    </row>
    <row r="835" spans="1:3" x14ac:dyDescent="0.2">
      <c r="A835" s="1">
        <v>1</v>
      </c>
      <c r="B835" s="1">
        <v>22</v>
      </c>
      <c r="C835" s="2">
        <v>7.6923076923076927E-2</v>
      </c>
    </row>
    <row r="836" spans="1:3" x14ac:dyDescent="0.2">
      <c r="A836" s="1">
        <v>2</v>
      </c>
      <c r="B836" s="1">
        <v>10</v>
      </c>
      <c r="C836" s="2">
        <v>3.4965034965034968E-2</v>
      </c>
    </row>
    <row r="837" spans="1:3" x14ac:dyDescent="0.2">
      <c r="A837" s="1">
        <v>3</v>
      </c>
      <c r="B837" s="1">
        <v>19</v>
      </c>
      <c r="C837" s="2">
        <v>6.6433566433566432E-2</v>
      </c>
    </row>
    <row r="838" spans="1:3" x14ac:dyDescent="0.2">
      <c r="A838" s="1">
        <v>4</v>
      </c>
      <c r="B838" s="1">
        <v>12</v>
      </c>
      <c r="C838" s="2">
        <v>4.195804195804196E-2</v>
      </c>
    </row>
    <row r="839" spans="1:3" x14ac:dyDescent="0.2">
      <c r="A839" s="1">
        <v>5</v>
      </c>
      <c r="B839" s="1">
        <v>9</v>
      </c>
      <c r="C839" s="2">
        <v>3.1468531468531472E-2</v>
      </c>
    </row>
    <row r="840" spans="1:3" x14ac:dyDescent="0.2">
      <c r="A840" s="1">
        <v>6</v>
      </c>
      <c r="B840" s="1">
        <v>12</v>
      </c>
      <c r="C840" s="2">
        <v>4.195804195804196E-2</v>
      </c>
    </row>
    <row r="841" spans="1:3" x14ac:dyDescent="0.2">
      <c r="A841" s="1">
        <v>7</v>
      </c>
      <c r="B841" s="1">
        <v>25</v>
      </c>
      <c r="C841" s="2">
        <v>8.7412587412587409E-2</v>
      </c>
    </row>
    <row r="842" spans="1:3" x14ac:dyDescent="0.2">
      <c r="A842" s="1">
        <v>8</v>
      </c>
      <c r="B842" s="1">
        <v>23</v>
      </c>
      <c r="C842" s="2">
        <v>8.0419580419580416E-2</v>
      </c>
    </row>
    <row r="843" spans="1:3" x14ac:dyDescent="0.2">
      <c r="A843" s="1">
        <v>9</v>
      </c>
      <c r="B843" s="1">
        <v>17</v>
      </c>
      <c r="C843" s="2">
        <v>5.944055944055944E-2</v>
      </c>
    </row>
    <row r="844" spans="1:3" x14ac:dyDescent="0.2">
      <c r="A844" s="1" t="s">
        <v>406</v>
      </c>
      <c r="B844" s="1">
        <v>20</v>
      </c>
      <c r="C844" s="2">
        <v>6.9930069930069935E-2</v>
      </c>
    </row>
    <row r="845" spans="1:3" x14ac:dyDescent="0.2">
      <c r="B845" s="3">
        <f>SUM(B834:B844)</f>
        <v>286</v>
      </c>
      <c r="C845" s="2"/>
    </row>
    <row r="846" spans="1:3" x14ac:dyDescent="0.2">
      <c r="A846" s="1" t="s">
        <v>196</v>
      </c>
      <c r="B846" s="1">
        <v>70</v>
      </c>
      <c r="C846" s="2"/>
    </row>
    <row r="847" spans="1:3" x14ac:dyDescent="0.2">
      <c r="A847" s="1" t="s">
        <v>8</v>
      </c>
      <c r="B847" s="1">
        <v>5</v>
      </c>
      <c r="C847" s="2"/>
    </row>
    <row r="850" spans="1:4" x14ac:dyDescent="0.2">
      <c r="A850" s="1" t="s">
        <v>232</v>
      </c>
      <c r="D850" s="1" t="str">
        <f>MID(A850,FIND("[",A850)+1,LEN(A850)-FIND("[",A850)-1)</f>
        <v>The project contributed to the mitigation of a social issue.</v>
      </c>
    </row>
    <row r="851" spans="1:4" x14ac:dyDescent="0.2">
      <c r="A851" s="1" t="s">
        <v>229</v>
      </c>
    </row>
    <row r="852" spans="1:4" x14ac:dyDescent="0.2">
      <c r="A852" s="1" t="s">
        <v>5</v>
      </c>
      <c r="B852" s="1" t="s">
        <v>6</v>
      </c>
      <c r="C852" s="1" t="s">
        <v>7</v>
      </c>
    </row>
    <row r="853" spans="1:4" x14ac:dyDescent="0.2">
      <c r="A853" s="1" t="s">
        <v>395</v>
      </c>
      <c r="B853" s="1">
        <v>155</v>
      </c>
      <c r="C853" s="2">
        <v>0.56985294117647056</v>
      </c>
    </row>
    <row r="854" spans="1:4" x14ac:dyDescent="0.2">
      <c r="A854" s="1">
        <v>1</v>
      </c>
      <c r="B854" s="1">
        <v>28</v>
      </c>
      <c r="C854" s="2">
        <v>0.10294117647058823</v>
      </c>
    </row>
    <row r="855" spans="1:4" x14ac:dyDescent="0.2">
      <c r="A855" s="1">
        <v>2</v>
      </c>
      <c r="B855" s="1">
        <v>17</v>
      </c>
      <c r="C855" s="2">
        <v>6.25E-2</v>
      </c>
    </row>
    <row r="856" spans="1:4" x14ac:dyDescent="0.2">
      <c r="A856" s="1">
        <v>3</v>
      </c>
      <c r="B856" s="1">
        <v>16</v>
      </c>
      <c r="C856" s="2">
        <v>5.8823529411764705E-2</v>
      </c>
    </row>
    <row r="857" spans="1:4" x14ac:dyDescent="0.2">
      <c r="A857" s="1">
        <v>4</v>
      </c>
      <c r="B857" s="1">
        <v>8</v>
      </c>
      <c r="C857" s="2">
        <v>2.9411764705882353E-2</v>
      </c>
    </row>
    <row r="858" spans="1:4" x14ac:dyDescent="0.2">
      <c r="A858" s="1">
        <v>5</v>
      </c>
      <c r="B858" s="1">
        <v>16</v>
      </c>
      <c r="C858" s="2">
        <v>5.8823529411764705E-2</v>
      </c>
    </row>
    <row r="859" spans="1:4" x14ac:dyDescent="0.2">
      <c r="A859" s="1">
        <v>6</v>
      </c>
      <c r="B859" s="1">
        <v>8</v>
      </c>
      <c r="C859" s="2">
        <v>2.9411764705882353E-2</v>
      </c>
    </row>
    <row r="860" spans="1:4" x14ac:dyDescent="0.2">
      <c r="A860" s="1">
        <v>7</v>
      </c>
      <c r="B860" s="1">
        <v>6</v>
      </c>
      <c r="C860" s="2">
        <v>2.2058823529411766E-2</v>
      </c>
    </row>
    <row r="861" spans="1:4" x14ac:dyDescent="0.2">
      <c r="A861" s="1">
        <v>8</v>
      </c>
      <c r="B861" s="1">
        <v>9</v>
      </c>
      <c r="C861" s="2">
        <v>3.3088235294117647E-2</v>
      </c>
    </row>
    <row r="862" spans="1:4" x14ac:dyDescent="0.2">
      <c r="A862" s="1">
        <v>9</v>
      </c>
      <c r="B862" s="1">
        <v>4</v>
      </c>
      <c r="C862" s="2">
        <v>1.4705882352941176E-2</v>
      </c>
    </row>
    <row r="863" spans="1:4" x14ac:dyDescent="0.2">
      <c r="A863" s="1" t="s">
        <v>406</v>
      </c>
      <c r="B863" s="1">
        <v>5</v>
      </c>
      <c r="C863" s="2">
        <v>1.8382352941176471E-2</v>
      </c>
    </row>
    <row r="864" spans="1:4" x14ac:dyDescent="0.2">
      <c r="B864" s="3">
        <f>SUM(B853:B863)</f>
        <v>272</v>
      </c>
      <c r="C864" s="2"/>
    </row>
    <row r="865" spans="1:4" x14ac:dyDescent="0.2">
      <c r="A865" s="1" t="s">
        <v>196</v>
      </c>
      <c r="B865" s="1">
        <v>81</v>
      </c>
      <c r="C865" s="2"/>
    </row>
    <row r="866" spans="1:4" x14ac:dyDescent="0.2">
      <c r="A866" s="1" t="s">
        <v>8</v>
      </c>
      <c r="B866" s="1">
        <v>8</v>
      </c>
      <c r="C866" s="2"/>
    </row>
    <row r="869" spans="1:4" x14ac:dyDescent="0.2">
      <c r="A869" s="1" t="s">
        <v>233</v>
      </c>
      <c r="D869" s="1" t="str">
        <f>MID(A869,FIND("[",A869)+1,LEN(A869)-FIND("[",A869)-1)</f>
        <v>The project results addressed an issue that was not (widely) known in the society before.</v>
      </c>
    </row>
    <row r="870" spans="1:4" x14ac:dyDescent="0.2">
      <c r="A870" s="1" t="s">
        <v>229</v>
      </c>
    </row>
    <row r="871" spans="1:4" x14ac:dyDescent="0.2">
      <c r="A871" s="1" t="s">
        <v>5</v>
      </c>
      <c r="B871" s="1" t="s">
        <v>6</v>
      </c>
      <c r="C871" s="1" t="s">
        <v>7</v>
      </c>
    </row>
    <row r="872" spans="1:4" x14ac:dyDescent="0.2">
      <c r="A872" s="1" t="s">
        <v>395</v>
      </c>
      <c r="B872" s="1">
        <v>102</v>
      </c>
      <c r="C872" s="2">
        <v>0.33774834437086093</v>
      </c>
    </row>
    <row r="873" spans="1:4" x14ac:dyDescent="0.2">
      <c r="A873" s="1">
        <v>1</v>
      </c>
      <c r="B873" s="1">
        <v>17</v>
      </c>
      <c r="C873" s="2">
        <v>5.6291390728476824E-2</v>
      </c>
    </row>
    <row r="874" spans="1:4" x14ac:dyDescent="0.2">
      <c r="A874" s="1">
        <v>2</v>
      </c>
      <c r="B874" s="1">
        <v>13</v>
      </c>
      <c r="C874" s="2">
        <v>4.3046357615894038E-2</v>
      </c>
    </row>
    <row r="875" spans="1:4" x14ac:dyDescent="0.2">
      <c r="A875" s="1">
        <v>3</v>
      </c>
      <c r="B875" s="1">
        <v>26</v>
      </c>
      <c r="C875" s="2">
        <v>8.6092715231788075E-2</v>
      </c>
    </row>
    <row r="876" spans="1:4" x14ac:dyDescent="0.2">
      <c r="A876" s="1">
        <v>4</v>
      </c>
      <c r="B876" s="1">
        <v>17</v>
      </c>
      <c r="C876" s="2">
        <v>5.6291390728476824E-2</v>
      </c>
    </row>
    <row r="877" spans="1:4" x14ac:dyDescent="0.2">
      <c r="A877" s="1">
        <v>5</v>
      </c>
      <c r="B877" s="1">
        <v>19</v>
      </c>
      <c r="C877" s="2">
        <v>6.2913907284768214E-2</v>
      </c>
    </row>
    <row r="878" spans="1:4" x14ac:dyDescent="0.2">
      <c r="A878" s="1">
        <v>6</v>
      </c>
      <c r="B878" s="1">
        <v>16</v>
      </c>
      <c r="C878" s="2">
        <v>5.2980132450331126E-2</v>
      </c>
    </row>
    <row r="879" spans="1:4" x14ac:dyDescent="0.2">
      <c r="A879" s="1">
        <v>7</v>
      </c>
      <c r="B879" s="1">
        <v>23</v>
      </c>
      <c r="C879" s="2">
        <v>7.6158940397350994E-2</v>
      </c>
    </row>
    <row r="880" spans="1:4" x14ac:dyDescent="0.2">
      <c r="A880" s="1">
        <v>8</v>
      </c>
      <c r="B880" s="1">
        <v>24</v>
      </c>
      <c r="C880" s="2">
        <v>7.9470198675496692E-2</v>
      </c>
    </row>
    <row r="881" spans="1:4" x14ac:dyDescent="0.2">
      <c r="A881" s="1">
        <v>9</v>
      </c>
      <c r="B881" s="1">
        <v>15</v>
      </c>
      <c r="C881" s="2">
        <v>4.9668874172185427E-2</v>
      </c>
    </row>
    <row r="882" spans="1:4" x14ac:dyDescent="0.2">
      <c r="A882" s="1" t="s">
        <v>406</v>
      </c>
      <c r="B882" s="1">
        <v>30</v>
      </c>
      <c r="C882" s="2">
        <v>9.9337748344370855E-2</v>
      </c>
    </row>
    <row r="883" spans="1:4" x14ac:dyDescent="0.2">
      <c r="B883" s="3">
        <f>SUM(B872:B882)</f>
        <v>302</v>
      </c>
      <c r="C883" s="2"/>
    </row>
    <row r="884" spans="1:4" x14ac:dyDescent="0.2">
      <c r="A884" s="1" t="s">
        <v>196</v>
      </c>
      <c r="B884" s="1">
        <v>55</v>
      </c>
      <c r="C884" s="2"/>
    </row>
    <row r="885" spans="1:4" x14ac:dyDescent="0.2">
      <c r="A885" s="1" t="s">
        <v>8</v>
      </c>
      <c r="B885" s="1">
        <v>4</v>
      </c>
      <c r="C885" s="2"/>
    </row>
    <row r="888" spans="1:4" x14ac:dyDescent="0.2">
      <c r="A888" s="1" t="s">
        <v>234</v>
      </c>
      <c r="D888" s="1" t="str">
        <f>MID(A888,FIND("[",A888)+1,LEN(A888)-FIND("[",A888)-1)</f>
        <v>The scrutinised issue was not (widely) addressed in academia before.</v>
      </c>
    </row>
    <row r="889" spans="1:4" x14ac:dyDescent="0.2">
      <c r="A889" s="1" t="s">
        <v>229</v>
      </c>
    </row>
    <row r="890" spans="1:4" x14ac:dyDescent="0.2">
      <c r="A890" s="1" t="s">
        <v>5</v>
      </c>
      <c r="B890" s="1" t="s">
        <v>6</v>
      </c>
      <c r="C890" s="1" t="s">
        <v>7</v>
      </c>
    </row>
    <row r="891" spans="1:4" x14ac:dyDescent="0.2">
      <c r="A891" s="1" t="s">
        <v>395</v>
      </c>
      <c r="B891" s="1">
        <v>62</v>
      </c>
      <c r="C891" s="2">
        <v>0.18902439024390244</v>
      </c>
    </row>
    <row r="892" spans="1:4" x14ac:dyDescent="0.2">
      <c r="A892" s="1">
        <v>1</v>
      </c>
      <c r="B892" s="1">
        <v>10</v>
      </c>
      <c r="C892" s="2">
        <v>3.048780487804878E-2</v>
      </c>
    </row>
    <row r="893" spans="1:4" x14ac:dyDescent="0.2">
      <c r="A893" s="1">
        <v>2</v>
      </c>
      <c r="B893" s="1">
        <v>8</v>
      </c>
      <c r="C893" s="2">
        <v>2.4390243902439025E-2</v>
      </c>
    </row>
    <row r="894" spans="1:4" x14ac:dyDescent="0.2">
      <c r="A894" s="1">
        <v>3</v>
      </c>
      <c r="B894" s="1">
        <v>15</v>
      </c>
      <c r="C894" s="2">
        <v>4.573170731707317E-2</v>
      </c>
    </row>
    <row r="895" spans="1:4" x14ac:dyDescent="0.2">
      <c r="A895" s="1">
        <v>4</v>
      </c>
      <c r="B895" s="1">
        <v>16</v>
      </c>
      <c r="C895" s="2">
        <v>4.878048780487805E-2</v>
      </c>
    </row>
    <row r="896" spans="1:4" x14ac:dyDescent="0.2">
      <c r="A896" s="1">
        <v>5</v>
      </c>
      <c r="B896" s="1">
        <v>25</v>
      </c>
      <c r="C896" s="2">
        <v>7.621951219512195E-2</v>
      </c>
    </row>
    <row r="897" spans="1:10" x14ac:dyDescent="0.2">
      <c r="A897" s="1">
        <v>6</v>
      </c>
      <c r="B897" s="1">
        <v>18</v>
      </c>
      <c r="C897" s="2">
        <v>5.4878048780487805E-2</v>
      </c>
    </row>
    <row r="898" spans="1:10" x14ac:dyDescent="0.2">
      <c r="A898" s="1">
        <v>7</v>
      </c>
      <c r="B898" s="1">
        <v>39</v>
      </c>
      <c r="C898" s="2">
        <v>0.11890243902439024</v>
      </c>
    </row>
    <row r="899" spans="1:10" x14ac:dyDescent="0.2">
      <c r="A899" s="1">
        <v>8</v>
      </c>
      <c r="B899" s="1">
        <v>54</v>
      </c>
      <c r="C899" s="2">
        <v>0.16463414634146342</v>
      </c>
    </row>
    <row r="900" spans="1:10" x14ac:dyDescent="0.2">
      <c r="A900" s="1">
        <v>9</v>
      </c>
      <c r="B900" s="1">
        <v>27</v>
      </c>
      <c r="C900" s="2">
        <v>8.2317073170731711E-2</v>
      </c>
    </row>
    <row r="901" spans="1:10" x14ac:dyDescent="0.2">
      <c r="A901" s="1" t="s">
        <v>406</v>
      </c>
      <c r="B901" s="1">
        <v>54</v>
      </c>
      <c r="C901" s="2">
        <v>0.16463414634146342</v>
      </c>
    </row>
    <row r="902" spans="1:10" x14ac:dyDescent="0.2">
      <c r="B902" s="3">
        <f>SUM(B891:B901)</f>
        <v>328</v>
      </c>
      <c r="C902" s="2"/>
    </row>
    <row r="903" spans="1:10" x14ac:dyDescent="0.2">
      <c r="A903" s="1" t="s">
        <v>196</v>
      </c>
      <c r="B903" s="1">
        <v>28</v>
      </c>
      <c r="C903" s="2"/>
    </row>
    <row r="904" spans="1:10" x14ac:dyDescent="0.2">
      <c r="A904" s="1" t="s">
        <v>8</v>
      </c>
      <c r="B904" s="1">
        <v>5</v>
      </c>
      <c r="C904" s="2"/>
    </row>
    <row r="905" spans="1:10" x14ac:dyDescent="0.2">
      <c r="A905" s="36"/>
      <c r="G905" s="1" t="s">
        <v>396</v>
      </c>
      <c r="I905" s="1" t="s">
        <v>297</v>
      </c>
    </row>
    <row r="906" spans="1:10" x14ac:dyDescent="0.2">
      <c r="A906" s="3" t="s">
        <v>408</v>
      </c>
      <c r="F906" s="1" t="s">
        <v>512</v>
      </c>
      <c r="G906" s="1" t="s">
        <v>428</v>
      </c>
      <c r="H906" s="1" t="s">
        <v>429</v>
      </c>
      <c r="I906" s="1" t="s">
        <v>428</v>
      </c>
      <c r="J906" s="1" t="s">
        <v>429</v>
      </c>
    </row>
    <row r="907" spans="1:10" x14ac:dyDescent="0.2">
      <c r="A907" s="1" t="s">
        <v>235</v>
      </c>
      <c r="D907" s="1" t="str">
        <f>MID(A907,FIND("[",A907)+1,LEN(A907)-FIND("[",A907)-1)</f>
        <v>Peer reviewed journal publication</v>
      </c>
      <c r="F907" s="1" t="s">
        <v>490</v>
      </c>
      <c r="G907" s="1">
        <v>14</v>
      </c>
      <c r="H907" s="2">
        <v>3.9106145251396648E-2</v>
      </c>
      <c r="I907" s="1">
        <v>344</v>
      </c>
      <c r="J907" s="2">
        <v>0.96089385474860334</v>
      </c>
    </row>
    <row r="908" spans="1:10" x14ac:dyDescent="0.2">
      <c r="A908" s="1" t="s">
        <v>236</v>
      </c>
      <c r="F908" s="1" t="s">
        <v>491</v>
      </c>
      <c r="G908" s="1">
        <v>186</v>
      </c>
      <c r="H908" s="2">
        <v>0.54385964912280704</v>
      </c>
      <c r="I908" s="1">
        <v>156</v>
      </c>
      <c r="J908" s="2">
        <v>0.45614035087719296</v>
      </c>
    </row>
    <row r="909" spans="1:10" x14ac:dyDescent="0.2">
      <c r="A909" s="1" t="s">
        <v>5</v>
      </c>
      <c r="B909" s="1" t="s">
        <v>6</v>
      </c>
      <c r="C909" s="1" t="s">
        <v>7</v>
      </c>
      <c r="F909" s="1" t="s">
        <v>492</v>
      </c>
      <c r="G909" s="1">
        <v>52</v>
      </c>
      <c r="H909" s="2">
        <v>0.14606741573033707</v>
      </c>
      <c r="I909" s="1">
        <v>304</v>
      </c>
      <c r="J909" s="2">
        <v>0.8539325842696629</v>
      </c>
    </row>
    <row r="910" spans="1:10" x14ac:dyDescent="0.2">
      <c r="A910" s="1" t="s">
        <v>396</v>
      </c>
      <c r="B910" s="1">
        <v>14</v>
      </c>
      <c r="C910" s="2">
        <v>3.9106145251396648E-2</v>
      </c>
      <c r="F910" s="1" t="s">
        <v>493</v>
      </c>
      <c r="G910" s="1">
        <v>301</v>
      </c>
      <c r="H910" s="2">
        <v>0.90390390390390385</v>
      </c>
      <c r="I910" s="1">
        <v>32</v>
      </c>
      <c r="J910" s="2">
        <v>9.6096096096096095E-2</v>
      </c>
    </row>
    <row r="911" spans="1:10" x14ac:dyDescent="0.2">
      <c r="A911" s="1" t="s">
        <v>297</v>
      </c>
      <c r="B911" s="1">
        <v>344</v>
      </c>
      <c r="C911" s="2">
        <v>0.96089385474860334</v>
      </c>
      <c r="F911" s="1" t="s">
        <v>494</v>
      </c>
      <c r="G911" s="1">
        <v>196</v>
      </c>
      <c r="H911" s="2">
        <v>0.56647398843930641</v>
      </c>
      <c r="I911" s="1">
        <v>150</v>
      </c>
      <c r="J911" s="2">
        <v>0.43352601156069365</v>
      </c>
    </row>
    <row r="912" spans="1:10" x14ac:dyDescent="0.2">
      <c r="B912" s="3">
        <f>SUM(B910:B911)</f>
        <v>358</v>
      </c>
      <c r="C912" s="2"/>
      <c r="F912" s="1" t="s">
        <v>495</v>
      </c>
      <c r="G912" s="1">
        <v>198</v>
      </c>
      <c r="H912" s="2">
        <v>0.57725947521865895</v>
      </c>
      <c r="I912" s="1">
        <v>145</v>
      </c>
      <c r="J912" s="2">
        <v>0.42274052478134111</v>
      </c>
    </row>
    <row r="913" spans="1:10" x14ac:dyDescent="0.2">
      <c r="A913" s="1" t="s">
        <v>8</v>
      </c>
      <c r="B913" s="1">
        <v>3</v>
      </c>
      <c r="C913" s="2"/>
      <c r="F913" s="1" t="s">
        <v>496</v>
      </c>
      <c r="G913" s="1">
        <v>74</v>
      </c>
      <c r="H913" s="2">
        <v>0.20903954802259886</v>
      </c>
      <c r="I913" s="1">
        <v>280</v>
      </c>
      <c r="J913" s="2">
        <v>0.79096045197740117</v>
      </c>
    </row>
    <row r="914" spans="1:10" x14ac:dyDescent="0.2">
      <c r="F914" s="1" t="s">
        <v>497</v>
      </c>
      <c r="G914" s="1">
        <v>219</v>
      </c>
      <c r="H914" s="2">
        <v>0.63112391930835732</v>
      </c>
      <c r="I914" s="1">
        <v>128</v>
      </c>
      <c r="J914" s="2">
        <v>0.36887608069164263</v>
      </c>
    </row>
    <row r="915" spans="1:10" x14ac:dyDescent="0.2">
      <c r="F915" s="1" t="s">
        <v>498</v>
      </c>
      <c r="G915" s="1">
        <v>228</v>
      </c>
      <c r="H915" s="2">
        <v>0.66472303206997085</v>
      </c>
      <c r="I915" s="1">
        <v>115</v>
      </c>
      <c r="J915" s="2">
        <v>0.33527696793002915</v>
      </c>
    </row>
    <row r="916" spans="1:10" x14ac:dyDescent="0.2">
      <c r="A916" s="1" t="s">
        <v>237</v>
      </c>
      <c r="D916" s="1" t="str">
        <f>MID(A916,FIND("[",A916)+1,LEN(A916)-FIND("[",A916)-1)</f>
        <v>Monography, contribution to a book</v>
      </c>
      <c r="F916" s="1" t="s">
        <v>499</v>
      </c>
      <c r="G916" s="1">
        <v>226</v>
      </c>
      <c r="H916" s="2">
        <v>0.66081871345029242</v>
      </c>
      <c r="I916" s="1">
        <v>116</v>
      </c>
      <c r="J916" s="2">
        <v>0.33918128654970758</v>
      </c>
    </row>
    <row r="917" spans="1:10" x14ac:dyDescent="0.2">
      <c r="A917" s="1" t="s">
        <v>236</v>
      </c>
      <c r="F917" s="1" t="s">
        <v>500</v>
      </c>
      <c r="G917" s="1">
        <v>233</v>
      </c>
      <c r="H917" s="2">
        <v>0.67930029154518945</v>
      </c>
      <c r="I917" s="1">
        <v>110</v>
      </c>
      <c r="J917" s="2">
        <v>0.32069970845481049</v>
      </c>
    </row>
    <row r="918" spans="1:10" x14ac:dyDescent="0.2">
      <c r="A918" s="1" t="s">
        <v>5</v>
      </c>
      <c r="B918" s="1" t="s">
        <v>6</v>
      </c>
      <c r="C918" s="1" t="s">
        <v>7</v>
      </c>
      <c r="F918" s="1" t="s">
        <v>501</v>
      </c>
      <c r="G918" s="1">
        <v>207</v>
      </c>
      <c r="H918" s="2">
        <v>0.60349854227405253</v>
      </c>
      <c r="I918" s="1">
        <v>136</v>
      </c>
      <c r="J918" s="2">
        <v>0.39650145772594753</v>
      </c>
    </row>
    <row r="919" spans="1:10" x14ac:dyDescent="0.2">
      <c r="A919" s="1" t="s">
        <v>396</v>
      </c>
      <c r="B919" s="1">
        <v>186</v>
      </c>
      <c r="C919" s="2">
        <v>0.54385964912280704</v>
      </c>
    </row>
    <row r="920" spans="1:10" x14ac:dyDescent="0.2">
      <c r="A920" s="1" t="s">
        <v>297</v>
      </c>
      <c r="B920" s="1">
        <v>156</v>
      </c>
      <c r="C920" s="2">
        <v>0.45614035087719296</v>
      </c>
    </row>
    <row r="921" spans="1:10" x14ac:dyDescent="0.2">
      <c r="B921" s="3">
        <f>SUM(B919:B920)</f>
        <v>342</v>
      </c>
      <c r="C921" s="2"/>
    </row>
    <row r="922" spans="1:10" x14ac:dyDescent="0.2">
      <c r="A922" s="1" t="s">
        <v>8</v>
      </c>
      <c r="B922" s="1">
        <v>19</v>
      </c>
      <c r="C922" s="2"/>
    </row>
    <row r="925" spans="1:10" x14ac:dyDescent="0.2">
      <c r="A925" s="1" t="s">
        <v>238</v>
      </c>
      <c r="D925" s="1" t="str">
        <f>MID(A925,FIND("[",A925)+1,LEN(A925)-FIND("[",A925)-1)</f>
        <v>Conference proceeding</v>
      </c>
    </row>
    <row r="926" spans="1:10" x14ac:dyDescent="0.2">
      <c r="A926" s="1" t="s">
        <v>236</v>
      </c>
    </row>
    <row r="927" spans="1:10" x14ac:dyDescent="0.2">
      <c r="A927" s="1" t="s">
        <v>5</v>
      </c>
      <c r="B927" s="1" t="s">
        <v>6</v>
      </c>
      <c r="C927" s="1" t="s">
        <v>7</v>
      </c>
    </row>
    <row r="928" spans="1:10" x14ac:dyDescent="0.2">
      <c r="A928" s="1" t="s">
        <v>396</v>
      </c>
      <c r="B928" s="1">
        <v>52</v>
      </c>
      <c r="C928" s="2">
        <v>0.14606741573033707</v>
      </c>
    </row>
    <row r="929" spans="1:4" x14ac:dyDescent="0.2">
      <c r="A929" s="1" t="s">
        <v>297</v>
      </c>
      <c r="B929" s="1">
        <v>304</v>
      </c>
      <c r="C929" s="2">
        <v>0.8539325842696629</v>
      </c>
    </row>
    <row r="930" spans="1:4" x14ac:dyDescent="0.2">
      <c r="B930" s="3">
        <f>SUM(B928:B929)</f>
        <v>356</v>
      </c>
      <c r="C930" s="2"/>
    </row>
    <row r="931" spans="1:4" x14ac:dyDescent="0.2">
      <c r="A931" s="1" t="s">
        <v>8</v>
      </c>
      <c r="B931" s="1">
        <v>5</v>
      </c>
      <c r="C931" s="2"/>
    </row>
    <row r="934" spans="1:4" x14ac:dyDescent="0.2">
      <c r="A934" s="1" t="s">
        <v>239</v>
      </c>
      <c r="D934" s="1" t="str">
        <f>MID(A934,FIND("[",A934)+1,LEN(A934)-FIND("[",A934)-1)</f>
        <v>Policy brief(s)</v>
      </c>
    </row>
    <row r="935" spans="1:4" x14ac:dyDescent="0.2">
      <c r="A935" s="1" t="s">
        <v>236</v>
      </c>
    </row>
    <row r="936" spans="1:4" x14ac:dyDescent="0.2">
      <c r="A936" s="1" t="s">
        <v>5</v>
      </c>
      <c r="B936" s="1" t="s">
        <v>6</v>
      </c>
      <c r="C936" s="1" t="s">
        <v>7</v>
      </c>
    </row>
    <row r="937" spans="1:4" x14ac:dyDescent="0.2">
      <c r="A937" s="1" t="s">
        <v>396</v>
      </c>
      <c r="B937" s="1">
        <v>301</v>
      </c>
      <c r="C937" s="2">
        <v>0.90390390390390385</v>
      </c>
    </row>
    <row r="938" spans="1:4" x14ac:dyDescent="0.2">
      <c r="A938" s="1" t="s">
        <v>297</v>
      </c>
      <c r="B938" s="1">
        <v>32</v>
      </c>
      <c r="C938" s="2">
        <v>9.6096096096096095E-2</v>
      </c>
    </row>
    <row r="939" spans="1:4" x14ac:dyDescent="0.2">
      <c r="B939" s="3">
        <f>SUM(B937:B938)</f>
        <v>333</v>
      </c>
      <c r="C939" s="2"/>
    </row>
    <row r="940" spans="1:4" x14ac:dyDescent="0.2">
      <c r="A940" s="1" t="s">
        <v>8</v>
      </c>
      <c r="B940" s="1">
        <v>28</v>
      </c>
      <c r="C940" s="2"/>
    </row>
    <row r="943" spans="1:4" x14ac:dyDescent="0.2">
      <c r="A943" s="1" t="s">
        <v>240</v>
      </c>
      <c r="D943" s="1" t="str">
        <f>MID(A943,FIND("[",A943)+1,LEN(A943)-FIND("[",A943)-1)</f>
        <v>Traditional media (TV/radio/print/etc.)</v>
      </c>
    </row>
    <row r="944" spans="1:4" x14ac:dyDescent="0.2">
      <c r="A944" s="1" t="s">
        <v>236</v>
      </c>
    </row>
    <row r="945" spans="1:4" x14ac:dyDescent="0.2">
      <c r="A945" s="1" t="s">
        <v>5</v>
      </c>
      <c r="B945" s="1" t="s">
        <v>6</v>
      </c>
      <c r="C945" s="1" t="s">
        <v>7</v>
      </c>
    </row>
    <row r="946" spans="1:4" x14ac:dyDescent="0.2">
      <c r="A946" s="1" t="s">
        <v>396</v>
      </c>
      <c r="B946" s="1">
        <v>196</v>
      </c>
      <c r="C946" s="2">
        <v>0.56647398843930641</v>
      </c>
    </row>
    <row r="947" spans="1:4" x14ac:dyDescent="0.2">
      <c r="A947" s="1" t="s">
        <v>297</v>
      </c>
      <c r="B947" s="1">
        <v>150</v>
      </c>
      <c r="C947" s="2">
        <v>0.43352601156069365</v>
      </c>
    </row>
    <row r="948" spans="1:4" x14ac:dyDescent="0.2">
      <c r="B948" s="3">
        <f>SUM(B946:B947)</f>
        <v>346</v>
      </c>
      <c r="C948" s="2"/>
    </row>
    <row r="949" spans="1:4" x14ac:dyDescent="0.2">
      <c r="A949" s="1" t="s">
        <v>8</v>
      </c>
      <c r="B949" s="1">
        <v>15</v>
      </c>
      <c r="C949" s="2"/>
    </row>
    <row r="952" spans="1:4" x14ac:dyDescent="0.2">
      <c r="A952" s="1" t="s">
        <v>241</v>
      </c>
      <c r="D952" s="1" t="str">
        <f>MID(A952,FIND("[",A952)+1,LEN(A952)-FIND("[",A952)-1)</f>
        <v>Professional journals/magazines targeting practitioners</v>
      </c>
    </row>
    <row r="953" spans="1:4" x14ac:dyDescent="0.2">
      <c r="A953" s="1" t="s">
        <v>236</v>
      </c>
    </row>
    <row r="954" spans="1:4" x14ac:dyDescent="0.2">
      <c r="A954" s="1" t="s">
        <v>5</v>
      </c>
      <c r="B954" s="1" t="s">
        <v>6</v>
      </c>
      <c r="C954" s="1" t="s">
        <v>7</v>
      </c>
    </row>
    <row r="955" spans="1:4" x14ac:dyDescent="0.2">
      <c r="A955" s="1" t="s">
        <v>396</v>
      </c>
      <c r="B955" s="1">
        <v>198</v>
      </c>
      <c r="C955" s="2">
        <v>0.57725947521865895</v>
      </c>
    </row>
    <row r="956" spans="1:4" x14ac:dyDescent="0.2">
      <c r="A956" s="1" t="s">
        <v>297</v>
      </c>
      <c r="B956" s="1">
        <v>145</v>
      </c>
      <c r="C956" s="2">
        <v>0.42274052478134111</v>
      </c>
    </row>
    <row r="957" spans="1:4" x14ac:dyDescent="0.2">
      <c r="B957" s="3">
        <f>SUM(B955:B956)</f>
        <v>343</v>
      </c>
      <c r="C957" s="2"/>
    </row>
    <row r="958" spans="1:4" x14ac:dyDescent="0.2">
      <c r="A958" s="1" t="s">
        <v>8</v>
      </c>
      <c r="B958" s="1">
        <v>18</v>
      </c>
      <c r="C958" s="2"/>
    </row>
    <row r="961" spans="1:4" x14ac:dyDescent="0.2">
      <c r="A961" s="1" t="s">
        <v>242</v>
      </c>
      <c r="D961" s="1" t="str">
        <f>MID(A961,FIND("[",A961)+1,LEN(A961)-FIND("[",A961)-1)</f>
        <v>Own institutional or project website/blog</v>
      </c>
    </row>
    <row r="962" spans="1:4" x14ac:dyDescent="0.2">
      <c r="A962" s="1" t="s">
        <v>236</v>
      </c>
    </row>
    <row r="963" spans="1:4" x14ac:dyDescent="0.2">
      <c r="A963" s="1" t="s">
        <v>5</v>
      </c>
      <c r="B963" s="1" t="s">
        <v>6</v>
      </c>
      <c r="C963" s="1" t="s">
        <v>7</v>
      </c>
    </row>
    <row r="964" spans="1:4" x14ac:dyDescent="0.2">
      <c r="A964" s="1" t="s">
        <v>396</v>
      </c>
      <c r="B964" s="1">
        <v>74</v>
      </c>
      <c r="C964" s="2">
        <v>0.20903954802259886</v>
      </c>
    </row>
    <row r="965" spans="1:4" x14ac:dyDescent="0.2">
      <c r="A965" s="1" t="s">
        <v>297</v>
      </c>
      <c r="B965" s="1">
        <v>280</v>
      </c>
      <c r="C965" s="2">
        <v>0.79096045197740117</v>
      </c>
    </row>
    <row r="966" spans="1:4" x14ac:dyDescent="0.2">
      <c r="B966" s="3">
        <f>SUM(B964:B965)</f>
        <v>354</v>
      </c>
      <c r="C966" s="2"/>
    </row>
    <row r="967" spans="1:4" x14ac:dyDescent="0.2">
      <c r="A967" s="1" t="s">
        <v>8</v>
      </c>
      <c r="B967" s="1">
        <v>7</v>
      </c>
      <c r="C967" s="2"/>
    </row>
    <row r="970" spans="1:4" x14ac:dyDescent="0.2">
      <c r="A970" s="1" t="s">
        <v>243</v>
      </c>
      <c r="D970" s="1" t="str">
        <f>MID(A970,FIND("[",A970)+1,LEN(A970)-FIND("[",A970)-1)</f>
        <v>Social media</v>
      </c>
    </row>
    <row r="971" spans="1:4" x14ac:dyDescent="0.2">
      <c r="A971" s="1" t="s">
        <v>236</v>
      </c>
    </row>
    <row r="972" spans="1:4" x14ac:dyDescent="0.2">
      <c r="A972" s="1" t="s">
        <v>5</v>
      </c>
      <c r="B972" s="1" t="s">
        <v>6</v>
      </c>
      <c r="C972" s="1" t="s">
        <v>7</v>
      </c>
    </row>
    <row r="973" spans="1:4" x14ac:dyDescent="0.2">
      <c r="A973" s="1" t="s">
        <v>396</v>
      </c>
      <c r="B973" s="1">
        <v>219</v>
      </c>
      <c r="C973" s="2">
        <v>0.63112391930835732</v>
      </c>
    </row>
    <row r="974" spans="1:4" x14ac:dyDescent="0.2">
      <c r="A974" s="1" t="s">
        <v>297</v>
      </c>
      <c r="B974" s="1">
        <v>128</v>
      </c>
      <c r="C974" s="2">
        <v>0.36887608069164263</v>
      </c>
    </row>
    <row r="975" spans="1:4" x14ac:dyDescent="0.2">
      <c r="B975" s="3">
        <f>SUM(B973:B974)</f>
        <v>347</v>
      </c>
      <c r="C975" s="2"/>
    </row>
    <row r="976" spans="1:4" x14ac:dyDescent="0.2">
      <c r="A976" s="1" t="s">
        <v>8</v>
      </c>
      <c r="B976" s="1">
        <v>14</v>
      </c>
      <c r="C976" s="2"/>
    </row>
    <row r="979" spans="1:4" x14ac:dyDescent="0.2">
      <c r="A979" s="1" t="s">
        <v>244</v>
      </c>
      <c r="D979" s="1" t="str">
        <f>MID(A979,FIND("[",A979)+1,LEN(A979)-FIND("[",A979)-1)</f>
        <v>Online platforms (other than social media and project website/blog; e. g. data or code sharing, citizen science platforms)</v>
      </c>
    </row>
    <row r="980" spans="1:4" x14ac:dyDescent="0.2">
      <c r="A980" s="1" t="s">
        <v>236</v>
      </c>
    </row>
    <row r="981" spans="1:4" x14ac:dyDescent="0.2">
      <c r="A981" s="1" t="s">
        <v>5</v>
      </c>
      <c r="B981" s="1" t="s">
        <v>6</v>
      </c>
      <c r="C981" s="1" t="s">
        <v>7</v>
      </c>
    </row>
    <row r="982" spans="1:4" x14ac:dyDescent="0.2">
      <c r="A982" s="1" t="s">
        <v>396</v>
      </c>
      <c r="B982" s="1">
        <v>228</v>
      </c>
      <c r="C982" s="2">
        <v>0.66472303206997085</v>
      </c>
    </row>
    <row r="983" spans="1:4" x14ac:dyDescent="0.2">
      <c r="A983" s="1" t="s">
        <v>297</v>
      </c>
      <c r="B983" s="1">
        <v>115</v>
      </c>
      <c r="C983" s="2">
        <v>0.33527696793002915</v>
      </c>
    </row>
    <row r="984" spans="1:4" x14ac:dyDescent="0.2">
      <c r="B984" s="3">
        <f>SUM(B982:B983)</f>
        <v>343</v>
      </c>
      <c r="C984" s="2"/>
    </row>
    <row r="985" spans="1:4" x14ac:dyDescent="0.2">
      <c r="A985" s="1" t="s">
        <v>8</v>
      </c>
      <c r="B985" s="1">
        <v>18</v>
      </c>
      <c r="C985" s="2"/>
    </row>
    <row r="988" spans="1:4" x14ac:dyDescent="0.2">
      <c r="A988" s="1" t="s">
        <v>245</v>
      </c>
      <c r="D988" s="1" t="str">
        <f>MID(A988,FIND("[",A988)+1,LEN(A988)-FIND("[",A988)-1)</f>
        <v>(You providing) consultancy (paid or unpaid)</v>
      </c>
    </row>
    <row r="989" spans="1:4" x14ac:dyDescent="0.2">
      <c r="A989" s="1" t="s">
        <v>236</v>
      </c>
    </row>
    <row r="990" spans="1:4" x14ac:dyDescent="0.2">
      <c r="A990" s="1" t="s">
        <v>5</v>
      </c>
      <c r="B990" s="1" t="s">
        <v>6</v>
      </c>
      <c r="C990" s="1" t="s">
        <v>7</v>
      </c>
    </row>
    <row r="991" spans="1:4" x14ac:dyDescent="0.2">
      <c r="A991" s="1" t="s">
        <v>396</v>
      </c>
      <c r="B991" s="1">
        <v>226</v>
      </c>
      <c r="C991" s="2">
        <v>0.66081871345029242</v>
      </c>
    </row>
    <row r="992" spans="1:4" x14ac:dyDescent="0.2">
      <c r="A992" s="1" t="s">
        <v>297</v>
      </c>
      <c r="B992" s="1">
        <v>116</v>
      </c>
      <c r="C992" s="2">
        <v>0.33918128654970758</v>
      </c>
    </row>
    <row r="993" spans="1:4" x14ac:dyDescent="0.2">
      <c r="B993" s="3">
        <f>SUM(B991:B992)</f>
        <v>342</v>
      </c>
      <c r="C993" s="2"/>
    </row>
    <row r="994" spans="1:4" x14ac:dyDescent="0.2">
      <c r="A994" s="1" t="s">
        <v>8</v>
      </c>
      <c r="B994" s="1">
        <v>19</v>
      </c>
      <c r="C994" s="2"/>
    </row>
    <row r="997" spans="1:4" x14ac:dyDescent="0.2">
      <c r="A997" s="1" t="s">
        <v>246</v>
      </c>
      <c r="D997" s="1" t="str">
        <f>MID(A997,FIND("[",A997)+1,LEN(A997)-FIND("[",A997)-1)</f>
        <v>Targeted events for (non-academic) practitioners</v>
      </c>
    </row>
    <row r="998" spans="1:4" x14ac:dyDescent="0.2">
      <c r="A998" s="1" t="s">
        <v>236</v>
      </c>
    </row>
    <row r="999" spans="1:4" x14ac:dyDescent="0.2">
      <c r="A999" s="1" t="s">
        <v>5</v>
      </c>
      <c r="B999" s="1" t="s">
        <v>6</v>
      </c>
      <c r="C999" s="1" t="s">
        <v>7</v>
      </c>
    </row>
    <row r="1000" spans="1:4" x14ac:dyDescent="0.2">
      <c r="A1000" s="1" t="s">
        <v>396</v>
      </c>
      <c r="B1000" s="1">
        <v>233</v>
      </c>
      <c r="C1000" s="2">
        <v>0.67930029154518945</v>
      </c>
    </row>
    <row r="1001" spans="1:4" x14ac:dyDescent="0.2">
      <c r="A1001" s="1" t="s">
        <v>297</v>
      </c>
      <c r="B1001" s="1">
        <v>110</v>
      </c>
      <c r="C1001" s="2">
        <v>0.32069970845481049</v>
      </c>
    </row>
    <row r="1002" spans="1:4" x14ac:dyDescent="0.2">
      <c r="B1002" s="3">
        <f>SUM(B1000:B1001)</f>
        <v>343</v>
      </c>
      <c r="C1002" s="2"/>
    </row>
    <row r="1003" spans="1:4" x14ac:dyDescent="0.2">
      <c r="A1003" s="1" t="s">
        <v>8</v>
      </c>
      <c r="B1003" s="1">
        <v>18</v>
      </c>
      <c r="C1003" s="2"/>
    </row>
    <row r="1006" spans="1:4" x14ac:dyDescent="0.2">
      <c r="A1006" s="1" t="s">
        <v>247</v>
      </c>
      <c r="D1006" s="1" t="str">
        <f>MID(A1006,FIND("[",A1006)+1,LEN(A1006)-FIND("[",A1006)-1)</f>
        <v>General events for a non-academic public (other than practitioners)</v>
      </c>
    </row>
    <row r="1007" spans="1:4" x14ac:dyDescent="0.2">
      <c r="A1007" s="1" t="s">
        <v>236</v>
      </c>
    </row>
    <row r="1008" spans="1:4" x14ac:dyDescent="0.2">
      <c r="A1008" s="1" t="s">
        <v>5</v>
      </c>
      <c r="B1008" s="1" t="s">
        <v>6</v>
      </c>
      <c r="C1008" s="1" t="s">
        <v>7</v>
      </c>
    </row>
    <row r="1009" spans="1:12" x14ac:dyDescent="0.2">
      <c r="A1009" s="1" t="s">
        <v>396</v>
      </c>
      <c r="B1009" s="1">
        <v>207</v>
      </c>
      <c r="C1009" s="2">
        <v>0.60349854227405253</v>
      </c>
    </row>
    <row r="1010" spans="1:12" x14ac:dyDescent="0.2">
      <c r="A1010" s="1" t="s">
        <v>297</v>
      </c>
      <c r="B1010" s="1">
        <v>136</v>
      </c>
      <c r="C1010" s="2">
        <v>0.39650145772594753</v>
      </c>
    </row>
    <row r="1011" spans="1:12" x14ac:dyDescent="0.2">
      <c r="B1011" s="3">
        <f>SUM(B1009:B1010)</f>
        <v>343</v>
      </c>
      <c r="C1011" s="2"/>
    </row>
    <row r="1012" spans="1:12" x14ac:dyDescent="0.2">
      <c r="A1012" s="1" t="s">
        <v>8</v>
      </c>
      <c r="B1012" s="1">
        <v>18</v>
      </c>
      <c r="C1012" s="2"/>
    </row>
    <row r="1014" spans="1:12" x14ac:dyDescent="0.2">
      <c r="A1014" s="36"/>
    </row>
    <row r="1015" spans="1:12" x14ac:dyDescent="0.2">
      <c r="A1015" s="1" t="s">
        <v>248</v>
      </c>
      <c r="D1015" s="1" t="str">
        <f>MID(A1015,FIND("[",A1015)+1,LEN(A1015)-FIND("[",A1015)-1)</f>
        <v>Scaling-up (to achieve a higher impact)</v>
      </c>
    </row>
    <row r="1016" spans="1:12" x14ac:dyDescent="0.2">
      <c r="A1016" s="1" t="s">
        <v>249</v>
      </c>
      <c r="G1016" s="1" t="s">
        <v>502</v>
      </c>
      <c r="I1016" s="1" t="s">
        <v>503</v>
      </c>
      <c r="K1016" s="1" t="s">
        <v>504</v>
      </c>
    </row>
    <row r="1017" spans="1:12" x14ac:dyDescent="0.2">
      <c r="A1017" s="1" t="s">
        <v>5</v>
      </c>
      <c r="B1017" s="1" t="s">
        <v>6</v>
      </c>
      <c r="C1017" s="1" t="s">
        <v>7</v>
      </c>
      <c r="F1017" s="1" t="s">
        <v>425</v>
      </c>
      <c r="G1017" s="1" t="s">
        <v>428</v>
      </c>
      <c r="H1017" s="1" t="s">
        <v>429</v>
      </c>
      <c r="I1017" s="1" t="s">
        <v>428</v>
      </c>
      <c r="J1017" s="1" t="s">
        <v>429</v>
      </c>
      <c r="K1017" s="1" t="s">
        <v>428</v>
      </c>
      <c r="L1017" s="1" t="s">
        <v>429</v>
      </c>
    </row>
    <row r="1018" spans="1:12" x14ac:dyDescent="0.2">
      <c r="A1018" s="1" t="s">
        <v>397</v>
      </c>
      <c r="B1018" s="1">
        <v>3</v>
      </c>
      <c r="C1018" s="2">
        <v>1.7441860465116279E-2</v>
      </c>
      <c r="F1018" s="1">
        <v>0</v>
      </c>
      <c r="G1018" s="1">
        <v>3</v>
      </c>
      <c r="H1018" s="2">
        <v>1.7441860465116279E-2</v>
      </c>
      <c r="I1018" s="1">
        <v>11</v>
      </c>
      <c r="J1018" s="2">
        <v>7.3825503355704702E-2</v>
      </c>
      <c r="K1018" s="1">
        <v>17</v>
      </c>
      <c r="L1018" s="2">
        <v>0.12142857142857143</v>
      </c>
    </row>
    <row r="1019" spans="1:12" x14ac:dyDescent="0.2">
      <c r="A1019" s="1">
        <v>1</v>
      </c>
      <c r="B1019" s="1">
        <v>4</v>
      </c>
      <c r="C1019" s="2">
        <v>2.3255813953488372E-2</v>
      </c>
      <c r="F1019" s="1">
        <v>1</v>
      </c>
      <c r="G1019" s="1">
        <v>4</v>
      </c>
      <c r="H1019" s="2">
        <v>2.3255813953488372E-2</v>
      </c>
      <c r="I1019" s="1">
        <v>6</v>
      </c>
      <c r="J1019" s="2">
        <v>4.0268456375838924E-2</v>
      </c>
      <c r="K1019" s="1">
        <v>12</v>
      </c>
      <c r="L1019" s="2">
        <v>8.5714285714285715E-2</v>
      </c>
    </row>
    <row r="1020" spans="1:12" x14ac:dyDescent="0.2">
      <c r="A1020" s="1">
        <v>2</v>
      </c>
      <c r="B1020" s="1">
        <v>2</v>
      </c>
      <c r="C1020" s="2">
        <v>1.1627906976744186E-2</v>
      </c>
      <c r="F1020" s="1">
        <v>2</v>
      </c>
      <c r="G1020" s="1">
        <v>2</v>
      </c>
      <c r="H1020" s="2">
        <v>1.1627906976744186E-2</v>
      </c>
      <c r="I1020" s="1">
        <v>7</v>
      </c>
      <c r="J1020" s="2">
        <v>4.6979865771812082E-2</v>
      </c>
      <c r="K1020" s="1">
        <v>10</v>
      </c>
      <c r="L1020" s="2">
        <v>7.1428571428571425E-2</v>
      </c>
    </row>
    <row r="1021" spans="1:12" x14ac:dyDescent="0.2">
      <c r="A1021" s="1">
        <v>3</v>
      </c>
      <c r="B1021" s="1">
        <v>6</v>
      </c>
      <c r="C1021" s="2">
        <v>3.4883720930232558E-2</v>
      </c>
      <c r="F1021" s="1">
        <v>3</v>
      </c>
      <c r="G1021" s="1">
        <v>6</v>
      </c>
      <c r="H1021" s="2">
        <v>3.4883720930232558E-2</v>
      </c>
      <c r="I1021" s="1">
        <v>3</v>
      </c>
      <c r="J1021" s="2">
        <v>2.0134228187919462E-2</v>
      </c>
      <c r="K1021" s="1">
        <v>10</v>
      </c>
      <c r="L1021" s="2">
        <v>7.1428571428571425E-2</v>
      </c>
    </row>
    <row r="1022" spans="1:12" x14ac:dyDescent="0.2">
      <c r="A1022" s="1">
        <v>4</v>
      </c>
      <c r="B1022" s="1">
        <v>6</v>
      </c>
      <c r="C1022" s="2">
        <v>3.4883720930232558E-2</v>
      </c>
      <c r="F1022" s="1">
        <v>4</v>
      </c>
      <c r="G1022" s="1">
        <v>6</v>
      </c>
      <c r="H1022" s="2">
        <v>3.4883720930232558E-2</v>
      </c>
      <c r="I1022" s="1">
        <v>5</v>
      </c>
      <c r="J1022" s="2">
        <v>3.3557046979865772E-2</v>
      </c>
      <c r="K1022" s="1">
        <v>13</v>
      </c>
      <c r="L1022" s="2">
        <v>9.285714285714286E-2</v>
      </c>
    </row>
    <row r="1023" spans="1:12" x14ac:dyDescent="0.2">
      <c r="A1023" s="1">
        <v>5</v>
      </c>
      <c r="B1023" s="1">
        <v>21</v>
      </c>
      <c r="C1023" s="2">
        <v>0.12209302325581395</v>
      </c>
      <c r="F1023" s="1">
        <v>5</v>
      </c>
      <c r="G1023" s="1">
        <v>21</v>
      </c>
      <c r="H1023" s="2">
        <v>0.12209302325581395</v>
      </c>
      <c r="I1023" s="1">
        <v>25</v>
      </c>
      <c r="J1023" s="2">
        <v>0.16778523489932887</v>
      </c>
      <c r="K1023" s="1">
        <v>17</v>
      </c>
      <c r="L1023" s="2">
        <v>0.12142857142857143</v>
      </c>
    </row>
    <row r="1024" spans="1:12" x14ac:dyDescent="0.2">
      <c r="A1024" s="1">
        <v>6</v>
      </c>
      <c r="B1024" s="1">
        <v>11</v>
      </c>
      <c r="C1024" s="2">
        <v>6.3953488372093026E-2</v>
      </c>
      <c r="F1024" s="1">
        <v>6</v>
      </c>
      <c r="G1024" s="1">
        <v>11</v>
      </c>
      <c r="H1024" s="2">
        <v>6.3953488372093026E-2</v>
      </c>
      <c r="I1024" s="1">
        <v>6</v>
      </c>
      <c r="J1024" s="2">
        <v>4.0268456375838924E-2</v>
      </c>
      <c r="K1024" s="1">
        <v>10</v>
      </c>
      <c r="L1024" s="2">
        <v>7.1428571428571425E-2</v>
      </c>
    </row>
    <row r="1025" spans="1:12" x14ac:dyDescent="0.2">
      <c r="A1025" s="1">
        <v>7</v>
      </c>
      <c r="B1025" s="1">
        <v>36</v>
      </c>
      <c r="C1025" s="2">
        <v>0.20930232558139536</v>
      </c>
      <c r="F1025" s="1">
        <v>7</v>
      </c>
      <c r="G1025" s="1">
        <v>36</v>
      </c>
      <c r="H1025" s="2">
        <v>0.20930232558139536</v>
      </c>
      <c r="I1025" s="1">
        <v>24</v>
      </c>
      <c r="J1025" s="2">
        <v>0.16107382550335569</v>
      </c>
      <c r="K1025" s="1">
        <v>16</v>
      </c>
      <c r="L1025" s="2">
        <v>0.11428571428571428</v>
      </c>
    </row>
    <row r="1026" spans="1:12" x14ac:dyDescent="0.2">
      <c r="A1026" s="1">
        <v>8</v>
      </c>
      <c r="B1026" s="1">
        <v>38</v>
      </c>
      <c r="C1026" s="2">
        <v>0.22093023255813954</v>
      </c>
      <c r="F1026" s="1">
        <v>8</v>
      </c>
      <c r="G1026" s="1">
        <v>38</v>
      </c>
      <c r="H1026" s="2">
        <v>0.22093023255813954</v>
      </c>
      <c r="I1026" s="1">
        <v>33</v>
      </c>
      <c r="J1026" s="2">
        <v>0.22147651006711411</v>
      </c>
      <c r="K1026" s="1">
        <v>15</v>
      </c>
      <c r="L1026" s="2">
        <v>0.10714285714285714</v>
      </c>
    </row>
    <row r="1027" spans="1:12" x14ac:dyDescent="0.2">
      <c r="A1027" s="1">
        <v>9</v>
      </c>
      <c r="B1027" s="1">
        <v>10</v>
      </c>
      <c r="C1027" s="2">
        <v>5.8139534883720929E-2</v>
      </c>
      <c r="F1027" s="1">
        <v>9</v>
      </c>
      <c r="G1027" s="1">
        <v>10</v>
      </c>
      <c r="H1027" s="2">
        <v>5.8139534883720929E-2</v>
      </c>
      <c r="I1027" s="1">
        <v>5</v>
      </c>
      <c r="J1027" s="2">
        <v>3.3557046979865772E-2</v>
      </c>
      <c r="K1027" s="1">
        <v>5</v>
      </c>
      <c r="L1027" s="2">
        <v>3.5714285714285712E-2</v>
      </c>
    </row>
    <row r="1028" spans="1:12" x14ac:dyDescent="0.2">
      <c r="A1028" s="1" t="s">
        <v>407</v>
      </c>
      <c r="B1028" s="1">
        <v>35</v>
      </c>
      <c r="C1028" s="2">
        <v>0.20348837209302326</v>
      </c>
      <c r="F1028" s="1">
        <v>10</v>
      </c>
      <c r="G1028" s="1">
        <v>35</v>
      </c>
      <c r="H1028" s="2">
        <v>0.20348837209302326</v>
      </c>
      <c r="I1028" s="1">
        <v>24</v>
      </c>
      <c r="J1028" s="2">
        <v>0.16107382550335569</v>
      </c>
      <c r="K1028" s="1">
        <v>15</v>
      </c>
      <c r="L1028" s="2">
        <v>0.10714285714285714</v>
      </c>
    </row>
    <row r="1029" spans="1:12" x14ac:dyDescent="0.2">
      <c r="B1029" s="3">
        <f>SUM(B1018:B1028)</f>
        <v>172</v>
      </c>
      <c r="C1029" s="2"/>
    </row>
    <row r="1030" spans="1:12" x14ac:dyDescent="0.2">
      <c r="A1030" s="1" t="s">
        <v>250</v>
      </c>
      <c r="B1030" s="1">
        <v>18</v>
      </c>
      <c r="C1030" s="2">
        <v>8.5308056872037921E-2</v>
      </c>
    </row>
    <row r="1031" spans="1:12" x14ac:dyDescent="0.2">
      <c r="A1031" s="1" t="s">
        <v>196</v>
      </c>
      <c r="B1031" s="1">
        <v>21</v>
      </c>
      <c r="C1031" s="2">
        <v>9.9526066350710901E-2</v>
      </c>
    </row>
    <row r="1032" spans="1:12" x14ac:dyDescent="0.2">
      <c r="A1032" s="1" t="s">
        <v>8</v>
      </c>
      <c r="B1032" s="1">
        <v>3</v>
      </c>
      <c r="C1032" s="2"/>
    </row>
    <row r="1035" spans="1:12" x14ac:dyDescent="0.2">
      <c r="A1035" s="1" t="s">
        <v>251</v>
      </c>
      <c r="D1035" s="1" t="str">
        <f>MID(A1035,FIND("[",A1035)+1,LEN(A1035)-FIND("[",A1035)-1)</f>
        <v>Scaling-out (to different geographic areas)</v>
      </c>
    </row>
    <row r="1036" spans="1:12" x14ac:dyDescent="0.2">
      <c r="A1036" s="1" t="s">
        <v>249</v>
      </c>
    </row>
    <row r="1037" spans="1:12" x14ac:dyDescent="0.2">
      <c r="A1037" s="1" t="s">
        <v>5</v>
      </c>
      <c r="B1037" s="1" t="s">
        <v>6</v>
      </c>
      <c r="C1037" s="1" t="s">
        <v>7</v>
      </c>
    </row>
    <row r="1038" spans="1:12" x14ac:dyDescent="0.2">
      <c r="A1038" s="1" t="s">
        <v>397</v>
      </c>
      <c r="B1038" s="1">
        <v>11</v>
      </c>
      <c r="C1038" s="2">
        <v>7.3825503355704702E-2</v>
      </c>
    </row>
    <row r="1039" spans="1:12" x14ac:dyDescent="0.2">
      <c r="A1039" s="1">
        <v>1</v>
      </c>
      <c r="B1039" s="1">
        <v>6</v>
      </c>
      <c r="C1039" s="2">
        <v>4.0268456375838924E-2</v>
      </c>
    </row>
    <row r="1040" spans="1:12" x14ac:dyDescent="0.2">
      <c r="A1040" s="1">
        <v>2</v>
      </c>
      <c r="B1040" s="1">
        <v>7</v>
      </c>
      <c r="C1040" s="2">
        <v>4.6979865771812082E-2</v>
      </c>
    </row>
    <row r="1041" spans="1:4" x14ac:dyDescent="0.2">
      <c r="A1041" s="1">
        <v>3</v>
      </c>
      <c r="B1041" s="1">
        <v>3</v>
      </c>
      <c r="C1041" s="2">
        <v>2.0134228187919462E-2</v>
      </c>
    </row>
    <row r="1042" spans="1:4" x14ac:dyDescent="0.2">
      <c r="A1042" s="1">
        <v>4</v>
      </c>
      <c r="B1042" s="1">
        <v>5</v>
      </c>
      <c r="C1042" s="2">
        <v>3.3557046979865772E-2</v>
      </c>
    </row>
    <row r="1043" spans="1:4" x14ac:dyDescent="0.2">
      <c r="A1043" s="1">
        <v>5</v>
      </c>
      <c r="B1043" s="1">
        <v>25</v>
      </c>
      <c r="C1043" s="2">
        <v>0.16778523489932887</v>
      </c>
    </row>
    <row r="1044" spans="1:4" x14ac:dyDescent="0.2">
      <c r="A1044" s="1">
        <v>6</v>
      </c>
      <c r="B1044" s="1">
        <v>6</v>
      </c>
      <c r="C1044" s="2">
        <v>4.0268456375838924E-2</v>
      </c>
    </row>
    <row r="1045" spans="1:4" x14ac:dyDescent="0.2">
      <c r="A1045" s="1">
        <v>7</v>
      </c>
      <c r="B1045" s="1">
        <v>24</v>
      </c>
      <c r="C1045" s="2">
        <v>0.16107382550335569</v>
      </c>
    </row>
    <row r="1046" spans="1:4" x14ac:dyDescent="0.2">
      <c r="A1046" s="1">
        <v>8</v>
      </c>
      <c r="B1046" s="1">
        <v>33</v>
      </c>
      <c r="C1046" s="2">
        <v>0.22147651006711411</v>
      </c>
    </row>
    <row r="1047" spans="1:4" x14ac:dyDescent="0.2">
      <c r="A1047" s="1">
        <v>9</v>
      </c>
      <c r="B1047" s="1">
        <v>5</v>
      </c>
      <c r="C1047" s="2">
        <v>3.3557046979865772E-2</v>
      </c>
    </row>
    <row r="1048" spans="1:4" x14ac:dyDescent="0.2">
      <c r="A1048" s="1" t="s">
        <v>407</v>
      </c>
      <c r="B1048" s="1">
        <v>24</v>
      </c>
      <c r="C1048" s="2">
        <v>0.16107382550335569</v>
      </c>
    </row>
    <row r="1049" spans="1:4" x14ac:dyDescent="0.2">
      <c r="B1049" s="3">
        <f>SUM(B1038:B1048)</f>
        <v>149</v>
      </c>
      <c r="C1049" s="2"/>
    </row>
    <row r="1050" spans="1:4" x14ac:dyDescent="0.2">
      <c r="A1050" s="1" t="s">
        <v>250</v>
      </c>
      <c r="B1050" s="1">
        <v>24</v>
      </c>
      <c r="C1050" s="2">
        <v>0.11428571428571428</v>
      </c>
    </row>
    <row r="1051" spans="1:4" x14ac:dyDescent="0.2">
      <c r="A1051" s="1" t="s">
        <v>196</v>
      </c>
      <c r="B1051" s="1">
        <v>37</v>
      </c>
      <c r="C1051" s="2">
        <v>0.1761904761904762</v>
      </c>
    </row>
    <row r="1052" spans="1:4" x14ac:dyDescent="0.2">
      <c r="A1052" s="1" t="s">
        <v>8</v>
      </c>
      <c r="B1052" s="1">
        <v>4</v>
      </c>
      <c r="C1052" s="2"/>
    </row>
    <row r="1055" spans="1:4" x14ac:dyDescent="0.2">
      <c r="A1055" s="1" t="s">
        <v>252</v>
      </c>
      <c r="D1055" s="1" t="str">
        <f>MID(A1055,FIND("[",A1055)+1,LEN(A1055)-FIND("[",A1055)-1)</f>
        <v>Scaling-deep (by changing cultural and social values and practices)</v>
      </c>
    </row>
    <row r="1056" spans="1:4" x14ac:dyDescent="0.2">
      <c r="A1056" s="1" t="s">
        <v>249</v>
      </c>
    </row>
    <row r="1057" spans="1:3" x14ac:dyDescent="0.2">
      <c r="A1057" s="1" t="s">
        <v>5</v>
      </c>
      <c r="B1057" s="1" t="s">
        <v>6</v>
      </c>
      <c r="C1057" s="1" t="s">
        <v>7</v>
      </c>
    </row>
    <row r="1058" spans="1:3" x14ac:dyDescent="0.2">
      <c r="A1058" s="1" t="s">
        <v>397</v>
      </c>
      <c r="B1058" s="1">
        <v>17</v>
      </c>
      <c r="C1058" s="2">
        <v>0.12142857142857143</v>
      </c>
    </row>
    <row r="1059" spans="1:3" x14ac:dyDescent="0.2">
      <c r="A1059" s="1">
        <v>1</v>
      </c>
      <c r="B1059" s="1">
        <v>12</v>
      </c>
      <c r="C1059" s="2">
        <v>8.5714285714285715E-2</v>
      </c>
    </row>
    <row r="1060" spans="1:3" x14ac:dyDescent="0.2">
      <c r="A1060" s="1">
        <v>2</v>
      </c>
      <c r="B1060" s="1">
        <v>10</v>
      </c>
      <c r="C1060" s="2">
        <v>7.1428571428571425E-2</v>
      </c>
    </row>
    <row r="1061" spans="1:3" x14ac:dyDescent="0.2">
      <c r="A1061" s="1">
        <v>3</v>
      </c>
      <c r="B1061" s="1">
        <v>10</v>
      </c>
      <c r="C1061" s="2">
        <v>7.1428571428571425E-2</v>
      </c>
    </row>
    <row r="1062" spans="1:3" x14ac:dyDescent="0.2">
      <c r="A1062" s="1">
        <v>4</v>
      </c>
      <c r="B1062" s="1">
        <v>13</v>
      </c>
      <c r="C1062" s="2">
        <v>9.285714285714286E-2</v>
      </c>
    </row>
    <row r="1063" spans="1:3" x14ac:dyDescent="0.2">
      <c r="A1063" s="1">
        <v>5</v>
      </c>
      <c r="B1063" s="1">
        <v>17</v>
      </c>
      <c r="C1063" s="2">
        <v>0.12142857142857143</v>
      </c>
    </row>
    <row r="1064" spans="1:3" x14ac:dyDescent="0.2">
      <c r="A1064" s="1">
        <v>6</v>
      </c>
      <c r="B1064" s="1">
        <v>10</v>
      </c>
      <c r="C1064" s="2">
        <v>7.1428571428571425E-2</v>
      </c>
    </row>
    <row r="1065" spans="1:3" x14ac:dyDescent="0.2">
      <c r="A1065" s="1">
        <v>7</v>
      </c>
      <c r="B1065" s="1">
        <v>16</v>
      </c>
      <c r="C1065" s="2">
        <v>0.11428571428571428</v>
      </c>
    </row>
    <row r="1066" spans="1:3" x14ac:dyDescent="0.2">
      <c r="A1066" s="1">
        <v>8</v>
      </c>
      <c r="B1066" s="1">
        <v>15</v>
      </c>
      <c r="C1066" s="2">
        <v>0.10714285714285714</v>
      </c>
    </row>
    <row r="1067" spans="1:3" x14ac:dyDescent="0.2">
      <c r="A1067" s="1">
        <v>9</v>
      </c>
      <c r="B1067" s="1">
        <v>5</v>
      </c>
      <c r="C1067" s="2">
        <v>3.5714285714285712E-2</v>
      </c>
    </row>
    <row r="1068" spans="1:3" x14ac:dyDescent="0.2">
      <c r="A1068" s="1" t="s">
        <v>407</v>
      </c>
      <c r="B1068" s="1">
        <v>15</v>
      </c>
      <c r="C1068" s="2">
        <v>0.10714285714285714</v>
      </c>
    </row>
    <row r="1069" spans="1:3" x14ac:dyDescent="0.2">
      <c r="B1069" s="3">
        <f>SUM(B1058:B1068)</f>
        <v>140</v>
      </c>
      <c r="C1069" s="2"/>
    </row>
    <row r="1070" spans="1:3" x14ac:dyDescent="0.2">
      <c r="A1070" s="1" t="s">
        <v>250</v>
      </c>
      <c r="B1070" s="1">
        <v>25</v>
      </c>
      <c r="C1070" s="2">
        <v>0.11848341232227488</v>
      </c>
    </row>
    <row r="1071" spans="1:3" x14ac:dyDescent="0.2">
      <c r="A1071" s="1" t="s">
        <v>196</v>
      </c>
      <c r="B1071" s="1">
        <v>46</v>
      </c>
      <c r="C1071" s="2">
        <v>0.21800947867298578</v>
      </c>
    </row>
    <row r="1072" spans="1:3" x14ac:dyDescent="0.2">
      <c r="A1072" s="1" t="s">
        <v>8</v>
      </c>
      <c r="B1072" s="1">
        <v>3</v>
      </c>
      <c r="C1072" s="2"/>
    </row>
    <row r="1074" spans="1:3" x14ac:dyDescent="0.2">
      <c r="A1074" s="36"/>
    </row>
    <row r="1075" spans="1:3" x14ac:dyDescent="0.2">
      <c r="A1075" s="1" t="s">
        <v>253</v>
      </c>
    </row>
    <row r="1076" spans="1:3" x14ac:dyDescent="0.2">
      <c r="A1076" s="1" t="s">
        <v>254</v>
      </c>
    </row>
    <row r="1077" spans="1:3" x14ac:dyDescent="0.2">
      <c r="A1077" s="1" t="s">
        <v>5</v>
      </c>
      <c r="B1077" s="1" t="s">
        <v>6</v>
      </c>
      <c r="C1077" s="1" t="s">
        <v>7</v>
      </c>
    </row>
    <row r="1078" spans="1:3" x14ac:dyDescent="0.2">
      <c r="A1078" s="1" t="s">
        <v>396</v>
      </c>
      <c r="B1078" s="1">
        <v>142</v>
      </c>
      <c r="C1078" s="2">
        <v>0.3955431754874652</v>
      </c>
    </row>
    <row r="1079" spans="1:3" x14ac:dyDescent="0.2">
      <c r="A1079" s="1" t="s">
        <v>297</v>
      </c>
      <c r="B1079" s="1">
        <v>217</v>
      </c>
      <c r="C1079" s="2">
        <v>0.6044568245125348</v>
      </c>
    </row>
    <row r="1080" spans="1:3" x14ac:dyDescent="0.2">
      <c r="B1080" s="3">
        <f>SUM(B1078:B1079)</f>
        <v>359</v>
      </c>
      <c r="C1080" s="2"/>
    </row>
    <row r="1081" spans="1:3" x14ac:dyDescent="0.2">
      <c r="A1081" s="1" t="s">
        <v>8</v>
      </c>
      <c r="B1081" s="1">
        <v>2</v>
      </c>
      <c r="C1081" s="2"/>
    </row>
    <row r="1084" spans="1:3" x14ac:dyDescent="0.2">
      <c r="A1084" s="1" t="s">
        <v>255</v>
      </c>
    </row>
    <row r="1085" spans="1:3" x14ac:dyDescent="0.2">
      <c r="A1085" s="1" t="s">
        <v>256</v>
      </c>
    </row>
    <row r="1086" spans="1:3" x14ac:dyDescent="0.2">
      <c r="A1086" s="1" t="s">
        <v>5</v>
      </c>
      <c r="B1086" s="1">
        <v>26</v>
      </c>
      <c r="C1086" s="2">
        <v>0.23008849557522124</v>
      </c>
    </row>
    <row r="1087" spans="1:3" x14ac:dyDescent="0.2">
      <c r="A1087" s="1" t="s">
        <v>8</v>
      </c>
      <c r="B1087" s="1">
        <v>87</v>
      </c>
      <c r="C1087" s="2">
        <v>0.76991150442477874</v>
      </c>
    </row>
    <row r="1089" spans="1:2" x14ac:dyDescent="0.2">
      <c r="A1089" s="36"/>
    </row>
    <row r="1090" spans="1:2" x14ac:dyDescent="0.2">
      <c r="A1090" s="3" t="s">
        <v>45</v>
      </c>
      <c r="B1090" s="3" t="s">
        <v>46</v>
      </c>
    </row>
    <row r="1091" spans="1:2" x14ac:dyDescent="0.2">
      <c r="A1091" s="1">
        <v>3</v>
      </c>
      <c r="B1091" s="1" t="s">
        <v>257</v>
      </c>
    </row>
    <row r="1092" spans="1:2" x14ac:dyDescent="0.2">
      <c r="A1092" s="1">
        <v>24</v>
      </c>
      <c r="B1092" s="1" t="s">
        <v>258</v>
      </c>
    </row>
    <row r="1093" spans="1:2" x14ac:dyDescent="0.2">
      <c r="A1093" s="1">
        <v>31</v>
      </c>
      <c r="B1093" s="1" t="s">
        <v>259</v>
      </c>
    </row>
    <row r="1094" spans="1:2" x14ac:dyDescent="0.2">
      <c r="A1094" s="1">
        <v>58</v>
      </c>
      <c r="B1094" s="1" t="s">
        <v>260</v>
      </c>
    </row>
    <row r="1095" spans="1:2" x14ac:dyDescent="0.2">
      <c r="A1095" s="1">
        <v>80</v>
      </c>
      <c r="B1095" s="1" t="s">
        <v>261</v>
      </c>
    </row>
    <row r="1096" spans="1:2" x14ac:dyDescent="0.2">
      <c r="A1096" s="1">
        <v>97</v>
      </c>
      <c r="B1096" s="1" t="s">
        <v>262</v>
      </c>
    </row>
    <row r="1097" spans="1:2" x14ac:dyDescent="0.2">
      <c r="A1097" s="1">
        <v>114</v>
      </c>
      <c r="B1097" s="1" t="s">
        <v>263</v>
      </c>
    </row>
    <row r="1098" spans="1:2" x14ac:dyDescent="0.2">
      <c r="A1098" s="1">
        <v>138</v>
      </c>
      <c r="B1098" s="1" t="s">
        <v>264</v>
      </c>
    </row>
    <row r="1099" spans="1:2" x14ac:dyDescent="0.2">
      <c r="A1099" s="1">
        <v>143</v>
      </c>
      <c r="B1099" s="1" t="s">
        <v>265</v>
      </c>
    </row>
    <row r="1100" spans="1:2" x14ac:dyDescent="0.2">
      <c r="A1100" s="1">
        <v>164</v>
      </c>
      <c r="B1100" s="1" t="s">
        <v>266</v>
      </c>
    </row>
    <row r="1101" spans="1:2" x14ac:dyDescent="0.2">
      <c r="A1101" s="1">
        <v>167</v>
      </c>
      <c r="B1101" s="1" t="s">
        <v>267</v>
      </c>
    </row>
    <row r="1102" spans="1:2" x14ac:dyDescent="0.2">
      <c r="A1102" s="1">
        <v>206</v>
      </c>
      <c r="B1102" s="1" t="s">
        <v>268</v>
      </c>
    </row>
    <row r="1103" spans="1:2" x14ac:dyDescent="0.2">
      <c r="A1103" s="1">
        <v>216</v>
      </c>
      <c r="B1103" s="1" t="s">
        <v>269</v>
      </c>
    </row>
    <row r="1104" spans="1:2" x14ac:dyDescent="0.2">
      <c r="A1104" s="1">
        <v>225</v>
      </c>
      <c r="B1104" s="1" t="s">
        <v>270</v>
      </c>
    </row>
    <row r="1105" spans="1:2" x14ac:dyDescent="0.2">
      <c r="A1105" s="1">
        <v>272</v>
      </c>
      <c r="B1105" s="1" t="s">
        <v>271</v>
      </c>
    </row>
    <row r="1106" spans="1:2" x14ac:dyDescent="0.2">
      <c r="A1106" s="1">
        <v>273</v>
      </c>
      <c r="B1106" s="1" t="s">
        <v>272</v>
      </c>
    </row>
    <row r="1107" spans="1:2" x14ac:dyDescent="0.2">
      <c r="A1107" s="1">
        <v>277</v>
      </c>
      <c r="B1107" s="1" t="s">
        <v>273</v>
      </c>
    </row>
    <row r="1108" spans="1:2" x14ac:dyDescent="0.2">
      <c r="A1108" s="1">
        <v>289</v>
      </c>
      <c r="B1108" s="1" t="s">
        <v>505</v>
      </c>
    </row>
    <row r="1109" spans="1:2" x14ac:dyDescent="0.2">
      <c r="A1109" s="1">
        <v>294</v>
      </c>
      <c r="B1109" s="1" t="s">
        <v>274</v>
      </c>
    </row>
    <row r="1110" spans="1:2" x14ac:dyDescent="0.2">
      <c r="A1110" s="1">
        <v>318</v>
      </c>
      <c r="B1110" s="1" t="s">
        <v>275</v>
      </c>
    </row>
    <row r="1111" spans="1:2" x14ac:dyDescent="0.2">
      <c r="A1111" s="1">
        <v>332</v>
      </c>
      <c r="B1111" s="1" t="s">
        <v>274</v>
      </c>
    </row>
    <row r="1112" spans="1:2" x14ac:dyDescent="0.2">
      <c r="A1112" s="1">
        <v>360</v>
      </c>
      <c r="B1112" s="1" t="s">
        <v>276</v>
      </c>
    </row>
    <row r="1113" spans="1:2" x14ac:dyDescent="0.2">
      <c r="A1113" s="1">
        <v>376</v>
      </c>
      <c r="B1113" s="1" t="s">
        <v>277</v>
      </c>
    </row>
    <row r="1114" spans="1:2" x14ac:dyDescent="0.2">
      <c r="A1114" s="1">
        <v>380</v>
      </c>
      <c r="B1114" s="1" t="s">
        <v>278</v>
      </c>
    </row>
    <row r="1115" spans="1:2" x14ac:dyDescent="0.2">
      <c r="A1115" s="1">
        <v>386</v>
      </c>
      <c r="B1115" s="1" t="s">
        <v>279</v>
      </c>
    </row>
    <row r="1116" spans="1:2" x14ac:dyDescent="0.2">
      <c r="A1116" s="1">
        <v>405</v>
      </c>
      <c r="B1116" s="1" t="s">
        <v>280</v>
      </c>
    </row>
    <row r="1119" spans="1:2" x14ac:dyDescent="0.2">
      <c r="A1119" s="1" t="s">
        <v>281</v>
      </c>
    </row>
    <row r="1120" spans="1:2" x14ac:dyDescent="0.2">
      <c r="A1120" s="1" t="s">
        <v>282</v>
      </c>
    </row>
    <row r="1121" spans="1:3" x14ac:dyDescent="0.2">
      <c r="A1121" s="1" t="s">
        <v>5</v>
      </c>
      <c r="B1121" s="1">
        <v>50</v>
      </c>
      <c r="C1121" s="2">
        <v>0.22026431718061673</v>
      </c>
    </row>
    <row r="1122" spans="1:3" x14ac:dyDescent="0.2">
      <c r="A1122" s="1" t="s">
        <v>8</v>
      </c>
      <c r="B1122" s="1">
        <v>177</v>
      </c>
      <c r="C1122" s="2">
        <v>0.77973568281938332</v>
      </c>
    </row>
    <row r="1124" spans="1:3" x14ac:dyDescent="0.2">
      <c r="A1124" s="36"/>
    </row>
    <row r="1125" spans="1:3" x14ac:dyDescent="0.2">
      <c r="A1125" s="3" t="s">
        <v>45</v>
      </c>
      <c r="B1125" s="3" t="s">
        <v>46</v>
      </c>
    </row>
    <row r="1126" spans="1:3" x14ac:dyDescent="0.2">
      <c r="A1126" s="1">
        <v>2</v>
      </c>
      <c r="B1126" s="1" t="s">
        <v>283</v>
      </c>
    </row>
    <row r="1127" spans="1:3" x14ac:dyDescent="0.2">
      <c r="A1127" s="1">
        <v>20</v>
      </c>
      <c r="B1127" s="1" t="s">
        <v>284</v>
      </c>
    </row>
    <row r="1128" spans="1:3" x14ac:dyDescent="0.2">
      <c r="A1128" s="1">
        <v>24</v>
      </c>
      <c r="B1128" s="1" t="s">
        <v>285</v>
      </c>
    </row>
    <row r="1129" spans="1:3" x14ac:dyDescent="0.2">
      <c r="A1129" s="1">
        <v>29</v>
      </c>
      <c r="B1129" s="1" t="s">
        <v>286</v>
      </c>
    </row>
    <row r="1130" spans="1:3" x14ac:dyDescent="0.2">
      <c r="A1130" s="1">
        <v>38</v>
      </c>
      <c r="B1130" s="1" t="s">
        <v>287</v>
      </c>
    </row>
    <row r="1131" spans="1:3" x14ac:dyDescent="0.2">
      <c r="A1131" s="1">
        <v>39</v>
      </c>
      <c r="B1131" s="1" t="s">
        <v>288</v>
      </c>
    </row>
    <row r="1132" spans="1:3" x14ac:dyDescent="0.2">
      <c r="A1132" s="1">
        <v>52</v>
      </c>
      <c r="B1132" s="1" t="s">
        <v>289</v>
      </c>
    </row>
    <row r="1133" spans="1:3" x14ac:dyDescent="0.2">
      <c r="A1133" s="1">
        <v>62</v>
      </c>
      <c r="B1133" s="1" t="s">
        <v>290</v>
      </c>
    </row>
    <row r="1134" spans="1:3" x14ac:dyDescent="0.2">
      <c r="A1134" s="1">
        <v>82</v>
      </c>
      <c r="B1134" s="1" t="s">
        <v>291</v>
      </c>
    </row>
    <row r="1135" spans="1:3" x14ac:dyDescent="0.2">
      <c r="A1135" s="1">
        <v>114</v>
      </c>
      <c r="B1135" s="1" t="s">
        <v>292</v>
      </c>
    </row>
    <row r="1136" spans="1:3" x14ac:dyDescent="0.2">
      <c r="A1136" s="1">
        <v>115</v>
      </c>
      <c r="B1136" s="1" t="s">
        <v>293</v>
      </c>
    </row>
    <row r="1137" spans="1:2" x14ac:dyDescent="0.2">
      <c r="A1137" s="1">
        <v>119</v>
      </c>
      <c r="B1137" s="1" t="s">
        <v>294</v>
      </c>
    </row>
    <row r="1138" spans="1:2" x14ac:dyDescent="0.2">
      <c r="A1138" s="1">
        <v>127</v>
      </c>
      <c r="B1138" s="1" t="s">
        <v>295</v>
      </c>
    </row>
    <row r="1139" spans="1:2" x14ac:dyDescent="0.2">
      <c r="A1139" s="1">
        <v>131</v>
      </c>
      <c r="B1139" s="1" t="s">
        <v>296</v>
      </c>
    </row>
    <row r="1140" spans="1:2" x14ac:dyDescent="0.2">
      <c r="A1140" s="1">
        <v>137</v>
      </c>
      <c r="B1140" s="1" t="s">
        <v>297</v>
      </c>
    </row>
    <row r="1141" spans="1:2" x14ac:dyDescent="0.2">
      <c r="A1141" s="1">
        <v>138</v>
      </c>
      <c r="B1141" s="1" t="s">
        <v>298</v>
      </c>
    </row>
    <row r="1142" spans="1:2" x14ac:dyDescent="0.2">
      <c r="A1142" s="1">
        <v>145</v>
      </c>
      <c r="B1142" s="1" t="s">
        <v>299</v>
      </c>
    </row>
    <row r="1143" spans="1:2" x14ac:dyDescent="0.2">
      <c r="A1143" s="1">
        <v>169</v>
      </c>
      <c r="B1143" s="1" t="s">
        <v>300</v>
      </c>
    </row>
    <row r="1144" spans="1:2" x14ac:dyDescent="0.2">
      <c r="A1144" s="1">
        <v>163</v>
      </c>
      <c r="B1144" s="1" t="s">
        <v>301</v>
      </c>
    </row>
    <row r="1145" spans="1:2" x14ac:dyDescent="0.2">
      <c r="A1145" s="1">
        <v>164</v>
      </c>
      <c r="B1145" s="1" t="s">
        <v>302</v>
      </c>
    </row>
    <row r="1146" spans="1:2" x14ac:dyDescent="0.2">
      <c r="A1146" s="1">
        <v>176</v>
      </c>
      <c r="B1146" s="1" t="s">
        <v>303</v>
      </c>
    </row>
    <row r="1147" spans="1:2" x14ac:dyDescent="0.2">
      <c r="A1147" s="1">
        <v>199</v>
      </c>
      <c r="B1147" s="1" t="s">
        <v>304</v>
      </c>
    </row>
    <row r="1148" spans="1:2" x14ac:dyDescent="0.2">
      <c r="A1148" s="1">
        <v>216</v>
      </c>
      <c r="B1148" s="1" t="s">
        <v>305</v>
      </c>
    </row>
    <row r="1149" spans="1:2" x14ac:dyDescent="0.2">
      <c r="A1149" s="1">
        <v>229</v>
      </c>
      <c r="B1149" s="1" t="s">
        <v>306</v>
      </c>
    </row>
    <row r="1150" spans="1:2" x14ac:dyDescent="0.2">
      <c r="A1150" s="1">
        <v>232</v>
      </c>
      <c r="B1150" s="1" t="s">
        <v>307</v>
      </c>
    </row>
    <row r="1151" spans="1:2" x14ac:dyDescent="0.2">
      <c r="A1151" s="1">
        <v>248</v>
      </c>
      <c r="B1151" s="1" t="s">
        <v>308</v>
      </c>
    </row>
    <row r="1152" spans="1:2" x14ac:dyDescent="0.2">
      <c r="A1152" s="1">
        <v>252</v>
      </c>
      <c r="B1152" s="1" t="s">
        <v>309</v>
      </c>
    </row>
    <row r="1153" spans="1:2" x14ac:dyDescent="0.2">
      <c r="A1153" s="1">
        <v>261</v>
      </c>
      <c r="B1153" s="1" t="s">
        <v>310</v>
      </c>
    </row>
    <row r="1154" spans="1:2" x14ac:dyDescent="0.2">
      <c r="A1154" s="1">
        <v>272</v>
      </c>
      <c r="B1154" s="1" t="s">
        <v>311</v>
      </c>
    </row>
    <row r="1155" spans="1:2" x14ac:dyDescent="0.2">
      <c r="A1155" s="1">
        <v>273</v>
      </c>
      <c r="B1155" s="1" t="s">
        <v>312</v>
      </c>
    </row>
    <row r="1156" spans="1:2" x14ac:dyDescent="0.2">
      <c r="A1156" s="1">
        <v>279</v>
      </c>
      <c r="B1156" s="1" t="s">
        <v>313</v>
      </c>
    </row>
    <row r="1157" spans="1:2" x14ac:dyDescent="0.2">
      <c r="A1157" s="1">
        <v>285</v>
      </c>
      <c r="B1157" s="1" t="s">
        <v>314</v>
      </c>
    </row>
    <row r="1158" spans="1:2" x14ac:dyDescent="0.2">
      <c r="A1158" s="1">
        <v>287</v>
      </c>
      <c r="B1158" s="1" t="s">
        <v>315</v>
      </c>
    </row>
    <row r="1159" spans="1:2" x14ac:dyDescent="0.2">
      <c r="A1159" s="1">
        <v>289</v>
      </c>
      <c r="B1159" s="1" t="s">
        <v>316</v>
      </c>
    </row>
    <row r="1160" spans="1:2" x14ac:dyDescent="0.2">
      <c r="A1160" s="1">
        <v>294</v>
      </c>
      <c r="B1160" s="1" t="s">
        <v>317</v>
      </c>
    </row>
    <row r="1161" spans="1:2" x14ac:dyDescent="0.2">
      <c r="A1161" s="1">
        <v>298</v>
      </c>
      <c r="B1161" s="1" t="s">
        <v>318</v>
      </c>
    </row>
    <row r="1162" spans="1:2" x14ac:dyDescent="0.2">
      <c r="A1162" s="1">
        <v>299</v>
      </c>
      <c r="B1162" s="1" t="s">
        <v>319</v>
      </c>
    </row>
    <row r="1163" spans="1:2" x14ac:dyDescent="0.2">
      <c r="A1163" s="1">
        <v>301</v>
      </c>
      <c r="B1163" s="1" t="s">
        <v>320</v>
      </c>
    </row>
    <row r="1164" spans="1:2" x14ac:dyDescent="0.2">
      <c r="A1164" s="1">
        <v>318</v>
      </c>
      <c r="B1164" s="1" t="s">
        <v>321</v>
      </c>
    </row>
    <row r="1165" spans="1:2" x14ac:dyDescent="0.2">
      <c r="A1165" s="1">
        <v>324</v>
      </c>
      <c r="B1165" s="1" t="s">
        <v>322</v>
      </c>
    </row>
    <row r="1166" spans="1:2" x14ac:dyDescent="0.2">
      <c r="A1166" s="1">
        <v>328</v>
      </c>
      <c r="B1166" s="1" t="s">
        <v>323</v>
      </c>
    </row>
    <row r="1167" spans="1:2" x14ac:dyDescent="0.2">
      <c r="A1167" s="1">
        <v>332</v>
      </c>
      <c r="B1167" s="1" t="s">
        <v>274</v>
      </c>
    </row>
    <row r="1168" spans="1:2" x14ac:dyDescent="0.2">
      <c r="A1168" s="1">
        <v>342</v>
      </c>
      <c r="B1168" s="1" t="s">
        <v>324</v>
      </c>
    </row>
    <row r="1169" spans="1:3" x14ac:dyDescent="0.2">
      <c r="A1169" s="1">
        <v>372</v>
      </c>
      <c r="B1169" s="1" t="s">
        <v>274</v>
      </c>
    </row>
    <row r="1170" spans="1:3" x14ac:dyDescent="0.2">
      <c r="A1170" s="1">
        <v>376</v>
      </c>
      <c r="B1170" s="1" t="s">
        <v>325</v>
      </c>
    </row>
    <row r="1171" spans="1:3" x14ac:dyDescent="0.2">
      <c r="A1171" s="1">
        <v>377</v>
      </c>
      <c r="B1171" s="1" t="s">
        <v>326</v>
      </c>
    </row>
    <row r="1172" spans="1:3" x14ac:dyDescent="0.2">
      <c r="A1172" s="1">
        <v>400</v>
      </c>
      <c r="B1172" s="1" t="s">
        <v>327</v>
      </c>
    </row>
    <row r="1173" spans="1:3" x14ac:dyDescent="0.2">
      <c r="A1173" s="1">
        <v>401</v>
      </c>
      <c r="B1173" s="1" t="s">
        <v>328</v>
      </c>
    </row>
    <row r="1174" spans="1:3" x14ac:dyDescent="0.2">
      <c r="A1174" s="1">
        <v>405</v>
      </c>
      <c r="B1174" s="1" t="s">
        <v>329</v>
      </c>
    </row>
    <row r="1175" spans="1:3" x14ac:dyDescent="0.2">
      <c r="A1175" s="1">
        <v>411</v>
      </c>
      <c r="B1175" s="1" t="s">
        <v>330</v>
      </c>
    </row>
    <row r="1177" spans="1:3" x14ac:dyDescent="0.2">
      <c r="A1177" s="36"/>
    </row>
    <row r="1178" spans="1:3" x14ac:dyDescent="0.2">
      <c r="A1178" s="1" t="s">
        <v>331</v>
      </c>
    </row>
    <row r="1179" spans="1:3" x14ac:dyDescent="0.2">
      <c r="A1179" s="1" t="s">
        <v>332</v>
      </c>
    </row>
    <row r="1180" spans="1:3" x14ac:dyDescent="0.2">
      <c r="A1180" s="1" t="s">
        <v>5</v>
      </c>
      <c r="B1180" s="1">
        <v>67</v>
      </c>
      <c r="C1180" s="2">
        <v>0.18559556786703602</v>
      </c>
    </row>
    <row r="1181" spans="1:3" x14ac:dyDescent="0.2">
      <c r="A1181" s="1" t="s">
        <v>8</v>
      </c>
      <c r="B1181" s="1">
        <v>294</v>
      </c>
      <c r="C1181" s="2">
        <v>0.8144044321329641</v>
      </c>
    </row>
    <row r="1184" spans="1:3" x14ac:dyDescent="0.2">
      <c r="A1184" s="3" t="s">
        <v>45</v>
      </c>
      <c r="B1184" s="3" t="s">
        <v>46</v>
      </c>
    </row>
    <row r="1185" spans="1:2" x14ac:dyDescent="0.2">
      <c r="A1185" s="1">
        <v>2</v>
      </c>
      <c r="B1185" s="1" t="s">
        <v>333</v>
      </c>
    </row>
    <row r="1186" spans="1:2" x14ac:dyDescent="0.2">
      <c r="A1186" s="1">
        <v>10</v>
      </c>
      <c r="B1186" s="1" t="s">
        <v>334</v>
      </c>
    </row>
    <row r="1187" spans="1:2" x14ac:dyDescent="0.2">
      <c r="A1187" s="1">
        <v>15</v>
      </c>
      <c r="B1187" s="1" t="s">
        <v>335</v>
      </c>
    </row>
    <row r="1188" spans="1:2" x14ac:dyDescent="0.2">
      <c r="A1188" s="1">
        <v>24</v>
      </c>
      <c r="B1188" s="1" t="s">
        <v>336</v>
      </c>
    </row>
    <row r="1189" spans="1:2" x14ac:dyDescent="0.2">
      <c r="A1189" s="1">
        <v>29</v>
      </c>
      <c r="B1189" s="1" t="s">
        <v>337</v>
      </c>
    </row>
    <row r="1190" spans="1:2" x14ac:dyDescent="0.2">
      <c r="A1190" s="1">
        <v>30</v>
      </c>
      <c r="B1190" s="1" t="s">
        <v>338</v>
      </c>
    </row>
    <row r="1191" spans="1:2" x14ac:dyDescent="0.2">
      <c r="A1191" s="1">
        <v>32</v>
      </c>
      <c r="B1191" s="1" t="s">
        <v>339</v>
      </c>
    </row>
    <row r="1192" spans="1:2" x14ac:dyDescent="0.2">
      <c r="A1192" s="1">
        <v>38</v>
      </c>
      <c r="B1192" s="1" t="s">
        <v>340</v>
      </c>
    </row>
    <row r="1193" spans="1:2" x14ac:dyDescent="0.2">
      <c r="A1193" s="1">
        <v>39</v>
      </c>
      <c r="B1193" s="1" t="s">
        <v>341</v>
      </c>
    </row>
    <row r="1194" spans="1:2" x14ac:dyDescent="0.2">
      <c r="A1194" s="1">
        <v>61</v>
      </c>
      <c r="B1194" s="1" t="s">
        <v>342</v>
      </c>
    </row>
    <row r="1195" spans="1:2" x14ac:dyDescent="0.2">
      <c r="A1195" s="1">
        <v>80</v>
      </c>
      <c r="B1195" s="1" t="s">
        <v>343</v>
      </c>
    </row>
    <row r="1196" spans="1:2" x14ac:dyDescent="0.2">
      <c r="A1196" s="1">
        <v>82</v>
      </c>
      <c r="B1196" s="1" t="s">
        <v>344</v>
      </c>
    </row>
    <row r="1197" spans="1:2" x14ac:dyDescent="0.2">
      <c r="A1197" s="1">
        <v>87</v>
      </c>
      <c r="B1197" s="1" t="s">
        <v>345</v>
      </c>
    </row>
    <row r="1198" spans="1:2" x14ac:dyDescent="0.2">
      <c r="A1198" s="1">
        <v>93</v>
      </c>
      <c r="B1198" s="1" t="s">
        <v>346</v>
      </c>
    </row>
    <row r="1199" spans="1:2" x14ac:dyDescent="0.2">
      <c r="A1199" s="1">
        <v>97</v>
      </c>
      <c r="B1199" s="1" t="s">
        <v>347</v>
      </c>
    </row>
    <row r="1200" spans="1:2" x14ac:dyDescent="0.2">
      <c r="A1200" s="1">
        <v>106</v>
      </c>
      <c r="B1200" s="1" t="s">
        <v>348</v>
      </c>
    </row>
    <row r="1201" spans="1:2" x14ac:dyDescent="0.2">
      <c r="A1201" s="1">
        <v>114</v>
      </c>
      <c r="B1201" s="1" t="s">
        <v>349</v>
      </c>
    </row>
    <row r="1202" spans="1:2" x14ac:dyDescent="0.2">
      <c r="A1202" s="1">
        <v>119</v>
      </c>
      <c r="B1202" s="1" t="s">
        <v>350</v>
      </c>
    </row>
    <row r="1203" spans="1:2" x14ac:dyDescent="0.2">
      <c r="A1203" s="1">
        <v>126</v>
      </c>
      <c r="B1203" s="1" t="s">
        <v>351</v>
      </c>
    </row>
    <row r="1204" spans="1:2" x14ac:dyDescent="0.2">
      <c r="A1204" s="1">
        <v>131</v>
      </c>
      <c r="B1204" s="1" t="s">
        <v>352</v>
      </c>
    </row>
    <row r="1205" spans="1:2" x14ac:dyDescent="0.2">
      <c r="A1205" s="1">
        <v>134</v>
      </c>
      <c r="B1205" s="1" t="s">
        <v>353</v>
      </c>
    </row>
    <row r="1206" spans="1:2" x14ac:dyDescent="0.2">
      <c r="A1206" s="1">
        <v>137</v>
      </c>
      <c r="B1206" s="1" t="s">
        <v>354</v>
      </c>
    </row>
    <row r="1207" spans="1:2" x14ac:dyDescent="0.2">
      <c r="A1207" s="1">
        <v>138</v>
      </c>
      <c r="B1207" s="1" t="s">
        <v>355</v>
      </c>
    </row>
    <row r="1208" spans="1:2" x14ac:dyDescent="0.2">
      <c r="A1208" s="1">
        <v>143</v>
      </c>
      <c r="B1208" s="1" t="s">
        <v>265</v>
      </c>
    </row>
    <row r="1209" spans="1:2" x14ac:dyDescent="0.2">
      <c r="A1209" s="1">
        <v>166</v>
      </c>
      <c r="B1209" s="1" t="s">
        <v>356</v>
      </c>
    </row>
    <row r="1210" spans="1:2" x14ac:dyDescent="0.2">
      <c r="A1210" s="1">
        <v>164</v>
      </c>
      <c r="B1210" s="1" t="s">
        <v>357</v>
      </c>
    </row>
    <row r="1211" spans="1:2" x14ac:dyDescent="0.2">
      <c r="A1211" s="1">
        <v>167</v>
      </c>
      <c r="B1211" s="1" t="s">
        <v>358</v>
      </c>
    </row>
    <row r="1212" spans="1:2" x14ac:dyDescent="0.2">
      <c r="A1212" s="1">
        <v>176</v>
      </c>
      <c r="B1212" s="1" t="s">
        <v>357</v>
      </c>
    </row>
    <row r="1213" spans="1:2" x14ac:dyDescent="0.2">
      <c r="A1213" s="1">
        <v>179</v>
      </c>
      <c r="B1213" s="1" t="s">
        <v>359</v>
      </c>
    </row>
    <row r="1214" spans="1:2" x14ac:dyDescent="0.2">
      <c r="A1214" s="1">
        <v>190</v>
      </c>
      <c r="B1214" s="1" t="s">
        <v>360</v>
      </c>
    </row>
    <row r="1215" spans="1:2" x14ac:dyDescent="0.2">
      <c r="A1215" s="1">
        <v>197</v>
      </c>
      <c r="B1215" s="1" t="s">
        <v>361</v>
      </c>
    </row>
    <row r="1216" spans="1:2" x14ac:dyDescent="0.2">
      <c r="A1216" s="1">
        <v>200</v>
      </c>
      <c r="B1216" s="1" t="s">
        <v>362</v>
      </c>
    </row>
    <row r="1217" spans="1:2" x14ac:dyDescent="0.2">
      <c r="A1217" s="1">
        <v>216</v>
      </c>
      <c r="B1217" s="1" t="s">
        <v>363</v>
      </c>
    </row>
    <row r="1218" spans="1:2" x14ac:dyDescent="0.2">
      <c r="A1218" s="1">
        <v>218</v>
      </c>
      <c r="B1218" s="1" t="s">
        <v>364</v>
      </c>
    </row>
    <row r="1219" spans="1:2" x14ac:dyDescent="0.2">
      <c r="A1219" s="1">
        <v>229</v>
      </c>
      <c r="B1219" s="1" t="s">
        <v>365</v>
      </c>
    </row>
    <row r="1220" spans="1:2" x14ac:dyDescent="0.2">
      <c r="A1220" s="1">
        <v>232</v>
      </c>
      <c r="B1220" s="1" t="s">
        <v>366</v>
      </c>
    </row>
    <row r="1221" spans="1:2" x14ac:dyDescent="0.2">
      <c r="A1221" s="1">
        <v>244</v>
      </c>
      <c r="B1221" s="1" t="s">
        <v>367</v>
      </c>
    </row>
    <row r="1222" spans="1:2" x14ac:dyDescent="0.2">
      <c r="A1222" s="1">
        <v>248</v>
      </c>
      <c r="B1222" s="1" t="s">
        <v>368</v>
      </c>
    </row>
    <row r="1223" spans="1:2" x14ac:dyDescent="0.2">
      <c r="A1223" s="1">
        <v>261</v>
      </c>
      <c r="B1223" s="1" t="s">
        <v>369</v>
      </c>
    </row>
    <row r="1224" spans="1:2" x14ac:dyDescent="0.2">
      <c r="A1224" s="1">
        <v>271</v>
      </c>
      <c r="B1224" s="1" t="s">
        <v>370</v>
      </c>
    </row>
    <row r="1225" spans="1:2" x14ac:dyDescent="0.2">
      <c r="A1225" s="1">
        <v>273</v>
      </c>
      <c r="B1225" s="1" t="s">
        <v>371</v>
      </c>
    </row>
    <row r="1226" spans="1:2" x14ac:dyDescent="0.2">
      <c r="A1226" s="1">
        <v>275</v>
      </c>
      <c r="B1226" s="1" t="s">
        <v>372</v>
      </c>
    </row>
    <row r="1227" spans="1:2" x14ac:dyDescent="0.2">
      <c r="A1227" s="1">
        <v>279</v>
      </c>
      <c r="B1227" s="1" t="s">
        <v>373</v>
      </c>
    </row>
    <row r="1228" spans="1:2" x14ac:dyDescent="0.2">
      <c r="A1228" s="1">
        <v>282</v>
      </c>
      <c r="B1228" s="1" t="s">
        <v>374</v>
      </c>
    </row>
    <row r="1229" spans="1:2" x14ac:dyDescent="0.2">
      <c r="A1229" s="1">
        <v>285</v>
      </c>
      <c r="B1229" s="1" t="s">
        <v>375</v>
      </c>
    </row>
    <row r="1230" spans="1:2" x14ac:dyDescent="0.2">
      <c r="A1230" s="1">
        <v>287</v>
      </c>
      <c r="B1230" s="1" t="s">
        <v>376</v>
      </c>
    </row>
    <row r="1231" spans="1:2" x14ac:dyDescent="0.2">
      <c r="A1231" s="1">
        <v>294</v>
      </c>
      <c r="B1231" s="1" t="s">
        <v>274</v>
      </c>
    </row>
    <row r="1232" spans="1:2" x14ac:dyDescent="0.2">
      <c r="A1232" s="1">
        <v>295</v>
      </c>
      <c r="B1232" s="1" t="s">
        <v>377</v>
      </c>
    </row>
    <row r="1233" spans="1:2" x14ac:dyDescent="0.2">
      <c r="A1233" s="1">
        <v>297</v>
      </c>
      <c r="B1233" s="1" t="s">
        <v>378</v>
      </c>
    </row>
    <row r="1234" spans="1:2" x14ac:dyDescent="0.2">
      <c r="A1234" s="1">
        <v>309</v>
      </c>
      <c r="B1234" s="1" t="s">
        <v>379</v>
      </c>
    </row>
    <row r="1235" spans="1:2" x14ac:dyDescent="0.2">
      <c r="A1235" s="1">
        <v>317</v>
      </c>
      <c r="B1235" s="1" t="s">
        <v>380</v>
      </c>
    </row>
    <row r="1236" spans="1:2" x14ac:dyDescent="0.2">
      <c r="A1236" s="1">
        <v>318</v>
      </c>
      <c r="B1236" s="1" t="s">
        <v>381</v>
      </c>
    </row>
    <row r="1237" spans="1:2" x14ac:dyDescent="0.2">
      <c r="A1237" s="1">
        <v>323</v>
      </c>
      <c r="B1237" s="1" t="s">
        <v>382</v>
      </c>
    </row>
    <row r="1238" spans="1:2" x14ac:dyDescent="0.2">
      <c r="A1238" s="1">
        <v>324</v>
      </c>
      <c r="B1238" s="1" t="s">
        <v>383</v>
      </c>
    </row>
    <row r="1239" spans="1:2" x14ac:dyDescent="0.2">
      <c r="A1239" s="1">
        <v>329</v>
      </c>
      <c r="B1239" s="1" t="s">
        <v>384</v>
      </c>
    </row>
    <row r="1240" spans="1:2" x14ac:dyDescent="0.2">
      <c r="A1240" s="1">
        <v>332</v>
      </c>
      <c r="B1240" s="1" t="s">
        <v>274</v>
      </c>
    </row>
    <row r="1241" spans="1:2" x14ac:dyDescent="0.2">
      <c r="A1241" s="1">
        <v>344</v>
      </c>
      <c r="B1241" s="1" t="s">
        <v>385</v>
      </c>
    </row>
    <row r="1242" spans="1:2" x14ac:dyDescent="0.2">
      <c r="A1242" s="1">
        <v>352</v>
      </c>
      <c r="B1242" s="1" t="s">
        <v>386</v>
      </c>
    </row>
    <row r="1243" spans="1:2" x14ac:dyDescent="0.2">
      <c r="A1243" s="1">
        <v>363</v>
      </c>
      <c r="B1243" s="1" t="s">
        <v>387</v>
      </c>
    </row>
    <row r="1244" spans="1:2" x14ac:dyDescent="0.2">
      <c r="A1244" s="1">
        <v>372</v>
      </c>
      <c r="B1244" s="1" t="s">
        <v>274</v>
      </c>
    </row>
    <row r="1245" spans="1:2" x14ac:dyDescent="0.2">
      <c r="A1245" s="1">
        <v>376</v>
      </c>
      <c r="B1245" s="1" t="s">
        <v>388</v>
      </c>
    </row>
    <row r="1246" spans="1:2" x14ac:dyDescent="0.2">
      <c r="A1246" s="1">
        <v>377</v>
      </c>
      <c r="B1246" s="1" t="s">
        <v>326</v>
      </c>
    </row>
    <row r="1247" spans="1:2" x14ac:dyDescent="0.2">
      <c r="A1247" s="1">
        <v>388</v>
      </c>
      <c r="B1247" s="1" t="s">
        <v>389</v>
      </c>
    </row>
    <row r="1248" spans="1:2" x14ac:dyDescent="0.2">
      <c r="A1248" s="1">
        <v>390</v>
      </c>
      <c r="B1248" s="1" t="s">
        <v>390</v>
      </c>
    </row>
    <row r="1249" spans="1:2" x14ac:dyDescent="0.2">
      <c r="A1249" s="1">
        <v>400</v>
      </c>
      <c r="B1249" s="1" t="s">
        <v>391</v>
      </c>
    </row>
    <row r="1250" spans="1:2" x14ac:dyDescent="0.2">
      <c r="A1250" s="1">
        <v>405</v>
      </c>
      <c r="B1250" s="1" t="s">
        <v>392</v>
      </c>
    </row>
    <row r="1251" spans="1:2" x14ac:dyDescent="0.2">
      <c r="A1251" s="1">
        <v>411</v>
      </c>
      <c r="B1251" s="1" t="s">
        <v>393</v>
      </c>
    </row>
  </sheetData>
  <mergeCells count="6">
    <mergeCell ref="J148:K148"/>
    <mergeCell ref="L148:M148"/>
    <mergeCell ref="N148:O148"/>
    <mergeCell ref="J129:K129"/>
    <mergeCell ref="L129:M129"/>
    <mergeCell ref="N129:O129"/>
  </mergeCells>
  <conditionalFormatting sqref="F9:Q9">
    <cfRule type="top10" dxfId="35" priority="7" rank="3"/>
  </conditionalFormatting>
  <conditionalFormatting sqref="F57:P57">
    <cfRule type="expression" dxfId="34" priority="6">
      <formula>F9&gt;LARGE($F9:$Q9,4)</formula>
    </cfRule>
  </conditionalFormatting>
  <conditionalFormatting sqref="F58:P58">
    <cfRule type="expression" dxfId="33" priority="8">
      <formula>F50&gt;LARGE($F50:$P50,4)</formula>
    </cfRule>
  </conditionalFormatting>
  <conditionalFormatting sqref="F50:P50">
    <cfRule type="top10" dxfId="32" priority="2" rank="3"/>
  </conditionalFormatting>
  <conditionalFormatting sqref="F77:P77">
    <cfRule type="top10" dxfId="31" priority="9" rank="3"/>
    <cfRule type="top10" dxfId="30" priority="10" rank="3"/>
  </conditionalFormatting>
  <conditionalFormatting sqref="F59:P59">
    <cfRule type="expression" dxfId="29" priority="11">
      <formula>F77&gt;=LARGE($F77:$P77,4)</formula>
    </cfRule>
  </conditionalFormatting>
  <printOptions gridLines="1" gridLinesSet="0"/>
  <pageMargins left="0.75" right="0.75" top="1" bottom="1" header="0.5" footer="0.5"/>
  <pageSetup paperSize="9" fitToWidth="0" fitToHeight="0" orientation="portrait" r:id="rId1"/>
  <headerFooter alignWithMargins="0"/>
  <ignoredErrors>
    <ignoredError sqref="F58:P59" unlockedFormula="1"/>
  </ignoredErrors>
  <tableParts count="2">
    <tablePart r:id="rId2"/>
    <tablePart r:id="rId3"/>
  </tableParts>
  <extLst>
    <ext xmlns:x14="http://schemas.microsoft.com/office/spreadsheetml/2009/9/main" uri="{05C60535-1F16-4fd2-B633-F4F36F0B64E0}">
      <x14:sparklineGroups xmlns:xm="http://schemas.microsoft.com/office/excel/2006/main">
        <x14:sparklineGroup type="column" displayEmptyCellsAs="gap" high="1" xr2:uid="{20B3487F-9F9B-44E9-8006-4D100A302A64}">
          <x14:colorSeries theme="8" tint="-0.249977111117893"/>
          <x14:colorNegative theme="9"/>
          <x14:colorAxis rgb="FF000000"/>
          <x14:colorMarkers theme="9" tint="-0.249977111117893"/>
          <x14:colorFirst theme="9" tint="-0.249977111117893"/>
          <x14:colorLast theme="9" tint="-0.249977111117893"/>
          <x14:colorHigh theme="9" tint="-0.249977111117893"/>
          <x14:colorLow theme="9" tint="-0.249977111117893"/>
          <x14:sparklines>
            <x14:sparkline>
              <xm:f>'results-survey718586'!F9:P9</xm:f>
              <xm:sqref>Q57</xm:sqref>
            </x14:sparkline>
          </x14:sparklines>
        </x14:sparklineGroup>
        <x14:sparklineGroup type="column" displayEmptyCellsAs="gap" high="1" xr2:uid="{94D5ACAC-2AED-487E-AFF8-F4978160C766}">
          <x14:colorSeries theme="8" tint="-0.249977111117893"/>
          <x14:colorNegative theme="9"/>
          <x14:colorAxis rgb="FF000000"/>
          <x14:colorMarkers theme="9" tint="-0.249977111117893"/>
          <x14:colorFirst theme="9" tint="-0.249977111117893"/>
          <x14:colorLast theme="9" tint="-0.249977111117893"/>
          <x14:colorHigh theme="9" tint="-0.249977111117893"/>
          <x14:colorLow theme="9" tint="-0.249977111117893"/>
          <x14:sparklines>
            <x14:sparkline>
              <xm:f>'results-survey718586'!F77:P77</xm:f>
              <xm:sqref>Q59</xm:sqref>
            </x14:sparkline>
          </x14:sparklines>
        </x14:sparklineGroup>
        <x14:sparklineGroup type="column" displayEmptyCellsAs="gap" high="1" xr2:uid="{EE931379-BB03-4C9C-B473-FE9D1C445AA3}">
          <x14:colorSeries theme="8" tint="-0.249977111117893"/>
          <x14:colorNegative theme="9"/>
          <x14:colorAxis rgb="FF000000"/>
          <x14:colorMarkers theme="9" tint="-0.249977111117893"/>
          <x14:colorFirst theme="9" tint="-0.249977111117893"/>
          <x14:colorLast theme="9" tint="-0.249977111117893"/>
          <x14:colorHigh theme="9" tint="-0.249977111117893"/>
          <x14:colorLow theme="9" tint="-0.249977111117893"/>
          <x14:sparklines>
            <x14:sparkline>
              <xm:f>'results-survey718586'!F50:P50</xm:f>
              <xm:sqref>Q58</xm:sqref>
            </x14:sparkline>
          </x14:sparklines>
        </x14:sparklineGroup>
        <x14:sparklineGroup type="column" displayEmptyCellsAs="gap" high="1" xr2:uid="{8CBFFED8-6EE9-442B-BFCC-AECBEFCFA335}">
          <x14:colorSeries rgb="FF376092"/>
          <x14:colorNegative rgb="FFD00000"/>
          <x14:colorAxis rgb="FF000000"/>
          <x14:colorMarkers rgb="FFD00000"/>
          <x14:colorFirst rgb="FFD00000"/>
          <x14:colorLast rgb="FFD00000"/>
          <x14:colorHigh theme="9"/>
          <x14:colorLow rgb="FFD00000"/>
          <x14:sparklines>
            <x14:sparkline>
              <xm:f>'results-survey718586'!F40:P40</xm:f>
              <xm:sqref>S40</xm:sqref>
            </x14:sparkline>
          </x14:sparklines>
        </x14:sparklineGroup>
        <x14:sparklineGroup type="column" displayEmptyCellsAs="gap" high="1" xr2:uid="{3A47C9C7-DDD8-48F8-A5F8-B39199FB8219}">
          <x14:colorSeries rgb="FF376092"/>
          <x14:colorNegative rgb="FFD00000"/>
          <x14:colorAxis rgb="FF000000"/>
          <x14:colorMarkers rgb="FFD00000"/>
          <x14:colorFirst rgb="FFD00000"/>
          <x14:colorLast rgb="FFD00000"/>
          <x14:colorHigh theme="9"/>
          <x14:colorLow rgb="FFD00000"/>
          <x14:sparklines>
            <x14:sparkline>
              <xm:f>'results-survey718586'!F38:P38</xm:f>
              <xm:sqref>S38</xm:sqref>
            </x14:sparkline>
          </x14:sparklines>
        </x14:sparklineGroup>
        <x14:sparklineGroup type="column" displayEmptyCellsAs="gap" high="1" xr2:uid="{913AE0B7-C1A6-481C-A495-D03F3C3EDB2F}">
          <x14:colorSeries rgb="FF376092"/>
          <x14:colorNegative rgb="FFD00000"/>
          <x14:colorAxis rgb="FF000000"/>
          <x14:colorMarkers rgb="FFD00000"/>
          <x14:colorFirst rgb="FFD00000"/>
          <x14:colorLast rgb="FFD00000"/>
          <x14:colorHigh theme="9"/>
          <x14:colorLow rgb="FFD00000"/>
          <x14:sparklines>
            <x14:sparkline>
              <xm:f>'results-survey718586'!F36:P36</xm:f>
              <xm:sqref>S36</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B85CC-AFC5-4153-819A-4815229AD4F1}">
  <dimension ref="A7:G20"/>
  <sheetViews>
    <sheetView showGridLines="0" workbookViewId="0"/>
  </sheetViews>
  <sheetFormatPr baseColWidth="10" defaultColWidth="8.83203125" defaultRowHeight="13" x14ac:dyDescent="0.15"/>
  <cols>
    <col min="1" max="1" width="12.1640625" customWidth="1"/>
    <col min="2" max="7" width="13.83203125" customWidth="1"/>
  </cols>
  <sheetData>
    <row r="7" spans="1:7" ht="27" customHeight="1" x14ac:dyDescent="0.2">
      <c r="A7" s="23" t="s">
        <v>425</v>
      </c>
      <c r="B7" s="27" t="s">
        <v>424</v>
      </c>
      <c r="C7" s="28"/>
      <c r="D7" s="27" t="s">
        <v>420</v>
      </c>
      <c r="E7" s="28"/>
      <c r="F7" s="27" t="s">
        <v>419</v>
      </c>
      <c r="G7" s="28"/>
    </row>
    <row r="8" spans="1:7" ht="24" customHeight="1" x14ac:dyDescent="0.2">
      <c r="A8" s="35" t="s">
        <v>427</v>
      </c>
      <c r="B8" s="25" t="s">
        <v>428</v>
      </c>
      <c r="C8" s="26" t="s">
        <v>429</v>
      </c>
      <c r="D8" s="25" t="s">
        <v>428</v>
      </c>
      <c r="E8" s="26" t="s">
        <v>429</v>
      </c>
      <c r="F8" s="25" t="s">
        <v>428</v>
      </c>
      <c r="G8" s="26" t="s">
        <v>429</v>
      </c>
    </row>
    <row r="9" spans="1:7" ht="14" x14ac:dyDescent="0.2">
      <c r="A9" s="17" t="s">
        <v>395</v>
      </c>
      <c r="B9" s="29">
        <v>19</v>
      </c>
      <c r="C9" s="30">
        <f>B9/SUM(B$9:B$19)</f>
        <v>5.3977272727272728E-2</v>
      </c>
      <c r="D9" s="29">
        <v>116</v>
      </c>
      <c r="E9" s="30">
        <f>D9/SUM(D$9:D$19)</f>
        <v>0.32222222222222224</v>
      </c>
      <c r="F9" s="29">
        <v>5</v>
      </c>
      <c r="G9" s="30">
        <f>F9/SUM(F$9:F$19)</f>
        <v>4.4642857142857144E-2</v>
      </c>
    </row>
    <row r="10" spans="1:7" ht="14" x14ac:dyDescent="0.2">
      <c r="A10" s="18">
        <v>1</v>
      </c>
      <c r="B10" s="31">
        <v>17</v>
      </c>
      <c r="C10" s="32">
        <f t="shared" ref="C10:E19" si="0">B10/SUM(B$9:B$19)</f>
        <v>4.8295454545454544E-2</v>
      </c>
      <c r="D10" s="31">
        <v>36</v>
      </c>
      <c r="E10" s="32">
        <f t="shared" si="0"/>
        <v>0.1</v>
      </c>
      <c r="F10" s="31">
        <v>3</v>
      </c>
      <c r="G10" s="32">
        <f t="shared" ref="G10" si="1">F10/SUM(F$9:F$19)</f>
        <v>2.6785714285714284E-2</v>
      </c>
    </row>
    <row r="11" spans="1:7" ht="14" x14ac:dyDescent="0.2">
      <c r="A11" s="19">
        <v>2</v>
      </c>
      <c r="B11" s="31">
        <v>26</v>
      </c>
      <c r="C11" s="32">
        <f t="shared" si="0"/>
        <v>7.3863636363636367E-2</v>
      </c>
      <c r="D11" s="31">
        <v>33</v>
      </c>
      <c r="E11" s="32">
        <f t="shared" si="0"/>
        <v>9.166666666666666E-2</v>
      </c>
      <c r="F11" s="31">
        <v>12</v>
      </c>
      <c r="G11" s="32">
        <f t="shared" ref="G11" si="2">F11/SUM(F$9:F$19)</f>
        <v>0.10714285714285714</v>
      </c>
    </row>
    <row r="12" spans="1:7" ht="14" x14ac:dyDescent="0.2">
      <c r="A12" s="20">
        <v>3</v>
      </c>
      <c r="B12" s="31">
        <v>31</v>
      </c>
      <c r="C12" s="32">
        <f t="shared" si="0"/>
        <v>8.8068181818181823E-2</v>
      </c>
      <c r="D12" s="31">
        <v>37</v>
      </c>
      <c r="E12" s="32">
        <f t="shared" si="0"/>
        <v>0.10277777777777777</v>
      </c>
      <c r="F12" s="31">
        <v>13</v>
      </c>
      <c r="G12" s="32">
        <f t="shared" ref="G12" si="3">F12/SUM(F$9:F$19)</f>
        <v>0.11607142857142858</v>
      </c>
    </row>
    <row r="13" spans="1:7" ht="14" x14ac:dyDescent="0.2">
      <c r="A13" s="21">
        <v>4</v>
      </c>
      <c r="B13" s="31">
        <v>21</v>
      </c>
      <c r="C13" s="32">
        <f t="shared" si="0"/>
        <v>5.9659090909090912E-2</v>
      </c>
      <c r="D13" s="31">
        <v>25</v>
      </c>
      <c r="E13" s="32">
        <f t="shared" si="0"/>
        <v>6.9444444444444448E-2</v>
      </c>
      <c r="F13" s="31">
        <v>7</v>
      </c>
      <c r="G13" s="32">
        <f t="shared" ref="G13" si="4">F13/SUM(F$9:F$19)</f>
        <v>6.25E-2</v>
      </c>
    </row>
    <row r="14" spans="1:7" ht="14" x14ac:dyDescent="0.2">
      <c r="A14" s="21">
        <v>5</v>
      </c>
      <c r="B14" s="31">
        <v>37</v>
      </c>
      <c r="C14" s="32">
        <f t="shared" si="0"/>
        <v>0.10511363636363637</v>
      </c>
      <c r="D14" s="31">
        <v>37</v>
      </c>
      <c r="E14" s="32">
        <f t="shared" si="0"/>
        <v>0.10277777777777777</v>
      </c>
      <c r="F14" s="31">
        <v>13</v>
      </c>
      <c r="G14" s="32">
        <f t="shared" ref="G14" si="5">F14/SUM(F$9:F$19)</f>
        <v>0.11607142857142858</v>
      </c>
    </row>
    <row r="15" spans="1:7" ht="14" x14ac:dyDescent="0.2">
      <c r="A15" s="21">
        <v>6</v>
      </c>
      <c r="B15" s="31">
        <v>32</v>
      </c>
      <c r="C15" s="32">
        <f t="shared" si="0"/>
        <v>9.0909090909090912E-2</v>
      </c>
      <c r="D15" s="31">
        <v>17</v>
      </c>
      <c r="E15" s="32">
        <f t="shared" si="0"/>
        <v>4.7222222222222221E-2</v>
      </c>
      <c r="F15" s="31">
        <v>8</v>
      </c>
      <c r="G15" s="32">
        <f t="shared" ref="G15" si="6">F15/SUM(F$9:F$19)</f>
        <v>7.1428571428571425E-2</v>
      </c>
    </row>
    <row r="16" spans="1:7" ht="14" x14ac:dyDescent="0.2">
      <c r="A16" s="22">
        <v>7</v>
      </c>
      <c r="B16" s="31">
        <v>58</v>
      </c>
      <c r="C16" s="32">
        <f t="shared" si="0"/>
        <v>0.16477272727272727</v>
      </c>
      <c r="D16" s="31">
        <v>19</v>
      </c>
      <c r="E16" s="32">
        <f t="shared" si="0"/>
        <v>5.2777777777777778E-2</v>
      </c>
      <c r="F16" s="31">
        <v>17</v>
      </c>
      <c r="G16" s="32">
        <f t="shared" ref="G16" si="7">F16/SUM(F$9:F$19)</f>
        <v>0.15178571428571427</v>
      </c>
    </row>
    <row r="17" spans="1:7" ht="14" x14ac:dyDescent="0.2">
      <c r="A17" s="22">
        <v>8</v>
      </c>
      <c r="B17" s="31">
        <v>40</v>
      </c>
      <c r="C17" s="32">
        <f t="shared" si="0"/>
        <v>0.11363636363636363</v>
      </c>
      <c r="D17" s="31">
        <v>20</v>
      </c>
      <c r="E17" s="32">
        <f t="shared" si="0"/>
        <v>5.5555555555555552E-2</v>
      </c>
      <c r="F17" s="31">
        <v>22</v>
      </c>
      <c r="G17" s="32">
        <f t="shared" ref="G17" si="8">F17/SUM(F$9:F$19)</f>
        <v>0.19642857142857142</v>
      </c>
    </row>
    <row r="18" spans="1:7" ht="14" x14ac:dyDescent="0.2">
      <c r="A18" s="22">
        <v>9</v>
      </c>
      <c r="B18" s="31">
        <v>27</v>
      </c>
      <c r="C18" s="32">
        <f t="shared" si="0"/>
        <v>7.6704545454545456E-2</v>
      </c>
      <c r="D18" s="31">
        <v>6</v>
      </c>
      <c r="E18" s="32">
        <f t="shared" si="0"/>
        <v>1.6666666666666666E-2</v>
      </c>
      <c r="F18" s="31">
        <v>6</v>
      </c>
      <c r="G18" s="32">
        <f t="shared" ref="G18" si="9">F18/SUM(F$9:F$19)</f>
        <v>5.3571428571428568E-2</v>
      </c>
    </row>
    <row r="19" spans="1:7" ht="14" x14ac:dyDescent="0.2">
      <c r="A19" s="22" t="s">
        <v>403</v>
      </c>
      <c r="B19" s="33">
        <v>44</v>
      </c>
      <c r="C19" s="34">
        <f t="shared" si="0"/>
        <v>0.125</v>
      </c>
      <c r="D19" s="33">
        <v>14</v>
      </c>
      <c r="E19" s="34">
        <f t="shared" si="0"/>
        <v>3.888888888888889E-2</v>
      </c>
      <c r="F19" s="33">
        <v>6</v>
      </c>
      <c r="G19" s="34">
        <f t="shared" ref="G19" si="10">F19/SUM(F$9:F$19)</f>
        <v>5.3571428571428568E-2</v>
      </c>
    </row>
    <row r="20" spans="1:7" ht="14" x14ac:dyDescent="0.2">
      <c r="A20" s="24" t="s">
        <v>8</v>
      </c>
      <c r="B20" s="24">
        <v>9</v>
      </c>
      <c r="C20" s="24"/>
      <c r="D20" s="24">
        <v>0</v>
      </c>
      <c r="E20" s="24"/>
      <c r="F20" s="24">
        <v>0</v>
      </c>
      <c r="G20" s="24"/>
    </row>
  </sheetData>
  <conditionalFormatting sqref="B9:C19">
    <cfRule type="dataBar" priority="8">
      <dataBar>
        <cfvo type="min"/>
        <cfvo type="max"/>
        <color rgb="FF008AEF"/>
      </dataBar>
      <extLst>
        <ext xmlns:x14="http://schemas.microsoft.com/office/spreadsheetml/2009/9/main" uri="{B025F937-C7B1-47D3-B67F-A62EFF666E3E}">
          <x14:id>{C026301E-6E61-426B-B7BF-91ACD3C6A470}</x14:id>
        </ext>
      </extLst>
    </cfRule>
  </conditionalFormatting>
  <conditionalFormatting sqref="D9:E19">
    <cfRule type="dataBar" priority="2">
      <dataBar>
        <cfvo type="min"/>
        <cfvo type="max"/>
        <color rgb="FF008AEF"/>
      </dataBar>
      <extLst>
        <ext xmlns:x14="http://schemas.microsoft.com/office/spreadsheetml/2009/9/main" uri="{B025F937-C7B1-47D3-B67F-A62EFF666E3E}">
          <x14:id>{26A30147-1275-413E-91D8-87E589DFD02C}</x14:id>
        </ext>
      </extLst>
    </cfRule>
  </conditionalFormatting>
  <conditionalFormatting sqref="F9:G19">
    <cfRule type="dataBar" priority="1">
      <dataBar>
        <cfvo type="min"/>
        <cfvo type="max"/>
        <color rgb="FF008AEF"/>
      </dataBar>
      <extLst>
        <ext xmlns:x14="http://schemas.microsoft.com/office/spreadsheetml/2009/9/main" uri="{B025F937-C7B1-47D3-B67F-A62EFF666E3E}">
          <x14:id>{D3697706-49DF-43AA-AC1C-496B68104FC9}</x14:id>
        </ext>
      </extLst>
    </cfRule>
  </conditionalFormatting>
  <pageMargins left="0.7" right="0.7" top="0.75" bottom="0.75" header="0.3" footer="0.3"/>
  <ignoredErrors>
    <ignoredError sqref="C9:C19 G9:G19 E9:E19" unlockedFormula="1"/>
  </ignoredErrors>
  <extLst>
    <ext xmlns:x14="http://schemas.microsoft.com/office/spreadsheetml/2009/9/main" uri="{78C0D931-6437-407d-A8EE-F0AAD7539E65}">
      <x14:conditionalFormattings>
        <x14:conditionalFormatting xmlns:xm="http://schemas.microsoft.com/office/excel/2006/main">
          <x14:cfRule type="dataBar" id="{C026301E-6E61-426B-B7BF-91ACD3C6A470}">
            <x14:dataBar minLength="0" maxLength="100" border="1" negativeBarBorderColorSameAsPositive="0">
              <x14:cfvo type="autoMin"/>
              <x14:cfvo type="autoMax"/>
              <x14:borderColor rgb="FF008AEF"/>
              <x14:negativeFillColor rgb="FFFF0000"/>
              <x14:negativeBorderColor rgb="FFFF0000"/>
              <x14:axisColor rgb="FF000000"/>
            </x14:dataBar>
          </x14:cfRule>
          <xm:sqref>B9:C19</xm:sqref>
        </x14:conditionalFormatting>
        <x14:conditionalFormatting xmlns:xm="http://schemas.microsoft.com/office/excel/2006/main">
          <x14:cfRule type="dataBar" id="{26A30147-1275-413E-91D8-87E589DFD02C}">
            <x14:dataBar minLength="0" maxLength="100" border="1" negativeBarBorderColorSameAsPositive="0">
              <x14:cfvo type="autoMin"/>
              <x14:cfvo type="autoMax"/>
              <x14:borderColor rgb="FF008AEF"/>
              <x14:negativeFillColor rgb="FFFF0000"/>
              <x14:negativeBorderColor rgb="FFFF0000"/>
              <x14:axisColor rgb="FF000000"/>
            </x14:dataBar>
          </x14:cfRule>
          <xm:sqref>D9:E19</xm:sqref>
        </x14:conditionalFormatting>
        <x14:conditionalFormatting xmlns:xm="http://schemas.microsoft.com/office/excel/2006/main">
          <x14:cfRule type="dataBar" id="{D3697706-49DF-43AA-AC1C-496B68104FC9}">
            <x14:dataBar minLength="0" maxLength="100" border="1" negativeBarBorderColorSameAsPositive="0">
              <x14:cfvo type="autoMin"/>
              <x14:cfvo type="autoMax"/>
              <x14:borderColor rgb="FF008AEF"/>
              <x14:negativeFillColor rgb="FFFF0000"/>
              <x14:negativeBorderColor rgb="FFFF0000"/>
              <x14:axisColor rgb="FF000000"/>
            </x14:dataBar>
          </x14:cfRule>
          <xm:sqref>F9:G19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results-survey718586</vt:lpstr>
      <vt:lpstr>figures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beta</dc:creator>
  <cp:lastModifiedBy>Utku B. Demir</cp:lastModifiedBy>
  <dcterms:created xsi:type="dcterms:W3CDTF">2022-03-11T13:17:08Z</dcterms:created>
  <dcterms:modified xsi:type="dcterms:W3CDTF">2022-06-07T11:17:49Z</dcterms:modified>
</cp:coreProperties>
</file>