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91870\OneDrive\Documents\GitHubUttam\Edubridge_data-analytics\PROJECTS\DASHBOARD\"/>
    </mc:Choice>
  </mc:AlternateContent>
  <bookViews>
    <workbookView xWindow="0" yWindow="0" windowWidth="20490" windowHeight="7755" firstSheet="1" activeTab="1"/>
  </bookViews>
  <sheets>
    <sheet name="top 50 new cases" sheetId="4" r:id="rId1"/>
    <sheet name="Top 10 confirmed" sheetId="5" r:id="rId2"/>
    <sheet name="top10 deaths" sheetId="6" r:id="rId3"/>
    <sheet name="top 5 Recovered" sheetId="7" r:id="rId4"/>
    <sheet name="Top 10 Active Caese" sheetId="8" r:id="rId5"/>
    <sheet name="candle" sheetId="9" r:id="rId6"/>
    <sheet name="country_wise_latest" sheetId="1" r:id="rId7"/>
    <sheet name="country_wise_latest Dashboard" sheetId="2" r:id="rId8"/>
    <sheet name="final Dashboard" sheetId="12" r:id="rId9"/>
  </sheet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C8" i="12" l="1"/>
  <c r="N8" i="12"/>
  <c r="M8" i="12"/>
  <c r="J8" i="12"/>
  <c r="I8" i="12"/>
  <c r="F8" i="12"/>
  <c r="E8" i="12"/>
  <c r="Q9" i="2"/>
  <c r="O9" i="2"/>
  <c r="M9" i="2"/>
  <c r="K9" i="2"/>
  <c r="I9" i="2"/>
  <c r="G9" i="2"/>
  <c r="E9" i="2"/>
  <c r="N24" i="12" l="1"/>
  <c r="J24" i="12"/>
  <c r="G24" i="12"/>
  <c r="D24" i="12"/>
  <c r="N18" i="12"/>
  <c r="J18" i="12"/>
  <c r="G18" i="12"/>
  <c r="D18" i="12"/>
  <c r="D14" i="12"/>
  <c r="N13" i="12"/>
  <c r="J13" i="12"/>
  <c r="G13" i="12"/>
  <c r="D13" i="12"/>
  <c r="N24" i="2"/>
  <c r="N25" i="2" s="1"/>
  <c r="K24" i="2"/>
  <c r="J25" i="12" s="1"/>
  <c r="H24" i="2"/>
  <c r="G25" i="12" s="1"/>
  <c r="E24" i="2"/>
  <c r="E25" i="2" s="1"/>
  <c r="N18" i="2"/>
  <c r="K18" i="2"/>
  <c r="J19" i="12" s="1"/>
  <c r="H18" i="2"/>
  <c r="G19" i="12" s="1"/>
  <c r="E18" i="2"/>
  <c r="I190" i="1"/>
  <c r="N14" i="2" s="1"/>
  <c r="G190" i="1"/>
  <c r="J14" i="12" s="1"/>
  <c r="E190" i="1"/>
  <c r="G14" i="12" s="1"/>
  <c r="N13" i="2"/>
  <c r="K13" i="2"/>
  <c r="H13" i="2"/>
  <c r="E14" i="2"/>
  <c r="E13" i="2"/>
  <c r="N16" i="1"/>
  <c r="H14" i="2" l="1"/>
  <c r="N19" i="12"/>
  <c r="N19" i="2"/>
  <c r="D19" i="12"/>
  <c r="E19" i="2"/>
  <c r="K25" i="2"/>
  <c r="H19" i="2"/>
  <c r="H25" i="2"/>
  <c r="K19" i="2"/>
  <c r="K14" i="2"/>
  <c r="D25" i="12"/>
  <c r="N14" i="12"/>
  <c r="N25" i="12"/>
</calcChain>
</file>

<file path=xl/sharedStrings.xml><?xml version="1.0" encoding="utf-8"?>
<sst xmlns="http://schemas.openxmlformats.org/spreadsheetml/2006/main" count="597" uniqueCount="252">
  <si>
    <t>Country/Region</t>
  </si>
  <si>
    <t>Confirmed</t>
  </si>
  <si>
    <t>Confirmed %</t>
  </si>
  <si>
    <t>Deaths</t>
  </si>
  <si>
    <t>Death %</t>
  </si>
  <si>
    <t>Recovered</t>
  </si>
  <si>
    <t>Recovered %</t>
  </si>
  <si>
    <t>Active</t>
  </si>
  <si>
    <t>Active %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</si>
  <si>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</si>
  <si>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</si>
  <si>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</si>
  <si>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</si>
  <si>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</si>
  <si>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</si>
  <si>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</si>
  <si>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</si>
  <si>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</si>
  <si>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</si>
  <si>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US</t>
  </si>
  <si>
    <t>Americas</t>
  </si>
  <si>
    <t>Brazil</t>
  </si>
  <si>
    <t>India</t>
  </si>
  <si>
    <t>South-East Asia</t>
  </si>
  <si>
    <t>Russia</t>
  </si>
  <si>
    <t>Europe</t>
  </si>
  <si>
    <t>South Africa</t>
  </si>
  <si>
    <t>Africa</t>
  </si>
  <si>
    <t>Mexico</t>
  </si>
  <si>
    <t>Peru</t>
  </si>
  <si>
    <t>Chile</t>
  </si>
  <si>
    <t>United Kingdom</t>
  </si>
  <si>
    <t>Iran</t>
  </si>
  <si>
    <t>Eastern Mediterranean</t>
  </si>
  <si>
    <t>Pakistan</t>
  </si>
  <si>
    <t>Spain</t>
  </si>
  <si>
    <t>Saudi Arabia</t>
  </si>
  <si>
    <t>Colombia</t>
  </si>
  <si>
    <t>Italy</t>
  </si>
  <si>
    <t>Turkey</t>
  </si>
  <si>
    <t>Bangladesh</t>
  </si>
  <si>
    <t>France</t>
  </si>
  <si>
    <t>Germany</t>
  </si>
  <si>
    <t>Argentina</t>
  </si>
  <si>
    <t>Canada</t>
  </si>
  <si>
    <t>inf</t>
  </si>
  <si>
    <t>Iraq</t>
  </si>
  <si>
    <t>Qatar</t>
  </si>
  <si>
    <t>Indonesia</t>
  </si>
  <si>
    <t>Egypt</t>
  </si>
  <si>
    <t>China</t>
  </si>
  <si>
    <t>Western Pacific</t>
  </si>
  <si>
    <t>Kazakhstan</t>
  </si>
  <si>
    <t>Philippines</t>
  </si>
  <si>
    <t>Ecuador</t>
  </si>
  <si>
    <t>Sweden</t>
  </si>
  <si>
    <t>Oman</t>
  </si>
  <si>
    <t>Bolivia</t>
  </si>
  <si>
    <t>Belarus</t>
  </si>
  <si>
    <t>Ukraine</t>
  </si>
  <si>
    <t>Belgium</t>
  </si>
  <si>
    <t>Kuwait</t>
  </si>
  <si>
    <t>Dominican Republic</t>
  </si>
  <si>
    <t>Israel</t>
  </si>
  <si>
    <t>Panama</t>
  </si>
  <si>
    <t>United Arab Emirates</t>
  </si>
  <si>
    <t>Netherlands</t>
  </si>
  <si>
    <t>Singapore</t>
  </si>
  <si>
    <t>Portugal</t>
  </si>
  <si>
    <t>Romania</t>
  </si>
  <si>
    <t>Guatemala</t>
  </si>
  <si>
    <t>Poland</t>
  </si>
  <si>
    <t>Nigeria</t>
  </si>
  <si>
    <t>Honduras</t>
  </si>
  <si>
    <t>Bahrain</t>
  </si>
  <si>
    <t>Armenia</t>
  </si>
  <si>
    <t>Afghanistan</t>
  </si>
  <si>
    <t>Switzerland</t>
  </si>
  <si>
    <t>Ghana</t>
  </si>
  <si>
    <t>Kyrgyzstan</t>
  </si>
  <si>
    <t>Japan</t>
  </si>
  <si>
    <t>Azerbaijan</t>
  </si>
  <si>
    <t>Algeria</t>
  </si>
  <si>
    <t>Ireland</t>
  </si>
  <si>
    <t>Serbia</t>
  </si>
  <si>
    <t>Moldova</t>
  </si>
  <si>
    <t>Uzbekistan</t>
  </si>
  <si>
    <t>Morocco</t>
  </si>
  <si>
    <t>Austria</t>
  </si>
  <si>
    <t>Nepal</t>
  </si>
  <si>
    <t>Kenya</t>
  </si>
  <si>
    <t>Cameroon</t>
  </si>
  <si>
    <t>Venezuela</t>
  </si>
  <si>
    <t>Costa Rica</t>
  </si>
  <si>
    <t>Cote d'Ivoire</t>
  </si>
  <si>
    <t>Czechia</t>
  </si>
  <si>
    <t>Australia</t>
  </si>
  <si>
    <t>El Salvador</t>
  </si>
  <si>
    <t>Ethiopia</t>
  </si>
  <si>
    <t>South Korea</t>
  </si>
  <si>
    <t>Denmark</t>
  </si>
  <si>
    <t>Sudan</t>
  </si>
  <si>
    <t>Bulgaria</t>
  </si>
  <si>
    <t>West Bank and Gaza</t>
  </si>
  <si>
    <t>Bosnia and Herzegovina</t>
  </si>
  <si>
    <t>North Macedonia</t>
  </si>
  <si>
    <t>Senegal</t>
  </si>
  <si>
    <t>Madagascar</t>
  </si>
  <si>
    <t>Norway</t>
  </si>
  <si>
    <t>Malaysia</t>
  </si>
  <si>
    <t>Congo (Kinshasa)</t>
  </si>
  <si>
    <t>Kosovo</t>
  </si>
  <si>
    <t>Finland</t>
  </si>
  <si>
    <t>Haiti</t>
  </si>
  <si>
    <t>Tajikistan</t>
  </si>
  <si>
    <t>Gabon</t>
  </si>
  <si>
    <t>Guinea</t>
  </si>
  <si>
    <t>Luxembourg</t>
  </si>
  <si>
    <t>Mauritania</t>
  </si>
  <si>
    <t>Djibouti</t>
  </si>
  <si>
    <t>Croatia</t>
  </si>
  <si>
    <t>Albania</t>
  </si>
  <si>
    <t>Central African Republic</t>
  </si>
  <si>
    <t>Zambia</t>
  </si>
  <si>
    <t>Paraguay</t>
  </si>
  <si>
    <t>Hungary</t>
  </si>
  <si>
    <t>Greece</t>
  </si>
  <si>
    <t>Lebanon</t>
  </si>
  <si>
    <t>Malawi</t>
  </si>
  <si>
    <t>Nicaragua</t>
  </si>
  <si>
    <t>Maldives</t>
  </si>
  <si>
    <t>Thailand</t>
  </si>
  <si>
    <t>Congo (Brazzaville)</t>
  </si>
  <si>
    <t>Somalia</t>
  </si>
  <si>
    <t>Equatorial Guinea</t>
  </si>
  <si>
    <t>Montenegro</t>
  </si>
  <si>
    <t>Libya</t>
  </si>
  <si>
    <t>Sri Lanka</t>
  </si>
  <si>
    <t>Zimbabwe</t>
  </si>
  <si>
    <t>Cuba</t>
  </si>
  <si>
    <t>Mali</t>
  </si>
  <si>
    <t>Cabo Verde</t>
  </si>
  <si>
    <t>Eswatini</t>
  </si>
  <si>
    <t>South Sudan</t>
  </si>
  <si>
    <t>Slovakia</t>
  </si>
  <si>
    <t>Slovenia</t>
  </si>
  <si>
    <t>Estonia</t>
  </si>
  <si>
    <t>Lithuania</t>
  </si>
  <si>
    <t>Guinea-Bissau</t>
  </si>
  <si>
    <t>Rwanda</t>
  </si>
  <si>
    <t>Iceland</t>
  </si>
  <si>
    <t>Namibia</t>
  </si>
  <si>
    <t>Sierra Leone</t>
  </si>
  <si>
    <t>Benin</t>
  </si>
  <si>
    <t>Mozambique</t>
  </si>
  <si>
    <t>Yemen</t>
  </si>
  <si>
    <t>New Zealand</t>
  </si>
  <si>
    <t>Suriname</t>
  </si>
  <si>
    <t>Tunisia</t>
  </si>
  <si>
    <t>Latvia</t>
  </si>
  <si>
    <t>Uruguay</t>
  </si>
  <si>
    <t>Jordan</t>
  </si>
  <si>
    <t>Liberia</t>
  </si>
  <si>
    <t>Georgia</t>
  </si>
  <si>
    <t>Niger</t>
  </si>
  <si>
    <t>Uganda</t>
  </si>
  <si>
    <t>Burkina Faso</t>
  </si>
  <si>
    <t>Cyprus</t>
  </si>
  <si>
    <t>Angola</t>
  </si>
  <si>
    <t>Chad</t>
  </si>
  <si>
    <t>Andorra</t>
  </si>
  <si>
    <t>Togo</t>
  </si>
  <si>
    <t>Sao Tome and Principe</t>
  </si>
  <si>
    <t>Jamaica</t>
  </si>
  <si>
    <t>Botswana</t>
  </si>
  <si>
    <t>Malta</t>
  </si>
  <si>
    <t>San Marino</t>
  </si>
  <si>
    <t>Syria</t>
  </si>
  <si>
    <t>Tanzania</t>
  </si>
  <si>
    <t>Lesotho</t>
  </si>
  <si>
    <t>Taiwan*</t>
  </si>
  <si>
    <t>Vietnam</t>
  </si>
  <si>
    <t>Guyana</t>
  </si>
  <si>
    <t>Bahamas</t>
  </si>
  <si>
    <t>Burundi</t>
  </si>
  <si>
    <t>Comoros</t>
  </si>
  <si>
    <t>Burma</t>
  </si>
  <si>
    <t>Mauritius</t>
  </si>
  <si>
    <t>Gambia</t>
  </si>
  <si>
    <t>Mongolia</t>
  </si>
  <si>
    <t>Eritrea</t>
  </si>
  <si>
    <t>Cambodia</t>
  </si>
  <si>
    <t>Trinidad and Tobago</t>
  </si>
  <si>
    <t>Brunei</t>
  </si>
  <si>
    <t>Monaco</t>
  </si>
  <si>
    <t>Seychelles</t>
  </si>
  <si>
    <t>Barbados</t>
  </si>
  <si>
    <t>Bhutan</t>
  </si>
  <si>
    <t>Antigua and Barbuda</t>
  </si>
  <si>
    <t>Liechtenstein</t>
  </si>
  <si>
    <t>Papua New Guinea</t>
  </si>
  <si>
    <t>Saint Vincent and the Grenadines</t>
  </si>
  <si>
    <t>Belize</t>
  </si>
  <si>
    <t>Fiji</t>
  </si>
  <si>
    <t>Saint Lucia</t>
  </si>
  <si>
    <t>Timor-Leste</t>
  </si>
  <si>
    <t>Grenada</t>
  </si>
  <si>
    <t>Laos</t>
  </si>
  <si>
    <t>Dominica</t>
  </si>
  <si>
    <t>Saint Kitts and Nevis</t>
  </si>
  <si>
    <t>Greenland</t>
  </si>
  <si>
    <t>Holy See</t>
  </si>
  <si>
    <t>Western Sahara</t>
  </si>
  <si>
    <t>Total</t>
  </si>
  <si>
    <t>Confirmed cases</t>
  </si>
  <si>
    <t>%</t>
  </si>
  <si>
    <t>Deaths cases</t>
  </si>
  <si>
    <t>Recovered cases</t>
  </si>
  <si>
    <t>Active cases</t>
  </si>
  <si>
    <t>Hightest Confirmed cases</t>
  </si>
  <si>
    <t>Highest Death cases</t>
  </si>
  <si>
    <t>Highest Recovered cases</t>
  </si>
  <si>
    <t>Hightest Active cases</t>
  </si>
  <si>
    <t>?</t>
  </si>
  <si>
    <t>LOWEST Confirmed cases</t>
  </si>
  <si>
    <t>Lowest Death cases</t>
  </si>
  <si>
    <t>Lowest Recovered cases</t>
  </si>
  <si>
    <t>Lowest Active cases</t>
  </si>
  <si>
    <t>Row Labels</t>
  </si>
  <si>
    <t>Grand Total</t>
  </si>
  <si>
    <t>Sum of New cases</t>
  </si>
  <si>
    <t xml:space="preserve"> New cases</t>
  </si>
  <si>
    <t>top 10 Confirmed</t>
  </si>
  <si>
    <t>Country</t>
  </si>
  <si>
    <t xml:space="preserve"> Deaths</t>
  </si>
  <si>
    <t>Recovered Cases</t>
  </si>
  <si>
    <t>Sum of Active</t>
  </si>
  <si>
    <t>Sum of New deaths</t>
  </si>
  <si>
    <t>Sum of New recovered</t>
  </si>
  <si>
    <t>Confirmed Cases</t>
  </si>
  <si>
    <t xml:space="preserve">Total </t>
  </si>
  <si>
    <t>Highest</t>
  </si>
  <si>
    <t>Lowest</t>
  </si>
  <si>
    <t>Word Covid 19 Cases Summary</t>
  </si>
  <si>
    <t>DEATHS</t>
  </si>
  <si>
    <t>CONFIRMED</t>
  </si>
  <si>
    <t>RECOVERY</t>
  </si>
  <si>
    <t>ACTIVE</t>
  </si>
  <si>
    <t xml:space="preserve">Country </t>
  </si>
  <si>
    <t>World Covid Cases Summary</t>
  </si>
  <si>
    <t>Intractive Country wise Covid Cases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</si>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</sst>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6A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auto="1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/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10" fontId="0" fillId="0" borderId="0" xfId="0" applyNumberFormat="1"/>
    <xf numFmtId="0" fontId="1" fillId="23" borderId="4" xfId="32" applyBorder="1" applyAlignment="1">
      <alignment horizontal="center"/>
    </xf>
    <xf numFmtId="0" fontId="1" fillId="23" borderId="4" xfId="32" applyBorder="1"/>
    <xf numFmtId="10" fontId="1" fillId="23" borderId="4" xfId="32" applyNumberFormat="1" applyBorder="1"/>
    <xf numFmtId="2" fontId="0" fillId="0" borderId="0" xfId="0" applyNumberFormat="1"/>
    <xf numFmtId="0" fontId="0" fillId="23" borderId="4" xfId="3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 applyBorder="1" applyAlignment="1">
      <alignment horizontal="center"/>
    </xf>
    <xf numFmtId="0" fontId="0" fillId="33" borderId="18" xfId="0" applyFill="1" applyBorder="1"/>
    <xf numFmtId="0" fontId="0" fillId="33" borderId="10" xfId="0" applyFill="1" applyBorder="1"/>
    <xf numFmtId="0" fontId="0" fillId="33" borderId="19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 applyBorder="1" applyAlignment="1">
      <alignment horizontal="center"/>
    </xf>
    <xf numFmtId="0" fontId="0" fillId="33" borderId="20" xfId="0" applyFill="1" applyBorder="1"/>
    <xf numFmtId="0" fontId="0" fillId="33" borderId="16" xfId="0" applyFill="1" applyBorder="1"/>
    <xf numFmtId="0" fontId="0" fillId="33" borderId="21" xfId="0" applyFill="1" applyBorder="1"/>
    <xf numFmtId="0" fontId="1" fillId="35" borderId="4" xfId="32" applyFill="1" applyBorder="1" applyAlignment="1">
      <alignment horizontal="center"/>
    </xf>
    <xf numFmtId="10" fontId="1" fillId="35" borderId="4" xfId="32" applyNumberFormat="1" applyFill="1" applyBorder="1" applyAlignment="1">
      <alignment horizontal="center"/>
    </xf>
    <xf numFmtId="0" fontId="0" fillId="35" borderId="4" xfId="32" applyFont="1" applyFill="1" applyBorder="1" applyAlignment="1">
      <alignment horizontal="center"/>
    </xf>
    <xf numFmtId="0" fontId="1" fillId="35" borderId="12" xfId="32" applyFill="1" applyBorder="1" applyAlignment="1">
      <alignment horizontal="center"/>
    </xf>
    <xf numFmtId="0" fontId="0" fillId="35" borderId="11" xfId="32" applyFont="1" applyFill="1" applyBorder="1" applyAlignment="1">
      <alignment horizontal="center"/>
    </xf>
    <xf numFmtId="0" fontId="0" fillId="35" borderId="15" xfId="32" applyFont="1" applyFill="1" applyBorder="1" applyAlignment="1">
      <alignment horizontal="center"/>
    </xf>
    <xf numFmtId="10" fontId="1" fillId="35" borderId="17" xfId="32" applyNumberFormat="1" applyFill="1" applyBorder="1" applyAlignment="1">
      <alignment horizontal="center"/>
    </xf>
    <xf numFmtId="0" fontId="16" fillId="35" borderId="4" xfId="32" applyFont="1" applyFill="1" applyBorder="1" applyAlignment="1">
      <alignment horizontal="center"/>
    </xf>
    <xf numFmtId="0" fontId="1" fillId="23" borderId="23" xfId="32" applyBorder="1"/>
    <xf numFmtId="10" fontId="1" fillId="23" borderId="23" xfId="32" applyNumberForma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33" borderId="22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"/>
    </xf>
    <xf numFmtId="0" fontId="1" fillId="35" borderId="23" xfId="32" applyFill="1" applyBorder="1" applyAlignment="1">
      <alignment horizontal="center"/>
    </xf>
    <xf numFmtId="10" fontId="1" fillId="35" borderId="33" xfId="32" applyNumberFormat="1" applyFill="1" applyBorder="1" applyAlignment="1">
      <alignment horizontal="center"/>
    </xf>
    <xf numFmtId="0" fontId="0" fillId="35" borderId="31" xfId="32" applyFont="1" applyFill="1" applyBorder="1" applyAlignment="1">
      <alignment horizontal="center"/>
    </xf>
    <xf numFmtId="0" fontId="0" fillId="35" borderId="34" xfId="32" applyFont="1" applyFill="1" applyBorder="1" applyAlignment="1">
      <alignment horizontal="center"/>
    </xf>
    <xf numFmtId="10" fontId="1" fillId="35" borderId="35" xfId="32" applyNumberFormat="1" applyFill="1" applyBorder="1" applyAlignment="1">
      <alignment horizontal="center"/>
    </xf>
    <xf numFmtId="0" fontId="1" fillId="35" borderId="37" xfId="32" applyFill="1" applyBorder="1" applyAlignment="1">
      <alignment horizontal="center"/>
    </xf>
    <xf numFmtId="0" fontId="0" fillId="35" borderId="37" xfId="32" applyFont="1" applyFill="1" applyBorder="1" applyAlignment="1">
      <alignment horizontal="center"/>
    </xf>
    <xf numFmtId="0" fontId="16" fillId="35" borderId="24" xfId="32" applyFont="1" applyFill="1" applyBorder="1" applyAlignment="1">
      <alignment horizontal="center"/>
    </xf>
    <xf numFmtId="0" fontId="0" fillId="35" borderId="24" xfId="32" applyFont="1" applyFill="1" applyBorder="1" applyAlignment="1">
      <alignment horizontal="center"/>
    </xf>
    <xf numFmtId="0" fontId="1" fillId="35" borderId="24" xfId="32" applyFill="1" applyBorder="1" applyAlignment="1">
      <alignment horizontal="center"/>
    </xf>
    <xf numFmtId="0" fontId="16" fillId="35" borderId="30" xfId="32" applyFont="1" applyFill="1" applyBorder="1" applyAlignment="1">
      <alignment horizontal="center"/>
    </xf>
    <xf numFmtId="0" fontId="16" fillId="35" borderId="23" xfId="32" applyFont="1" applyFill="1" applyBorder="1" applyAlignment="1">
      <alignment horizontal="center"/>
    </xf>
    <xf numFmtId="0" fontId="16" fillId="35" borderId="31" xfId="32" applyFont="1" applyFill="1" applyBorder="1" applyAlignment="1">
      <alignment horizontal="center"/>
    </xf>
    <xf numFmtId="0" fontId="16" fillId="35" borderId="36" xfId="32" applyFont="1" applyFill="1" applyBorder="1" applyAlignment="1">
      <alignment horizontal="center"/>
    </xf>
    <xf numFmtId="0" fontId="16" fillId="35" borderId="32" xfId="32" applyFont="1" applyFill="1" applyBorder="1" applyAlignment="1">
      <alignment horizontal="center"/>
    </xf>
    <xf numFmtId="0" fontId="0" fillId="33" borderId="0" xfId="0" applyFill="1"/>
    <xf numFmtId="0" fontId="16" fillId="35" borderId="29" xfId="32" applyFont="1" applyFill="1" applyBorder="1" applyAlignment="1">
      <alignment horizontal="center"/>
    </xf>
    <xf numFmtId="0" fontId="16" fillId="35" borderId="38" xfId="32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3" borderId="24" xfId="32" applyFont="1" applyBorder="1" applyAlignment="1">
      <alignment horizontal="center"/>
    </xf>
    <xf numFmtId="0" fontId="1" fillId="23" borderId="25" xfId="32" applyBorder="1" applyAlignment="1">
      <alignment horizontal="center"/>
    </xf>
    <xf numFmtId="0" fontId="0" fillId="23" borderId="4" xfId="32" applyFont="1" applyBorder="1" applyAlignment="1">
      <alignment horizontal="center"/>
    </xf>
    <xf numFmtId="0" fontId="1" fillId="23" borderId="23" xfId="32" applyBorder="1" applyAlignment="1">
      <alignment horizontal="center"/>
    </xf>
    <xf numFmtId="0" fontId="1" fillId="23" borderId="4" xfId="32" applyBorder="1" applyAlignment="1">
      <alignment horizontal="center"/>
    </xf>
    <xf numFmtId="0" fontId="1" fillId="23" borderId="24" xfId="32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20" fillId="33" borderId="26" xfId="0" applyFont="1" applyFill="1" applyBorder="1" applyAlignment="1">
      <alignment horizontal="center"/>
    </xf>
    <xf numFmtId="0" fontId="20" fillId="33" borderId="27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FE6A3"/>
      <color rgb="FFFF9900"/>
      <color rgb="FFFF9933"/>
      <color rgb="FFFF6600"/>
      <color rgb="FFFFCC00"/>
      <color rgb="FF66FF99"/>
      <color rgb="FF808080"/>
      <color rgb="FF5F5F5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50 new cases!PivotTable1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/>
              <a:t>Top</a:t>
            </a:r>
            <a:r>
              <a:rPr lang="en-US" sz="2400" b="1" baseline="0"/>
              <a:t> </a:t>
            </a:r>
            <a:r>
              <a:rPr lang="en-US" sz="2400" b="1"/>
              <a:t>50 Countries-</a:t>
            </a:r>
            <a:r>
              <a:rPr lang="en-US" sz="2400" b="1" baseline="0"/>
              <a:t> </a:t>
            </a:r>
            <a:r>
              <a:rPr lang="en-US" sz="2400" b="1"/>
              <a:t>New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50 new cases'!$B$3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50 new cases'!$A$4:$A$54</c:f>
              <c:strCache>
                <c:ptCount val="50"/>
                <c:pt idx="0">
                  <c:v>El Salvador</c:v>
                </c:pt>
                <c:pt idx="1">
                  <c:v>Serbia</c:v>
                </c:pt>
                <c:pt idx="2">
                  <c:v>Netherlands</c:v>
                </c:pt>
                <c:pt idx="3">
                  <c:v>Egypt</c:v>
                </c:pt>
                <c:pt idx="4">
                  <c:v>Germany</c:v>
                </c:pt>
                <c:pt idx="5">
                  <c:v>Honduras</c:v>
                </c:pt>
                <c:pt idx="6">
                  <c:v>Ecuador</c:v>
                </c:pt>
                <c:pt idx="7">
                  <c:v>Singapore</c:v>
                </c:pt>
                <c:pt idx="8">
                  <c:v>Kyrgyzstan</c:v>
                </c:pt>
                <c:pt idx="9">
                  <c:v>Kosovo</c:v>
                </c:pt>
                <c:pt idx="10">
                  <c:v>Venezuela</c:v>
                </c:pt>
                <c:pt idx="11">
                  <c:v>Ethiopia</c:v>
                </c:pt>
                <c:pt idx="12">
                  <c:v>Japan</c:v>
                </c:pt>
                <c:pt idx="13">
                  <c:v>Kuwait</c:v>
                </c:pt>
                <c:pt idx="14">
                  <c:v>Morocco</c:v>
                </c:pt>
                <c:pt idx="15">
                  <c:v>Costa Rica</c:v>
                </c:pt>
                <c:pt idx="16">
                  <c:v>Algeria</c:v>
                </c:pt>
                <c:pt idx="17">
                  <c:v>Nigeria</c:v>
                </c:pt>
                <c:pt idx="18">
                  <c:v>Ghana</c:v>
                </c:pt>
                <c:pt idx="19">
                  <c:v>Uzbekistan</c:v>
                </c:pt>
                <c:pt idx="20">
                  <c:v>Canada</c:v>
                </c:pt>
                <c:pt idx="21">
                  <c:v>United Kingdom</c:v>
                </c:pt>
                <c:pt idx="22">
                  <c:v>Bosnia and Herzegovina</c:v>
                </c:pt>
                <c:pt idx="23">
                  <c:v>Ukraine</c:v>
                </c:pt>
                <c:pt idx="24">
                  <c:v>Turkey</c:v>
                </c:pt>
                <c:pt idx="25">
                  <c:v>Oman</c:v>
                </c:pt>
                <c:pt idx="26">
                  <c:v>Romania</c:v>
                </c:pt>
                <c:pt idx="27">
                  <c:v>Panama</c:v>
                </c:pt>
                <c:pt idx="28">
                  <c:v>Pakistan</c:v>
                </c:pt>
                <c:pt idx="29">
                  <c:v>Dominican Republic</c:v>
                </c:pt>
                <c:pt idx="30">
                  <c:v>Indonesia</c:v>
                </c:pt>
                <c:pt idx="31">
                  <c:v>Kazakhstan</c:v>
                </c:pt>
                <c:pt idx="32">
                  <c:v>Philippines</c:v>
                </c:pt>
                <c:pt idx="33">
                  <c:v>Bolivia</c:v>
                </c:pt>
                <c:pt idx="34">
                  <c:v>Saudi Arabia</c:v>
                </c:pt>
                <c:pt idx="35">
                  <c:v>Israel</c:v>
                </c:pt>
                <c:pt idx="36">
                  <c:v>Chile</c:v>
                </c:pt>
                <c:pt idx="37">
                  <c:v>Iran</c:v>
                </c:pt>
                <c:pt idx="38">
                  <c:v>France</c:v>
                </c:pt>
                <c:pt idx="39">
                  <c:v>Iraq</c:v>
                </c:pt>
                <c:pt idx="40">
                  <c:v>Bangladesh</c:v>
                </c:pt>
                <c:pt idx="41">
                  <c:v>Argentina</c:v>
                </c:pt>
                <c:pt idx="42">
                  <c:v>Mexico</c:v>
                </c:pt>
                <c:pt idx="43">
                  <c:v>Russia</c:v>
                </c:pt>
                <c:pt idx="44">
                  <c:v>South Africa</c:v>
                </c:pt>
                <c:pt idx="45">
                  <c:v>Peru</c:v>
                </c:pt>
                <c:pt idx="46">
                  <c:v>Colombia</c:v>
                </c:pt>
                <c:pt idx="47">
                  <c:v>Brazil</c:v>
                </c:pt>
                <c:pt idx="48">
                  <c:v>India</c:v>
                </c:pt>
                <c:pt idx="49">
                  <c:v>US</c:v>
                </c:pt>
              </c:strCache>
            </c:strRef>
          </c:cat>
          <c:val>
            <c:numRef>
              <c:f>'top 50 new cases'!$B$4:$B$54</c:f>
              <c:numCache>
                <c:formatCode>General</c:formatCode>
                <c:ptCount val="50"/>
                <c:pt idx="0">
                  <c:v>405</c:v>
                </c:pt>
                <c:pt idx="1">
                  <c:v>411</c:v>
                </c:pt>
                <c:pt idx="2">
                  <c:v>419</c:v>
                </c:pt>
                <c:pt idx="3">
                  <c:v>420</c:v>
                </c:pt>
                <c:pt idx="4">
                  <c:v>445</c:v>
                </c:pt>
                <c:pt idx="5">
                  <c:v>465</c:v>
                </c:pt>
                <c:pt idx="6">
                  <c:v>467</c:v>
                </c:pt>
                <c:pt idx="7">
                  <c:v>469</c:v>
                </c:pt>
                <c:pt idx="8">
                  <c:v>483</c:v>
                </c:pt>
                <c:pt idx="9">
                  <c:v>496</c:v>
                </c:pt>
                <c:pt idx="10">
                  <c:v>525</c:v>
                </c:pt>
                <c:pt idx="11">
                  <c:v>579</c:v>
                </c:pt>
                <c:pt idx="12">
                  <c:v>594</c:v>
                </c:pt>
                <c:pt idx="13">
                  <c:v>606</c:v>
                </c:pt>
                <c:pt idx="14">
                  <c:v>609</c:v>
                </c:pt>
                <c:pt idx="15">
                  <c:v>612</c:v>
                </c:pt>
                <c:pt idx="16">
                  <c:v>616</c:v>
                </c:pt>
                <c:pt idx="17">
                  <c:v>648</c:v>
                </c:pt>
                <c:pt idx="18">
                  <c:v>655</c:v>
                </c:pt>
                <c:pt idx="19">
                  <c:v>678</c:v>
                </c:pt>
                <c:pt idx="20">
                  <c:v>682</c:v>
                </c:pt>
                <c:pt idx="21">
                  <c:v>688</c:v>
                </c:pt>
                <c:pt idx="22">
                  <c:v>731</c:v>
                </c:pt>
                <c:pt idx="23">
                  <c:v>835</c:v>
                </c:pt>
                <c:pt idx="24">
                  <c:v>919</c:v>
                </c:pt>
                <c:pt idx="25">
                  <c:v>1053</c:v>
                </c:pt>
                <c:pt idx="26">
                  <c:v>1104</c:v>
                </c:pt>
                <c:pt idx="27">
                  <c:v>1146</c:v>
                </c:pt>
                <c:pt idx="28">
                  <c:v>1176</c:v>
                </c:pt>
                <c:pt idx="29">
                  <c:v>1248</c:v>
                </c:pt>
                <c:pt idx="30">
                  <c:v>1525</c:v>
                </c:pt>
                <c:pt idx="31">
                  <c:v>1526</c:v>
                </c:pt>
                <c:pt idx="32">
                  <c:v>1592</c:v>
                </c:pt>
                <c:pt idx="33">
                  <c:v>1752</c:v>
                </c:pt>
                <c:pt idx="34">
                  <c:v>1993</c:v>
                </c:pt>
                <c:pt idx="35">
                  <c:v>2029</c:v>
                </c:pt>
                <c:pt idx="36">
                  <c:v>2133</c:v>
                </c:pt>
                <c:pt idx="37">
                  <c:v>2434</c:v>
                </c:pt>
                <c:pt idx="38">
                  <c:v>2551</c:v>
                </c:pt>
                <c:pt idx="39">
                  <c:v>2553</c:v>
                </c:pt>
                <c:pt idx="40">
                  <c:v>2772</c:v>
                </c:pt>
                <c:pt idx="41">
                  <c:v>4890</c:v>
                </c:pt>
                <c:pt idx="42">
                  <c:v>4973</c:v>
                </c:pt>
                <c:pt idx="43">
                  <c:v>5607</c:v>
                </c:pt>
                <c:pt idx="44">
                  <c:v>7096</c:v>
                </c:pt>
                <c:pt idx="45">
                  <c:v>13756</c:v>
                </c:pt>
                <c:pt idx="46">
                  <c:v>16306</c:v>
                </c:pt>
                <c:pt idx="47">
                  <c:v>23284</c:v>
                </c:pt>
                <c:pt idx="48">
                  <c:v>44457</c:v>
                </c:pt>
                <c:pt idx="49">
                  <c:v>56336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696733200"/>
        <c:axId val="-1696726672"/>
      </c:barChart>
      <c:catAx>
        <c:axId val="-169673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26672"/>
        <c:crosses val="autoZero"/>
        <c:auto val="1"/>
        <c:lblAlgn val="ctr"/>
        <c:lblOffset val="100"/>
        <c:noMultiLvlLbl val="0"/>
      </c:catAx>
      <c:valAx>
        <c:axId val="-1696726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967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 Recovered!PivotTable4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Recovered Countries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 Recovered'!$B$3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'top 5 Recovered'!$A$4:$A$9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Russia</c:v>
                </c:pt>
                <c:pt idx="4">
                  <c:v>US</c:v>
                </c:pt>
              </c:strCache>
            </c:strRef>
          </c:cat>
          <c:val>
            <c:numRef>
              <c:f>'top 5 Recovered'!$B$4:$B$9</c:f>
              <c:numCache>
                <c:formatCode>General</c:formatCode>
                <c:ptCount val="5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602249</c:v>
                </c:pt>
                <c:pt idx="4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607174103232"/>
          <c:y val="0.30489428404782731"/>
          <c:w val="0.13865726159230096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Active Caese!PivotTable5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Active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marker>
          <c:symbol val="circle"/>
          <c:size val="4"/>
        </c:marker>
      </c:pivotFmt>
      <c:pivotFmt>
        <c:idx val="6"/>
        <c:spPr>
          <a:ln w="22225" cap="rnd" cmpd="sng" algn="ctr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>
                <a:lumMod val="60000"/>
              </a:schemeClr>
            </a:solidFill>
            <a:ln w="9525" cap="flat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</c:marker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</c:pivotFmt>
      <c:pivotFmt>
        <c:idx val="10"/>
        <c:spPr>
          <a:ln w="22225" cap="rnd" cmpd="sng" algn="ctr">
            <a:solidFill>
              <a:schemeClr val="accent4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</c:pivotFmt>
      <c:pivotFmt>
        <c:idx val="11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</c:pivotFmt>
      <c:pivotFmt>
        <c:idx val="1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</c:pivotFmt>
      <c:pivotFmt>
        <c:idx val="13"/>
        <c:spPr>
          <a:ln w="22225" cap="rnd" cmpd="sng" algn="ctr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>
                <a:lumMod val="60000"/>
              </a:schemeClr>
            </a:solidFill>
            <a:ln w="9525" cap="flat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</c:pivotFmt>
      <c:pivotFmt>
        <c:idx val="14"/>
        <c:spPr>
          <a:ln w="22225" cap="rnd" cmpd="sng" algn="ctr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lumMod val="60000"/>
              </a:schemeClr>
            </a:solidFill>
            <a:ln w="9525" cap="flat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</c:pivotFmt>
      <c:pivotFmt>
        <c:idx val="15"/>
        <c:spPr>
          <a:ln w="22225" cap="rnd" cmpd="sng" algn="ctr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>
                <a:lumMod val="60000"/>
              </a:schemeClr>
            </a:solidFill>
            <a:ln w="9525" cap="flat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'Top 10 Active Caese'!$B$3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circle"/>
            <c:size val="4"/>
          </c:marker>
          <c:dPt>
            <c:idx val="0"/>
            <c:marker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pPr>
                <a:solidFill>
                  <a:schemeClr val="accent2"/>
                </a:solidFill>
                <a:ln w="9525" cap="flat" cmpd="sng" algn="ctr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pPr>
                <a:solidFill>
                  <a:schemeClr val="accent3"/>
                </a:solidFill>
                <a:ln w="9525" cap="flat" cmpd="sng" algn="ctr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pPr>
                <a:solidFill>
                  <a:schemeClr val="accent4"/>
                </a:solidFill>
                <a:ln w="9525" cap="flat" cmpd="sng" algn="ctr">
                  <a:solidFill>
                    <a:schemeClr val="accent4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pPr>
                <a:solidFill>
                  <a:schemeClr val="accent5"/>
                </a:solidFill>
                <a:ln w="9525" cap="flat" cmpd="sng" algn="ctr">
                  <a:solidFill>
                    <a:schemeClr val="accent5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pPr>
                <a:solidFill>
                  <a:schemeClr val="accent6"/>
                </a:solidFill>
                <a:ln w="9525" cap="flat" cmpd="sng" algn="ctr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pPr>
                <a:solidFill>
                  <a:schemeClr val="accent4">
                    <a:lumMod val="60000"/>
                  </a:schemeClr>
                </a:solidFill>
                <a:ln w="9525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cat>
            <c:strRef>
              <c:f>'Top 10 Active Caese'!$A$4:$A$14</c:f>
              <c:strCache>
                <c:ptCount val="10"/>
                <c:pt idx="0">
                  <c:v>Brazil</c:v>
                </c:pt>
                <c:pt idx="1">
                  <c:v>Canada</c:v>
                </c:pt>
                <c:pt idx="2">
                  <c:v>Colombia</c:v>
                </c:pt>
                <c:pt idx="3">
                  <c:v>France</c:v>
                </c:pt>
                <c:pt idx="4">
                  <c:v>India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Active Caese'!$B$4:$B$14</c:f>
              <c:numCache>
                <c:formatCode>General</c:formatCode>
                <c:ptCount val="10"/>
                <c:pt idx="0">
                  <c:v>508116</c:v>
                </c:pt>
                <c:pt idx="1">
                  <c:v>107514</c:v>
                </c:pt>
                <c:pt idx="2">
                  <c:v>117163</c:v>
                </c:pt>
                <c:pt idx="3">
                  <c:v>108928</c:v>
                </c:pt>
                <c:pt idx="4">
                  <c:v>495499</c:v>
                </c:pt>
                <c:pt idx="5">
                  <c:v>98752</c:v>
                </c:pt>
                <c:pt idx="6">
                  <c:v>201097</c:v>
                </c:pt>
                <c:pt idx="7">
                  <c:v>170537</c:v>
                </c:pt>
                <c:pt idx="8">
                  <c:v>254427</c:v>
                </c:pt>
                <c:pt idx="9">
                  <c:v>2816444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696734832"/>
        <c:axId val="-1696732656"/>
      </c:lineChart>
      <c:catAx>
        <c:axId val="-16967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2656"/>
        <c:crosses val="autoZero"/>
        <c:auto val="1"/>
        <c:lblAlgn val="ctr"/>
        <c:lblOffset val="100"/>
        <c:noMultiLvlLbl val="0"/>
      </c:catAx>
      <c:valAx>
        <c:axId val="-169673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4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1.xlsx]candle!PivotTable6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5069176923511315E-2"/>
          <c:y val="7.7051905972933973E-2"/>
          <c:w val="0.9162217491756468"/>
          <c:h val="0.737760788783605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candle!$B$3</c:f>
              <c:strCache>
                <c:ptCount val="1"/>
                <c:pt idx="0">
                  <c:v>Confirmed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ser>
          <c:idx val="1"/>
          <c:order val="1"/>
          <c:tx>
            <c:strRef>
              <c:f>candle!$C$3</c:f>
              <c:strCache>
                <c:ptCount val="1"/>
                <c:pt idx="0">
                  <c:v>Sum of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candle!$C$4:$C$14</c:f>
              <c:numCache>
                <c:formatCode>General</c:formatCode>
                <c:ptCount val="10"/>
                <c:pt idx="0">
                  <c:v>23284</c:v>
                </c:pt>
                <c:pt idx="1">
                  <c:v>2133</c:v>
                </c:pt>
                <c:pt idx="2">
                  <c:v>44457</c:v>
                </c:pt>
                <c:pt idx="3">
                  <c:v>2434</c:v>
                </c:pt>
                <c:pt idx="4">
                  <c:v>4973</c:v>
                </c:pt>
                <c:pt idx="5">
                  <c:v>13756</c:v>
                </c:pt>
                <c:pt idx="6">
                  <c:v>5607</c:v>
                </c:pt>
                <c:pt idx="7">
                  <c:v>7096</c:v>
                </c:pt>
                <c:pt idx="8">
                  <c:v>688</c:v>
                </c:pt>
                <c:pt idx="9">
                  <c:v>56336</c:v>
                </c:pt>
              </c:numCache>
            </c:numRef>
          </c:val>
        </c:ser>
        <c:ser>
          <c:idx val="2"/>
          <c:order val="2"/>
          <c:tx>
            <c:strRef>
              <c:f>candle!$D$3</c:f>
              <c:strCache>
                <c:ptCount val="1"/>
                <c:pt idx="0">
                  <c:v>Sum of New 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candle!$D$4:$D$14</c:f>
              <c:numCache>
                <c:formatCode>General</c:formatCode>
                <c:ptCount val="10"/>
                <c:pt idx="0">
                  <c:v>614</c:v>
                </c:pt>
                <c:pt idx="1">
                  <c:v>75</c:v>
                </c:pt>
                <c:pt idx="2">
                  <c:v>637</c:v>
                </c:pt>
                <c:pt idx="3">
                  <c:v>212</c:v>
                </c:pt>
                <c:pt idx="4">
                  <c:v>342</c:v>
                </c:pt>
                <c:pt idx="5">
                  <c:v>575</c:v>
                </c:pt>
                <c:pt idx="6">
                  <c:v>85</c:v>
                </c:pt>
                <c:pt idx="7">
                  <c:v>298</c:v>
                </c:pt>
                <c:pt idx="8">
                  <c:v>7</c:v>
                </c:pt>
                <c:pt idx="9">
                  <c:v>1076</c:v>
                </c:pt>
              </c:numCache>
            </c:numRef>
          </c:val>
        </c:ser>
        <c:ser>
          <c:idx val="3"/>
          <c:order val="3"/>
          <c:tx>
            <c:strRef>
              <c:f>candle!$E$3</c:f>
              <c:strCache>
                <c:ptCount val="1"/>
                <c:pt idx="0">
                  <c:v>Sum of New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candle!$E$4:$E$14</c:f>
              <c:numCache>
                <c:formatCode>General</c:formatCode>
                <c:ptCount val="10"/>
                <c:pt idx="0">
                  <c:v>33728</c:v>
                </c:pt>
                <c:pt idx="1">
                  <c:v>1859</c:v>
                </c:pt>
                <c:pt idx="2">
                  <c:v>33598</c:v>
                </c:pt>
                <c:pt idx="3">
                  <c:v>1931</c:v>
                </c:pt>
                <c:pt idx="4">
                  <c:v>8588</c:v>
                </c:pt>
                <c:pt idx="5">
                  <c:v>4697</c:v>
                </c:pt>
                <c:pt idx="6">
                  <c:v>3077</c:v>
                </c:pt>
                <c:pt idx="7">
                  <c:v>9848</c:v>
                </c:pt>
                <c:pt idx="8">
                  <c:v>3</c:v>
                </c:pt>
                <c:pt idx="9">
                  <c:v>27941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34"/>
        <c:overlap val="100"/>
        <c:axId val="-1696738096"/>
        <c:axId val="-1696732112"/>
      </c:barChart>
      <c:catAx>
        <c:axId val="-169673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10 Countries with confirmed cases vs New cases ,New Death,New Recovered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2112"/>
        <c:crosses val="autoZero"/>
        <c:auto val="1"/>
        <c:lblAlgn val="ctr"/>
        <c:lblOffset val="100"/>
        <c:noMultiLvlLbl val="0"/>
      </c:catAx>
      <c:valAx>
        <c:axId val="-16967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confirmed!PivotTable2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confirmed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confirmed'!$B$3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confirmed'!$A$4:$A$14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confirmed'!$B$4:$B$14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696727760"/>
        <c:axId val="-1696731024"/>
      </c:barChart>
      <c:catAx>
        <c:axId val="-16967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1024"/>
        <c:crosses val="autoZero"/>
        <c:auto val="1"/>
        <c:lblAlgn val="ctr"/>
        <c:lblOffset val="100"/>
        <c:noMultiLvlLbl val="0"/>
      </c:catAx>
      <c:valAx>
        <c:axId val="-169673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967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1.xlsx]top10 deaths!PivotTable3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Deaths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26162875473899"/>
          <c:w val="0.93888888888888888"/>
          <c:h val="0.71227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'top10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deaths'!$A$4:$A$14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India</c:v>
                </c:pt>
                <c:pt idx="3">
                  <c:v>Iran</c:v>
                </c:pt>
                <c:pt idx="4">
                  <c:v>Italy</c:v>
                </c:pt>
                <c:pt idx="5">
                  <c:v>Mexico</c:v>
                </c:pt>
                <c:pt idx="6">
                  <c:v>Peru</c:v>
                </c:pt>
                <c:pt idx="7">
                  <c:v>Spain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'top10 deaths'!$B$4:$B$14</c:f>
              <c:numCache>
                <c:formatCode>General</c:formatCode>
                <c:ptCount val="10"/>
                <c:pt idx="0">
                  <c:v>87618</c:v>
                </c:pt>
                <c:pt idx="1">
                  <c:v>30212</c:v>
                </c:pt>
                <c:pt idx="2">
                  <c:v>33408</c:v>
                </c:pt>
                <c:pt idx="3">
                  <c:v>15912</c:v>
                </c:pt>
                <c:pt idx="4">
                  <c:v>35112</c:v>
                </c:pt>
                <c:pt idx="5">
                  <c:v>44022</c:v>
                </c:pt>
                <c:pt idx="6">
                  <c:v>18418</c:v>
                </c:pt>
                <c:pt idx="7">
                  <c:v>28432</c:v>
                </c:pt>
                <c:pt idx="8">
                  <c:v>45844</c:v>
                </c:pt>
                <c:pt idx="9">
                  <c:v>148011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696725584"/>
        <c:axId val="-1696728304"/>
      </c:barChart>
      <c:valAx>
        <c:axId val="-16967283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696725584"/>
        <c:crosses val="max"/>
        <c:crossBetween val="between"/>
      </c:valAx>
      <c:catAx>
        <c:axId val="-16967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2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 Recovered!PivotTable4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Recovered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'top 5 Recovered'!$B$3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'top 5 Recovered'!$A$4:$A$9</c:f>
              <c:strCache>
                <c:ptCount val="5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Russia</c:v>
                </c:pt>
                <c:pt idx="4">
                  <c:v>US</c:v>
                </c:pt>
              </c:strCache>
            </c:strRef>
          </c:cat>
          <c:val>
            <c:numRef>
              <c:f>'top 5 Recovered'!$B$4:$B$9</c:f>
              <c:numCache>
                <c:formatCode>General</c:formatCode>
                <c:ptCount val="5"/>
                <c:pt idx="0">
                  <c:v>1846641</c:v>
                </c:pt>
                <c:pt idx="1">
                  <c:v>319954</c:v>
                </c:pt>
                <c:pt idx="2">
                  <c:v>951166</c:v>
                </c:pt>
                <c:pt idx="3">
                  <c:v>602249</c:v>
                </c:pt>
                <c:pt idx="4">
                  <c:v>1325804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7607174103232"/>
          <c:y val="0.30489428404782731"/>
          <c:w val="0.13865726159230096"/>
          <c:h val="0.4508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Active Caese!PivotTable5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Active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Active Caese'!$B$3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'Top 10 Active Caese'!$A$4:$A$14</c:f>
              <c:strCache>
                <c:ptCount val="10"/>
                <c:pt idx="0">
                  <c:v>Brazil</c:v>
                </c:pt>
                <c:pt idx="1">
                  <c:v>Canada</c:v>
                </c:pt>
                <c:pt idx="2">
                  <c:v>Colombia</c:v>
                </c:pt>
                <c:pt idx="3">
                  <c:v>France</c:v>
                </c:pt>
                <c:pt idx="4">
                  <c:v>India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Active Caese'!$B$4:$B$14</c:f>
              <c:numCache>
                <c:formatCode>General</c:formatCode>
                <c:ptCount val="10"/>
                <c:pt idx="0">
                  <c:v>508116</c:v>
                </c:pt>
                <c:pt idx="1">
                  <c:v>107514</c:v>
                </c:pt>
                <c:pt idx="2">
                  <c:v>117163</c:v>
                </c:pt>
                <c:pt idx="3">
                  <c:v>108928</c:v>
                </c:pt>
                <c:pt idx="4">
                  <c:v>495499</c:v>
                </c:pt>
                <c:pt idx="5">
                  <c:v>98752</c:v>
                </c:pt>
                <c:pt idx="6">
                  <c:v>201097</c:v>
                </c:pt>
                <c:pt idx="7">
                  <c:v>170537</c:v>
                </c:pt>
                <c:pt idx="8">
                  <c:v>254427</c:v>
                </c:pt>
                <c:pt idx="9">
                  <c:v>2816444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696726128"/>
        <c:axId val="-1696737552"/>
      </c:lineChart>
      <c:catAx>
        <c:axId val="-16967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7552"/>
        <c:crosses val="autoZero"/>
        <c:auto val="1"/>
        <c:lblAlgn val="ctr"/>
        <c:lblOffset val="100"/>
        <c:noMultiLvlLbl val="0"/>
      </c:catAx>
      <c:valAx>
        <c:axId val="-169673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26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1.xlsx]candle!PivotTable6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candle!$B$3</c:f>
              <c:strCache>
                <c:ptCount val="1"/>
                <c:pt idx="0">
                  <c:v>Confirmed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ser>
          <c:idx val="1"/>
          <c:order val="1"/>
          <c:tx>
            <c:strRef>
              <c:f>candle!$C$3</c:f>
              <c:strCache>
                <c:ptCount val="1"/>
                <c:pt idx="0">
                  <c:v>Sum of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candle!$C$4:$C$14</c:f>
              <c:numCache>
                <c:formatCode>General</c:formatCode>
                <c:ptCount val="10"/>
                <c:pt idx="0">
                  <c:v>23284</c:v>
                </c:pt>
                <c:pt idx="1">
                  <c:v>2133</c:v>
                </c:pt>
                <c:pt idx="2">
                  <c:v>44457</c:v>
                </c:pt>
                <c:pt idx="3">
                  <c:v>2434</c:v>
                </c:pt>
                <c:pt idx="4">
                  <c:v>4973</c:v>
                </c:pt>
                <c:pt idx="5">
                  <c:v>13756</c:v>
                </c:pt>
                <c:pt idx="6">
                  <c:v>5607</c:v>
                </c:pt>
                <c:pt idx="7">
                  <c:v>7096</c:v>
                </c:pt>
                <c:pt idx="8">
                  <c:v>688</c:v>
                </c:pt>
                <c:pt idx="9">
                  <c:v>56336</c:v>
                </c:pt>
              </c:numCache>
            </c:numRef>
          </c:val>
        </c:ser>
        <c:ser>
          <c:idx val="2"/>
          <c:order val="2"/>
          <c:tx>
            <c:strRef>
              <c:f>candle!$D$3</c:f>
              <c:strCache>
                <c:ptCount val="1"/>
                <c:pt idx="0">
                  <c:v>Sum of New 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candle!$D$4:$D$14</c:f>
              <c:numCache>
                <c:formatCode>General</c:formatCode>
                <c:ptCount val="10"/>
                <c:pt idx="0">
                  <c:v>614</c:v>
                </c:pt>
                <c:pt idx="1">
                  <c:v>75</c:v>
                </c:pt>
                <c:pt idx="2">
                  <c:v>637</c:v>
                </c:pt>
                <c:pt idx="3">
                  <c:v>212</c:v>
                </c:pt>
                <c:pt idx="4">
                  <c:v>342</c:v>
                </c:pt>
                <c:pt idx="5">
                  <c:v>575</c:v>
                </c:pt>
                <c:pt idx="6">
                  <c:v>85</c:v>
                </c:pt>
                <c:pt idx="7">
                  <c:v>298</c:v>
                </c:pt>
                <c:pt idx="8">
                  <c:v>7</c:v>
                </c:pt>
                <c:pt idx="9">
                  <c:v>1076</c:v>
                </c:pt>
              </c:numCache>
            </c:numRef>
          </c:val>
        </c:ser>
        <c:ser>
          <c:idx val="3"/>
          <c:order val="3"/>
          <c:tx>
            <c:strRef>
              <c:f>candle!$E$3</c:f>
              <c:strCache>
                <c:ptCount val="1"/>
                <c:pt idx="0">
                  <c:v>Sum of New recovered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candle!$A$4:$A$14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candle!$E$4:$E$14</c:f>
              <c:numCache>
                <c:formatCode>General</c:formatCode>
                <c:ptCount val="10"/>
                <c:pt idx="0">
                  <c:v>33728</c:v>
                </c:pt>
                <c:pt idx="1">
                  <c:v>1859</c:v>
                </c:pt>
                <c:pt idx="2">
                  <c:v>33598</c:v>
                </c:pt>
                <c:pt idx="3">
                  <c:v>1931</c:v>
                </c:pt>
                <c:pt idx="4">
                  <c:v>8588</c:v>
                </c:pt>
                <c:pt idx="5">
                  <c:v>4697</c:v>
                </c:pt>
                <c:pt idx="6">
                  <c:v>3077</c:v>
                </c:pt>
                <c:pt idx="7">
                  <c:v>9848</c:v>
                </c:pt>
                <c:pt idx="8">
                  <c:v>3</c:v>
                </c:pt>
                <c:pt idx="9">
                  <c:v>27941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34"/>
        <c:overlap val="100"/>
        <c:axId val="-1696734288"/>
        <c:axId val="-1696733744"/>
      </c:barChart>
      <c:catAx>
        <c:axId val="-16967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10 Countries with confirmed cases vs New cases ,New Death,New Recovered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3744"/>
        <c:crosses val="autoZero"/>
        <c:auto val="1"/>
        <c:lblAlgn val="ctr"/>
        <c:lblOffset val="100"/>
        <c:noMultiLvlLbl val="0"/>
      </c:catAx>
      <c:valAx>
        <c:axId val="-16967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50 new cases!PivotTable1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/>
              <a:t>Top</a:t>
            </a:r>
            <a:r>
              <a:rPr lang="en-US" sz="2400" b="1" baseline="0"/>
              <a:t> </a:t>
            </a:r>
            <a:r>
              <a:rPr lang="en-US" sz="2400" b="1"/>
              <a:t>50 Countries-</a:t>
            </a:r>
            <a:r>
              <a:rPr lang="en-US" sz="2400" b="1" baseline="0"/>
              <a:t> </a:t>
            </a:r>
            <a:r>
              <a:rPr lang="en-US" sz="2400" b="1"/>
              <a:t>New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6954793694266476"/>
          <c:y val="4.8614433473541017E-2"/>
          <c:w val="0.73935475456872235"/>
          <c:h val="0.9405374411361070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'top 50 new cases'!$B$3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1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2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4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6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7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8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9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50 new cases'!$A$4:$A$54</c:f>
              <c:strCache>
                <c:ptCount val="50"/>
                <c:pt idx="0">
                  <c:v>El Salvador</c:v>
                </c:pt>
                <c:pt idx="1">
                  <c:v>Serbia</c:v>
                </c:pt>
                <c:pt idx="2">
                  <c:v>Netherlands</c:v>
                </c:pt>
                <c:pt idx="3">
                  <c:v>Egypt</c:v>
                </c:pt>
                <c:pt idx="4">
                  <c:v>Germany</c:v>
                </c:pt>
                <c:pt idx="5">
                  <c:v>Honduras</c:v>
                </c:pt>
                <c:pt idx="6">
                  <c:v>Ecuador</c:v>
                </c:pt>
                <c:pt idx="7">
                  <c:v>Singapore</c:v>
                </c:pt>
                <c:pt idx="8">
                  <c:v>Kyrgyzstan</c:v>
                </c:pt>
                <c:pt idx="9">
                  <c:v>Kosovo</c:v>
                </c:pt>
                <c:pt idx="10">
                  <c:v>Venezuela</c:v>
                </c:pt>
                <c:pt idx="11">
                  <c:v>Ethiopia</c:v>
                </c:pt>
                <c:pt idx="12">
                  <c:v>Japan</c:v>
                </c:pt>
                <c:pt idx="13">
                  <c:v>Kuwait</c:v>
                </c:pt>
                <c:pt idx="14">
                  <c:v>Morocco</c:v>
                </c:pt>
                <c:pt idx="15">
                  <c:v>Costa Rica</c:v>
                </c:pt>
                <c:pt idx="16">
                  <c:v>Algeria</c:v>
                </c:pt>
                <c:pt idx="17">
                  <c:v>Nigeria</c:v>
                </c:pt>
                <c:pt idx="18">
                  <c:v>Ghana</c:v>
                </c:pt>
                <c:pt idx="19">
                  <c:v>Uzbekistan</c:v>
                </c:pt>
                <c:pt idx="20">
                  <c:v>Canada</c:v>
                </c:pt>
                <c:pt idx="21">
                  <c:v>United Kingdom</c:v>
                </c:pt>
                <c:pt idx="22">
                  <c:v>Bosnia and Herzegovina</c:v>
                </c:pt>
                <c:pt idx="23">
                  <c:v>Ukraine</c:v>
                </c:pt>
                <c:pt idx="24">
                  <c:v>Turkey</c:v>
                </c:pt>
                <c:pt idx="25">
                  <c:v>Oman</c:v>
                </c:pt>
                <c:pt idx="26">
                  <c:v>Romania</c:v>
                </c:pt>
                <c:pt idx="27">
                  <c:v>Panama</c:v>
                </c:pt>
                <c:pt idx="28">
                  <c:v>Pakistan</c:v>
                </c:pt>
                <c:pt idx="29">
                  <c:v>Dominican Republic</c:v>
                </c:pt>
                <c:pt idx="30">
                  <c:v>Indonesia</c:v>
                </c:pt>
                <c:pt idx="31">
                  <c:v>Kazakhstan</c:v>
                </c:pt>
                <c:pt idx="32">
                  <c:v>Philippines</c:v>
                </c:pt>
                <c:pt idx="33">
                  <c:v>Bolivia</c:v>
                </c:pt>
                <c:pt idx="34">
                  <c:v>Saudi Arabia</c:v>
                </c:pt>
                <c:pt idx="35">
                  <c:v>Israel</c:v>
                </c:pt>
                <c:pt idx="36">
                  <c:v>Chile</c:v>
                </c:pt>
                <c:pt idx="37">
                  <c:v>Iran</c:v>
                </c:pt>
                <c:pt idx="38">
                  <c:v>France</c:v>
                </c:pt>
                <c:pt idx="39">
                  <c:v>Iraq</c:v>
                </c:pt>
                <c:pt idx="40">
                  <c:v>Bangladesh</c:v>
                </c:pt>
                <c:pt idx="41">
                  <c:v>Argentina</c:v>
                </c:pt>
                <c:pt idx="42">
                  <c:v>Mexico</c:v>
                </c:pt>
                <c:pt idx="43">
                  <c:v>Russia</c:v>
                </c:pt>
                <c:pt idx="44">
                  <c:v>South Africa</c:v>
                </c:pt>
                <c:pt idx="45">
                  <c:v>Peru</c:v>
                </c:pt>
                <c:pt idx="46">
                  <c:v>Colombia</c:v>
                </c:pt>
                <c:pt idx="47">
                  <c:v>Brazil</c:v>
                </c:pt>
                <c:pt idx="48">
                  <c:v>India</c:v>
                </c:pt>
                <c:pt idx="49">
                  <c:v>US</c:v>
                </c:pt>
              </c:strCache>
            </c:strRef>
          </c:cat>
          <c:val>
            <c:numRef>
              <c:f>'top 50 new cases'!$B$4:$B$54</c:f>
              <c:numCache>
                <c:formatCode>General</c:formatCode>
                <c:ptCount val="50"/>
                <c:pt idx="0">
                  <c:v>405</c:v>
                </c:pt>
                <c:pt idx="1">
                  <c:v>411</c:v>
                </c:pt>
                <c:pt idx="2">
                  <c:v>419</c:v>
                </c:pt>
                <c:pt idx="3">
                  <c:v>420</c:v>
                </c:pt>
                <c:pt idx="4">
                  <c:v>445</c:v>
                </c:pt>
                <c:pt idx="5">
                  <c:v>465</c:v>
                </c:pt>
                <c:pt idx="6">
                  <c:v>467</c:v>
                </c:pt>
                <c:pt idx="7">
                  <c:v>469</c:v>
                </c:pt>
                <c:pt idx="8">
                  <c:v>483</c:v>
                </c:pt>
                <c:pt idx="9">
                  <c:v>496</c:v>
                </c:pt>
                <c:pt idx="10">
                  <c:v>525</c:v>
                </c:pt>
                <c:pt idx="11">
                  <c:v>579</c:v>
                </c:pt>
                <c:pt idx="12">
                  <c:v>594</c:v>
                </c:pt>
                <c:pt idx="13">
                  <c:v>606</c:v>
                </c:pt>
                <c:pt idx="14">
                  <c:v>609</c:v>
                </c:pt>
                <c:pt idx="15">
                  <c:v>612</c:v>
                </c:pt>
                <c:pt idx="16">
                  <c:v>616</c:v>
                </c:pt>
                <c:pt idx="17">
                  <c:v>648</c:v>
                </c:pt>
                <c:pt idx="18">
                  <c:v>655</c:v>
                </c:pt>
                <c:pt idx="19">
                  <c:v>678</c:v>
                </c:pt>
                <c:pt idx="20">
                  <c:v>682</c:v>
                </c:pt>
                <c:pt idx="21">
                  <c:v>688</c:v>
                </c:pt>
                <c:pt idx="22">
                  <c:v>731</c:v>
                </c:pt>
                <c:pt idx="23">
                  <c:v>835</c:v>
                </c:pt>
                <c:pt idx="24">
                  <c:v>919</c:v>
                </c:pt>
                <c:pt idx="25">
                  <c:v>1053</c:v>
                </c:pt>
                <c:pt idx="26">
                  <c:v>1104</c:v>
                </c:pt>
                <c:pt idx="27">
                  <c:v>1146</c:v>
                </c:pt>
                <c:pt idx="28">
                  <c:v>1176</c:v>
                </c:pt>
                <c:pt idx="29">
                  <c:v>1248</c:v>
                </c:pt>
                <c:pt idx="30">
                  <c:v>1525</c:v>
                </c:pt>
                <c:pt idx="31">
                  <c:v>1526</c:v>
                </c:pt>
                <c:pt idx="32">
                  <c:v>1592</c:v>
                </c:pt>
                <c:pt idx="33">
                  <c:v>1752</c:v>
                </c:pt>
                <c:pt idx="34">
                  <c:v>1993</c:v>
                </c:pt>
                <c:pt idx="35">
                  <c:v>2029</c:v>
                </c:pt>
                <c:pt idx="36">
                  <c:v>2133</c:v>
                </c:pt>
                <c:pt idx="37">
                  <c:v>2434</c:v>
                </c:pt>
                <c:pt idx="38">
                  <c:v>2551</c:v>
                </c:pt>
                <c:pt idx="39">
                  <c:v>2553</c:v>
                </c:pt>
                <c:pt idx="40">
                  <c:v>2772</c:v>
                </c:pt>
                <c:pt idx="41">
                  <c:v>4890</c:v>
                </c:pt>
                <c:pt idx="42">
                  <c:v>4973</c:v>
                </c:pt>
                <c:pt idx="43">
                  <c:v>5607</c:v>
                </c:pt>
                <c:pt idx="44">
                  <c:v>7096</c:v>
                </c:pt>
                <c:pt idx="45">
                  <c:v>13756</c:v>
                </c:pt>
                <c:pt idx="46">
                  <c:v>16306</c:v>
                </c:pt>
                <c:pt idx="47">
                  <c:v>23284</c:v>
                </c:pt>
                <c:pt idx="48">
                  <c:v>44457</c:v>
                </c:pt>
                <c:pt idx="49">
                  <c:v>56336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696730480"/>
        <c:axId val="-1696735920"/>
      </c:barChart>
      <c:catAx>
        <c:axId val="-16967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5920"/>
        <c:crosses val="autoZero"/>
        <c:auto val="1"/>
        <c:lblAlgn val="ctr"/>
        <c:lblOffset val="100"/>
        <c:noMultiLvlLbl val="0"/>
      </c:catAx>
      <c:valAx>
        <c:axId val="-169673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967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 10 confirmed!PivotTable2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confirmed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10 confirmed'!$B$3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confirmed'!$A$4:$A$14</c:f>
              <c:strCache>
                <c:ptCount val="10"/>
                <c:pt idx="0">
                  <c:v>Brazil</c:v>
                </c:pt>
                <c:pt idx="1">
                  <c:v>Chile</c:v>
                </c:pt>
                <c:pt idx="2">
                  <c:v>India</c:v>
                </c:pt>
                <c:pt idx="3">
                  <c:v>Iran</c:v>
                </c:pt>
                <c:pt idx="4">
                  <c:v>Mexico</c:v>
                </c:pt>
                <c:pt idx="5">
                  <c:v>Peru</c:v>
                </c:pt>
                <c:pt idx="6">
                  <c:v>Russia</c:v>
                </c:pt>
                <c:pt idx="7">
                  <c:v>South Africa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 10 confirmed'!$B$4:$B$14</c:f>
              <c:numCache>
                <c:formatCode>General</c:formatCode>
                <c:ptCount val="10"/>
                <c:pt idx="0">
                  <c:v>2442375</c:v>
                </c:pt>
                <c:pt idx="1">
                  <c:v>347923</c:v>
                </c:pt>
                <c:pt idx="2">
                  <c:v>1480073</c:v>
                </c:pt>
                <c:pt idx="3">
                  <c:v>293606</c:v>
                </c:pt>
                <c:pt idx="4">
                  <c:v>395489</c:v>
                </c:pt>
                <c:pt idx="5">
                  <c:v>389717</c:v>
                </c:pt>
                <c:pt idx="6">
                  <c:v>816680</c:v>
                </c:pt>
                <c:pt idx="7">
                  <c:v>452529</c:v>
                </c:pt>
                <c:pt idx="8">
                  <c:v>301708</c:v>
                </c:pt>
                <c:pt idx="9">
                  <c:v>4290259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696725040"/>
        <c:axId val="-1696735376"/>
      </c:barChart>
      <c:catAx>
        <c:axId val="-16967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35376"/>
        <c:crosses val="autoZero"/>
        <c:auto val="1"/>
        <c:lblAlgn val="ctr"/>
        <c:lblOffset val="100"/>
        <c:noMultiLvlLbl val="0"/>
      </c:catAx>
      <c:valAx>
        <c:axId val="-1696735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967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dash 1.xlsx]top10 deaths!PivotTable3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Deaths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26162875473899"/>
          <c:w val="0.93888888888888888"/>
          <c:h val="0.71227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'top10 deaths'!$B$3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deaths'!$A$4:$A$14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India</c:v>
                </c:pt>
                <c:pt idx="3">
                  <c:v>Iran</c:v>
                </c:pt>
                <c:pt idx="4">
                  <c:v>Italy</c:v>
                </c:pt>
                <c:pt idx="5">
                  <c:v>Mexico</c:v>
                </c:pt>
                <c:pt idx="6">
                  <c:v>Peru</c:v>
                </c:pt>
                <c:pt idx="7">
                  <c:v>Spain</c:v>
                </c:pt>
                <c:pt idx="8">
                  <c:v>United Kingdom</c:v>
                </c:pt>
                <c:pt idx="9">
                  <c:v>US</c:v>
                </c:pt>
              </c:strCache>
            </c:strRef>
          </c:cat>
          <c:val>
            <c:numRef>
              <c:f>'top10 deaths'!$B$4:$B$14</c:f>
              <c:numCache>
                <c:formatCode>General</c:formatCode>
                <c:ptCount val="10"/>
                <c:pt idx="0">
                  <c:v>87618</c:v>
                </c:pt>
                <c:pt idx="1">
                  <c:v>30212</c:v>
                </c:pt>
                <c:pt idx="2">
                  <c:v>33408</c:v>
                </c:pt>
                <c:pt idx="3">
                  <c:v>15912</c:v>
                </c:pt>
                <c:pt idx="4">
                  <c:v>35112</c:v>
                </c:pt>
                <c:pt idx="5">
                  <c:v>44022</c:v>
                </c:pt>
                <c:pt idx="6">
                  <c:v>18418</c:v>
                </c:pt>
                <c:pt idx="7">
                  <c:v>28432</c:v>
                </c:pt>
                <c:pt idx="8">
                  <c:v>45844</c:v>
                </c:pt>
                <c:pt idx="9">
                  <c:v>148011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696728848"/>
        <c:axId val="-1696724496"/>
      </c:barChart>
      <c:valAx>
        <c:axId val="-1696724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696728848"/>
        <c:crosses val="max"/>
        <c:crossBetween val="between"/>
      </c:valAx>
      <c:catAx>
        <c:axId val="-16967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2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10</xdr:row>
      <xdr:rowOff>190498</xdr:rowOff>
    </xdr:from>
    <xdr:to>
      <xdr:col>29</xdr:col>
      <xdr:colOff>352424</xdr:colOff>
      <xdr:row>76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9</xdr:col>
      <xdr:colOff>342900</xdr:colOff>
      <xdr:row>41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27</xdr:row>
      <xdr:rowOff>0</xdr:rowOff>
    </xdr:from>
    <xdr:to>
      <xdr:col>16</xdr:col>
      <xdr:colOff>76201</xdr:colOff>
      <xdr:row>41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190499</xdr:rowOff>
    </xdr:from>
    <xdr:to>
      <xdr:col>9</xdr:col>
      <xdr:colOff>276225</xdr:colOff>
      <xdr:row>56</xdr:row>
      <xdr:rowOff>85724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16</xdr:col>
      <xdr:colOff>123825</xdr:colOff>
      <xdr:row>56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552450</xdr:colOff>
      <xdr:row>56</xdr:row>
      <xdr:rowOff>104774</xdr:rowOff>
    </xdr:from>
    <xdr:to>
      <xdr:col>16</xdr:col>
      <xdr:colOff>561975</xdr:colOff>
      <xdr:row>76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571500</xdr:colOff>
      <xdr:row>1</xdr:row>
      <xdr:rowOff>171450</xdr:rowOff>
    </xdr:from>
    <xdr:to>
      <xdr:col>29</xdr:col>
      <xdr:colOff>171450</xdr:colOff>
      <xdr:row>5</xdr:row>
      <xdr:rowOff>161925</xdr:rowOff>
    </xdr:to>
    <xdr:sp macro="" textlink="">
      <xdr:nvSpPr>
        <xdr:cNvPr id="9" name="Rectangle 8"/>
        <xdr:cNvSpPr/>
      </xdr:nvSpPr>
      <xdr:spPr>
        <a:xfrm>
          <a:off x="1790700" y="361950"/>
          <a:ext cx="178879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COUNTRY</a:t>
          </a:r>
          <a:r>
            <a:rPr lang="en-US" sz="4000" b="1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COVID 19 DASHBOARD</a:t>
          </a:r>
          <a:endParaRPr lang="en-US" sz="4000" b="1" cap="none" spc="0">
            <a:ln w="0"/>
            <a:solidFill>
              <a:srgbClr val="FF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171448</xdr:rowOff>
    </xdr:from>
    <xdr:to>
      <xdr:col>27</xdr:col>
      <xdr:colOff>123826</xdr:colOff>
      <xdr:row>75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342900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26</xdr:row>
      <xdr:rowOff>0</xdr:rowOff>
    </xdr:from>
    <xdr:to>
      <xdr:col>14</xdr:col>
      <xdr:colOff>76201</xdr:colOff>
      <xdr:row>40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190499</xdr:rowOff>
    </xdr:from>
    <xdr:to>
      <xdr:col>7</xdr:col>
      <xdr:colOff>276225</xdr:colOff>
      <xdr:row>55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123825</xdr:colOff>
      <xdr:row>55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561976</xdr:colOff>
      <xdr:row>56</xdr:row>
      <xdr:rowOff>28574</xdr:rowOff>
    </xdr:from>
    <xdr:to>
      <xdr:col>14</xdr:col>
      <xdr:colOff>123826</xdr:colOff>
      <xdr:row>76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571500</xdr:colOff>
      <xdr:row>0</xdr:row>
      <xdr:rowOff>171450</xdr:rowOff>
    </xdr:from>
    <xdr:to>
      <xdr:col>27</xdr:col>
      <xdr:colOff>171450</xdr:colOff>
      <xdr:row>4</xdr:row>
      <xdr:rowOff>161925</xdr:rowOff>
    </xdr:to>
    <xdr:sp macro="" textlink="">
      <xdr:nvSpPr>
        <xdr:cNvPr id="8" name="Rectangle 7"/>
        <xdr:cNvSpPr/>
      </xdr:nvSpPr>
      <xdr:spPr>
        <a:xfrm>
          <a:off x="1790700" y="361950"/>
          <a:ext cx="17697450" cy="752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 b="1" cap="none" spc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COUNTRY</a:t>
          </a:r>
          <a:r>
            <a:rPr lang="en-US" sz="4000" b="1" cap="none" spc="0" baseline="0">
              <a:ln w="0"/>
              <a:solidFill>
                <a:srgbClr val="FF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COVID 19 DASHBOARD</a:t>
          </a:r>
          <a:endParaRPr lang="en-US" sz="4000" b="1" cap="none" spc="0">
            <a:ln w="0"/>
            <a:solidFill>
              <a:srgbClr val="FF000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</xdr:row>
          <xdr:rowOff>180975</xdr:rowOff>
        </xdr:from>
        <xdr:to>
          <xdr:col>2</xdr:col>
          <xdr:colOff>1266825</xdr:colOff>
          <xdr:row>3</xdr:row>
          <xdr:rowOff>133350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m Narayan" refreshedDate="44577.470604050926" createdVersion="5" refreshedVersion="5" minRefreshableVersion="3" recordCount="187">
  <cacheSource type="worksheet">
    <worksheetSource ref="A1:S188" sheet="country_wise_latest"/>
  </cacheSource>
  <cacheFields count="19">
    <cacheField name="Country/Region" numFmtId="0">
      <sharedItems count="187">
        <s v="US"/>
        <s v="Brazil"/>
        <s v="India"/>
        <s v="Russia"/>
        <s v="South Africa"/>
        <s v="Mexico"/>
        <s v="Peru"/>
        <s v="Chile"/>
        <s v="United Kingdom"/>
        <s v="Iran"/>
        <s v="Pakistan"/>
        <s v="Spain"/>
        <s v="Saudi Arabia"/>
        <s v="Colombia"/>
        <s v="Italy"/>
        <s v="Turkey"/>
        <s v="Bangladesh"/>
        <s v="France"/>
        <s v="Germany"/>
        <s v="Argentina"/>
        <s v="Canada"/>
        <s v="Iraq"/>
        <s v="Qatar"/>
        <s v="Indonesia"/>
        <s v="Egypt"/>
        <s v="China"/>
        <s v="Kazakhstan"/>
        <s v="Philippines"/>
        <s v="Ecuador"/>
        <s v="Sweden"/>
        <s v="Oman"/>
        <s v="Bolivia"/>
        <s v="Belarus"/>
        <s v="Ukraine"/>
        <s v="Belgium"/>
        <s v="Kuwait"/>
        <s v="Dominican Republic"/>
        <s v="Israel"/>
        <s v="Panama"/>
        <s v="United Arab Emirates"/>
        <s v="Netherlands"/>
        <s v="Singapore"/>
        <s v="Portugal"/>
        <s v="Romania"/>
        <s v="Guatemala"/>
        <s v="Poland"/>
        <s v="Nigeria"/>
        <s v="Honduras"/>
        <s v="Bahrain"/>
        <s v="Armenia"/>
        <s v="Afghanistan"/>
        <s v="Switzerland"/>
        <s v="Ghana"/>
        <s v="Kyrgyzstan"/>
        <s v="Japan"/>
        <s v="Azerbaijan"/>
        <s v="Algeria"/>
        <s v="Ireland"/>
        <s v="Serbia"/>
        <s v="Moldova"/>
        <s v="Uzbekistan"/>
        <s v="Morocco"/>
        <s v="Austria"/>
        <s v="Nepal"/>
        <s v="Kenya"/>
        <s v="Cameroon"/>
        <s v="Venezuela"/>
        <s v="Costa Rica"/>
        <s v="Cote d'Ivoire"/>
        <s v="Czechia"/>
        <s v="Australia"/>
        <s v="El Salvador"/>
        <s v="Ethiopia"/>
        <s v="South Korea"/>
        <s v="Denmark"/>
        <s v="Sudan"/>
        <s v="Bulgaria"/>
        <s v="West Bank and Gaza"/>
        <s v="Bosnia and Herzegovina"/>
        <s v="North Macedonia"/>
        <s v="Senegal"/>
        <s v="Madagascar"/>
        <s v="Norway"/>
        <s v="Malaysia"/>
        <s v="Congo (Kinshasa)"/>
        <s v="Kosovo"/>
        <s v="Finland"/>
        <s v="Haiti"/>
        <s v="Tajikistan"/>
        <s v="Gabon"/>
        <s v="Guinea"/>
        <s v="Luxembourg"/>
        <s v="Mauritania"/>
        <s v="Djibouti"/>
        <s v="Croatia"/>
        <s v="Albania"/>
        <s v="Central African Republic"/>
        <s v="Zambia"/>
        <s v="Paraguay"/>
        <s v="Hungary"/>
        <s v="Greece"/>
        <s v="Lebanon"/>
        <s v="Malawi"/>
        <s v="Nicaragua"/>
        <s v="Maldives"/>
        <s v="Thailand"/>
        <s v="Congo (Brazzaville)"/>
        <s v="Somalia"/>
        <s v="Equatorial Guinea"/>
        <s v="Montenegro"/>
        <s v="Libya"/>
        <s v="Sri Lanka"/>
        <s v="Zimbabwe"/>
        <s v="Cuba"/>
        <s v="Mali"/>
        <s v="Cabo Verde"/>
        <s v="Eswatini"/>
        <s v="South Sudan"/>
        <s v="Slovakia"/>
        <s v="Slovenia"/>
        <s v="Estonia"/>
        <s v="Lithuania"/>
        <s v="Guinea-Bissau"/>
        <s v="Rwanda"/>
        <s v="Iceland"/>
        <s v="Namibia"/>
        <s v="Sierra Leone"/>
        <s v="Benin"/>
        <s v="Mozambique"/>
        <s v="Yemen"/>
        <s v="New Zealand"/>
        <s v="Suriname"/>
        <s v="Tunisia"/>
        <s v="Latvia"/>
        <s v="Uruguay"/>
        <s v="Jordan"/>
        <s v="Liberia"/>
        <s v="Georgia"/>
        <s v="Niger"/>
        <s v="Uganda"/>
        <s v="Burkina Faso"/>
        <s v="Cyprus"/>
        <s v="Angola"/>
        <s v="Chad"/>
        <s v="Andorra"/>
        <s v="Togo"/>
        <s v="Sao Tome and Principe"/>
        <s v="Jamaica"/>
        <s v="Botswana"/>
        <s v="Malta"/>
        <s v="San Marino"/>
        <s v="Syria"/>
        <s v="Tanzania"/>
        <s v="Lesotho"/>
        <s v="Taiwan*"/>
        <s v="Vietnam"/>
        <s v="Guyana"/>
        <s v="Bahamas"/>
        <s v="Burundi"/>
        <s v="Comoros"/>
        <s v="Burma"/>
        <s v="Mauritius"/>
        <s v="Gambia"/>
        <s v="Mongolia"/>
        <s v="Eritrea"/>
        <s v="Cambodia"/>
        <s v="Trinidad and Tobago"/>
        <s v="Brunei"/>
        <s v="Monaco"/>
        <s v="Seychelles"/>
        <s v="Barbados"/>
        <s v="Bhutan"/>
        <s v="Antigua and Barbuda"/>
        <s v="Liechtenstein"/>
        <s v="Papua New Guinea"/>
        <s v="Saint Vincent and the Grenadines"/>
        <s v="Belize"/>
        <s v="Fiji"/>
        <s v="Saint Lucia"/>
        <s v="Timor-Leste"/>
        <s v="Grenada"/>
        <s v="Laos"/>
        <s v="Dominica"/>
        <s v="Saint Kitts and Nevis"/>
        <s v="Greenland"/>
        <s v="Holy See"/>
        <s v="Western Sahara"/>
      </sharedItems>
    </cacheField>
    <cacheField name="Confirmed" numFmtId="0">
      <sharedItems containsSemiMixedTypes="0" containsString="0" containsNumber="1" containsInteger="1" minValue="10" maxValue="4290259"/>
    </cacheField>
    <cacheField name="Confirmed %" numFmtId="10">
      <sharedItems containsSemiMixedTypes="0" containsString="0" containsNumber="1" containsInteger="1" minValue="1" maxValue="1"/>
    </cacheField>
    <cacheField name="Deaths" numFmtId="0">
      <sharedItems containsSemiMixedTypes="0" containsString="0" containsNumber="1" containsInteger="1" minValue="0" maxValue="148011"/>
    </cacheField>
    <cacheField name="Death %" numFmtId="10">
      <sharedItems containsSemiMixedTypes="0" containsString="0" containsNumber="1" minValue="0" maxValue="0.28560000000000002"/>
    </cacheField>
    <cacheField name="Recovered" numFmtId="0">
      <sharedItems containsSemiMixedTypes="0" containsString="0" containsNumber="1" containsInteger="1" minValue="0" maxValue="1846641"/>
    </cacheField>
    <cacheField name="Recovered %" numFmtId="10">
      <sharedItems containsSemiMixedTypes="0" containsString="0" containsNumber="1" minValue="0" maxValue="1"/>
    </cacheField>
    <cacheField name="Active" numFmtId="0">
      <sharedItems containsSemiMixedTypes="0" containsString="0" containsNumber="1" containsInteger="1" minValue="0" maxValue="2816444"/>
    </cacheField>
    <cacheField name="Active %" numFmtId="10">
      <sharedItems containsSemiMixedTypes="0" containsString="0" containsNumber="1" minValue="0" maxValue="1"/>
    </cacheField>
    <cacheField name="New cases" numFmtId="0">
      <sharedItems containsSemiMixedTypes="0" containsString="0" containsNumber="1" containsInteger="1" minValue="0" maxValue="56336"/>
    </cacheField>
    <cacheField name="New deaths" numFmtId="0">
      <sharedItems containsSemiMixedTypes="0" containsString="0" containsNumber="1" containsInteger="1" minValue="0" maxValue="1076"/>
    </cacheField>
    <cacheField name="New recovered" numFmtId="0">
      <sharedItems containsSemiMixedTypes="0" containsString="0" containsNumber="1" containsInteger="1" minValue="0" maxValue="33728"/>
    </cacheField>
    <cacheField name="Deaths / 100 Cases" numFmtId="0">
      <sharedItems containsSemiMixedTypes="0" containsString="0" containsNumber="1" minValue="0" maxValue="28.56"/>
    </cacheField>
    <cacheField name="Recovered / 100 Cases" numFmtId="0">
      <sharedItems containsSemiMixedTypes="0" containsString="0" containsNumber="1" minValue="0" maxValue="100"/>
    </cacheField>
    <cacheField name="Deaths / 100 Recovered" numFmtId="0">
      <sharedItems containsMixedTypes="1" containsNumber="1" minValue="0" maxValue="3259.26"/>
    </cacheField>
    <cacheField name="Confirmed last week" numFmtId="0">
      <sharedItems containsSemiMixedTypes="0" containsString="0" containsNumber="1" containsInteger="1" minValue="10" maxValue="3834677"/>
    </cacheField>
    <cacheField name="1 week change" numFmtId="0">
      <sharedItems containsSemiMixedTypes="0" containsString="0" containsNumber="1" containsInteger="1" minValue="-47" maxValue="455582"/>
    </cacheField>
    <cacheField name="1 week % increase" numFmtId="0">
      <sharedItems containsSemiMixedTypes="0" containsString="0" containsNumber="1" minValue="-3.84" maxValue="226.32"/>
    </cacheField>
    <cacheField name="WHO 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n v="4290259"/>
    <n v="1"/>
    <n v="148011"/>
    <n v="3.4500000000000003E-2"/>
    <n v="1325804"/>
    <n v="0.309"/>
    <n v="2816444"/>
    <n v="0.65649999999999997"/>
    <n v="56336"/>
    <n v="1076"/>
    <n v="27941"/>
    <n v="3.45"/>
    <n v="30.9"/>
    <n v="11.16"/>
    <n v="3834677"/>
    <n v="455582"/>
    <n v="11.88"/>
    <s v="Americas"/>
  </r>
  <r>
    <x v="1"/>
    <n v="2442375"/>
    <n v="1"/>
    <n v="87618"/>
    <n v="3.5900000000000001E-2"/>
    <n v="1846641"/>
    <n v="0.75609999999999999"/>
    <n v="508116"/>
    <n v="0.20799999999999999"/>
    <n v="23284"/>
    <n v="614"/>
    <n v="33728"/>
    <n v="3.59"/>
    <n v="75.61"/>
    <n v="4.74"/>
    <n v="2118646"/>
    <n v="323729"/>
    <n v="15.28"/>
    <s v="Americas"/>
  </r>
  <r>
    <x v="2"/>
    <n v="1480073"/>
    <n v="1"/>
    <n v="33408"/>
    <n v="2.2599999999999999E-2"/>
    <n v="951166"/>
    <n v="0.64259999999999995"/>
    <n v="495499"/>
    <n v="0.33479999999999999"/>
    <n v="44457"/>
    <n v="637"/>
    <n v="33598"/>
    <n v="2.2599999999999998"/>
    <n v="64.260000000000005"/>
    <n v="3.51"/>
    <n v="1155338"/>
    <n v="324735"/>
    <n v="28.11"/>
    <s v="South-East Asia"/>
  </r>
  <r>
    <x v="3"/>
    <n v="816680"/>
    <n v="1"/>
    <n v="13334"/>
    <n v="1.6299999999999999E-2"/>
    <n v="602249"/>
    <n v="0.73740000000000006"/>
    <n v="201097"/>
    <n v="0.2462"/>
    <n v="5607"/>
    <n v="85"/>
    <n v="3077"/>
    <n v="1.63"/>
    <n v="73.739999999999995"/>
    <n v="2.21"/>
    <n v="776212"/>
    <n v="40468"/>
    <n v="5.21"/>
    <s v="Europe"/>
  </r>
  <r>
    <x v="4"/>
    <n v="452529"/>
    <n v="1"/>
    <n v="7067"/>
    <n v="1.5599999999999999E-2"/>
    <n v="274925"/>
    <n v="0.60750000000000004"/>
    <n v="170537"/>
    <n v="0.37690000000000001"/>
    <n v="7096"/>
    <n v="298"/>
    <n v="9848"/>
    <n v="1.56"/>
    <n v="60.75"/>
    <n v="2.57"/>
    <n v="373628"/>
    <n v="78901"/>
    <n v="21.12"/>
    <s v="Africa"/>
  </r>
  <r>
    <x v="5"/>
    <n v="395489"/>
    <n v="1"/>
    <n v="44022"/>
    <n v="0.1113"/>
    <n v="303810"/>
    <n v="0.76819999999999999"/>
    <n v="47657"/>
    <n v="0.1205"/>
    <n v="4973"/>
    <n v="342"/>
    <n v="8588"/>
    <n v="11.13"/>
    <n v="76.819999999999993"/>
    <n v="14.49"/>
    <n v="349396"/>
    <n v="46093"/>
    <n v="13.19"/>
    <s v="Americas"/>
  </r>
  <r>
    <x v="6"/>
    <n v="389717"/>
    <n v="1"/>
    <n v="18418"/>
    <n v="4.7300000000000002E-2"/>
    <n v="272547"/>
    <n v="0.69930000000000003"/>
    <n v="98752"/>
    <n v="0.25340000000000001"/>
    <n v="13756"/>
    <n v="575"/>
    <n v="4697"/>
    <n v="4.7300000000000004"/>
    <n v="69.930000000000007"/>
    <n v="6.76"/>
    <n v="357681"/>
    <n v="32036"/>
    <n v="8.9600000000000009"/>
    <s v="Americas"/>
  </r>
  <r>
    <x v="7"/>
    <n v="347923"/>
    <n v="1"/>
    <n v="9187"/>
    <n v="2.64E-2"/>
    <n v="319954"/>
    <n v="0.91959999999999997"/>
    <n v="18782"/>
    <n v="5.3999999999999999E-2"/>
    <n v="2133"/>
    <n v="75"/>
    <n v="1859"/>
    <n v="2.64"/>
    <n v="91.96"/>
    <n v="2.87"/>
    <n v="333029"/>
    <n v="14894"/>
    <n v="4.47"/>
    <s v="Americas"/>
  </r>
  <r>
    <x v="8"/>
    <n v="301708"/>
    <n v="1"/>
    <n v="45844"/>
    <n v="0.15190000000000001"/>
    <n v="1437"/>
    <n v="4.7999999999999996E-3"/>
    <n v="254427"/>
    <n v="0.84330000000000005"/>
    <n v="688"/>
    <n v="7"/>
    <n v="3"/>
    <n v="15.19"/>
    <n v="0.48"/>
    <n v="3190.26"/>
    <n v="296944"/>
    <n v="4764"/>
    <n v="1.6"/>
    <s v="Europe"/>
  </r>
  <r>
    <x v="9"/>
    <n v="293606"/>
    <n v="1"/>
    <n v="15912"/>
    <n v="5.4199999999999998E-2"/>
    <n v="255144"/>
    <n v="0.86899999999999999"/>
    <n v="22550"/>
    <n v="7.6799999999999993E-2"/>
    <n v="2434"/>
    <n v="212"/>
    <n v="1931"/>
    <n v="5.42"/>
    <n v="86.9"/>
    <n v="6.24"/>
    <n v="276202"/>
    <n v="17404"/>
    <n v="6.3"/>
    <s v="Eastern Mediterranean"/>
  </r>
  <r>
    <x v="10"/>
    <n v="274289"/>
    <n v="1"/>
    <n v="5842"/>
    <n v="2.1299999999999999E-2"/>
    <n v="241026"/>
    <n v="0.87870000000000004"/>
    <n v="27421"/>
    <n v="0.1"/>
    <n v="1176"/>
    <n v="20"/>
    <n v="3592"/>
    <n v="2.13"/>
    <n v="87.87"/>
    <n v="2.42"/>
    <n v="266096"/>
    <n v="8193"/>
    <n v="3.08"/>
    <s v="Eastern Mediterranean"/>
  </r>
  <r>
    <x v="11"/>
    <n v="272421"/>
    <n v="1"/>
    <n v="28432"/>
    <n v="0.10440000000000001"/>
    <n v="150376"/>
    <n v="0.55200000000000005"/>
    <n v="93613"/>
    <n v="0.34360000000000002"/>
    <n v="0"/>
    <n v="0"/>
    <n v="0"/>
    <n v="10.44"/>
    <n v="55.2"/>
    <n v="18.91"/>
    <n v="264836"/>
    <n v="7585"/>
    <n v="2.86"/>
    <s v="Europe"/>
  </r>
  <r>
    <x v="12"/>
    <n v="268934"/>
    <n v="1"/>
    <n v="2760"/>
    <n v="1.03E-2"/>
    <n v="222936"/>
    <n v="0.82899999999999996"/>
    <n v="43238"/>
    <n v="0.1608"/>
    <n v="1993"/>
    <n v="27"/>
    <n v="2613"/>
    <n v="1.03"/>
    <n v="82.9"/>
    <n v="1.24"/>
    <n v="253349"/>
    <n v="15585"/>
    <n v="6.15"/>
    <s v="Eastern Mediterranean"/>
  </r>
  <r>
    <x v="13"/>
    <n v="257101"/>
    <n v="1"/>
    <n v="8777"/>
    <n v="3.4099999999999998E-2"/>
    <n v="131161"/>
    <n v="0.51019999999999999"/>
    <n v="117163"/>
    <n v="0.45569999999999999"/>
    <n v="16306"/>
    <n v="508"/>
    <n v="11494"/>
    <n v="3.41"/>
    <n v="51.02"/>
    <n v="6.69"/>
    <n v="204005"/>
    <n v="53096"/>
    <n v="26.03"/>
    <s v="Americas"/>
  </r>
  <r>
    <x v="14"/>
    <n v="246286"/>
    <n v="1"/>
    <n v="35112"/>
    <n v="0.1426"/>
    <n v="198593"/>
    <n v="0.80640000000000001"/>
    <n v="12581"/>
    <n v="5.11E-2"/>
    <n v="168"/>
    <n v="5"/>
    <n v="147"/>
    <n v="14.26"/>
    <n v="80.64"/>
    <n v="17.68"/>
    <n v="244624"/>
    <n v="1662"/>
    <n v="0.68"/>
    <s v="Europe"/>
  </r>
  <r>
    <x v="15"/>
    <n v="227019"/>
    <n v="1"/>
    <n v="5630"/>
    <n v="2.4799999999999999E-2"/>
    <n v="210469"/>
    <n v="0.92710000000000004"/>
    <n v="10920"/>
    <n v="4.8099999999999997E-2"/>
    <n v="919"/>
    <n v="17"/>
    <n v="982"/>
    <n v="2.48"/>
    <n v="92.71"/>
    <n v="2.67"/>
    <n v="220572"/>
    <n v="6447"/>
    <n v="2.92"/>
    <s v="Europe"/>
  </r>
  <r>
    <x v="16"/>
    <n v="226225"/>
    <n v="1"/>
    <n v="2965"/>
    <n v="1.3100000000000001E-2"/>
    <n v="125683"/>
    <n v="0.55559999999999998"/>
    <n v="97577"/>
    <n v="0.43130000000000002"/>
    <n v="2772"/>
    <n v="37"/>
    <n v="1801"/>
    <n v="1.31"/>
    <n v="55.56"/>
    <n v="2.36"/>
    <n v="207453"/>
    <n v="18772"/>
    <n v="9.0500000000000007"/>
    <s v="South-East Asia"/>
  </r>
  <r>
    <x v="17"/>
    <n v="220352"/>
    <n v="1"/>
    <n v="30212"/>
    <n v="0.1371"/>
    <n v="81212"/>
    <n v="0.36859999999999998"/>
    <n v="108928"/>
    <n v="0.49430000000000002"/>
    <n v="2551"/>
    <n v="17"/>
    <n v="267"/>
    <n v="13.71"/>
    <n v="36.86"/>
    <n v="37.200000000000003"/>
    <n v="214023"/>
    <n v="6329"/>
    <n v="2.96"/>
    <s v="Europe"/>
  </r>
  <r>
    <x v="18"/>
    <n v="207112"/>
    <n v="1"/>
    <n v="9125"/>
    <n v="4.41E-2"/>
    <n v="190314"/>
    <n v="0.91890000000000005"/>
    <n v="7673"/>
    <n v="3.6999999999999998E-2"/>
    <n v="445"/>
    <n v="1"/>
    <n v="259"/>
    <n v="4.41"/>
    <n v="91.89"/>
    <n v="4.79"/>
    <n v="203325"/>
    <n v="3787"/>
    <n v="1.86"/>
    <s v="Europe"/>
  </r>
  <r>
    <x v="19"/>
    <n v="167416"/>
    <n v="1"/>
    <n v="3059"/>
    <n v="1.83E-2"/>
    <n v="72575"/>
    <n v="0.4335"/>
    <n v="91782"/>
    <n v="0.54820000000000002"/>
    <n v="4890"/>
    <n v="120"/>
    <n v="2057"/>
    <n v="1.83"/>
    <n v="43.35"/>
    <n v="4.21"/>
    <n v="130774"/>
    <n v="36642"/>
    <n v="28.02"/>
    <s v="Americas"/>
  </r>
  <r>
    <x v="20"/>
    <n v="116458"/>
    <n v="1"/>
    <n v="8944"/>
    <n v="7.6799999999999993E-2"/>
    <n v="0"/>
    <n v="0"/>
    <n v="107514"/>
    <n v="0.92320000000000002"/>
    <n v="682"/>
    <n v="11"/>
    <n v="0"/>
    <n v="7.68"/>
    <n v="0"/>
    <s v="inf"/>
    <n v="112925"/>
    <n v="3533"/>
    <n v="3.13"/>
    <s v="Americas"/>
  </r>
  <r>
    <x v="21"/>
    <n v="112585"/>
    <n v="1"/>
    <n v="4458"/>
    <n v="3.9600000000000003E-2"/>
    <n v="77144"/>
    <n v="0.68520000000000003"/>
    <n v="30983"/>
    <n v="0.2752"/>
    <n v="2553"/>
    <n v="96"/>
    <n v="1927"/>
    <n v="3.96"/>
    <n v="68.52"/>
    <n v="5.78"/>
    <n v="94693"/>
    <n v="17892"/>
    <n v="18.89"/>
    <s v="Eastern Mediterranean"/>
  </r>
  <r>
    <x v="22"/>
    <n v="109597"/>
    <n v="1"/>
    <n v="165"/>
    <n v="1.5E-3"/>
    <n v="106328"/>
    <n v="0.97019999999999995"/>
    <n v="3104"/>
    <n v="2.8299999999999999E-2"/>
    <n v="292"/>
    <n v="0"/>
    <n v="304"/>
    <n v="0.15"/>
    <n v="97.02"/>
    <n v="0.16"/>
    <n v="107037"/>
    <n v="2560"/>
    <n v="2.39"/>
    <s v="Eastern Mediterranean"/>
  </r>
  <r>
    <x v="23"/>
    <n v="100303"/>
    <n v="1"/>
    <n v="4838"/>
    <n v="4.82E-2"/>
    <n v="58173"/>
    <n v="0.57999999999999996"/>
    <n v="37292"/>
    <n v="0.37180000000000002"/>
    <n v="1525"/>
    <n v="57"/>
    <n v="1518"/>
    <n v="4.82"/>
    <n v="58"/>
    <n v="8.32"/>
    <n v="88214"/>
    <n v="12089"/>
    <n v="13.7"/>
    <s v="South-East Asia"/>
  </r>
  <r>
    <x v="24"/>
    <n v="92482"/>
    <n v="1"/>
    <n v="4652"/>
    <n v="5.0299999999999997E-2"/>
    <n v="34838"/>
    <n v="0.37669999999999998"/>
    <n v="52992"/>
    <n v="0.57299999999999995"/>
    <n v="420"/>
    <n v="46"/>
    <n v="1007"/>
    <n v="5.03"/>
    <n v="37.67"/>
    <n v="13.35"/>
    <n v="88402"/>
    <n v="4080"/>
    <n v="4.62"/>
    <s v="Eastern Mediterranean"/>
  </r>
  <r>
    <x v="25"/>
    <n v="86783"/>
    <n v="1"/>
    <n v="4656"/>
    <n v="5.3699999999999998E-2"/>
    <n v="78869"/>
    <n v="0.90880000000000005"/>
    <n v="3258"/>
    <n v="3.7499999999999999E-2"/>
    <n v="213"/>
    <n v="4"/>
    <n v="7"/>
    <n v="5.37"/>
    <n v="90.88"/>
    <n v="5.9"/>
    <n v="85622"/>
    <n v="1161"/>
    <n v="1.36"/>
    <s v="Western Pacific"/>
  </r>
  <r>
    <x v="26"/>
    <n v="84648"/>
    <n v="1"/>
    <n v="585"/>
    <n v="6.8999999999999999E-3"/>
    <n v="54404"/>
    <n v="0.64270000000000005"/>
    <n v="29659"/>
    <n v="0.35039999999999999"/>
    <n v="1526"/>
    <n v="0"/>
    <n v="1833"/>
    <n v="0.69"/>
    <n v="64.27"/>
    <n v="1.08"/>
    <n v="73468"/>
    <n v="11180"/>
    <n v="15.22"/>
    <s v="Europe"/>
  </r>
  <r>
    <x v="27"/>
    <n v="82040"/>
    <n v="1"/>
    <n v="1945"/>
    <n v="2.3699999999999999E-2"/>
    <n v="26446"/>
    <n v="0.32240000000000002"/>
    <n v="53649"/>
    <n v="0.65390000000000004"/>
    <n v="1592"/>
    <n v="13"/>
    <n v="336"/>
    <n v="2.37"/>
    <n v="32.24"/>
    <n v="7.35"/>
    <n v="68898"/>
    <n v="13142"/>
    <n v="19.07"/>
    <s v="Western Pacific"/>
  </r>
  <r>
    <x v="28"/>
    <n v="81161"/>
    <n v="1"/>
    <n v="5532"/>
    <n v="6.8199999999999997E-2"/>
    <n v="34896"/>
    <n v="0.43"/>
    <n v="40733"/>
    <n v="0.50190000000000001"/>
    <n v="467"/>
    <n v="17"/>
    <n v="0"/>
    <n v="6.82"/>
    <n v="43"/>
    <n v="15.85"/>
    <n v="74620"/>
    <n v="6541"/>
    <n v="8.77"/>
    <s v="Americas"/>
  </r>
  <r>
    <x v="29"/>
    <n v="79395"/>
    <n v="1"/>
    <n v="5700"/>
    <n v="7.1800000000000003E-2"/>
    <n v="0"/>
    <n v="0"/>
    <n v="73695"/>
    <n v="0.92820000000000003"/>
    <n v="398"/>
    <n v="3"/>
    <n v="0"/>
    <n v="7.18"/>
    <n v="0"/>
    <s v="inf"/>
    <n v="78048"/>
    <n v="1347"/>
    <n v="1.73"/>
    <s v="Europe"/>
  </r>
  <r>
    <x v="30"/>
    <n v="77058"/>
    <n v="1"/>
    <n v="393"/>
    <n v="5.1000000000000004E-3"/>
    <n v="57028"/>
    <n v="0.74009999999999998"/>
    <n v="19637"/>
    <n v="0.25480000000000003"/>
    <n v="1053"/>
    <n v="9"/>
    <n v="1729"/>
    <n v="0.51"/>
    <n v="74.010000000000005"/>
    <n v="0.69"/>
    <n v="68400"/>
    <n v="8658"/>
    <n v="12.66"/>
    <s v="Eastern Mediterranean"/>
  </r>
  <r>
    <x v="31"/>
    <n v="71181"/>
    <n v="1"/>
    <n v="2647"/>
    <n v="3.7199999999999997E-2"/>
    <n v="21478"/>
    <n v="0.30170000000000002"/>
    <n v="47056"/>
    <n v="0.66110000000000002"/>
    <n v="1752"/>
    <n v="64"/>
    <n v="309"/>
    <n v="3.72"/>
    <n v="30.17"/>
    <n v="12.32"/>
    <n v="60991"/>
    <n v="10190"/>
    <n v="16.71"/>
    <s v="Americas"/>
  </r>
  <r>
    <x v="32"/>
    <n v="67251"/>
    <n v="1"/>
    <n v="538"/>
    <n v="8.0000000000000002E-3"/>
    <n v="60492"/>
    <n v="0.89949999999999997"/>
    <n v="6221"/>
    <n v="9.2499999999999999E-2"/>
    <n v="119"/>
    <n v="4"/>
    <n v="67"/>
    <n v="0.8"/>
    <n v="89.95"/>
    <n v="0.89"/>
    <n v="66213"/>
    <n v="1038"/>
    <n v="1.57"/>
    <s v="Europe"/>
  </r>
  <r>
    <x v="33"/>
    <n v="67096"/>
    <n v="1"/>
    <n v="1636"/>
    <n v="2.4400000000000002E-2"/>
    <n v="37202"/>
    <n v="0.55449999999999999"/>
    <n v="28258"/>
    <n v="0.42120000000000002"/>
    <n v="835"/>
    <n v="11"/>
    <n v="317"/>
    <n v="2.44"/>
    <n v="55.45"/>
    <n v="4.4000000000000004"/>
    <n v="60767"/>
    <n v="6329"/>
    <n v="10.42"/>
    <s v="Europe"/>
  </r>
  <r>
    <x v="34"/>
    <n v="66428"/>
    <n v="1"/>
    <n v="9822"/>
    <n v="0.1479"/>
    <n v="17452"/>
    <n v="0.26269999999999999"/>
    <n v="39154"/>
    <n v="0.58940000000000003"/>
    <n v="402"/>
    <n v="1"/>
    <n v="14"/>
    <n v="14.79"/>
    <n v="26.27"/>
    <n v="56.28"/>
    <n v="64094"/>
    <n v="2334"/>
    <n v="3.64"/>
    <s v="Europe"/>
  </r>
  <r>
    <x v="35"/>
    <n v="64379"/>
    <n v="1"/>
    <n v="438"/>
    <n v="6.7999999999999996E-3"/>
    <n v="55057"/>
    <n v="0.85519999999999996"/>
    <n v="8884"/>
    <n v="0.13800000000000001"/>
    <n v="606"/>
    <n v="5"/>
    <n v="684"/>
    <n v="0.68"/>
    <n v="85.52"/>
    <n v="0.8"/>
    <n v="59763"/>
    <n v="4616"/>
    <n v="7.72"/>
    <s v="Eastern Mediterranean"/>
  </r>
  <r>
    <x v="36"/>
    <n v="64156"/>
    <n v="1"/>
    <n v="1083"/>
    <n v="1.6899999999999998E-2"/>
    <n v="30204"/>
    <n v="0.4708"/>
    <n v="32869"/>
    <n v="0.51229999999999998"/>
    <n v="1248"/>
    <n v="20"/>
    <n v="1601"/>
    <n v="1.69"/>
    <n v="47.08"/>
    <n v="3.59"/>
    <n v="53956"/>
    <n v="10200"/>
    <n v="18.899999999999999"/>
    <s v="Americas"/>
  </r>
  <r>
    <x v="37"/>
    <n v="63985"/>
    <n v="1"/>
    <n v="474"/>
    <n v="7.4000000000000003E-3"/>
    <n v="27133"/>
    <n v="0.42409999999999998"/>
    <n v="36378"/>
    <n v="0.56850000000000001"/>
    <n v="2029"/>
    <n v="4"/>
    <n v="108"/>
    <n v="0.74"/>
    <n v="42.41"/>
    <n v="1.75"/>
    <n v="52003"/>
    <n v="11982"/>
    <n v="23.04"/>
    <s v="Europe"/>
  </r>
  <r>
    <x v="38"/>
    <n v="61442"/>
    <n v="1"/>
    <n v="1322"/>
    <n v="2.1499999999999998E-2"/>
    <n v="35086"/>
    <n v="0.57099999999999995"/>
    <n v="25034"/>
    <n v="0.40739999999999998"/>
    <n v="1146"/>
    <n v="28"/>
    <n v="955"/>
    <n v="2.15"/>
    <n v="57.1"/>
    <n v="3.77"/>
    <n v="54426"/>
    <n v="7016"/>
    <n v="12.89"/>
    <s v="Americas"/>
  </r>
  <r>
    <x v="39"/>
    <n v="59177"/>
    <n v="1"/>
    <n v="345"/>
    <n v="5.7999999999999996E-3"/>
    <n v="52510"/>
    <n v="0.88729999999999998"/>
    <n v="6322"/>
    <n v="0.10680000000000001"/>
    <n v="264"/>
    <n v="1"/>
    <n v="328"/>
    <n v="0.57999999999999996"/>
    <n v="88.73"/>
    <n v="0.66"/>
    <n v="57193"/>
    <n v="1984"/>
    <n v="3.47"/>
    <s v="Eastern Mediterranean"/>
  </r>
  <r>
    <x v="40"/>
    <n v="53413"/>
    <n v="1"/>
    <n v="6160"/>
    <n v="0.1153"/>
    <n v="189"/>
    <n v="3.5000000000000001E-3"/>
    <n v="47064"/>
    <n v="0.88109999999999999"/>
    <n v="419"/>
    <n v="1"/>
    <n v="0"/>
    <n v="11.53"/>
    <n v="0.35"/>
    <n v="3259.26"/>
    <n v="52132"/>
    <n v="1281"/>
    <n v="2.46"/>
    <s v="Europe"/>
  </r>
  <r>
    <x v="41"/>
    <n v="50838"/>
    <n v="1"/>
    <n v="27"/>
    <n v="5.0000000000000001E-4"/>
    <n v="45692"/>
    <n v="0.89880000000000004"/>
    <n v="5119"/>
    <n v="0.1007"/>
    <n v="469"/>
    <n v="0"/>
    <n v="171"/>
    <n v="0.05"/>
    <n v="89.88"/>
    <n v="0.06"/>
    <n v="48035"/>
    <n v="2803"/>
    <n v="5.84"/>
    <s v="Western Pacific"/>
  </r>
  <r>
    <x v="42"/>
    <n v="50299"/>
    <n v="1"/>
    <n v="1719"/>
    <n v="3.4200000000000001E-2"/>
    <n v="35375"/>
    <n v="0.70330000000000004"/>
    <n v="13205"/>
    <n v="0.26250000000000001"/>
    <n v="135"/>
    <n v="2"/>
    <n v="158"/>
    <n v="3.42"/>
    <n v="70.33"/>
    <n v="4.8600000000000003"/>
    <n v="48771"/>
    <n v="1528"/>
    <n v="3.13"/>
    <s v="Europe"/>
  </r>
  <r>
    <x v="43"/>
    <n v="45902"/>
    <n v="1"/>
    <n v="2206"/>
    <n v="4.8099999999999997E-2"/>
    <n v="25794"/>
    <n v="0.56189999999999996"/>
    <n v="17902"/>
    <n v="0.39"/>
    <n v="1104"/>
    <n v="19"/>
    <n v="151"/>
    <n v="4.8099999999999996"/>
    <n v="56.19"/>
    <n v="8.5500000000000007"/>
    <n v="38139"/>
    <n v="7763"/>
    <n v="20.350000000000001"/>
    <s v="Europe"/>
  </r>
  <r>
    <x v="44"/>
    <n v="45309"/>
    <n v="1"/>
    <n v="1761"/>
    <n v="3.8899999999999997E-2"/>
    <n v="32455"/>
    <n v="0.71630000000000005"/>
    <n v="11093"/>
    <n v="0.24479999999999999"/>
    <n v="256"/>
    <n v="27"/>
    <n v="843"/>
    <n v="3.89"/>
    <n v="71.63"/>
    <n v="5.43"/>
    <n v="39039"/>
    <n v="6270"/>
    <n v="16.059999999999999"/>
    <s v="Americas"/>
  </r>
  <r>
    <x v="45"/>
    <n v="43402"/>
    <n v="1"/>
    <n v="1676"/>
    <n v="3.8600000000000002E-2"/>
    <n v="32856"/>
    <n v="0.75700000000000001"/>
    <n v="8870"/>
    <n v="0.2044"/>
    <n v="337"/>
    <n v="5"/>
    <n v="103"/>
    <n v="3.86"/>
    <n v="75.7"/>
    <n v="5.0999999999999996"/>
    <n v="40383"/>
    <n v="3019"/>
    <n v="7.48"/>
    <s v="Europe"/>
  </r>
  <r>
    <x v="46"/>
    <n v="41180"/>
    <n v="1"/>
    <n v="860"/>
    <n v="2.0899999999999998E-2"/>
    <n v="18203"/>
    <n v="0.442"/>
    <n v="22117"/>
    <n v="0.53710000000000002"/>
    <n v="648"/>
    <n v="2"/>
    <n v="829"/>
    <n v="2.09"/>
    <n v="44.2"/>
    <n v="4.72"/>
    <n v="37225"/>
    <n v="3955"/>
    <n v="10.62"/>
    <s v="Africa"/>
  </r>
  <r>
    <x v="47"/>
    <n v="39741"/>
    <n v="1"/>
    <n v="1166"/>
    <n v="2.93E-2"/>
    <n v="5039"/>
    <n v="0.1268"/>
    <n v="33536"/>
    <n v="0.84389999999999998"/>
    <n v="465"/>
    <n v="50"/>
    <n v="117"/>
    <n v="2.93"/>
    <n v="12.68"/>
    <n v="23.14"/>
    <n v="34611"/>
    <n v="5130"/>
    <n v="14.82"/>
    <s v="Americas"/>
  </r>
  <r>
    <x v="48"/>
    <n v="39482"/>
    <n v="1"/>
    <n v="141"/>
    <n v="3.5999999999999999E-3"/>
    <n v="36110"/>
    <n v="0.91459999999999997"/>
    <n v="3231"/>
    <n v="8.1799999999999998E-2"/>
    <n v="351"/>
    <n v="1"/>
    <n v="421"/>
    <n v="0.36"/>
    <n v="91.46"/>
    <n v="0.39"/>
    <n v="36936"/>
    <n v="2546"/>
    <n v="6.89"/>
    <s v="Eastern Mediterranean"/>
  </r>
  <r>
    <x v="49"/>
    <n v="37390"/>
    <n v="1"/>
    <n v="711"/>
    <n v="1.9E-2"/>
    <n v="26665"/>
    <n v="0.71319999999999995"/>
    <n v="10014"/>
    <n v="0.26779999999999998"/>
    <n v="73"/>
    <n v="6"/>
    <n v="187"/>
    <n v="1.9"/>
    <n v="71.319999999999993"/>
    <n v="2.67"/>
    <n v="34981"/>
    <n v="2409"/>
    <n v="6.89"/>
    <s v="Europe"/>
  </r>
  <r>
    <x v="50"/>
    <n v="36263"/>
    <n v="1"/>
    <n v="1269"/>
    <n v="3.5000000000000003E-2"/>
    <n v="25198"/>
    <n v="0.69489999999999996"/>
    <n v="9796"/>
    <n v="0.27010000000000001"/>
    <n v="106"/>
    <n v="10"/>
    <n v="18"/>
    <n v="3.5"/>
    <n v="69.489999999999995"/>
    <n v="5.04"/>
    <n v="35526"/>
    <n v="737"/>
    <n v="2.0699999999999998"/>
    <s v="Eastern Mediterranean"/>
  </r>
  <r>
    <x v="51"/>
    <n v="34477"/>
    <n v="1"/>
    <n v="1978"/>
    <n v="5.74E-2"/>
    <n v="30900"/>
    <n v="0.8962"/>
    <n v="1599"/>
    <n v="4.6399999999999997E-2"/>
    <n v="65"/>
    <n v="1"/>
    <n v="200"/>
    <n v="5.74"/>
    <n v="89.62"/>
    <n v="6.4"/>
    <n v="33634"/>
    <n v="843"/>
    <n v="2.5099999999999998"/>
    <s v="Europe"/>
  </r>
  <r>
    <x v="52"/>
    <n v="33624"/>
    <n v="1"/>
    <n v="168"/>
    <n v="5.0000000000000001E-3"/>
    <n v="29801"/>
    <n v="0.88629999999999998"/>
    <n v="3655"/>
    <n v="0.1087"/>
    <n v="655"/>
    <n v="0"/>
    <n v="307"/>
    <n v="0.5"/>
    <n v="88.63"/>
    <n v="0.56000000000000005"/>
    <n v="28430"/>
    <n v="5194"/>
    <n v="18.27"/>
    <s v="Africa"/>
  </r>
  <r>
    <x v="53"/>
    <n v="33296"/>
    <n v="1"/>
    <n v="1301"/>
    <n v="3.9100000000000003E-2"/>
    <n v="21205"/>
    <n v="0.63690000000000002"/>
    <n v="10790"/>
    <n v="0.3241"/>
    <n v="483"/>
    <n v="24"/>
    <n v="817"/>
    <n v="3.91"/>
    <n v="63.69"/>
    <n v="6.14"/>
    <n v="27143"/>
    <n v="6153"/>
    <n v="22.67"/>
    <s v="Europe"/>
  </r>
  <r>
    <x v="54"/>
    <n v="31142"/>
    <n v="1"/>
    <n v="998"/>
    <n v="3.2000000000000001E-2"/>
    <n v="21970"/>
    <n v="0.70550000000000002"/>
    <n v="8174"/>
    <n v="0.26250000000000001"/>
    <n v="594"/>
    <n v="0"/>
    <n v="364"/>
    <n v="3.2"/>
    <n v="70.55"/>
    <n v="4.54"/>
    <n v="25706"/>
    <n v="5436"/>
    <n v="21.15"/>
    <s v="Western Pacific"/>
  </r>
  <r>
    <x v="55"/>
    <n v="30446"/>
    <n v="1"/>
    <n v="423"/>
    <n v="1.3899999999999999E-2"/>
    <n v="23242"/>
    <n v="0.76339999999999997"/>
    <n v="6781"/>
    <n v="0.22270000000000001"/>
    <n v="396"/>
    <n v="6"/>
    <n v="558"/>
    <n v="1.39"/>
    <n v="76.34"/>
    <n v="1.82"/>
    <n v="27890"/>
    <n v="2556"/>
    <n v="9.16"/>
    <s v="Europe"/>
  </r>
  <r>
    <x v="56"/>
    <n v="27973"/>
    <n v="1"/>
    <n v="1163"/>
    <n v="4.1599999999999998E-2"/>
    <n v="18837"/>
    <n v="0.6734"/>
    <n v="7973"/>
    <n v="0.28499999999999998"/>
    <n v="616"/>
    <n v="8"/>
    <n v="749"/>
    <n v="4.16"/>
    <n v="67.34"/>
    <n v="6.17"/>
    <n v="23691"/>
    <n v="4282"/>
    <n v="18.07"/>
    <s v="Africa"/>
  </r>
  <r>
    <x v="57"/>
    <n v="25892"/>
    <n v="1"/>
    <n v="1764"/>
    <n v="6.8099999999999994E-2"/>
    <n v="23364"/>
    <n v="0.90239999999999998"/>
    <n v="764"/>
    <n v="2.9499999999999998E-2"/>
    <n v="11"/>
    <n v="0"/>
    <n v="0"/>
    <n v="6.81"/>
    <n v="90.24"/>
    <n v="7.55"/>
    <n v="25766"/>
    <n v="126"/>
    <n v="0.49"/>
    <s v="Europe"/>
  </r>
  <r>
    <x v="58"/>
    <n v="24141"/>
    <n v="1"/>
    <n v="543"/>
    <n v="2.2499999999999999E-2"/>
    <n v="0"/>
    <n v="0"/>
    <n v="23598"/>
    <n v="0.97750000000000004"/>
    <n v="411"/>
    <n v="9"/>
    <n v="0"/>
    <n v="2.25"/>
    <n v="0"/>
    <s v="inf"/>
    <n v="21253"/>
    <n v="2888"/>
    <n v="13.59"/>
    <s v="Europe"/>
  </r>
  <r>
    <x v="59"/>
    <n v="23154"/>
    <n v="1"/>
    <n v="748"/>
    <n v="3.2300000000000002E-2"/>
    <n v="16154"/>
    <n v="0.69769999999999999"/>
    <n v="6252"/>
    <n v="0.27"/>
    <n v="120"/>
    <n v="13"/>
    <n v="245"/>
    <n v="3.23"/>
    <n v="69.77"/>
    <n v="4.63"/>
    <n v="21115"/>
    <n v="2039"/>
    <n v="9.66"/>
    <s v="Europe"/>
  </r>
  <r>
    <x v="60"/>
    <n v="21209"/>
    <n v="1"/>
    <n v="121"/>
    <n v="5.7000000000000002E-3"/>
    <n v="11674"/>
    <n v="0.5504"/>
    <n v="9414"/>
    <n v="0.44390000000000002"/>
    <n v="678"/>
    <n v="5"/>
    <n v="569"/>
    <n v="0.56999999999999995"/>
    <n v="55.04"/>
    <n v="1.04"/>
    <n v="17149"/>
    <n v="4060"/>
    <n v="23.67"/>
    <s v="Europe"/>
  </r>
  <r>
    <x v="61"/>
    <n v="20887"/>
    <n v="1"/>
    <n v="316"/>
    <n v="1.5100000000000001E-2"/>
    <n v="16553"/>
    <n v="0.79249999999999998"/>
    <n v="4018"/>
    <n v="0.19239999999999999"/>
    <n v="609"/>
    <n v="3"/>
    <n v="115"/>
    <n v="1.51"/>
    <n v="79.25"/>
    <n v="1.91"/>
    <n v="17562"/>
    <n v="3325"/>
    <n v="18.93"/>
    <s v="Eastern Mediterranean"/>
  </r>
  <r>
    <x v="62"/>
    <n v="20558"/>
    <n v="1"/>
    <n v="713"/>
    <n v="3.4700000000000002E-2"/>
    <n v="18246"/>
    <n v="0.88749999999999996"/>
    <n v="1599"/>
    <n v="7.7799999999999994E-2"/>
    <n v="86"/>
    <n v="1"/>
    <n v="37"/>
    <n v="3.47"/>
    <n v="88.75"/>
    <n v="3.91"/>
    <n v="19743"/>
    <n v="815"/>
    <n v="4.13"/>
    <s v="Europe"/>
  </r>
  <r>
    <x v="63"/>
    <n v="18752"/>
    <n v="1"/>
    <n v="48"/>
    <n v="2.5999999999999999E-3"/>
    <n v="13754"/>
    <n v="0.73350000000000004"/>
    <n v="4950"/>
    <n v="0.26400000000000001"/>
    <n v="139"/>
    <n v="3"/>
    <n v="626"/>
    <n v="0.26"/>
    <n v="73.349999999999994"/>
    <n v="0.35"/>
    <n v="17844"/>
    <n v="908"/>
    <n v="5.09"/>
    <s v="South-East Asia"/>
  </r>
  <r>
    <x v="64"/>
    <n v="17975"/>
    <n v="1"/>
    <n v="285"/>
    <n v="1.5900000000000001E-2"/>
    <n v="7833"/>
    <n v="0.43580000000000002"/>
    <n v="9857"/>
    <n v="0.5484"/>
    <n v="372"/>
    <n v="5"/>
    <n v="90"/>
    <n v="1.59"/>
    <n v="43.58"/>
    <n v="3.64"/>
    <n v="13771"/>
    <n v="4204"/>
    <n v="30.53"/>
    <s v="Africa"/>
  </r>
  <r>
    <x v="65"/>
    <n v="17110"/>
    <n v="1"/>
    <n v="391"/>
    <n v="2.29E-2"/>
    <n v="14539"/>
    <n v="0.84970000000000001"/>
    <n v="2180"/>
    <n v="0.12740000000000001"/>
    <n v="402"/>
    <n v="6"/>
    <n v="0"/>
    <n v="2.29"/>
    <n v="84.97"/>
    <n v="2.69"/>
    <n v="16157"/>
    <n v="953"/>
    <n v="5.9"/>
    <s v="Africa"/>
  </r>
  <r>
    <x v="66"/>
    <n v="15988"/>
    <n v="1"/>
    <n v="146"/>
    <n v="9.1000000000000004E-3"/>
    <n v="9959"/>
    <n v="0.62290000000000001"/>
    <n v="5883"/>
    <n v="0.36799999999999999"/>
    <n v="525"/>
    <n v="4"/>
    <n v="213"/>
    <n v="0.91"/>
    <n v="62.29"/>
    <n v="1.47"/>
    <n v="12334"/>
    <n v="3654"/>
    <n v="29.63"/>
    <s v="Americas"/>
  </r>
  <r>
    <x v="67"/>
    <n v="15841"/>
    <n v="1"/>
    <n v="115"/>
    <n v="7.3000000000000001E-3"/>
    <n v="3824"/>
    <n v="0.2414"/>
    <n v="11902"/>
    <n v="0.75129999999999997"/>
    <n v="612"/>
    <n v="11"/>
    <n v="88"/>
    <n v="0.73"/>
    <n v="24.14"/>
    <n v="3.01"/>
    <n v="11534"/>
    <n v="4307"/>
    <n v="37.340000000000003"/>
    <s v="Americas"/>
  </r>
  <r>
    <x v="68"/>
    <n v="15655"/>
    <n v="1"/>
    <n v="96"/>
    <n v="6.1000000000000004E-3"/>
    <n v="10361"/>
    <n v="0.66180000000000005"/>
    <n v="5198"/>
    <n v="0.33200000000000002"/>
    <n v="59"/>
    <n v="0"/>
    <n v="183"/>
    <n v="0.61"/>
    <n v="66.180000000000007"/>
    <n v="0.93"/>
    <n v="14312"/>
    <n v="1343"/>
    <n v="9.3800000000000008"/>
    <s v="Africa"/>
  </r>
  <r>
    <x v="69"/>
    <n v="15516"/>
    <n v="1"/>
    <n v="373"/>
    <n v="2.4E-2"/>
    <n v="11428"/>
    <n v="0.73650000000000004"/>
    <n v="3715"/>
    <n v="0.2394"/>
    <n v="192"/>
    <n v="2"/>
    <n v="0"/>
    <n v="2.4"/>
    <n v="73.650000000000006"/>
    <n v="3.26"/>
    <n v="14098"/>
    <n v="1418"/>
    <n v="10.06"/>
    <s v="Europe"/>
  </r>
  <r>
    <x v="70"/>
    <n v="15303"/>
    <n v="1"/>
    <n v="167"/>
    <n v="1.09E-2"/>
    <n v="9311"/>
    <n v="0.60840000000000005"/>
    <n v="5825"/>
    <n v="0.38059999999999999"/>
    <n v="368"/>
    <n v="6"/>
    <n v="137"/>
    <n v="1.0900000000000001"/>
    <n v="60.84"/>
    <n v="1.79"/>
    <n v="12428"/>
    <n v="2875"/>
    <n v="23.13"/>
    <s v="Western Pacific"/>
  </r>
  <r>
    <x v="71"/>
    <n v="15035"/>
    <n v="1"/>
    <n v="408"/>
    <n v="2.7099999999999999E-2"/>
    <n v="7778"/>
    <n v="0.51729999999999998"/>
    <n v="6849"/>
    <n v="0.45550000000000002"/>
    <n v="405"/>
    <n v="8"/>
    <n v="130"/>
    <n v="2.71"/>
    <n v="51.73"/>
    <n v="5.25"/>
    <n v="12207"/>
    <n v="2828"/>
    <n v="23.17"/>
    <s v="Americas"/>
  </r>
  <r>
    <x v="72"/>
    <n v="14547"/>
    <n v="1"/>
    <n v="228"/>
    <n v="1.5699999999999999E-2"/>
    <n v="6386"/>
    <n v="0.439"/>
    <n v="7933"/>
    <n v="0.54530000000000001"/>
    <n v="579"/>
    <n v="5"/>
    <n v="170"/>
    <n v="1.57"/>
    <n v="43.9"/>
    <n v="3.57"/>
    <n v="10207"/>
    <n v="4340"/>
    <n v="42.52"/>
    <s v="Africa"/>
  </r>
  <r>
    <x v="73"/>
    <n v="14203"/>
    <n v="1"/>
    <n v="300"/>
    <n v="2.1100000000000001E-2"/>
    <n v="13007"/>
    <n v="0.91579999999999995"/>
    <n v="896"/>
    <n v="6.3100000000000003E-2"/>
    <n v="28"/>
    <n v="1"/>
    <n v="102"/>
    <n v="2.11"/>
    <n v="91.58"/>
    <n v="2.31"/>
    <n v="13816"/>
    <n v="387"/>
    <n v="2.8"/>
    <s v="Western Pacific"/>
  </r>
  <r>
    <x v="74"/>
    <n v="13761"/>
    <n v="1"/>
    <n v="613"/>
    <n v="4.4499999999999998E-2"/>
    <n v="12605"/>
    <n v="0.91600000000000004"/>
    <n v="543"/>
    <n v="3.95E-2"/>
    <n v="109"/>
    <n v="0"/>
    <n v="77"/>
    <n v="4.45"/>
    <n v="91.6"/>
    <n v="4.8600000000000003"/>
    <n v="13453"/>
    <n v="308"/>
    <n v="2.29"/>
    <s v="Europe"/>
  </r>
  <r>
    <x v="75"/>
    <n v="11424"/>
    <n v="1"/>
    <n v="720"/>
    <n v="6.3E-2"/>
    <n v="5939"/>
    <n v="0.51990000000000003"/>
    <n v="4765"/>
    <n v="0.41710000000000003"/>
    <n v="39"/>
    <n v="3"/>
    <n v="49"/>
    <n v="6.3"/>
    <n v="51.99"/>
    <n v="12.12"/>
    <n v="10992"/>
    <n v="432"/>
    <n v="3.93"/>
    <s v="Eastern Mediterranean"/>
  </r>
  <r>
    <x v="76"/>
    <n v="10621"/>
    <n v="1"/>
    <n v="347"/>
    <n v="3.27E-2"/>
    <n v="5585"/>
    <n v="0.52580000000000005"/>
    <n v="4689"/>
    <n v="0.4415"/>
    <n v="194"/>
    <n v="7"/>
    <n v="230"/>
    <n v="3.27"/>
    <n v="52.58"/>
    <n v="6.21"/>
    <n v="8929"/>
    <n v="1692"/>
    <n v="18.95"/>
    <s v="Europe"/>
  </r>
  <r>
    <x v="77"/>
    <n v="10621"/>
    <n v="1"/>
    <n v="78"/>
    <n v="7.3000000000000001E-3"/>
    <n v="3752"/>
    <n v="0.3533"/>
    <n v="6791"/>
    <n v="0.63939999999999997"/>
    <n v="152"/>
    <n v="2"/>
    <n v="0"/>
    <n v="0.73"/>
    <n v="35.33"/>
    <n v="2.08"/>
    <n v="8916"/>
    <n v="1705"/>
    <n v="19.12"/>
    <s v="Eastern Mediterranean"/>
  </r>
  <r>
    <x v="78"/>
    <n v="10498"/>
    <n v="1"/>
    <n v="294"/>
    <n v="2.8000000000000001E-2"/>
    <n v="4930"/>
    <n v="0.46960000000000002"/>
    <n v="5274"/>
    <n v="0.50239999999999996"/>
    <n v="731"/>
    <n v="14"/>
    <n v="375"/>
    <n v="2.8"/>
    <n v="46.96"/>
    <n v="5.96"/>
    <n v="8479"/>
    <n v="2019"/>
    <n v="23.81"/>
    <s v="Europe"/>
  </r>
  <r>
    <x v="79"/>
    <n v="10213"/>
    <n v="1"/>
    <n v="466"/>
    <n v="4.5600000000000002E-2"/>
    <n v="5564"/>
    <n v="0.54479999999999995"/>
    <n v="4183"/>
    <n v="0.40960000000000002"/>
    <n v="127"/>
    <n v="6"/>
    <n v="137"/>
    <n v="4.5599999999999996"/>
    <n v="54.48"/>
    <n v="8.3800000000000008"/>
    <n v="9249"/>
    <n v="964"/>
    <n v="10.42"/>
    <s v="Europe"/>
  </r>
  <r>
    <x v="80"/>
    <n v="9764"/>
    <n v="1"/>
    <n v="194"/>
    <n v="1.9900000000000001E-2"/>
    <n v="6477"/>
    <n v="0.66339999999999999"/>
    <n v="3093"/>
    <n v="0.31680000000000003"/>
    <n v="83"/>
    <n v="3"/>
    <n v="68"/>
    <n v="1.99"/>
    <n v="66.34"/>
    <n v="3"/>
    <n v="8948"/>
    <n v="816"/>
    <n v="9.1199999999999992"/>
    <s v="Africa"/>
  </r>
  <r>
    <x v="81"/>
    <n v="9690"/>
    <n v="1"/>
    <n v="91"/>
    <n v="9.4000000000000004E-3"/>
    <n v="6260"/>
    <n v="0.64600000000000002"/>
    <n v="3339"/>
    <n v="0.34460000000000002"/>
    <n v="395"/>
    <n v="6"/>
    <n v="681"/>
    <n v="0.94"/>
    <n v="64.599999999999994"/>
    <n v="1.45"/>
    <n v="7153"/>
    <n v="2537"/>
    <n v="35.47"/>
    <s v="Africa"/>
  </r>
  <r>
    <x v="82"/>
    <n v="9132"/>
    <n v="1"/>
    <n v="255"/>
    <n v="2.7900000000000001E-2"/>
    <n v="8752"/>
    <n v="0.95840000000000003"/>
    <n v="125"/>
    <n v="1.37E-2"/>
    <n v="15"/>
    <n v="0"/>
    <n v="0"/>
    <n v="2.79"/>
    <n v="95.84"/>
    <n v="2.91"/>
    <n v="9034"/>
    <n v="98"/>
    <n v="1.08"/>
    <s v="Europe"/>
  </r>
  <r>
    <x v="83"/>
    <n v="8904"/>
    <n v="1"/>
    <n v="124"/>
    <n v="1.3899999999999999E-2"/>
    <n v="8601"/>
    <n v="0.96599999999999997"/>
    <n v="179"/>
    <n v="2.01E-2"/>
    <n v="7"/>
    <n v="0"/>
    <n v="1"/>
    <n v="1.39"/>
    <n v="96.6"/>
    <n v="1.44"/>
    <n v="8800"/>
    <n v="104"/>
    <n v="1.18"/>
    <s v="Western Pacific"/>
  </r>
  <r>
    <x v="84"/>
    <n v="8844"/>
    <n v="1"/>
    <n v="208"/>
    <n v="2.35E-2"/>
    <n v="5700"/>
    <n v="0.64449999999999996"/>
    <n v="2936"/>
    <n v="0.33200000000000002"/>
    <n v="13"/>
    <n v="4"/>
    <n v="190"/>
    <n v="2.35"/>
    <n v="64.45"/>
    <n v="3.65"/>
    <n v="8443"/>
    <n v="401"/>
    <n v="4.75"/>
    <s v="Africa"/>
  </r>
  <r>
    <x v="85"/>
    <n v="7413"/>
    <n v="1"/>
    <n v="185"/>
    <n v="2.5000000000000001E-2"/>
    <n v="4027"/>
    <n v="0.54320000000000002"/>
    <n v="3201"/>
    <n v="0.43180000000000002"/>
    <n v="496"/>
    <n v="16"/>
    <n v="274"/>
    <n v="2.5"/>
    <n v="54.32"/>
    <n v="4.59"/>
    <n v="5877"/>
    <n v="1536"/>
    <n v="26.14"/>
    <s v="Europe"/>
  </r>
  <r>
    <x v="86"/>
    <n v="7398"/>
    <n v="1"/>
    <n v="329"/>
    <n v="4.4499999999999998E-2"/>
    <n v="6920"/>
    <n v="0.93540000000000001"/>
    <n v="149"/>
    <n v="2.01E-2"/>
    <n v="5"/>
    <n v="0"/>
    <n v="0"/>
    <n v="4.45"/>
    <n v="93.54"/>
    <n v="4.75"/>
    <n v="7340"/>
    <n v="58"/>
    <n v="0.79"/>
    <s v="Europe"/>
  </r>
  <r>
    <x v="87"/>
    <n v="7340"/>
    <n v="1"/>
    <n v="158"/>
    <n v="2.1499999999999998E-2"/>
    <n v="4365"/>
    <n v="0.59470000000000001"/>
    <n v="2817"/>
    <n v="0.38379999999999997"/>
    <n v="25"/>
    <n v="1"/>
    <n v="0"/>
    <n v="2.15"/>
    <n v="59.47"/>
    <n v="3.62"/>
    <n v="7053"/>
    <n v="287"/>
    <n v="4.07"/>
    <s v="Americas"/>
  </r>
  <r>
    <x v="88"/>
    <n v="7235"/>
    <n v="1"/>
    <n v="60"/>
    <n v="8.3000000000000001E-3"/>
    <n v="6028"/>
    <n v="0.83320000000000005"/>
    <n v="1147"/>
    <n v="0.1585"/>
    <n v="43"/>
    <n v="1"/>
    <n v="58"/>
    <n v="0.83"/>
    <n v="83.32"/>
    <n v="1"/>
    <n v="6921"/>
    <n v="314"/>
    <n v="4.54"/>
    <s v="Europe"/>
  </r>
  <r>
    <x v="89"/>
    <n v="7189"/>
    <n v="1"/>
    <n v="49"/>
    <n v="6.7999999999999996E-3"/>
    <n v="4682"/>
    <n v="0.65129999999999999"/>
    <n v="2458"/>
    <n v="0.34189999999999998"/>
    <n v="205"/>
    <n v="0"/>
    <n v="219"/>
    <n v="0.68"/>
    <n v="65.13"/>
    <n v="1.05"/>
    <n v="6433"/>
    <n v="756"/>
    <n v="11.75"/>
    <s v="Africa"/>
  </r>
  <r>
    <x v="90"/>
    <n v="7055"/>
    <n v="1"/>
    <n v="45"/>
    <n v="6.4000000000000003E-3"/>
    <n v="6257"/>
    <n v="0.88690000000000002"/>
    <n v="753"/>
    <n v="0.1067"/>
    <n v="47"/>
    <n v="2"/>
    <n v="105"/>
    <n v="0.64"/>
    <n v="88.69"/>
    <n v="0.72"/>
    <n v="6590"/>
    <n v="465"/>
    <n v="7.06"/>
    <s v="Africa"/>
  </r>
  <r>
    <x v="91"/>
    <n v="6321"/>
    <n v="1"/>
    <n v="112"/>
    <n v="1.77E-2"/>
    <n v="4825"/>
    <n v="0.76329999999999998"/>
    <n v="1384"/>
    <n v="0.219"/>
    <n v="49"/>
    <n v="0"/>
    <n v="178"/>
    <n v="1.77"/>
    <n v="76.33"/>
    <n v="2.3199999999999998"/>
    <n v="5639"/>
    <n v="682"/>
    <n v="12.09"/>
    <s v="Europe"/>
  </r>
  <r>
    <x v="92"/>
    <n v="6208"/>
    <n v="1"/>
    <n v="156"/>
    <n v="2.5100000000000001E-2"/>
    <n v="4653"/>
    <n v="0.74950000000000006"/>
    <n v="1399"/>
    <n v="0.22539999999999999"/>
    <n v="37"/>
    <n v="0"/>
    <n v="223"/>
    <n v="2.5099999999999998"/>
    <n v="74.95"/>
    <n v="3.35"/>
    <n v="5923"/>
    <n v="285"/>
    <n v="4.8099999999999996"/>
    <s v="Africa"/>
  </r>
  <r>
    <x v="93"/>
    <n v="5059"/>
    <n v="1"/>
    <n v="58"/>
    <n v="1.15E-2"/>
    <n v="4977"/>
    <n v="0.98380000000000001"/>
    <n v="24"/>
    <n v="4.7000000000000002E-3"/>
    <n v="9"/>
    <n v="0"/>
    <n v="11"/>
    <n v="1.1499999999999999"/>
    <n v="98.38"/>
    <n v="1.17"/>
    <n v="5020"/>
    <n v="39"/>
    <n v="0.78"/>
    <s v="Eastern Mediterranean"/>
  </r>
  <r>
    <x v="94"/>
    <n v="4881"/>
    <n v="1"/>
    <n v="139"/>
    <n v="2.8500000000000001E-2"/>
    <n v="3936"/>
    <n v="0.80640000000000001"/>
    <n v="806"/>
    <n v="0.1651"/>
    <n v="24"/>
    <n v="3"/>
    <n v="70"/>
    <n v="2.85"/>
    <n v="80.64"/>
    <n v="3.53"/>
    <n v="4370"/>
    <n v="511"/>
    <n v="11.69"/>
    <s v="Europe"/>
  </r>
  <r>
    <x v="95"/>
    <n v="4880"/>
    <n v="1"/>
    <n v="144"/>
    <n v="2.9499999999999998E-2"/>
    <n v="2745"/>
    <n v="0.5625"/>
    <n v="1991"/>
    <n v="0.40799999999999997"/>
    <n v="117"/>
    <n v="6"/>
    <n v="63"/>
    <n v="2.95"/>
    <n v="56.25"/>
    <n v="5.25"/>
    <n v="4171"/>
    <n v="709"/>
    <n v="17"/>
    <s v="Europe"/>
  </r>
  <r>
    <x v="96"/>
    <n v="4599"/>
    <n v="1"/>
    <n v="59"/>
    <n v="1.2800000000000001E-2"/>
    <n v="1546"/>
    <n v="0.3362"/>
    <n v="2994"/>
    <n v="0.65100000000000002"/>
    <n v="0"/>
    <n v="0"/>
    <n v="0"/>
    <n v="1.28"/>
    <n v="33.619999999999997"/>
    <n v="3.82"/>
    <n v="4548"/>
    <n v="51"/>
    <n v="1.1200000000000001"/>
    <s v="Africa"/>
  </r>
  <r>
    <x v="97"/>
    <n v="4552"/>
    <n v="1"/>
    <n v="140"/>
    <n v="3.0800000000000001E-2"/>
    <n v="2815"/>
    <n v="0.61839999999999995"/>
    <n v="1597"/>
    <n v="0.3508"/>
    <n v="71"/>
    <n v="1"/>
    <n v="465"/>
    <n v="3.08"/>
    <n v="61.84"/>
    <n v="4.97"/>
    <n v="3326"/>
    <n v="1226"/>
    <n v="36.86"/>
    <s v="Africa"/>
  </r>
  <r>
    <x v="98"/>
    <n v="4548"/>
    <n v="1"/>
    <n v="43"/>
    <n v="9.4999999999999998E-3"/>
    <n v="2905"/>
    <n v="0.63870000000000005"/>
    <n v="1600"/>
    <n v="0.3518"/>
    <n v="104"/>
    <n v="2"/>
    <n v="111"/>
    <n v="0.95"/>
    <n v="63.87"/>
    <n v="1.48"/>
    <n v="3748"/>
    <n v="800"/>
    <n v="21.34"/>
    <s v="Americas"/>
  </r>
  <r>
    <x v="99"/>
    <n v="4448"/>
    <n v="1"/>
    <n v="596"/>
    <n v="0.13400000000000001"/>
    <n v="3329"/>
    <n v="0.74839999999999995"/>
    <n v="523"/>
    <n v="0.1176"/>
    <n v="13"/>
    <n v="0"/>
    <n v="0"/>
    <n v="13.4"/>
    <n v="74.84"/>
    <n v="17.899999999999999"/>
    <n v="4339"/>
    <n v="109"/>
    <n v="2.5099999999999998"/>
    <s v="Europe"/>
  </r>
  <r>
    <x v="100"/>
    <n v="4227"/>
    <n v="1"/>
    <n v="202"/>
    <n v="4.7800000000000002E-2"/>
    <n v="1374"/>
    <n v="0.3251"/>
    <n v="2651"/>
    <n v="0.62719999999999998"/>
    <n v="34"/>
    <n v="0"/>
    <n v="0"/>
    <n v="4.78"/>
    <n v="32.51"/>
    <n v="14.7"/>
    <n v="4012"/>
    <n v="215"/>
    <n v="5.36"/>
    <s v="Europe"/>
  </r>
  <r>
    <x v="101"/>
    <n v="3882"/>
    <n v="1"/>
    <n v="51"/>
    <n v="1.3100000000000001E-2"/>
    <n v="1709"/>
    <n v="0.44019999999999998"/>
    <n v="2122"/>
    <n v="0.54659999999999997"/>
    <n v="132"/>
    <n v="0"/>
    <n v="17"/>
    <n v="1.31"/>
    <n v="44.02"/>
    <n v="2.98"/>
    <n v="2905"/>
    <n v="977"/>
    <n v="33.630000000000003"/>
    <s v="Eastern Mediterranean"/>
  </r>
  <r>
    <x v="102"/>
    <n v="3664"/>
    <n v="1"/>
    <n v="99"/>
    <n v="2.7E-2"/>
    <n v="1645"/>
    <n v="0.44900000000000001"/>
    <n v="1920"/>
    <n v="0.52400000000000002"/>
    <n v="24"/>
    <n v="0"/>
    <n v="6"/>
    <n v="2.7"/>
    <n v="44.9"/>
    <n v="6.02"/>
    <n v="2992"/>
    <n v="672"/>
    <n v="22.46"/>
    <s v="Africa"/>
  </r>
  <r>
    <x v="103"/>
    <n v="3439"/>
    <n v="1"/>
    <n v="108"/>
    <n v="3.1399999999999997E-2"/>
    <n v="2492"/>
    <n v="0.72460000000000002"/>
    <n v="839"/>
    <n v="0.24399999999999999"/>
    <n v="0"/>
    <n v="0"/>
    <n v="0"/>
    <n v="3.14"/>
    <n v="72.459999999999994"/>
    <n v="4.33"/>
    <n v="3147"/>
    <n v="292"/>
    <n v="9.2799999999999994"/>
    <s v="Americas"/>
  </r>
  <r>
    <x v="104"/>
    <n v="3369"/>
    <n v="1"/>
    <n v="15"/>
    <n v="4.4999999999999997E-3"/>
    <n v="2547"/>
    <n v="0.75600000000000001"/>
    <n v="807"/>
    <n v="0.23949999999999999"/>
    <n v="67"/>
    <n v="0"/>
    <n v="19"/>
    <n v="0.45"/>
    <n v="75.599999999999994"/>
    <n v="0.59"/>
    <n v="2999"/>
    <n v="370"/>
    <n v="12.34"/>
    <s v="South-East Asia"/>
  </r>
  <r>
    <x v="105"/>
    <n v="3297"/>
    <n v="1"/>
    <n v="58"/>
    <n v="1.7600000000000001E-2"/>
    <n v="3111"/>
    <n v="0.94359999999999999"/>
    <n v="128"/>
    <n v="3.8800000000000001E-2"/>
    <n v="6"/>
    <n v="0"/>
    <n v="2"/>
    <n v="1.76"/>
    <n v="94.36"/>
    <n v="1.86"/>
    <n v="3250"/>
    <n v="47"/>
    <n v="1.45"/>
    <s v="South-East Asia"/>
  </r>
  <r>
    <x v="106"/>
    <n v="3200"/>
    <n v="1"/>
    <n v="54"/>
    <n v="1.6899999999999998E-2"/>
    <n v="829"/>
    <n v="0.2591"/>
    <n v="2317"/>
    <n v="0.72409999999999997"/>
    <n v="162"/>
    <n v="3"/>
    <n v="73"/>
    <n v="1.69"/>
    <n v="25.91"/>
    <n v="6.51"/>
    <n v="2851"/>
    <n v="349"/>
    <n v="12.24"/>
    <s v="Africa"/>
  </r>
  <r>
    <x v="107"/>
    <n v="3196"/>
    <n v="1"/>
    <n v="93"/>
    <n v="2.9100000000000001E-2"/>
    <n v="1543"/>
    <n v="0.48280000000000001"/>
    <n v="1560"/>
    <n v="0.48809999999999998"/>
    <n v="18"/>
    <n v="0"/>
    <n v="22"/>
    <n v="2.91"/>
    <n v="48.28"/>
    <n v="6.03"/>
    <n v="3130"/>
    <n v="66"/>
    <n v="2.11"/>
    <s v="Eastern Mediterranean"/>
  </r>
  <r>
    <x v="108"/>
    <n v="3071"/>
    <n v="1"/>
    <n v="51"/>
    <n v="1.66E-2"/>
    <n v="842"/>
    <n v="0.2742"/>
    <n v="2178"/>
    <n v="0.70920000000000005"/>
    <n v="0"/>
    <n v="0"/>
    <n v="0"/>
    <n v="1.66"/>
    <n v="27.42"/>
    <n v="6.06"/>
    <n v="3071"/>
    <n v="0"/>
    <n v="0"/>
    <s v="Africa"/>
  </r>
  <r>
    <x v="109"/>
    <n v="2893"/>
    <n v="1"/>
    <n v="45"/>
    <n v="1.5599999999999999E-2"/>
    <n v="809"/>
    <n v="0.27960000000000002"/>
    <n v="2039"/>
    <n v="0.70479999999999998"/>
    <n v="94"/>
    <n v="2"/>
    <n v="70"/>
    <n v="1.56"/>
    <n v="27.96"/>
    <n v="5.56"/>
    <n v="2188"/>
    <n v="705"/>
    <n v="32.22"/>
    <s v="Europe"/>
  </r>
  <r>
    <x v="110"/>
    <n v="2827"/>
    <n v="1"/>
    <n v="64"/>
    <n v="2.2599999999999999E-2"/>
    <n v="577"/>
    <n v="0.2041"/>
    <n v="2186"/>
    <n v="0.77329999999999999"/>
    <n v="158"/>
    <n v="4"/>
    <n v="24"/>
    <n v="2.2599999999999998"/>
    <n v="20.41"/>
    <n v="11.09"/>
    <n v="1980"/>
    <n v="847"/>
    <n v="42.78"/>
    <s v="Eastern Mediterranean"/>
  </r>
  <r>
    <x v="111"/>
    <n v="2805"/>
    <n v="1"/>
    <n v="11"/>
    <n v="3.8999999999999998E-3"/>
    <n v="2121"/>
    <n v="0.75609999999999999"/>
    <n v="673"/>
    <n v="0.2399"/>
    <n v="23"/>
    <n v="0"/>
    <n v="15"/>
    <n v="0.39"/>
    <n v="75.61"/>
    <n v="0.52"/>
    <n v="2730"/>
    <n v="75"/>
    <n v="2.75"/>
    <s v="South-East Asia"/>
  </r>
  <r>
    <x v="112"/>
    <n v="2704"/>
    <n v="1"/>
    <n v="36"/>
    <n v="1.3299999999999999E-2"/>
    <n v="542"/>
    <n v="0.20039999999999999"/>
    <n v="2126"/>
    <n v="0.78620000000000001"/>
    <n v="192"/>
    <n v="2"/>
    <n v="24"/>
    <n v="1.33"/>
    <n v="20.04"/>
    <n v="6.64"/>
    <n v="1713"/>
    <n v="991"/>
    <n v="57.85"/>
    <s v="Africa"/>
  </r>
  <r>
    <x v="113"/>
    <n v="2532"/>
    <n v="1"/>
    <n v="87"/>
    <n v="3.44E-2"/>
    <n v="2351"/>
    <n v="0.92849999999999999"/>
    <n v="94"/>
    <n v="3.7100000000000001E-2"/>
    <n v="37"/>
    <n v="0"/>
    <n v="2"/>
    <n v="3.44"/>
    <n v="92.85"/>
    <n v="3.7"/>
    <n v="2446"/>
    <n v="86"/>
    <n v="3.52"/>
    <s v="Americas"/>
  </r>
  <r>
    <x v="114"/>
    <n v="2513"/>
    <n v="1"/>
    <n v="124"/>
    <n v="4.9299999999999997E-2"/>
    <n v="1913"/>
    <n v="0.76119999999999999"/>
    <n v="476"/>
    <n v="0.18940000000000001"/>
    <n v="3"/>
    <n v="1"/>
    <n v="2"/>
    <n v="4.93"/>
    <n v="76.12"/>
    <n v="6.48"/>
    <n v="2475"/>
    <n v="38"/>
    <n v="1.54"/>
    <s v="Africa"/>
  </r>
  <r>
    <x v="115"/>
    <n v="2328"/>
    <n v="1"/>
    <n v="22"/>
    <n v="9.4999999999999998E-3"/>
    <n v="1550"/>
    <n v="0.66579999999999995"/>
    <n v="756"/>
    <n v="0.32469999999999999"/>
    <n v="21"/>
    <n v="0"/>
    <n v="103"/>
    <n v="0.95"/>
    <n v="66.58"/>
    <n v="1.42"/>
    <n v="2071"/>
    <n v="257"/>
    <n v="12.41"/>
    <s v="Africa"/>
  </r>
  <r>
    <x v="116"/>
    <n v="2316"/>
    <n v="1"/>
    <n v="34"/>
    <n v="1.47E-2"/>
    <n v="1025"/>
    <n v="0.44259999999999999"/>
    <n v="1257"/>
    <n v="0.54269999999999996"/>
    <n v="109"/>
    <n v="2"/>
    <n v="39"/>
    <n v="1.47"/>
    <n v="44.26"/>
    <n v="3.32"/>
    <n v="1826"/>
    <n v="490"/>
    <n v="26.83"/>
    <s v="Africa"/>
  </r>
  <r>
    <x v="117"/>
    <n v="2305"/>
    <n v="1"/>
    <n v="46"/>
    <n v="0.02"/>
    <n v="1175"/>
    <n v="0.50980000000000003"/>
    <n v="1084"/>
    <n v="0.4703"/>
    <n v="43"/>
    <n v="1"/>
    <n v="0"/>
    <n v="2"/>
    <n v="50.98"/>
    <n v="3.91"/>
    <n v="2211"/>
    <n v="94"/>
    <n v="4.25"/>
    <s v="Africa"/>
  </r>
  <r>
    <x v="118"/>
    <n v="2181"/>
    <n v="1"/>
    <n v="28"/>
    <n v="1.2800000000000001E-2"/>
    <n v="1616"/>
    <n v="0.7409"/>
    <n v="537"/>
    <n v="0.2462"/>
    <n v="2"/>
    <n v="0"/>
    <n v="39"/>
    <n v="1.28"/>
    <n v="74.09"/>
    <n v="1.73"/>
    <n v="1980"/>
    <n v="201"/>
    <n v="10.15"/>
    <s v="Europe"/>
  </r>
  <r>
    <x v="119"/>
    <n v="2087"/>
    <n v="1"/>
    <n v="116"/>
    <n v="5.5599999999999997E-2"/>
    <n v="1733"/>
    <n v="0.83040000000000003"/>
    <n v="238"/>
    <n v="0.114"/>
    <n v="5"/>
    <n v="0"/>
    <n v="55"/>
    <n v="5.56"/>
    <n v="83.04"/>
    <n v="6.69"/>
    <n v="1953"/>
    <n v="134"/>
    <n v="6.86"/>
    <s v="Europe"/>
  </r>
  <r>
    <x v="120"/>
    <n v="2034"/>
    <n v="1"/>
    <n v="69"/>
    <n v="3.39E-2"/>
    <n v="1923"/>
    <n v="0.94540000000000002"/>
    <n v="42"/>
    <n v="2.06E-2"/>
    <n v="0"/>
    <n v="0"/>
    <n v="1"/>
    <n v="3.39"/>
    <n v="94.54"/>
    <n v="3.59"/>
    <n v="2021"/>
    <n v="13"/>
    <n v="0.64"/>
    <s v="Europe"/>
  </r>
  <r>
    <x v="121"/>
    <n v="2019"/>
    <n v="1"/>
    <n v="80"/>
    <n v="3.9600000000000003E-2"/>
    <n v="1620"/>
    <n v="0.8024"/>
    <n v="319"/>
    <n v="0.158"/>
    <n v="11"/>
    <n v="0"/>
    <n v="4"/>
    <n v="3.96"/>
    <n v="80.239999999999995"/>
    <n v="4.9400000000000004"/>
    <n v="1947"/>
    <n v="72"/>
    <n v="3.7"/>
    <s v="Europe"/>
  </r>
  <r>
    <x v="122"/>
    <n v="1954"/>
    <n v="1"/>
    <n v="26"/>
    <n v="1.3299999999999999E-2"/>
    <n v="803"/>
    <n v="0.41099999999999998"/>
    <n v="1125"/>
    <n v="0.57569999999999999"/>
    <n v="0"/>
    <n v="0"/>
    <n v="0"/>
    <n v="1.33"/>
    <n v="41.1"/>
    <n v="3.24"/>
    <n v="1949"/>
    <n v="5"/>
    <n v="0.26"/>
    <s v="Africa"/>
  </r>
  <r>
    <x v="123"/>
    <n v="1879"/>
    <n v="1"/>
    <n v="5"/>
    <n v="2.7000000000000001E-3"/>
    <n v="975"/>
    <n v="0.51890000000000003"/>
    <n v="899"/>
    <n v="0.47839999999999999"/>
    <n v="58"/>
    <n v="0"/>
    <n v="57"/>
    <n v="0.27"/>
    <n v="51.89"/>
    <n v="0.51"/>
    <n v="1629"/>
    <n v="250"/>
    <n v="15.35"/>
    <s v="Africa"/>
  </r>
  <r>
    <x v="124"/>
    <n v="1854"/>
    <n v="1"/>
    <n v="10"/>
    <n v="5.4000000000000003E-3"/>
    <n v="1823"/>
    <n v="0.98329999999999995"/>
    <n v="21"/>
    <n v="1.1299999999999999E-2"/>
    <n v="7"/>
    <n v="0"/>
    <n v="0"/>
    <n v="0.54"/>
    <n v="98.33"/>
    <n v="0.55000000000000004"/>
    <n v="1839"/>
    <n v="15"/>
    <n v="0.82"/>
    <s v="Europe"/>
  </r>
  <r>
    <x v="125"/>
    <n v="1843"/>
    <n v="1"/>
    <n v="8"/>
    <n v="4.3E-3"/>
    <n v="101"/>
    <n v="5.4800000000000001E-2"/>
    <n v="1734"/>
    <n v="0.94089999999999996"/>
    <n v="68"/>
    <n v="0"/>
    <n v="26"/>
    <n v="0.43"/>
    <n v="5.48"/>
    <n v="7.92"/>
    <n v="1344"/>
    <n v="499"/>
    <n v="37.130000000000003"/>
    <s v="Africa"/>
  </r>
  <r>
    <x v="126"/>
    <n v="1783"/>
    <n v="1"/>
    <n v="66"/>
    <n v="3.6999999999999998E-2"/>
    <n v="1317"/>
    <n v="0.73860000000000003"/>
    <n v="400"/>
    <n v="0.2243"/>
    <n v="0"/>
    <n v="0"/>
    <n v="4"/>
    <n v="3.7"/>
    <n v="73.86"/>
    <n v="5.01"/>
    <n v="1711"/>
    <n v="72"/>
    <n v="4.21"/>
    <s v="Africa"/>
  </r>
  <r>
    <x v="127"/>
    <n v="1770"/>
    <n v="1"/>
    <n v="35"/>
    <n v="1.9800000000000002E-2"/>
    <n v="1036"/>
    <n v="0.58530000000000004"/>
    <n v="699"/>
    <n v="0.39489999999999997"/>
    <n v="0"/>
    <n v="0"/>
    <n v="0"/>
    <n v="1.98"/>
    <n v="58.53"/>
    <n v="3.38"/>
    <n v="1602"/>
    <n v="168"/>
    <n v="10.49"/>
    <s v="Africa"/>
  </r>
  <r>
    <x v="128"/>
    <n v="1701"/>
    <n v="1"/>
    <n v="11"/>
    <n v="6.4999999999999997E-3"/>
    <n v="0"/>
    <n v="0"/>
    <n v="1690"/>
    <n v="0.99350000000000005"/>
    <n v="32"/>
    <n v="0"/>
    <n v="0"/>
    <n v="0.65"/>
    <n v="0"/>
    <s v="inf"/>
    <n v="1507"/>
    <n v="194"/>
    <n v="12.87"/>
    <s v="Africa"/>
  </r>
  <r>
    <x v="129"/>
    <n v="1691"/>
    <n v="1"/>
    <n v="483"/>
    <n v="0.28560000000000002"/>
    <n v="833"/>
    <n v="0.49259999999999998"/>
    <n v="375"/>
    <n v="0.2218"/>
    <n v="10"/>
    <n v="4"/>
    <n v="36"/>
    <n v="28.56"/>
    <n v="49.26"/>
    <n v="57.98"/>
    <n v="1619"/>
    <n v="72"/>
    <n v="4.45"/>
    <s v="Eastern Mediterranean"/>
  </r>
  <r>
    <x v="130"/>
    <n v="1557"/>
    <n v="1"/>
    <n v="22"/>
    <n v="1.41E-2"/>
    <n v="1514"/>
    <n v="0.97240000000000004"/>
    <n v="21"/>
    <n v="1.35E-2"/>
    <n v="1"/>
    <n v="0"/>
    <n v="1"/>
    <n v="1.41"/>
    <n v="97.24"/>
    <n v="1.45"/>
    <n v="1555"/>
    <n v="2"/>
    <n v="0.13"/>
    <s v="Western Pacific"/>
  </r>
  <r>
    <x v="131"/>
    <n v="1483"/>
    <n v="1"/>
    <n v="24"/>
    <n v="1.6199999999999999E-2"/>
    <n v="925"/>
    <n v="0.62370000000000003"/>
    <n v="534"/>
    <n v="0.36009999999999998"/>
    <n v="44"/>
    <n v="1"/>
    <n v="35"/>
    <n v="1.62"/>
    <n v="62.37"/>
    <n v="2.59"/>
    <n v="1079"/>
    <n v="404"/>
    <n v="37.44"/>
    <s v="Americas"/>
  </r>
  <r>
    <x v="132"/>
    <n v="1455"/>
    <n v="1"/>
    <n v="50"/>
    <n v="3.44E-2"/>
    <n v="1157"/>
    <n v="0.79520000000000002"/>
    <n v="248"/>
    <n v="0.1704"/>
    <n v="3"/>
    <n v="0"/>
    <n v="15"/>
    <n v="3.44"/>
    <n v="79.52"/>
    <n v="4.32"/>
    <n v="1381"/>
    <n v="74"/>
    <n v="5.36"/>
    <s v="Eastern Mediterranean"/>
  </r>
  <r>
    <x v="133"/>
    <n v="1219"/>
    <n v="1"/>
    <n v="31"/>
    <n v="2.5399999999999999E-2"/>
    <n v="1045"/>
    <n v="0.85729999999999995"/>
    <n v="143"/>
    <n v="0.1173"/>
    <n v="0"/>
    <n v="0"/>
    <n v="0"/>
    <n v="2.54"/>
    <n v="85.73"/>
    <n v="2.97"/>
    <n v="1192"/>
    <n v="27"/>
    <n v="2.27"/>
    <s v="Europe"/>
  </r>
  <r>
    <x v="134"/>
    <n v="1202"/>
    <n v="1"/>
    <n v="35"/>
    <n v="2.9100000000000001E-2"/>
    <n v="951"/>
    <n v="0.79120000000000001"/>
    <n v="216"/>
    <n v="0.1797"/>
    <n v="10"/>
    <n v="1"/>
    <n v="3"/>
    <n v="2.91"/>
    <n v="79.12"/>
    <n v="3.68"/>
    <n v="1064"/>
    <n v="138"/>
    <n v="12.97"/>
    <s v="Americas"/>
  </r>
  <r>
    <x v="135"/>
    <n v="1176"/>
    <n v="1"/>
    <n v="11"/>
    <n v="9.4000000000000004E-3"/>
    <n v="1041"/>
    <n v="0.88519999999999999"/>
    <n v="124"/>
    <n v="0.10539999999999999"/>
    <n v="8"/>
    <n v="0"/>
    <n v="0"/>
    <n v="0.94"/>
    <n v="88.52"/>
    <n v="1.06"/>
    <n v="1223"/>
    <n v="-47"/>
    <n v="-3.84"/>
    <s v="Eastern Mediterranean"/>
  </r>
  <r>
    <x v="136"/>
    <n v="1167"/>
    <n v="1"/>
    <n v="72"/>
    <n v="6.1699999999999998E-2"/>
    <n v="646"/>
    <n v="0.55359999999999998"/>
    <n v="449"/>
    <n v="0.38469999999999999"/>
    <n v="5"/>
    <n v="0"/>
    <n v="5"/>
    <n v="6.17"/>
    <n v="55.36"/>
    <n v="11.15"/>
    <n v="1107"/>
    <n v="60"/>
    <n v="5.42"/>
    <s v="Africa"/>
  </r>
  <r>
    <x v="137"/>
    <n v="1137"/>
    <n v="1"/>
    <n v="16"/>
    <n v="1.41E-2"/>
    <n v="922"/>
    <n v="0.81089999999999995"/>
    <n v="199"/>
    <n v="0.17499999999999999"/>
    <n v="6"/>
    <n v="0"/>
    <n v="2"/>
    <n v="1.41"/>
    <n v="81.09"/>
    <n v="1.74"/>
    <n v="1039"/>
    <n v="98"/>
    <n v="9.43"/>
    <s v="Europe"/>
  </r>
  <r>
    <x v="138"/>
    <n v="1132"/>
    <n v="1"/>
    <n v="69"/>
    <n v="6.0999999999999999E-2"/>
    <n v="1027"/>
    <n v="0.90720000000000001"/>
    <n v="36"/>
    <n v="3.1800000000000002E-2"/>
    <n v="0"/>
    <n v="0"/>
    <n v="0"/>
    <n v="6.1"/>
    <n v="90.72"/>
    <n v="6.72"/>
    <n v="1105"/>
    <n v="27"/>
    <n v="2.44"/>
    <s v="Africa"/>
  </r>
  <r>
    <x v="139"/>
    <n v="1128"/>
    <n v="1"/>
    <n v="2"/>
    <n v="1.8E-3"/>
    <n v="986"/>
    <n v="0.87409999999999999"/>
    <n v="140"/>
    <n v="0.1241"/>
    <n v="13"/>
    <n v="0"/>
    <n v="4"/>
    <n v="0.18"/>
    <n v="87.41"/>
    <n v="0.2"/>
    <n v="1069"/>
    <n v="59"/>
    <n v="5.52"/>
    <s v="Africa"/>
  </r>
  <r>
    <x v="140"/>
    <n v="1100"/>
    <n v="1"/>
    <n v="53"/>
    <n v="4.82E-2"/>
    <n v="926"/>
    <n v="0.84179999999999999"/>
    <n v="121"/>
    <n v="0.11"/>
    <n v="14"/>
    <n v="0"/>
    <n v="6"/>
    <n v="4.82"/>
    <n v="84.18"/>
    <n v="5.72"/>
    <n v="1065"/>
    <n v="35"/>
    <n v="3.29"/>
    <s v="Africa"/>
  </r>
  <r>
    <x v="141"/>
    <n v="1060"/>
    <n v="1"/>
    <n v="19"/>
    <n v="1.7899999999999999E-2"/>
    <n v="852"/>
    <n v="0.80379999999999996"/>
    <n v="189"/>
    <n v="0.17829999999999999"/>
    <n v="3"/>
    <n v="0"/>
    <n v="0"/>
    <n v="1.79"/>
    <n v="80.38"/>
    <n v="2.23"/>
    <n v="1038"/>
    <n v="22"/>
    <n v="2.12"/>
    <s v="Europe"/>
  </r>
  <r>
    <x v="142"/>
    <n v="950"/>
    <n v="1"/>
    <n v="41"/>
    <n v="4.3200000000000002E-2"/>
    <n v="242"/>
    <n v="0.25469999999999998"/>
    <n v="667"/>
    <n v="0.70209999999999995"/>
    <n v="18"/>
    <n v="1"/>
    <n v="0"/>
    <n v="4.32"/>
    <n v="25.47"/>
    <n v="16.940000000000001"/>
    <n v="749"/>
    <n v="201"/>
    <n v="26.84"/>
    <s v="Africa"/>
  </r>
  <r>
    <x v="143"/>
    <n v="922"/>
    <n v="1"/>
    <n v="75"/>
    <n v="8.1299999999999997E-2"/>
    <n v="810"/>
    <n v="0.87849999999999995"/>
    <n v="37"/>
    <n v="4.0099999999999997E-2"/>
    <n v="7"/>
    <n v="0"/>
    <n v="0"/>
    <n v="8.1300000000000008"/>
    <n v="87.85"/>
    <n v="9.26"/>
    <n v="889"/>
    <n v="33"/>
    <n v="3.71"/>
    <s v="Africa"/>
  </r>
  <r>
    <x v="144"/>
    <n v="907"/>
    <n v="1"/>
    <n v="52"/>
    <n v="5.7299999999999997E-2"/>
    <n v="803"/>
    <n v="0.88529999999999998"/>
    <n v="52"/>
    <n v="5.7299999999999997E-2"/>
    <n v="10"/>
    <n v="0"/>
    <n v="0"/>
    <n v="5.73"/>
    <n v="88.53"/>
    <n v="6.48"/>
    <n v="884"/>
    <n v="23"/>
    <n v="2.6"/>
    <s v="Europe"/>
  </r>
  <r>
    <x v="145"/>
    <n v="874"/>
    <n v="1"/>
    <n v="18"/>
    <n v="2.06E-2"/>
    <n v="607"/>
    <n v="0.69450000000000001"/>
    <n v="249"/>
    <n v="0.28489999999999999"/>
    <n v="6"/>
    <n v="0"/>
    <n v="8"/>
    <n v="2.06"/>
    <n v="69.45"/>
    <n v="2.97"/>
    <n v="783"/>
    <n v="91"/>
    <n v="11.62"/>
    <s v="Africa"/>
  </r>
  <r>
    <x v="146"/>
    <n v="865"/>
    <n v="1"/>
    <n v="14"/>
    <n v="1.6199999999999999E-2"/>
    <n v="734"/>
    <n v="0.84860000000000002"/>
    <n v="117"/>
    <n v="0.1353"/>
    <n v="2"/>
    <n v="0"/>
    <n v="38"/>
    <n v="1.62"/>
    <n v="84.86"/>
    <n v="1.91"/>
    <n v="746"/>
    <n v="119"/>
    <n v="15.95"/>
    <s v="Africa"/>
  </r>
  <r>
    <x v="147"/>
    <n v="853"/>
    <n v="1"/>
    <n v="10"/>
    <n v="1.17E-2"/>
    <n v="714"/>
    <n v="0.83699999999999997"/>
    <n v="129"/>
    <n v="0.1512"/>
    <n v="11"/>
    <n v="0"/>
    <n v="0"/>
    <n v="1.17"/>
    <n v="83.7"/>
    <n v="1.4"/>
    <n v="809"/>
    <n v="44"/>
    <n v="5.44"/>
    <s v="Americas"/>
  </r>
  <r>
    <x v="148"/>
    <n v="739"/>
    <n v="1"/>
    <n v="2"/>
    <n v="2.7000000000000001E-3"/>
    <n v="63"/>
    <n v="8.5300000000000001E-2"/>
    <n v="674"/>
    <n v="0.91200000000000003"/>
    <n v="53"/>
    <n v="1"/>
    <n v="11"/>
    <n v="0.27"/>
    <n v="8.5299999999999994"/>
    <n v="3.17"/>
    <n v="522"/>
    <n v="217"/>
    <n v="41.57"/>
    <s v="Africa"/>
  </r>
  <r>
    <x v="149"/>
    <n v="701"/>
    <n v="1"/>
    <n v="9"/>
    <n v="1.2800000000000001E-2"/>
    <n v="665"/>
    <n v="0.9486"/>
    <n v="27"/>
    <n v="3.85E-2"/>
    <n v="1"/>
    <n v="0"/>
    <n v="0"/>
    <n v="1.28"/>
    <n v="94.86"/>
    <n v="1.35"/>
    <n v="677"/>
    <n v="24"/>
    <n v="3.55"/>
    <s v="Europe"/>
  </r>
  <r>
    <x v="150"/>
    <n v="699"/>
    <n v="1"/>
    <n v="42"/>
    <n v="6.0100000000000001E-2"/>
    <n v="657"/>
    <n v="0.93989999999999996"/>
    <n v="0"/>
    <n v="0"/>
    <n v="0"/>
    <n v="0"/>
    <n v="0"/>
    <n v="6.01"/>
    <n v="93.99"/>
    <n v="6.39"/>
    <n v="699"/>
    <n v="0"/>
    <n v="0"/>
    <s v="Europe"/>
  </r>
  <r>
    <x v="151"/>
    <n v="674"/>
    <n v="1"/>
    <n v="40"/>
    <n v="5.9299999999999999E-2"/>
    <n v="0"/>
    <n v="0"/>
    <n v="634"/>
    <n v="0.94069999999999998"/>
    <n v="24"/>
    <n v="2"/>
    <n v="0"/>
    <n v="5.93"/>
    <n v="0"/>
    <s v="inf"/>
    <n v="522"/>
    <n v="152"/>
    <n v="29.12"/>
    <s v="Eastern Mediterranean"/>
  </r>
  <r>
    <x v="152"/>
    <n v="509"/>
    <n v="1"/>
    <n v="21"/>
    <n v="4.1300000000000003E-2"/>
    <n v="183"/>
    <n v="0.35949999999999999"/>
    <n v="305"/>
    <n v="0.59919999999999995"/>
    <n v="0"/>
    <n v="0"/>
    <n v="0"/>
    <n v="4.13"/>
    <n v="35.950000000000003"/>
    <n v="11.48"/>
    <n v="509"/>
    <n v="0"/>
    <n v="0"/>
    <s v="Africa"/>
  </r>
  <r>
    <x v="153"/>
    <n v="505"/>
    <n v="1"/>
    <n v="12"/>
    <n v="2.3800000000000002E-2"/>
    <n v="128"/>
    <n v="0.2535"/>
    <n v="365"/>
    <n v="0.7228"/>
    <n v="0"/>
    <n v="0"/>
    <n v="0"/>
    <n v="2.38"/>
    <n v="25.35"/>
    <n v="9.3800000000000008"/>
    <n v="359"/>
    <n v="146"/>
    <n v="40.67"/>
    <s v="Africa"/>
  </r>
  <r>
    <x v="154"/>
    <n v="462"/>
    <n v="1"/>
    <n v="7"/>
    <n v="1.52E-2"/>
    <n v="440"/>
    <n v="0.95240000000000002"/>
    <n v="15"/>
    <n v="3.2500000000000001E-2"/>
    <n v="4"/>
    <n v="0"/>
    <n v="0"/>
    <n v="1.52"/>
    <n v="95.24"/>
    <n v="1.59"/>
    <n v="451"/>
    <n v="11"/>
    <n v="2.44"/>
    <s v="Western Pacific"/>
  </r>
  <r>
    <x v="155"/>
    <n v="431"/>
    <n v="1"/>
    <n v="0"/>
    <n v="0"/>
    <n v="365"/>
    <n v="0.84689999999999999"/>
    <n v="66"/>
    <n v="0.15310000000000001"/>
    <n v="11"/>
    <n v="0"/>
    <n v="0"/>
    <n v="0"/>
    <n v="84.69"/>
    <n v="0"/>
    <n v="384"/>
    <n v="47"/>
    <n v="12.24"/>
    <s v="Western Pacific"/>
  </r>
  <r>
    <x v="156"/>
    <n v="389"/>
    <n v="1"/>
    <n v="20"/>
    <n v="5.1400000000000001E-2"/>
    <n v="181"/>
    <n v="0.46529999999999999"/>
    <n v="188"/>
    <n v="0.48330000000000001"/>
    <n v="19"/>
    <n v="0"/>
    <n v="0"/>
    <n v="5.14"/>
    <n v="46.53"/>
    <n v="11.05"/>
    <n v="337"/>
    <n v="52"/>
    <n v="15.43"/>
    <s v="Americas"/>
  </r>
  <r>
    <x v="157"/>
    <n v="382"/>
    <n v="1"/>
    <n v="11"/>
    <n v="2.8799999999999999E-2"/>
    <n v="91"/>
    <n v="0.2382"/>
    <n v="280"/>
    <n v="0.73299999999999998"/>
    <n v="40"/>
    <n v="0"/>
    <n v="0"/>
    <n v="2.88"/>
    <n v="23.82"/>
    <n v="12.09"/>
    <n v="174"/>
    <n v="208"/>
    <n v="119.54"/>
    <s v="Americas"/>
  </r>
  <r>
    <x v="158"/>
    <n v="378"/>
    <n v="1"/>
    <n v="1"/>
    <n v="2.5999999999999999E-3"/>
    <n v="301"/>
    <n v="0.79630000000000001"/>
    <n v="76"/>
    <n v="0.2011"/>
    <n v="17"/>
    <n v="0"/>
    <n v="22"/>
    <n v="0.26"/>
    <n v="79.63"/>
    <n v="0.33"/>
    <n v="322"/>
    <n v="56"/>
    <n v="17.39"/>
    <s v="Africa"/>
  </r>
  <r>
    <x v="159"/>
    <n v="354"/>
    <n v="1"/>
    <n v="7"/>
    <n v="1.9800000000000002E-2"/>
    <n v="328"/>
    <n v="0.92659999999999998"/>
    <n v="19"/>
    <n v="5.3699999999999998E-2"/>
    <n v="0"/>
    <n v="0"/>
    <n v="0"/>
    <n v="1.98"/>
    <n v="92.66"/>
    <n v="2.13"/>
    <n v="334"/>
    <n v="20"/>
    <n v="5.99"/>
    <s v="Africa"/>
  </r>
  <r>
    <x v="160"/>
    <n v="350"/>
    <n v="1"/>
    <n v="6"/>
    <n v="1.7100000000000001E-2"/>
    <n v="292"/>
    <n v="0.83430000000000004"/>
    <n v="52"/>
    <n v="0.14860000000000001"/>
    <n v="0"/>
    <n v="0"/>
    <n v="2"/>
    <n v="1.71"/>
    <n v="83.43"/>
    <n v="2.0499999999999998"/>
    <n v="341"/>
    <n v="9"/>
    <n v="2.64"/>
    <s v="South-East Asia"/>
  </r>
  <r>
    <x v="161"/>
    <n v="344"/>
    <n v="1"/>
    <n v="10"/>
    <n v="2.9100000000000001E-2"/>
    <n v="332"/>
    <n v="0.96509999999999996"/>
    <n v="2"/>
    <n v="5.7999999999999996E-3"/>
    <n v="0"/>
    <n v="0"/>
    <n v="0"/>
    <n v="2.91"/>
    <n v="96.51"/>
    <n v="3.01"/>
    <n v="343"/>
    <n v="1"/>
    <n v="0.28999999999999998"/>
    <s v="Africa"/>
  </r>
  <r>
    <x v="162"/>
    <n v="326"/>
    <n v="1"/>
    <n v="8"/>
    <n v="2.4500000000000001E-2"/>
    <n v="66"/>
    <n v="0.20250000000000001"/>
    <n v="252"/>
    <n v="0.77300000000000002"/>
    <n v="49"/>
    <n v="2"/>
    <n v="6"/>
    <n v="2.4500000000000002"/>
    <n v="20.25"/>
    <n v="12.12"/>
    <n v="112"/>
    <n v="214"/>
    <n v="191.07"/>
    <s v="Africa"/>
  </r>
  <r>
    <x v="163"/>
    <n v="289"/>
    <n v="1"/>
    <n v="0"/>
    <n v="0"/>
    <n v="222"/>
    <n v="0.76819999999999999"/>
    <n v="67"/>
    <n v="0.23180000000000001"/>
    <n v="1"/>
    <n v="0"/>
    <n v="4"/>
    <n v="0"/>
    <n v="76.819999999999993"/>
    <n v="0"/>
    <n v="287"/>
    <n v="2"/>
    <n v="0.7"/>
    <s v="Western Pacific"/>
  </r>
  <r>
    <x v="164"/>
    <n v="265"/>
    <n v="1"/>
    <n v="0"/>
    <n v="0"/>
    <n v="191"/>
    <n v="0.7208"/>
    <n v="74"/>
    <n v="0.2792"/>
    <n v="2"/>
    <n v="0"/>
    <n v="2"/>
    <n v="0"/>
    <n v="72.08"/>
    <n v="0"/>
    <n v="251"/>
    <n v="14"/>
    <n v="5.58"/>
    <s v="Africa"/>
  </r>
  <r>
    <x v="165"/>
    <n v="226"/>
    <n v="1"/>
    <n v="0"/>
    <n v="0"/>
    <n v="147"/>
    <n v="0.65039999999999998"/>
    <n v="79"/>
    <n v="0.34960000000000002"/>
    <n v="1"/>
    <n v="0"/>
    <n v="4"/>
    <n v="0"/>
    <n v="65.040000000000006"/>
    <n v="0"/>
    <n v="171"/>
    <n v="55"/>
    <n v="32.159999999999997"/>
    <s v="Western Pacific"/>
  </r>
  <r>
    <x v="166"/>
    <n v="148"/>
    <n v="1"/>
    <n v="8"/>
    <n v="5.4100000000000002E-2"/>
    <n v="128"/>
    <n v="0.8649"/>
    <n v="12"/>
    <n v="8.1100000000000005E-2"/>
    <n v="1"/>
    <n v="0"/>
    <n v="0"/>
    <n v="5.41"/>
    <n v="86.49"/>
    <n v="6.25"/>
    <n v="137"/>
    <n v="11"/>
    <n v="8.0299999999999994"/>
    <s v="Americas"/>
  </r>
  <r>
    <x v="167"/>
    <n v="141"/>
    <n v="1"/>
    <n v="3"/>
    <n v="2.1299999999999999E-2"/>
    <n v="138"/>
    <n v="0.97870000000000001"/>
    <n v="0"/>
    <n v="0"/>
    <n v="0"/>
    <n v="0"/>
    <n v="0"/>
    <n v="2.13"/>
    <n v="97.87"/>
    <n v="2.17"/>
    <n v="141"/>
    <n v="0"/>
    <n v="0"/>
    <s v="Western Pacific"/>
  </r>
  <r>
    <x v="168"/>
    <n v="116"/>
    <n v="1"/>
    <n v="4"/>
    <n v="3.4500000000000003E-2"/>
    <n v="104"/>
    <n v="0.89659999999999995"/>
    <n v="8"/>
    <n v="6.9000000000000006E-2"/>
    <n v="0"/>
    <n v="0"/>
    <n v="0"/>
    <n v="3.45"/>
    <n v="89.66"/>
    <n v="3.85"/>
    <n v="109"/>
    <n v="7"/>
    <n v="6.42"/>
    <s v="Europe"/>
  </r>
  <r>
    <x v="169"/>
    <n v="114"/>
    <n v="1"/>
    <n v="0"/>
    <n v="0"/>
    <n v="39"/>
    <n v="0.34210000000000002"/>
    <n v="75"/>
    <n v="0.65790000000000004"/>
    <n v="0"/>
    <n v="0"/>
    <n v="0"/>
    <n v="0"/>
    <n v="34.21"/>
    <n v="0"/>
    <n v="108"/>
    <n v="6"/>
    <n v="5.56"/>
    <s v="Africa"/>
  </r>
  <r>
    <x v="170"/>
    <n v="110"/>
    <n v="1"/>
    <n v="7"/>
    <n v="6.3600000000000004E-2"/>
    <n v="94"/>
    <n v="0.85450000000000004"/>
    <n v="9"/>
    <n v="8.1799999999999998E-2"/>
    <n v="0"/>
    <n v="0"/>
    <n v="0"/>
    <n v="6.36"/>
    <n v="85.45"/>
    <n v="7.45"/>
    <n v="106"/>
    <n v="4"/>
    <n v="3.77"/>
    <s v="Americas"/>
  </r>
  <r>
    <x v="171"/>
    <n v="99"/>
    <n v="1"/>
    <n v="0"/>
    <n v="0"/>
    <n v="86"/>
    <n v="0.86870000000000003"/>
    <n v="13"/>
    <n v="0.1313"/>
    <n v="4"/>
    <n v="0"/>
    <n v="1"/>
    <n v="0"/>
    <n v="86.87"/>
    <n v="0"/>
    <n v="90"/>
    <n v="9"/>
    <n v="10"/>
    <s v="South-East Asia"/>
  </r>
  <r>
    <x v="172"/>
    <n v="86"/>
    <n v="1"/>
    <n v="3"/>
    <n v="3.49E-2"/>
    <n v="65"/>
    <n v="0.75580000000000003"/>
    <n v="18"/>
    <n v="0.20930000000000001"/>
    <n v="4"/>
    <n v="0"/>
    <n v="5"/>
    <n v="3.49"/>
    <n v="75.58"/>
    <n v="4.62"/>
    <n v="76"/>
    <n v="10"/>
    <n v="13.16"/>
    <s v="Americas"/>
  </r>
  <r>
    <x v="173"/>
    <n v="86"/>
    <n v="1"/>
    <n v="1"/>
    <n v="1.1599999999999999E-2"/>
    <n v="81"/>
    <n v="0.94189999999999996"/>
    <n v="4"/>
    <n v="4.65E-2"/>
    <n v="0"/>
    <n v="0"/>
    <n v="0"/>
    <n v="1.1599999999999999"/>
    <n v="94.19"/>
    <n v="1.23"/>
    <n v="86"/>
    <n v="0"/>
    <n v="0"/>
    <s v="Europe"/>
  </r>
  <r>
    <x v="174"/>
    <n v="62"/>
    <n v="1"/>
    <n v="0"/>
    <n v="0"/>
    <n v="11"/>
    <n v="0.1774"/>
    <n v="51"/>
    <n v="0.8226"/>
    <n v="0"/>
    <n v="0"/>
    <n v="0"/>
    <n v="0"/>
    <n v="17.739999999999998"/>
    <n v="0"/>
    <n v="19"/>
    <n v="43"/>
    <n v="226.32"/>
    <s v="Western Pacific"/>
  </r>
  <r>
    <x v="175"/>
    <n v="52"/>
    <n v="1"/>
    <n v="0"/>
    <n v="0"/>
    <n v="39"/>
    <n v="0.75"/>
    <n v="13"/>
    <n v="0.25"/>
    <n v="0"/>
    <n v="0"/>
    <n v="0"/>
    <n v="0"/>
    <n v="75"/>
    <n v="0"/>
    <n v="50"/>
    <n v="2"/>
    <n v="4"/>
    <s v="Americas"/>
  </r>
  <r>
    <x v="176"/>
    <n v="48"/>
    <n v="1"/>
    <n v="2"/>
    <n v="4.1700000000000001E-2"/>
    <n v="26"/>
    <n v="0.54169999999999996"/>
    <n v="20"/>
    <n v="0.41670000000000001"/>
    <n v="0"/>
    <n v="0"/>
    <n v="0"/>
    <n v="4.17"/>
    <n v="54.17"/>
    <n v="7.69"/>
    <n v="40"/>
    <n v="8"/>
    <n v="20"/>
    <s v="Americas"/>
  </r>
  <r>
    <x v="177"/>
    <n v="27"/>
    <n v="1"/>
    <n v="0"/>
    <n v="0"/>
    <n v="18"/>
    <n v="0.66669999999999996"/>
    <n v="9"/>
    <n v="0.33329999999999999"/>
    <n v="0"/>
    <n v="0"/>
    <n v="0"/>
    <n v="0"/>
    <n v="66.67"/>
    <n v="0"/>
    <n v="27"/>
    <n v="0"/>
    <n v="0"/>
    <s v="Western Pacific"/>
  </r>
  <r>
    <x v="178"/>
    <n v="24"/>
    <n v="1"/>
    <n v="0"/>
    <n v="0"/>
    <n v="22"/>
    <n v="0.91669999999999996"/>
    <n v="2"/>
    <n v="8.3299999999999999E-2"/>
    <n v="0"/>
    <n v="0"/>
    <n v="0"/>
    <n v="0"/>
    <n v="91.67"/>
    <n v="0"/>
    <n v="23"/>
    <n v="1"/>
    <n v="4.3499999999999996"/>
    <s v="Americas"/>
  </r>
  <r>
    <x v="179"/>
    <n v="24"/>
    <n v="1"/>
    <n v="0"/>
    <n v="0"/>
    <n v="0"/>
    <n v="0"/>
    <n v="24"/>
    <n v="1"/>
    <n v="0"/>
    <n v="0"/>
    <n v="0"/>
    <n v="0"/>
    <n v="0"/>
    <n v="0"/>
    <n v="24"/>
    <n v="0"/>
    <n v="0"/>
    <s v="South-East Asia"/>
  </r>
  <r>
    <x v="180"/>
    <n v="23"/>
    <n v="1"/>
    <n v="0"/>
    <n v="0"/>
    <n v="23"/>
    <n v="1"/>
    <n v="0"/>
    <n v="0"/>
    <n v="0"/>
    <n v="0"/>
    <n v="0"/>
    <n v="0"/>
    <n v="100"/>
    <n v="0"/>
    <n v="23"/>
    <n v="0"/>
    <n v="0"/>
    <s v="Americas"/>
  </r>
  <r>
    <x v="181"/>
    <n v="20"/>
    <n v="1"/>
    <n v="0"/>
    <n v="0"/>
    <n v="19"/>
    <n v="0.95"/>
    <n v="1"/>
    <n v="0.05"/>
    <n v="0"/>
    <n v="0"/>
    <n v="0"/>
    <n v="0"/>
    <n v="95"/>
    <n v="0"/>
    <n v="19"/>
    <n v="1"/>
    <n v="5.26"/>
    <s v="Western Pacific"/>
  </r>
  <r>
    <x v="182"/>
    <n v="18"/>
    <n v="1"/>
    <n v="0"/>
    <n v="0"/>
    <n v="18"/>
    <n v="1"/>
    <n v="0"/>
    <n v="0"/>
    <n v="0"/>
    <n v="0"/>
    <n v="0"/>
    <n v="0"/>
    <n v="100"/>
    <n v="0"/>
    <n v="18"/>
    <n v="0"/>
    <n v="0"/>
    <s v="Americas"/>
  </r>
  <r>
    <x v="183"/>
    <n v="17"/>
    <n v="1"/>
    <n v="0"/>
    <n v="0"/>
    <n v="15"/>
    <n v="0.88239999999999996"/>
    <n v="2"/>
    <n v="0.1176"/>
    <n v="0"/>
    <n v="0"/>
    <n v="0"/>
    <n v="0"/>
    <n v="88.24"/>
    <n v="0"/>
    <n v="17"/>
    <n v="0"/>
    <n v="0"/>
    <s v="Americas"/>
  </r>
  <r>
    <x v="184"/>
    <n v="14"/>
    <n v="1"/>
    <n v="0"/>
    <n v="0"/>
    <n v="13"/>
    <n v="0.92859999999999998"/>
    <n v="1"/>
    <n v="7.1400000000000005E-2"/>
    <n v="1"/>
    <n v="0"/>
    <n v="0"/>
    <n v="0"/>
    <n v="92.86"/>
    <n v="0"/>
    <n v="13"/>
    <n v="1"/>
    <n v="7.69"/>
    <s v="Europe"/>
  </r>
  <r>
    <x v="185"/>
    <n v="12"/>
    <n v="1"/>
    <n v="0"/>
    <n v="0"/>
    <n v="12"/>
    <n v="1"/>
    <n v="0"/>
    <n v="0"/>
    <n v="0"/>
    <n v="0"/>
    <n v="0"/>
    <n v="0"/>
    <n v="100"/>
    <n v="0"/>
    <n v="12"/>
    <n v="0"/>
    <n v="0"/>
    <s v="Europe"/>
  </r>
  <r>
    <x v="186"/>
    <n v="10"/>
    <n v="1"/>
    <n v="1"/>
    <n v="0.1"/>
    <n v="8"/>
    <n v="0.8"/>
    <n v="1"/>
    <n v="0.1"/>
    <n v="0"/>
    <n v="0"/>
    <n v="0"/>
    <n v="10"/>
    <n v="80"/>
    <n v="12.5"/>
    <n v="10"/>
    <n v="0"/>
    <n v="0"/>
    <s v="Afr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B54" firstHeaderRow="1" firstDataRow="1" firstDataCol="1"/>
  <pivotFields count="19">
    <pivotField axis="axisRow" showAll="0" measureFilter="1" sortType="ascending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 v="53"/>
    </i>
    <i>
      <x v="147"/>
    </i>
    <i>
      <x v="120"/>
    </i>
    <i>
      <x v="52"/>
    </i>
    <i>
      <x v="65"/>
    </i>
    <i>
      <x v="76"/>
    </i>
    <i>
      <x v="51"/>
    </i>
    <i>
      <x v="150"/>
    </i>
    <i>
      <x v="93"/>
    </i>
    <i>
      <x v="91"/>
    </i>
    <i>
      <x v="180"/>
    </i>
    <i>
      <x v="58"/>
    </i>
    <i>
      <x v="87"/>
    </i>
    <i>
      <x v="92"/>
    </i>
    <i>
      <x v="116"/>
    </i>
    <i>
      <x v="41"/>
    </i>
    <i>
      <x v="2"/>
    </i>
    <i>
      <x v="124"/>
    </i>
    <i>
      <x v="66"/>
    </i>
    <i>
      <x v="179"/>
    </i>
    <i>
      <x v="32"/>
    </i>
    <i>
      <x v="176"/>
    </i>
    <i>
      <x v="21"/>
    </i>
    <i>
      <x v="174"/>
    </i>
    <i>
      <x v="172"/>
    </i>
    <i>
      <x v="127"/>
    </i>
    <i>
      <x v="137"/>
    </i>
    <i>
      <x v="129"/>
    </i>
    <i>
      <x v="128"/>
    </i>
    <i>
      <x v="50"/>
    </i>
    <i>
      <x v="80"/>
    </i>
    <i>
      <x v="89"/>
    </i>
    <i>
      <x v="133"/>
    </i>
    <i>
      <x v="20"/>
    </i>
    <i>
      <x v="145"/>
    </i>
    <i>
      <x v="84"/>
    </i>
    <i>
      <x v="35"/>
    </i>
    <i>
      <x v="81"/>
    </i>
    <i>
      <x v="61"/>
    </i>
    <i>
      <x v="82"/>
    </i>
    <i>
      <x v="13"/>
    </i>
    <i>
      <x v="6"/>
    </i>
    <i>
      <x v="111"/>
    </i>
    <i>
      <x v="138"/>
    </i>
    <i>
      <x v="154"/>
    </i>
    <i>
      <x v="132"/>
    </i>
    <i>
      <x v="37"/>
    </i>
    <i>
      <x v="23"/>
    </i>
    <i>
      <x v="79"/>
    </i>
    <i>
      <x v="178"/>
    </i>
    <i t="grand">
      <x/>
    </i>
  </rowItems>
  <colItems count="1">
    <i/>
  </colItems>
  <dataFields count="1">
    <dataField name=" New cases" fld="9" baseField="0" baseItem="0"/>
  </dataFields>
  <chartFormats count="5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5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5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5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5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5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5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15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5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5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5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5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0" filterVal="5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 rowHeaderCaption="Country">
  <location ref="A3:B14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dataField="1"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32"/>
    </i>
    <i>
      <x v="138"/>
    </i>
    <i>
      <x v="154"/>
    </i>
    <i>
      <x v="176"/>
    </i>
    <i>
      <x v="178"/>
    </i>
    <i t="grand">
      <x/>
    </i>
  </rowItems>
  <colItems count="1">
    <i/>
  </colItems>
  <dataFields count="1">
    <dataField name="top 10 Confirmed" fld="1" baseField="0" baseItem="23"/>
  </dataFields>
  <chartFormats count="12"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 rowHeaderCaption="Country">
  <location ref="A3:B14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numFmtId="10" showAll="0"/>
    <pivotField dataField="1" showAll="0"/>
    <pivotField numFmtId="10" showAll="0"/>
    <pivotField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61"/>
    </i>
    <i>
      <x v="79"/>
    </i>
    <i>
      <x v="81"/>
    </i>
    <i>
      <x v="85"/>
    </i>
    <i>
      <x v="111"/>
    </i>
    <i>
      <x v="132"/>
    </i>
    <i>
      <x v="157"/>
    </i>
    <i>
      <x v="176"/>
    </i>
    <i>
      <x v="178"/>
    </i>
    <i t="grand">
      <x/>
    </i>
  </rowItems>
  <colItems count="1">
    <i/>
  </colItems>
  <dataFields count="1">
    <dataField name=" Deaths" fld="3" baseField="0" baseItem="23"/>
  </dataFields>
  <chartFormats count="2"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Country">
  <location ref="A3:B9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numFmtId="10" showAll="0"/>
    <pivotField showAll="0"/>
    <pivotField numFmtId="10" showAll="0"/>
    <pivotField dataField="1" showAll="0"/>
    <pivotField numFmtId="10" showAll="0"/>
    <pivotField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23"/>
    </i>
    <i>
      <x v="35"/>
    </i>
    <i>
      <x v="79"/>
    </i>
    <i>
      <x v="138"/>
    </i>
    <i>
      <x v="178"/>
    </i>
    <i t="grand">
      <x/>
    </i>
  </rowItems>
  <colItems count="1">
    <i/>
  </colItems>
  <dataFields count="1">
    <dataField name="Recovered Cases" fld="5" baseField="0" baseItem="23"/>
  </dataFields>
  <chartFormats count="12"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3">
  <location ref="A3:B14" firstHeaderRow="1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showAll="0"/>
    <pivotField numFmtId="10" showAll="0"/>
    <pivotField showAll="0"/>
    <pivotField numFmtId="10" showAll="0"/>
    <pivotField showAll="0"/>
    <pivotField numFmtId="10" showAll="0"/>
    <pivotField dataField="1" showAll="0"/>
    <pivotField numFmtId="1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2"/>
    </i>
    <i>
      <x v="37"/>
    </i>
    <i>
      <x v="61"/>
    </i>
    <i>
      <x v="79"/>
    </i>
    <i>
      <x v="132"/>
    </i>
    <i>
      <x v="138"/>
    </i>
    <i>
      <x v="154"/>
    </i>
    <i>
      <x v="176"/>
    </i>
    <i>
      <x v="178"/>
    </i>
    <i t="grand">
      <x/>
    </i>
  </rowItems>
  <colItems count="1">
    <i/>
  </colItems>
  <dataFields count="1">
    <dataField name="Sum of Active" fld="7" baseField="0" baseItem="0"/>
  </dataFields>
  <chartFormats count="12">
    <chartFormat chart="3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4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4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4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4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4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4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 rowHeaderCaption="Country">
  <location ref="A3:E14" firstHeaderRow="0" firstDataRow="1" firstDataCol="1"/>
  <pivotFields count="19">
    <pivotField axis="axisRow" showAll="0" measureFilter="1">
      <items count="188">
        <item x="50"/>
        <item x="95"/>
        <item x="56"/>
        <item x="144"/>
        <item x="142"/>
        <item x="172"/>
        <item x="19"/>
        <item x="49"/>
        <item x="70"/>
        <item x="62"/>
        <item x="55"/>
        <item x="157"/>
        <item x="48"/>
        <item x="16"/>
        <item x="170"/>
        <item x="32"/>
        <item x="34"/>
        <item x="176"/>
        <item x="127"/>
        <item x="171"/>
        <item x="31"/>
        <item x="78"/>
        <item x="148"/>
        <item x="1"/>
        <item x="167"/>
        <item x="76"/>
        <item x="140"/>
        <item x="160"/>
        <item x="158"/>
        <item x="115"/>
        <item x="165"/>
        <item x="65"/>
        <item x="20"/>
        <item x="96"/>
        <item x="143"/>
        <item x="7"/>
        <item x="25"/>
        <item x="13"/>
        <item x="159"/>
        <item x="106"/>
        <item x="84"/>
        <item x="67"/>
        <item x="68"/>
        <item x="94"/>
        <item x="113"/>
        <item x="141"/>
        <item x="69"/>
        <item x="74"/>
        <item x="93"/>
        <item x="182"/>
        <item x="36"/>
        <item x="28"/>
        <item x="24"/>
        <item x="71"/>
        <item x="108"/>
        <item x="164"/>
        <item x="120"/>
        <item x="116"/>
        <item x="72"/>
        <item x="177"/>
        <item x="86"/>
        <item x="17"/>
        <item x="89"/>
        <item x="162"/>
        <item x="137"/>
        <item x="18"/>
        <item x="52"/>
        <item x="100"/>
        <item x="184"/>
        <item x="180"/>
        <item x="44"/>
        <item x="90"/>
        <item x="122"/>
        <item x="156"/>
        <item x="87"/>
        <item x="185"/>
        <item x="47"/>
        <item x="99"/>
        <item x="124"/>
        <item x="2"/>
        <item x="23"/>
        <item x="9"/>
        <item x="21"/>
        <item x="57"/>
        <item x="37"/>
        <item x="14"/>
        <item x="147"/>
        <item x="54"/>
        <item x="135"/>
        <item x="26"/>
        <item x="64"/>
        <item x="85"/>
        <item x="35"/>
        <item x="53"/>
        <item x="181"/>
        <item x="133"/>
        <item x="101"/>
        <item x="153"/>
        <item x="136"/>
        <item x="110"/>
        <item x="173"/>
        <item x="121"/>
        <item x="91"/>
        <item x="81"/>
        <item x="102"/>
        <item x="83"/>
        <item x="104"/>
        <item x="114"/>
        <item x="149"/>
        <item x="92"/>
        <item x="161"/>
        <item x="5"/>
        <item x="59"/>
        <item x="168"/>
        <item x="163"/>
        <item x="109"/>
        <item x="61"/>
        <item x="128"/>
        <item x="125"/>
        <item x="63"/>
        <item x="40"/>
        <item x="130"/>
        <item x="103"/>
        <item x="138"/>
        <item x="46"/>
        <item x="79"/>
        <item x="82"/>
        <item x="30"/>
        <item x="10"/>
        <item x="38"/>
        <item x="174"/>
        <item x="98"/>
        <item x="6"/>
        <item x="27"/>
        <item x="45"/>
        <item x="42"/>
        <item x="22"/>
        <item x="43"/>
        <item x="3"/>
        <item x="123"/>
        <item x="183"/>
        <item x="178"/>
        <item x="175"/>
        <item x="150"/>
        <item x="146"/>
        <item x="12"/>
        <item x="80"/>
        <item x="58"/>
        <item x="169"/>
        <item x="126"/>
        <item x="41"/>
        <item x="118"/>
        <item x="119"/>
        <item x="107"/>
        <item x="4"/>
        <item x="73"/>
        <item x="117"/>
        <item x="11"/>
        <item x="111"/>
        <item x="75"/>
        <item x="131"/>
        <item x="29"/>
        <item x="51"/>
        <item x="151"/>
        <item x="154"/>
        <item x="88"/>
        <item x="152"/>
        <item x="105"/>
        <item x="179"/>
        <item x="145"/>
        <item x="166"/>
        <item x="132"/>
        <item x="15"/>
        <item x="139"/>
        <item x="33"/>
        <item x="39"/>
        <item x="8"/>
        <item x="134"/>
        <item x="0"/>
        <item x="60"/>
        <item x="66"/>
        <item x="155"/>
        <item x="77"/>
        <item x="186"/>
        <item x="129"/>
        <item x="97"/>
        <item x="112"/>
        <item t="default"/>
      </items>
    </pivotField>
    <pivotField dataField="1" showAll="0"/>
    <pivotField numFmtId="10" showAll="0"/>
    <pivotField showAll="0"/>
    <pivotField numFmtId="10" showAll="0"/>
    <pivotField showAll="0"/>
    <pivotField numFmtId="10" showAll="0"/>
    <pivotField showAll="0"/>
    <pivotField numFmtId="10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3"/>
    </i>
    <i>
      <x v="35"/>
    </i>
    <i>
      <x v="79"/>
    </i>
    <i>
      <x v="81"/>
    </i>
    <i>
      <x v="111"/>
    </i>
    <i>
      <x v="132"/>
    </i>
    <i>
      <x v="138"/>
    </i>
    <i>
      <x v="154"/>
    </i>
    <i>
      <x v="176"/>
    </i>
    <i>
      <x v="1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firmed Cases" fld="1" baseField="0" baseItem="6"/>
    <dataField name="Sum of New cases" fld="9" baseField="0" baseItem="0"/>
    <dataField name="Sum of New deaths" fld="10" baseField="0" baseItem="0"/>
    <dataField name="Sum of New recovered" fld="11" baseField="0" baseItem="0"/>
  </dataFields>
  <chartFormats count="8"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188" totalsRowShown="0">
  <tableColumns count="20">
    <tableColumn id="1" name="Country/Region"/>
    <tableColumn id="2" name="Confirmed"/>
    <tableColumn id="3" name="Confirmed %" dataDxfId="3"/>
    <tableColumn id="4" name="Deaths"/>
    <tableColumn id="5" name="Death %" dataDxfId="2"/>
    <tableColumn id="6" name="Recovered"/>
    <tableColumn id="7" name="Recovered %" dataDxfId="1"/>
    <tableColumn id="8" name="Active"/>
    <tableColumn id="9" name="Active %" dataDxfId="0"/>
    <tableColumn id="10" name="New cases"/>
    <tableColumn id="11" name="New deaths"/>
    <tableColumn id="12" name="New recovered"/>
    <tableColumn id="13" name="Deaths / 100 Cases"/>
    <tableColumn id="14" name="Recovered / 100 Cases"/>
    <tableColumn id="15" name="Deaths / 100 Recovered"/>
    <tableColumn id="16" name="Confirmed last week"/>
    <tableColumn id="17" name="1 week change"/>
    <tableColumn id="18" name="1 week % increase"/>
    <tableColumn id="19" name="WHO Region"/>
    <tableColumn id="20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54"/>
  <sheetViews>
    <sheetView workbookViewId="0">
      <selection activeCell="G7" sqref="G7"/>
    </sheetView>
  </sheetViews>
  <sheetFormatPr defaultRowHeight="15" x14ac:dyDescent="0.25"/>
  <cols>
    <col min="1" max="1" width="22.42578125" customWidth="1"/>
    <col min="2" max="2" width="10.7109375" bestFit="1" customWidth="1"/>
  </cols>
  <sheetData>
    <row r="3" spans="1:2" x14ac:dyDescent="0.25">
      <c r="A3" s="7" t="s">
        <v>228</v>
      </c>
      <c r="B3" t="s">
        <v>231</v>
      </c>
    </row>
    <row r="4" spans="1:2" x14ac:dyDescent="0.25">
      <c r="A4" s="8" t="s">
        <v>97</v>
      </c>
      <c r="B4" s="9">
        <v>405</v>
      </c>
    </row>
    <row r="5" spans="1:2" x14ac:dyDescent="0.25">
      <c r="A5" s="8" t="s">
        <v>84</v>
      </c>
      <c r="B5" s="9">
        <v>411</v>
      </c>
    </row>
    <row r="6" spans="1:2" x14ac:dyDescent="0.25">
      <c r="A6" s="8" t="s">
        <v>66</v>
      </c>
      <c r="B6" s="9">
        <v>419</v>
      </c>
    </row>
    <row r="7" spans="1:2" x14ac:dyDescent="0.25">
      <c r="A7" s="8" t="s">
        <v>49</v>
      </c>
      <c r="B7" s="9">
        <v>420</v>
      </c>
    </row>
    <row r="8" spans="1:2" x14ac:dyDescent="0.25">
      <c r="A8" s="8" t="s">
        <v>42</v>
      </c>
      <c r="B8" s="9">
        <v>445</v>
      </c>
    </row>
    <row r="9" spans="1:2" x14ac:dyDescent="0.25">
      <c r="A9" s="8" t="s">
        <v>73</v>
      </c>
      <c r="B9" s="9">
        <v>465</v>
      </c>
    </row>
    <row r="10" spans="1:2" x14ac:dyDescent="0.25">
      <c r="A10" s="8" t="s">
        <v>54</v>
      </c>
      <c r="B10" s="9">
        <v>467</v>
      </c>
    </row>
    <row r="11" spans="1:2" x14ac:dyDescent="0.25">
      <c r="A11" s="8" t="s">
        <v>67</v>
      </c>
      <c r="B11" s="9">
        <v>469</v>
      </c>
    </row>
    <row r="12" spans="1:2" x14ac:dyDescent="0.25">
      <c r="A12" s="8" t="s">
        <v>79</v>
      </c>
      <c r="B12" s="9">
        <v>483</v>
      </c>
    </row>
    <row r="13" spans="1:2" x14ac:dyDescent="0.25">
      <c r="A13" s="8" t="s">
        <v>111</v>
      </c>
      <c r="B13" s="9">
        <v>496</v>
      </c>
    </row>
    <row r="14" spans="1:2" x14ac:dyDescent="0.25">
      <c r="A14" s="8" t="s">
        <v>92</v>
      </c>
      <c r="B14" s="9">
        <v>525</v>
      </c>
    </row>
    <row r="15" spans="1:2" x14ac:dyDescent="0.25">
      <c r="A15" s="8" t="s">
        <v>98</v>
      </c>
      <c r="B15" s="9">
        <v>579</v>
      </c>
    </row>
    <row r="16" spans="1:2" x14ac:dyDescent="0.25">
      <c r="A16" s="8" t="s">
        <v>80</v>
      </c>
      <c r="B16" s="9">
        <v>594</v>
      </c>
    </row>
    <row r="17" spans="1:2" x14ac:dyDescent="0.25">
      <c r="A17" s="8" t="s">
        <v>61</v>
      </c>
      <c r="B17" s="9">
        <v>606</v>
      </c>
    </row>
    <row r="18" spans="1:2" x14ac:dyDescent="0.25">
      <c r="A18" s="8" t="s">
        <v>87</v>
      </c>
      <c r="B18" s="9">
        <v>609</v>
      </c>
    </row>
    <row r="19" spans="1:2" x14ac:dyDescent="0.25">
      <c r="A19" s="8" t="s">
        <v>93</v>
      </c>
      <c r="B19" s="9">
        <v>612</v>
      </c>
    </row>
    <row r="20" spans="1:2" x14ac:dyDescent="0.25">
      <c r="A20" s="8" t="s">
        <v>82</v>
      </c>
      <c r="B20" s="9">
        <v>616</v>
      </c>
    </row>
    <row r="21" spans="1:2" x14ac:dyDescent="0.25">
      <c r="A21" s="8" t="s">
        <v>72</v>
      </c>
      <c r="B21" s="9">
        <v>648</v>
      </c>
    </row>
    <row r="22" spans="1:2" x14ac:dyDescent="0.25">
      <c r="A22" s="8" t="s">
        <v>78</v>
      </c>
      <c r="B22" s="9">
        <v>655</v>
      </c>
    </row>
    <row r="23" spans="1:2" x14ac:dyDescent="0.25">
      <c r="A23" s="8" t="s">
        <v>86</v>
      </c>
      <c r="B23" s="9">
        <v>678</v>
      </c>
    </row>
    <row r="24" spans="1:2" x14ac:dyDescent="0.25">
      <c r="A24" s="8" t="s">
        <v>44</v>
      </c>
      <c r="B24" s="9">
        <v>682</v>
      </c>
    </row>
    <row r="25" spans="1:2" x14ac:dyDescent="0.25">
      <c r="A25" s="8" t="s">
        <v>31</v>
      </c>
      <c r="B25" s="9">
        <v>688</v>
      </c>
    </row>
    <row r="26" spans="1:2" x14ac:dyDescent="0.25">
      <c r="A26" s="8" t="s">
        <v>104</v>
      </c>
      <c r="B26" s="9">
        <v>731</v>
      </c>
    </row>
    <row r="27" spans="1:2" x14ac:dyDescent="0.25">
      <c r="A27" s="8" t="s">
        <v>59</v>
      </c>
      <c r="B27" s="9">
        <v>835</v>
      </c>
    </row>
    <row r="28" spans="1:2" x14ac:dyDescent="0.25">
      <c r="A28" s="8" t="s">
        <v>39</v>
      </c>
      <c r="B28" s="9">
        <v>919</v>
      </c>
    </row>
    <row r="29" spans="1:2" x14ac:dyDescent="0.25">
      <c r="A29" s="8" t="s">
        <v>56</v>
      </c>
      <c r="B29" s="9">
        <v>1053</v>
      </c>
    </row>
    <row r="30" spans="1:2" x14ac:dyDescent="0.25">
      <c r="A30" s="8" t="s">
        <v>69</v>
      </c>
      <c r="B30" s="9">
        <v>1104</v>
      </c>
    </row>
    <row r="31" spans="1:2" x14ac:dyDescent="0.25">
      <c r="A31" s="8" t="s">
        <v>64</v>
      </c>
      <c r="B31" s="9">
        <v>1146</v>
      </c>
    </row>
    <row r="32" spans="1:2" x14ac:dyDescent="0.25">
      <c r="A32" s="8" t="s">
        <v>34</v>
      </c>
      <c r="B32" s="9">
        <v>1176</v>
      </c>
    </row>
    <row r="33" spans="1:2" x14ac:dyDescent="0.25">
      <c r="A33" s="8" t="s">
        <v>62</v>
      </c>
      <c r="B33" s="9">
        <v>1248</v>
      </c>
    </row>
    <row r="34" spans="1:2" x14ac:dyDescent="0.25">
      <c r="A34" s="8" t="s">
        <v>48</v>
      </c>
      <c r="B34" s="9">
        <v>1525</v>
      </c>
    </row>
    <row r="35" spans="1:2" x14ac:dyDescent="0.25">
      <c r="A35" s="8" t="s">
        <v>52</v>
      </c>
      <c r="B35" s="9">
        <v>1526</v>
      </c>
    </row>
    <row r="36" spans="1:2" x14ac:dyDescent="0.25">
      <c r="A36" s="8" t="s">
        <v>53</v>
      </c>
      <c r="B36" s="9">
        <v>1592</v>
      </c>
    </row>
    <row r="37" spans="1:2" x14ac:dyDescent="0.25">
      <c r="A37" s="8" t="s">
        <v>57</v>
      </c>
      <c r="B37" s="9">
        <v>1752</v>
      </c>
    </row>
    <row r="38" spans="1:2" x14ac:dyDescent="0.25">
      <c r="A38" s="8" t="s">
        <v>36</v>
      </c>
      <c r="B38" s="9">
        <v>1993</v>
      </c>
    </row>
    <row r="39" spans="1:2" x14ac:dyDescent="0.25">
      <c r="A39" s="8" t="s">
        <v>63</v>
      </c>
      <c r="B39" s="9">
        <v>2029</v>
      </c>
    </row>
    <row r="40" spans="1:2" x14ac:dyDescent="0.25">
      <c r="A40" s="8" t="s">
        <v>30</v>
      </c>
      <c r="B40" s="9">
        <v>2133</v>
      </c>
    </row>
    <row r="41" spans="1:2" x14ac:dyDescent="0.25">
      <c r="A41" s="8" t="s">
        <v>32</v>
      </c>
      <c r="B41" s="9">
        <v>2434</v>
      </c>
    </row>
    <row r="42" spans="1:2" x14ac:dyDescent="0.25">
      <c r="A42" s="8" t="s">
        <v>41</v>
      </c>
      <c r="B42" s="9">
        <v>2551</v>
      </c>
    </row>
    <row r="43" spans="1:2" x14ac:dyDescent="0.25">
      <c r="A43" s="8" t="s">
        <v>46</v>
      </c>
      <c r="B43" s="9">
        <v>2553</v>
      </c>
    </row>
    <row r="44" spans="1:2" x14ac:dyDescent="0.25">
      <c r="A44" s="8" t="s">
        <v>40</v>
      </c>
      <c r="B44" s="9">
        <v>2772</v>
      </c>
    </row>
    <row r="45" spans="1:2" x14ac:dyDescent="0.25">
      <c r="A45" s="8" t="s">
        <v>43</v>
      </c>
      <c r="B45" s="9">
        <v>4890</v>
      </c>
    </row>
    <row r="46" spans="1:2" x14ac:dyDescent="0.25">
      <c r="A46" s="8" t="s">
        <v>28</v>
      </c>
      <c r="B46" s="9">
        <v>4973</v>
      </c>
    </row>
    <row r="47" spans="1:2" x14ac:dyDescent="0.25">
      <c r="A47" s="8" t="s">
        <v>24</v>
      </c>
      <c r="B47" s="9">
        <v>5607</v>
      </c>
    </row>
    <row r="48" spans="1:2" x14ac:dyDescent="0.25">
      <c r="A48" s="8" t="s">
        <v>26</v>
      </c>
      <c r="B48" s="9">
        <v>7096</v>
      </c>
    </row>
    <row r="49" spans="1:2" x14ac:dyDescent="0.25">
      <c r="A49" s="8" t="s">
        <v>29</v>
      </c>
      <c r="B49" s="9">
        <v>13756</v>
      </c>
    </row>
    <row r="50" spans="1:2" x14ac:dyDescent="0.25">
      <c r="A50" s="8" t="s">
        <v>37</v>
      </c>
      <c r="B50" s="9">
        <v>16306</v>
      </c>
    </row>
    <row r="51" spans="1:2" x14ac:dyDescent="0.25">
      <c r="A51" s="8" t="s">
        <v>21</v>
      </c>
      <c r="B51" s="9">
        <v>23284</v>
      </c>
    </row>
    <row r="52" spans="1:2" x14ac:dyDescent="0.25">
      <c r="A52" s="8" t="s">
        <v>22</v>
      </c>
      <c r="B52" s="9">
        <v>44457</v>
      </c>
    </row>
    <row r="53" spans="1:2" x14ac:dyDescent="0.25">
      <c r="A53" s="8" t="s">
        <v>19</v>
      </c>
      <c r="B53" s="9">
        <v>56336</v>
      </c>
    </row>
    <row r="54" spans="1:2" x14ac:dyDescent="0.25">
      <c r="A54" s="8" t="s">
        <v>229</v>
      </c>
      <c r="B54" s="9">
        <v>219749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14"/>
  <sheetViews>
    <sheetView tabSelected="1" workbookViewId="0">
      <selection activeCell="E20" sqref="E20"/>
    </sheetView>
  </sheetViews>
  <sheetFormatPr defaultRowHeight="15" x14ac:dyDescent="0.25"/>
  <cols>
    <col min="1" max="1" width="15.42578125" customWidth="1"/>
    <col min="2" max="2" width="16.42578125" customWidth="1"/>
    <col min="3" max="3" width="19.28515625" bestFit="1" customWidth="1"/>
  </cols>
  <sheetData>
    <row r="3" spans="1:2" x14ac:dyDescent="0.25">
      <c r="A3" s="7" t="s">
        <v>233</v>
      </c>
      <c r="B3" t="s">
        <v>232</v>
      </c>
    </row>
    <row r="4" spans="1:2" x14ac:dyDescent="0.25">
      <c r="A4" s="8" t="s">
        <v>21</v>
      </c>
      <c r="B4" s="9">
        <v>2442375</v>
      </c>
    </row>
    <row r="5" spans="1:2" x14ac:dyDescent="0.25">
      <c r="A5" s="8" t="s">
        <v>30</v>
      </c>
      <c r="B5" s="9">
        <v>347923</v>
      </c>
    </row>
    <row r="6" spans="1:2" x14ac:dyDescent="0.25">
      <c r="A6" s="8" t="s">
        <v>22</v>
      </c>
      <c r="B6" s="9">
        <v>1480073</v>
      </c>
    </row>
    <row r="7" spans="1:2" x14ac:dyDescent="0.25">
      <c r="A7" s="8" t="s">
        <v>32</v>
      </c>
      <c r="B7" s="9">
        <v>293606</v>
      </c>
    </row>
    <row r="8" spans="1:2" x14ac:dyDescent="0.25">
      <c r="A8" s="8" t="s">
        <v>28</v>
      </c>
      <c r="B8" s="9">
        <v>395489</v>
      </c>
    </row>
    <row r="9" spans="1:2" x14ac:dyDescent="0.25">
      <c r="A9" s="8" t="s">
        <v>29</v>
      </c>
      <c r="B9" s="9">
        <v>389717</v>
      </c>
    </row>
    <row r="10" spans="1:2" x14ac:dyDescent="0.25">
      <c r="A10" s="8" t="s">
        <v>24</v>
      </c>
      <c r="B10" s="9">
        <v>816680</v>
      </c>
    </row>
    <row r="11" spans="1:2" x14ac:dyDescent="0.25">
      <c r="A11" s="8" t="s">
        <v>26</v>
      </c>
      <c r="B11" s="9">
        <v>452529</v>
      </c>
    </row>
    <row r="12" spans="1:2" x14ac:dyDescent="0.25">
      <c r="A12" s="8" t="s">
        <v>31</v>
      </c>
      <c r="B12" s="9">
        <v>301708</v>
      </c>
    </row>
    <row r="13" spans="1:2" x14ac:dyDescent="0.25">
      <c r="A13" s="8" t="s">
        <v>19</v>
      </c>
      <c r="B13" s="9">
        <v>4290259</v>
      </c>
    </row>
    <row r="14" spans="1:2" x14ac:dyDescent="0.25">
      <c r="A14" s="8" t="s">
        <v>229</v>
      </c>
      <c r="B14" s="9">
        <v>11210359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B14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7.5703125" customWidth="1"/>
    <col min="3" max="3" width="15" bestFit="1" customWidth="1"/>
  </cols>
  <sheetData>
    <row r="3" spans="1:2" x14ac:dyDescent="0.25">
      <c r="A3" s="7" t="s">
        <v>233</v>
      </c>
      <c r="B3" t="s">
        <v>234</v>
      </c>
    </row>
    <row r="4" spans="1:2" x14ac:dyDescent="0.25">
      <c r="A4" s="8" t="s">
        <v>21</v>
      </c>
      <c r="B4" s="9">
        <v>87618</v>
      </c>
    </row>
    <row r="5" spans="1:2" x14ac:dyDescent="0.25">
      <c r="A5" s="8" t="s">
        <v>41</v>
      </c>
      <c r="B5" s="9">
        <v>30212</v>
      </c>
    </row>
    <row r="6" spans="1:2" x14ac:dyDescent="0.25">
      <c r="A6" s="8" t="s">
        <v>22</v>
      </c>
      <c r="B6" s="9">
        <v>33408</v>
      </c>
    </row>
    <row r="7" spans="1:2" x14ac:dyDescent="0.25">
      <c r="A7" s="8" t="s">
        <v>32</v>
      </c>
      <c r="B7" s="9">
        <v>15912</v>
      </c>
    </row>
    <row r="8" spans="1:2" x14ac:dyDescent="0.25">
      <c r="A8" s="8" t="s">
        <v>38</v>
      </c>
      <c r="B8" s="9">
        <v>35112</v>
      </c>
    </row>
    <row r="9" spans="1:2" x14ac:dyDescent="0.25">
      <c r="A9" s="8" t="s">
        <v>28</v>
      </c>
      <c r="B9" s="9">
        <v>44022</v>
      </c>
    </row>
    <row r="10" spans="1:2" x14ac:dyDescent="0.25">
      <c r="A10" s="8" t="s">
        <v>29</v>
      </c>
      <c r="B10" s="9">
        <v>18418</v>
      </c>
    </row>
    <row r="11" spans="1:2" x14ac:dyDescent="0.25">
      <c r="A11" s="8" t="s">
        <v>35</v>
      </c>
      <c r="B11" s="9">
        <v>28432</v>
      </c>
    </row>
    <row r="12" spans="1:2" x14ac:dyDescent="0.25">
      <c r="A12" s="8" t="s">
        <v>31</v>
      </c>
      <c r="B12" s="9">
        <v>45844</v>
      </c>
    </row>
    <row r="13" spans="1:2" x14ac:dyDescent="0.25">
      <c r="A13" s="8" t="s">
        <v>19</v>
      </c>
      <c r="B13" s="9">
        <v>148011</v>
      </c>
    </row>
    <row r="14" spans="1:2" x14ac:dyDescent="0.25">
      <c r="A14" s="8" t="s">
        <v>229</v>
      </c>
      <c r="B14" s="9">
        <v>486989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9"/>
  <sheetViews>
    <sheetView workbookViewId="0">
      <selection activeCell="P7" sqref="P7"/>
    </sheetView>
  </sheetViews>
  <sheetFormatPr defaultRowHeight="15" x14ac:dyDescent="0.25"/>
  <cols>
    <col min="1" max="1" width="13.140625" customWidth="1"/>
    <col min="2" max="2" width="16" customWidth="1"/>
  </cols>
  <sheetData>
    <row r="3" spans="1:2" x14ac:dyDescent="0.25">
      <c r="A3" s="7" t="s">
        <v>233</v>
      </c>
      <c r="B3" t="s">
        <v>235</v>
      </c>
    </row>
    <row r="4" spans="1:2" x14ac:dyDescent="0.25">
      <c r="A4" s="8" t="s">
        <v>21</v>
      </c>
      <c r="B4" s="9">
        <v>1846641</v>
      </c>
    </row>
    <row r="5" spans="1:2" x14ac:dyDescent="0.25">
      <c r="A5" s="8" t="s">
        <v>30</v>
      </c>
      <c r="B5" s="9">
        <v>319954</v>
      </c>
    </row>
    <row r="6" spans="1:2" x14ac:dyDescent="0.25">
      <c r="A6" s="8" t="s">
        <v>22</v>
      </c>
      <c r="B6" s="9">
        <v>951166</v>
      </c>
    </row>
    <row r="7" spans="1:2" x14ac:dyDescent="0.25">
      <c r="A7" s="8" t="s">
        <v>24</v>
      </c>
      <c r="B7" s="9">
        <v>602249</v>
      </c>
    </row>
    <row r="8" spans="1:2" x14ac:dyDescent="0.25">
      <c r="A8" s="8" t="s">
        <v>19</v>
      </c>
      <c r="B8" s="9">
        <v>1325804</v>
      </c>
    </row>
    <row r="9" spans="1:2" x14ac:dyDescent="0.25">
      <c r="A9" s="8" t="s">
        <v>229</v>
      </c>
      <c r="B9" s="9">
        <v>5045814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B14"/>
  <sheetViews>
    <sheetView workbookViewId="0">
      <selection activeCell="B3" sqref="B3"/>
    </sheetView>
  </sheetViews>
  <sheetFormatPr defaultRowHeight="15" x14ac:dyDescent="0.25"/>
  <cols>
    <col min="1" max="1" width="15.42578125" customWidth="1"/>
    <col min="2" max="2" width="13.28515625" bestFit="1" customWidth="1"/>
    <col min="3" max="3" width="15.28515625" bestFit="1" customWidth="1"/>
  </cols>
  <sheetData>
    <row r="3" spans="1:2" x14ac:dyDescent="0.25">
      <c r="A3" s="7" t="s">
        <v>228</v>
      </c>
      <c r="B3" t="s">
        <v>236</v>
      </c>
    </row>
    <row r="4" spans="1:2" x14ac:dyDescent="0.25">
      <c r="A4" s="8" t="s">
        <v>21</v>
      </c>
      <c r="B4" s="9">
        <v>508116</v>
      </c>
    </row>
    <row r="5" spans="1:2" x14ac:dyDescent="0.25">
      <c r="A5" s="8" t="s">
        <v>44</v>
      </c>
      <c r="B5" s="9">
        <v>107514</v>
      </c>
    </row>
    <row r="6" spans="1:2" x14ac:dyDescent="0.25">
      <c r="A6" s="8" t="s">
        <v>37</v>
      </c>
      <c r="B6" s="9">
        <v>117163</v>
      </c>
    </row>
    <row r="7" spans="1:2" x14ac:dyDescent="0.25">
      <c r="A7" s="8" t="s">
        <v>41</v>
      </c>
      <c r="B7" s="9">
        <v>108928</v>
      </c>
    </row>
    <row r="8" spans="1:2" x14ac:dyDescent="0.25">
      <c r="A8" s="8" t="s">
        <v>22</v>
      </c>
      <c r="B8" s="9">
        <v>495499</v>
      </c>
    </row>
    <row r="9" spans="1:2" x14ac:dyDescent="0.25">
      <c r="A9" s="8" t="s">
        <v>29</v>
      </c>
      <c r="B9" s="9">
        <v>98752</v>
      </c>
    </row>
    <row r="10" spans="1:2" x14ac:dyDescent="0.25">
      <c r="A10" s="8" t="s">
        <v>24</v>
      </c>
      <c r="B10" s="9">
        <v>201097</v>
      </c>
    </row>
    <row r="11" spans="1:2" x14ac:dyDescent="0.25">
      <c r="A11" s="8" t="s">
        <v>26</v>
      </c>
      <c r="B11" s="9">
        <v>170537</v>
      </c>
    </row>
    <row r="12" spans="1:2" x14ac:dyDescent="0.25">
      <c r="A12" s="8" t="s">
        <v>31</v>
      </c>
      <c r="B12" s="9">
        <v>254427</v>
      </c>
    </row>
    <row r="13" spans="1:2" x14ac:dyDescent="0.25">
      <c r="A13" s="8" t="s">
        <v>19</v>
      </c>
      <c r="B13" s="9">
        <v>2816444</v>
      </c>
    </row>
    <row r="14" spans="1:2" x14ac:dyDescent="0.25">
      <c r="A14" s="8" t="s">
        <v>229</v>
      </c>
      <c r="B14" s="9">
        <v>4878477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E14"/>
  <sheetViews>
    <sheetView workbookViewId="0">
      <selection activeCell="C3" sqref="C3"/>
    </sheetView>
  </sheetViews>
  <sheetFormatPr defaultRowHeight="15" x14ac:dyDescent="0.25"/>
  <cols>
    <col min="1" max="1" width="15.42578125" customWidth="1"/>
    <col min="2" max="2" width="16" customWidth="1"/>
    <col min="3" max="3" width="17" bestFit="1" customWidth="1"/>
    <col min="4" max="4" width="18.42578125" bestFit="1" customWidth="1"/>
    <col min="5" max="5" width="21.5703125" bestFit="1" customWidth="1"/>
  </cols>
  <sheetData>
    <row r="3" spans="1:5" x14ac:dyDescent="0.25">
      <c r="A3" s="7" t="s">
        <v>233</v>
      </c>
      <c r="B3" t="s">
        <v>239</v>
      </c>
      <c r="C3" t="s">
        <v>230</v>
      </c>
      <c r="D3" t="s">
        <v>237</v>
      </c>
      <c r="E3" t="s">
        <v>238</v>
      </c>
    </row>
    <row r="4" spans="1:5" x14ac:dyDescent="0.25">
      <c r="A4" s="8" t="s">
        <v>21</v>
      </c>
      <c r="B4" s="9">
        <v>2442375</v>
      </c>
      <c r="C4" s="9">
        <v>23284</v>
      </c>
      <c r="D4" s="9">
        <v>614</v>
      </c>
      <c r="E4" s="9">
        <v>33728</v>
      </c>
    </row>
    <row r="5" spans="1:5" x14ac:dyDescent="0.25">
      <c r="A5" s="8" t="s">
        <v>30</v>
      </c>
      <c r="B5" s="9">
        <v>347923</v>
      </c>
      <c r="C5" s="9">
        <v>2133</v>
      </c>
      <c r="D5" s="9">
        <v>75</v>
      </c>
      <c r="E5" s="9">
        <v>1859</v>
      </c>
    </row>
    <row r="6" spans="1:5" x14ac:dyDescent="0.25">
      <c r="A6" s="8" t="s">
        <v>22</v>
      </c>
      <c r="B6" s="9">
        <v>1480073</v>
      </c>
      <c r="C6" s="9">
        <v>44457</v>
      </c>
      <c r="D6" s="9">
        <v>637</v>
      </c>
      <c r="E6" s="9">
        <v>33598</v>
      </c>
    </row>
    <row r="7" spans="1:5" x14ac:dyDescent="0.25">
      <c r="A7" s="8" t="s">
        <v>32</v>
      </c>
      <c r="B7" s="9">
        <v>293606</v>
      </c>
      <c r="C7" s="9">
        <v>2434</v>
      </c>
      <c r="D7" s="9">
        <v>212</v>
      </c>
      <c r="E7" s="9">
        <v>1931</v>
      </c>
    </row>
    <row r="8" spans="1:5" x14ac:dyDescent="0.25">
      <c r="A8" s="8" t="s">
        <v>28</v>
      </c>
      <c r="B8" s="9">
        <v>395489</v>
      </c>
      <c r="C8" s="9">
        <v>4973</v>
      </c>
      <c r="D8" s="9">
        <v>342</v>
      </c>
      <c r="E8" s="9">
        <v>8588</v>
      </c>
    </row>
    <row r="9" spans="1:5" x14ac:dyDescent="0.25">
      <c r="A9" s="8" t="s">
        <v>29</v>
      </c>
      <c r="B9" s="9">
        <v>389717</v>
      </c>
      <c r="C9" s="9">
        <v>13756</v>
      </c>
      <c r="D9" s="9">
        <v>575</v>
      </c>
      <c r="E9" s="9">
        <v>4697</v>
      </c>
    </row>
    <row r="10" spans="1:5" x14ac:dyDescent="0.25">
      <c r="A10" s="8" t="s">
        <v>24</v>
      </c>
      <c r="B10" s="9">
        <v>816680</v>
      </c>
      <c r="C10" s="9">
        <v>5607</v>
      </c>
      <c r="D10" s="9">
        <v>85</v>
      </c>
      <c r="E10" s="9">
        <v>3077</v>
      </c>
    </row>
    <row r="11" spans="1:5" x14ac:dyDescent="0.25">
      <c r="A11" s="8" t="s">
        <v>26</v>
      </c>
      <c r="B11" s="9">
        <v>452529</v>
      </c>
      <c r="C11" s="9">
        <v>7096</v>
      </c>
      <c r="D11" s="9">
        <v>298</v>
      </c>
      <c r="E11" s="9">
        <v>9848</v>
      </c>
    </row>
    <row r="12" spans="1:5" x14ac:dyDescent="0.25">
      <c r="A12" s="8" t="s">
        <v>31</v>
      </c>
      <c r="B12" s="9">
        <v>301708</v>
      </c>
      <c r="C12" s="9">
        <v>688</v>
      </c>
      <c r="D12" s="9">
        <v>7</v>
      </c>
      <c r="E12" s="9">
        <v>3</v>
      </c>
    </row>
    <row r="13" spans="1:5" x14ac:dyDescent="0.25">
      <c r="A13" s="8" t="s">
        <v>19</v>
      </c>
      <c r="B13" s="9">
        <v>4290259</v>
      </c>
      <c r="C13" s="9">
        <v>56336</v>
      </c>
      <c r="D13" s="9">
        <v>1076</v>
      </c>
      <c r="E13" s="9">
        <v>27941</v>
      </c>
    </row>
    <row r="14" spans="1:5" x14ac:dyDescent="0.25">
      <c r="A14" s="8" t="s">
        <v>229</v>
      </c>
      <c r="B14" s="9">
        <v>11210359</v>
      </c>
      <c r="C14" s="9">
        <v>160764</v>
      </c>
      <c r="D14" s="9">
        <v>3921</v>
      </c>
      <c r="E14" s="9">
        <v>125270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90"/>
  <sheetViews>
    <sheetView workbookViewId="0">
      <selection activeCell="G8" sqref="G8"/>
    </sheetView>
  </sheetViews>
  <sheetFormatPr defaultRowHeight="15" x14ac:dyDescent="0.25"/>
  <cols>
    <col min="1" max="1" width="17.140625" customWidth="1"/>
    <col min="2" max="2" width="14.7109375" bestFit="1" customWidth="1"/>
    <col min="3" max="3" width="14.5703125" customWidth="1"/>
    <col min="4" max="4" width="9.28515625" customWidth="1"/>
    <col min="5" max="5" width="10.5703125" bestFit="1" customWidth="1"/>
    <col min="6" max="6" width="12.5703125" customWidth="1"/>
    <col min="7" max="7" width="14.5703125" customWidth="1"/>
    <col min="9" max="9" width="10.7109375" customWidth="1"/>
    <col min="10" max="10" width="12.42578125" customWidth="1"/>
    <col min="11" max="11" width="13.7109375" customWidth="1"/>
    <col min="12" max="12" width="16.7109375" customWidth="1"/>
    <col min="13" max="13" width="19.42578125" customWidth="1"/>
    <col min="14" max="14" width="22.7109375" customWidth="1"/>
    <col min="15" max="15" width="23.85546875" customWidth="1"/>
    <col min="16" max="16" width="21.42578125" customWidth="1"/>
    <col min="17" max="17" width="16.140625" customWidth="1"/>
    <col min="18" max="18" width="19.28515625" customWidth="1"/>
    <col min="19" max="19" width="14.28515625" customWidth="1"/>
    <col min="20" max="20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251</v>
      </c>
    </row>
    <row r="2" spans="1:20" x14ac:dyDescent="0.25">
      <c r="A2" t="s">
        <v>19</v>
      </c>
      <c r="B2">
        <v>4290259</v>
      </c>
      <c r="C2" s="1">
        <v>1</v>
      </c>
      <c r="D2">
        <v>148011</v>
      </c>
      <c r="E2" s="1">
        <v>3.4500000000000003E-2</v>
      </c>
      <c r="F2">
        <v>1325804</v>
      </c>
      <c r="G2" s="1">
        <v>0.309</v>
      </c>
      <c r="H2">
        <v>2816444</v>
      </c>
      <c r="I2" s="1">
        <v>0.65649999999999997</v>
      </c>
      <c r="J2">
        <v>56336</v>
      </c>
      <c r="K2">
        <v>1076</v>
      </c>
      <c r="L2">
        <v>27941</v>
      </c>
      <c r="M2">
        <v>3.45</v>
      </c>
      <c r="N2">
        <v>30.9</v>
      </c>
      <c r="O2">
        <v>11.16</v>
      </c>
      <c r="P2">
        <v>3834677</v>
      </c>
      <c r="Q2">
        <v>455582</v>
      </c>
      <c r="R2">
        <v>11.88</v>
      </c>
      <c r="S2" t="s">
        <v>20</v>
      </c>
    </row>
    <row r="3" spans="1:20" x14ac:dyDescent="0.25">
      <c r="A3" t="s">
        <v>21</v>
      </c>
      <c r="B3">
        <v>2442375</v>
      </c>
      <c r="C3" s="1">
        <v>1</v>
      </c>
      <c r="D3">
        <v>87618</v>
      </c>
      <c r="E3" s="1">
        <v>3.5900000000000001E-2</v>
      </c>
      <c r="F3">
        <v>1846641</v>
      </c>
      <c r="G3" s="1">
        <v>0.75609999999999999</v>
      </c>
      <c r="H3">
        <v>508116</v>
      </c>
      <c r="I3" s="1">
        <v>0.20799999999999999</v>
      </c>
      <c r="J3">
        <v>23284</v>
      </c>
      <c r="K3">
        <v>614</v>
      </c>
      <c r="L3">
        <v>33728</v>
      </c>
      <c r="M3">
        <v>3.59</v>
      </c>
      <c r="N3">
        <v>75.61</v>
      </c>
      <c r="O3">
        <v>4.74</v>
      </c>
      <c r="P3">
        <v>2118646</v>
      </c>
      <c r="Q3">
        <v>323729</v>
      </c>
      <c r="R3">
        <v>15.28</v>
      </c>
      <c r="S3" t="s">
        <v>20</v>
      </c>
    </row>
    <row r="4" spans="1:20" x14ac:dyDescent="0.25">
      <c r="A4" t="s">
        <v>22</v>
      </c>
      <c r="B4">
        <v>1480073</v>
      </c>
      <c r="C4" s="1">
        <v>1</v>
      </c>
      <c r="D4">
        <v>33408</v>
      </c>
      <c r="E4" s="1">
        <v>2.2599999999999999E-2</v>
      </c>
      <c r="F4">
        <v>951166</v>
      </c>
      <c r="G4" s="1">
        <v>0.64259999999999995</v>
      </c>
      <c r="H4">
        <v>495499</v>
      </c>
      <c r="I4" s="1">
        <v>0.33479999999999999</v>
      </c>
      <c r="J4">
        <v>44457</v>
      </c>
      <c r="K4">
        <v>637</v>
      </c>
      <c r="L4">
        <v>33598</v>
      </c>
      <c r="M4">
        <v>2.2599999999999998</v>
      </c>
      <c r="N4">
        <v>64.260000000000005</v>
      </c>
      <c r="O4">
        <v>3.51</v>
      </c>
      <c r="P4">
        <v>1155338</v>
      </c>
      <c r="Q4">
        <v>324735</v>
      </c>
      <c r="R4">
        <v>28.11</v>
      </c>
      <c r="S4" t="s">
        <v>23</v>
      </c>
    </row>
    <row r="5" spans="1:20" x14ac:dyDescent="0.25">
      <c r="A5" t="s">
        <v>24</v>
      </c>
      <c r="B5">
        <v>816680</v>
      </c>
      <c r="C5" s="1">
        <v>1</v>
      </c>
      <c r="D5">
        <v>13334</v>
      </c>
      <c r="E5" s="1">
        <v>1.6299999999999999E-2</v>
      </c>
      <c r="F5">
        <v>602249</v>
      </c>
      <c r="G5" s="1">
        <v>0.73740000000000006</v>
      </c>
      <c r="H5">
        <v>201097</v>
      </c>
      <c r="I5" s="1">
        <v>0.2462</v>
      </c>
      <c r="J5">
        <v>5607</v>
      </c>
      <c r="K5">
        <v>85</v>
      </c>
      <c r="L5">
        <v>3077</v>
      </c>
      <c r="M5">
        <v>1.63</v>
      </c>
      <c r="N5">
        <v>73.739999999999995</v>
      </c>
      <c r="O5">
        <v>2.21</v>
      </c>
      <c r="P5">
        <v>776212</v>
      </c>
      <c r="Q5">
        <v>40468</v>
      </c>
      <c r="R5">
        <v>5.21</v>
      </c>
      <c r="S5" t="s">
        <v>25</v>
      </c>
    </row>
    <row r="6" spans="1:20" x14ac:dyDescent="0.25">
      <c r="A6" t="s">
        <v>26</v>
      </c>
      <c r="B6">
        <v>452529</v>
      </c>
      <c r="C6" s="1">
        <v>1</v>
      </c>
      <c r="D6">
        <v>7067</v>
      </c>
      <c r="E6" s="1">
        <v>1.5599999999999999E-2</v>
      </c>
      <c r="F6">
        <v>274925</v>
      </c>
      <c r="G6" s="1">
        <v>0.60750000000000004</v>
      </c>
      <c r="H6">
        <v>170537</v>
      </c>
      <c r="I6" s="1">
        <v>0.37690000000000001</v>
      </c>
      <c r="J6">
        <v>7096</v>
      </c>
      <c r="K6">
        <v>298</v>
      </c>
      <c r="L6">
        <v>9848</v>
      </c>
      <c r="M6">
        <v>1.56</v>
      </c>
      <c r="N6">
        <v>60.75</v>
      </c>
      <c r="O6">
        <v>2.57</v>
      </c>
      <c r="P6">
        <v>373628</v>
      </c>
      <c r="Q6">
        <v>78901</v>
      </c>
      <c r="R6">
        <v>21.12</v>
      </c>
      <c r="S6" t="s">
        <v>27</v>
      </c>
    </row>
    <row r="7" spans="1:20" x14ac:dyDescent="0.25">
      <c r="A7" t="s">
        <v>28</v>
      </c>
      <c r="B7">
        <v>395489</v>
      </c>
      <c r="C7" s="1">
        <v>1</v>
      </c>
      <c r="D7">
        <v>44022</v>
      </c>
      <c r="E7" s="1">
        <v>0.1113</v>
      </c>
      <c r="F7">
        <v>303810</v>
      </c>
      <c r="G7" s="1">
        <v>0.76819999999999999</v>
      </c>
      <c r="H7">
        <v>47657</v>
      </c>
      <c r="I7" s="1">
        <v>0.1205</v>
      </c>
      <c r="J7">
        <v>4973</v>
      </c>
      <c r="K7">
        <v>342</v>
      </c>
      <c r="L7">
        <v>8588</v>
      </c>
      <c r="M7">
        <v>11.13</v>
      </c>
      <c r="N7">
        <v>76.819999999999993</v>
      </c>
      <c r="O7">
        <v>14.49</v>
      </c>
      <c r="P7">
        <v>349396</v>
      </c>
      <c r="Q7">
        <v>46093</v>
      </c>
      <c r="R7">
        <v>13.19</v>
      </c>
      <c r="S7" t="s">
        <v>20</v>
      </c>
    </row>
    <row r="8" spans="1:20" x14ac:dyDescent="0.25">
      <c r="A8" t="s">
        <v>29</v>
      </c>
      <c r="B8">
        <v>389717</v>
      </c>
      <c r="C8" s="1">
        <v>1</v>
      </c>
      <c r="D8">
        <v>18418</v>
      </c>
      <c r="E8" s="1">
        <v>4.7300000000000002E-2</v>
      </c>
      <c r="F8">
        <v>272547</v>
      </c>
      <c r="G8" s="1">
        <v>0.69930000000000003</v>
      </c>
      <c r="H8">
        <v>98752</v>
      </c>
      <c r="I8" s="1">
        <v>0.25340000000000001</v>
      </c>
      <c r="J8">
        <v>13756</v>
      </c>
      <c r="K8">
        <v>575</v>
      </c>
      <c r="L8">
        <v>4697</v>
      </c>
      <c r="M8">
        <v>4.7300000000000004</v>
      </c>
      <c r="N8">
        <v>69.930000000000007</v>
      </c>
      <c r="O8">
        <v>6.76</v>
      </c>
      <c r="P8">
        <v>357681</v>
      </c>
      <c r="Q8">
        <v>32036</v>
      </c>
      <c r="R8">
        <v>8.9600000000000009</v>
      </c>
      <c r="S8" t="s">
        <v>20</v>
      </c>
    </row>
    <row r="9" spans="1:20" x14ac:dyDescent="0.25">
      <c r="A9" t="s">
        <v>30</v>
      </c>
      <c r="B9">
        <v>347923</v>
      </c>
      <c r="C9" s="1">
        <v>1</v>
      </c>
      <c r="D9">
        <v>9187</v>
      </c>
      <c r="E9" s="1">
        <v>2.64E-2</v>
      </c>
      <c r="F9">
        <v>319954</v>
      </c>
      <c r="G9" s="1">
        <v>0.91959999999999997</v>
      </c>
      <c r="H9">
        <v>18782</v>
      </c>
      <c r="I9" s="1">
        <v>5.3999999999999999E-2</v>
      </c>
      <c r="J9">
        <v>2133</v>
      </c>
      <c r="K9">
        <v>75</v>
      </c>
      <c r="L9">
        <v>1859</v>
      </c>
      <c r="M9">
        <v>2.64</v>
      </c>
      <c r="N9">
        <v>91.96</v>
      </c>
      <c r="O9">
        <v>2.87</v>
      </c>
      <c r="P9">
        <v>333029</v>
      </c>
      <c r="Q9">
        <v>14894</v>
      </c>
      <c r="R9">
        <v>4.47</v>
      </c>
      <c r="S9" t="s">
        <v>20</v>
      </c>
    </row>
    <row r="10" spans="1:20" x14ac:dyDescent="0.25">
      <c r="A10" t="s">
        <v>31</v>
      </c>
      <c r="B10">
        <v>301708</v>
      </c>
      <c r="C10" s="1">
        <v>1</v>
      </c>
      <c r="D10">
        <v>45844</v>
      </c>
      <c r="E10" s="1">
        <v>0.15190000000000001</v>
      </c>
      <c r="F10">
        <v>1437</v>
      </c>
      <c r="G10" s="1">
        <v>4.7999999999999996E-3</v>
      </c>
      <c r="H10">
        <v>254427</v>
      </c>
      <c r="I10" s="1">
        <v>0.84330000000000005</v>
      </c>
      <c r="J10">
        <v>688</v>
      </c>
      <c r="K10">
        <v>7</v>
      </c>
      <c r="L10">
        <v>3</v>
      </c>
      <c r="M10">
        <v>15.19</v>
      </c>
      <c r="N10">
        <v>0.48</v>
      </c>
      <c r="O10">
        <v>3190.26</v>
      </c>
      <c r="P10">
        <v>296944</v>
      </c>
      <c r="Q10">
        <v>4764</v>
      </c>
      <c r="R10">
        <v>1.6</v>
      </c>
      <c r="S10" t="s">
        <v>25</v>
      </c>
    </row>
    <row r="11" spans="1:20" x14ac:dyDescent="0.25">
      <c r="A11" t="s">
        <v>32</v>
      </c>
      <c r="B11">
        <v>293606</v>
      </c>
      <c r="C11" s="1">
        <v>1</v>
      </c>
      <c r="D11">
        <v>15912</v>
      </c>
      <c r="E11" s="1">
        <v>5.4199999999999998E-2</v>
      </c>
      <c r="F11">
        <v>255144</v>
      </c>
      <c r="G11" s="1">
        <v>0.86899999999999999</v>
      </c>
      <c r="H11">
        <v>22550</v>
      </c>
      <c r="I11" s="1">
        <v>7.6799999999999993E-2</v>
      </c>
      <c r="J11">
        <v>2434</v>
      </c>
      <c r="K11">
        <v>212</v>
      </c>
      <c r="L11">
        <v>1931</v>
      </c>
      <c r="M11">
        <v>5.42</v>
      </c>
      <c r="N11">
        <v>86.9</v>
      </c>
      <c r="O11">
        <v>6.24</v>
      </c>
      <c r="P11">
        <v>276202</v>
      </c>
      <c r="Q11">
        <v>17404</v>
      </c>
      <c r="R11">
        <v>6.3</v>
      </c>
      <c r="S11" t="s">
        <v>33</v>
      </c>
    </row>
    <row r="12" spans="1:20" x14ac:dyDescent="0.25">
      <c r="A12" t="s">
        <v>34</v>
      </c>
      <c r="B12">
        <v>274289</v>
      </c>
      <c r="C12" s="1">
        <v>1</v>
      </c>
      <c r="D12">
        <v>5842</v>
      </c>
      <c r="E12" s="1">
        <v>2.1299999999999999E-2</v>
      </c>
      <c r="F12">
        <v>241026</v>
      </c>
      <c r="G12" s="1">
        <v>0.87870000000000004</v>
      </c>
      <c r="H12">
        <v>27421</v>
      </c>
      <c r="I12" s="1">
        <v>0.1</v>
      </c>
      <c r="J12">
        <v>1176</v>
      </c>
      <c r="K12">
        <v>20</v>
      </c>
      <c r="L12">
        <v>3592</v>
      </c>
      <c r="M12">
        <v>2.13</v>
      </c>
      <c r="N12">
        <v>87.87</v>
      </c>
      <c r="O12">
        <v>2.42</v>
      </c>
      <c r="P12">
        <v>266096</v>
      </c>
      <c r="Q12">
        <v>8193</v>
      </c>
      <c r="R12">
        <v>3.08</v>
      </c>
      <c r="S12" t="s">
        <v>33</v>
      </c>
    </row>
    <row r="13" spans="1:20" x14ac:dyDescent="0.25">
      <c r="A13" t="s">
        <v>35</v>
      </c>
      <c r="B13">
        <v>272421</v>
      </c>
      <c r="C13" s="1">
        <v>1</v>
      </c>
      <c r="D13">
        <v>28432</v>
      </c>
      <c r="E13" s="1">
        <v>0.10440000000000001</v>
      </c>
      <c r="F13">
        <v>150376</v>
      </c>
      <c r="G13" s="1">
        <v>0.55200000000000005</v>
      </c>
      <c r="H13">
        <v>93613</v>
      </c>
      <c r="I13" s="1">
        <v>0.34360000000000002</v>
      </c>
      <c r="J13">
        <v>0</v>
      </c>
      <c r="K13">
        <v>0</v>
      </c>
      <c r="L13">
        <v>0</v>
      </c>
      <c r="M13">
        <v>10.44</v>
      </c>
      <c r="N13">
        <v>55.2</v>
      </c>
      <c r="O13">
        <v>18.91</v>
      </c>
      <c r="P13">
        <v>264836</v>
      </c>
      <c r="Q13">
        <v>7585</v>
      </c>
      <c r="R13">
        <v>2.86</v>
      </c>
      <c r="S13" t="s">
        <v>25</v>
      </c>
    </row>
    <row r="14" spans="1:20" x14ac:dyDescent="0.25">
      <c r="A14" t="s">
        <v>36</v>
      </c>
      <c r="B14">
        <v>268934</v>
      </c>
      <c r="C14" s="1">
        <v>1</v>
      </c>
      <c r="D14">
        <v>2760</v>
      </c>
      <c r="E14" s="1">
        <v>1.03E-2</v>
      </c>
      <c r="F14">
        <v>222936</v>
      </c>
      <c r="G14" s="1">
        <v>0.82899999999999996</v>
      </c>
      <c r="H14">
        <v>43238</v>
      </c>
      <c r="I14" s="1">
        <v>0.1608</v>
      </c>
      <c r="J14">
        <v>1993</v>
      </c>
      <c r="K14">
        <v>27</v>
      </c>
      <c r="L14">
        <v>2613</v>
      </c>
      <c r="M14">
        <v>1.03</v>
      </c>
      <c r="N14">
        <v>82.9</v>
      </c>
      <c r="O14">
        <v>1.24</v>
      </c>
      <c r="P14">
        <v>253349</v>
      </c>
      <c r="Q14">
        <v>15585</v>
      </c>
      <c r="R14">
        <v>6.15</v>
      </c>
      <c r="S14" t="s">
        <v>33</v>
      </c>
    </row>
    <row r="15" spans="1:20" x14ac:dyDescent="0.25">
      <c r="A15" t="s">
        <v>37</v>
      </c>
      <c r="B15">
        <v>257101</v>
      </c>
      <c r="C15" s="1">
        <v>1</v>
      </c>
      <c r="D15">
        <v>8777</v>
      </c>
      <c r="E15" s="1">
        <v>3.4099999999999998E-2</v>
      </c>
      <c r="F15">
        <v>131161</v>
      </c>
      <c r="G15" s="1">
        <v>0.51019999999999999</v>
      </c>
      <c r="H15">
        <v>117163</v>
      </c>
      <c r="I15" s="1">
        <v>0.45569999999999999</v>
      </c>
      <c r="J15">
        <v>16306</v>
      </c>
      <c r="K15">
        <v>508</v>
      </c>
      <c r="L15">
        <v>11494</v>
      </c>
      <c r="M15">
        <v>3.41</v>
      </c>
      <c r="N15">
        <v>51.02</v>
      </c>
      <c r="O15">
        <v>6.69</v>
      </c>
      <c r="P15">
        <v>204005</v>
      </c>
      <c r="Q15">
        <v>53096</v>
      </c>
      <c r="R15">
        <v>26.03</v>
      </c>
      <c r="S15" t="s">
        <v>20</v>
      </c>
    </row>
    <row r="16" spans="1:20" x14ac:dyDescent="0.25">
      <c r="A16" t="s">
        <v>38</v>
      </c>
      <c r="B16">
        <v>246286</v>
      </c>
      <c r="C16" s="1">
        <v>1</v>
      </c>
      <c r="D16">
        <v>35112</v>
      </c>
      <c r="E16" s="1">
        <v>0.1426</v>
      </c>
      <c r="F16">
        <v>198593</v>
      </c>
      <c r="G16" s="1">
        <v>0.80640000000000001</v>
      </c>
      <c r="H16">
        <v>12581</v>
      </c>
      <c r="I16" s="1">
        <v>5.11E-2</v>
      </c>
      <c r="J16">
        <v>168</v>
      </c>
      <c r="K16">
        <v>5</v>
      </c>
      <c r="L16">
        <v>147</v>
      </c>
      <c r="M16">
        <v>14.26</v>
      </c>
      <c r="N16" t="e">
        <f ca="1">country_wise_latest!B198INDEX(country_wise_latest!A2:A188,MATCH('country_wise_latest Dashboard'!N18,country_wise_latest!H2:H188,0))</f>
        <v>#NAME?</v>
      </c>
      <c r="O16">
        <v>17.68</v>
      </c>
      <c r="P16">
        <v>244624</v>
      </c>
      <c r="Q16">
        <v>1662</v>
      </c>
      <c r="R16">
        <v>0.68</v>
      </c>
      <c r="S16" t="s">
        <v>25</v>
      </c>
    </row>
    <row r="17" spans="1:19" x14ac:dyDescent="0.25">
      <c r="A17" t="s">
        <v>39</v>
      </c>
      <c r="B17">
        <v>227019</v>
      </c>
      <c r="C17" s="1">
        <v>1</v>
      </c>
      <c r="D17">
        <v>5630</v>
      </c>
      <c r="E17" s="1">
        <v>2.4799999999999999E-2</v>
      </c>
      <c r="F17">
        <v>210469</v>
      </c>
      <c r="G17" s="1">
        <v>0.92710000000000004</v>
      </c>
      <c r="H17">
        <v>10920</v>
      </c>
      <c r="I17" s="1">
        <v>4.8099999999999997E-2</v>
      </c>
      <c r="J17">
        <v>919</v>
      </c>
      <c r="K17">
        <v>17</v>
      </c>
      <c r="L17">
        <v>982</v>
      </c>
      <c r="M17">
        <v>2.48</v>
      </c>
      <c r="N17">
        <v>92.71</v>
      </c>
      <c r="O17">
        <v>2.67</v>
      </c>
      <c r="P17">
        <v>220572</v>
      </c>
      <c r="Q17">
        <v>6447</v>
      </c>
      <c r="R17">
        <v>2.92</v>
      </c>
      <c r="S17" t="s">
        <v>25</v>
      </c>
    </row>
    <row r="18" spans="1:19" x14ac:dyDescent="0.25">
      <c r="A18" t="s">
        <v>40</v>
      </c>
      <c r="B18">
        <v>226225</v>
      </c>
      <c r="C18" s="1">
        <v>1</v>
      </c>
      <c r="D18">
        <v>2965</v>
      </c>
      <c r="E18" s="1">
        <v>1.3100000000000001E-2</v>
      </c>
      <c r="F18">
        <v>125683</v>
      </c>
      <c r="G18" s="1">
        <v>0.55559999999999998</v>
      </c>
      <c r="H18">
        <v>97577</v>
      </c>
      <c r="I18" s="1">
        <v>0.43130000000000002</v>
      </c>
      <c r="J18">
        <v>2772</v>
      </c>
      <c r="K18">
        <v>37</v>
      </c>
      <c r="L18">
        <v>1801</v>
      </c>
      <c r="M18">
        <v>1.31</v>
      </c>
      <c r="N18">
        <v>55.56</v>
      </c>
      <c r="O18">
        <v>2.36</v>
      </c>
      <c r="P18">
        <v>207453</v>
      </c>
      <c r="Q18">
        <v>18772</v>
      </c>
      <c r="R18">
        <v>9.0500000000000007</v>
      </c>
      <c r="S18" t="s">
        <v>23</v>
      </c>
    </row>
    <row r="19" spans="1:19" x14ac:dyDescent="0.25">
      <c r="A19" t="s">
        <v>41</v>
      </c>
      <c r="B19">
        <v>220352</v>
      </c>
      <c r="C19" s="1">
        <v>1</v>
      </c>
      <c r="D19">
        <v>30212</v>
      </c>
      <c r="E19" s="1">
        <v>0.1371</v>
      </c>
      <c r="F19">
        <v>81212</v>
      </c>
      <c r="G19" s="1">
        <v>0.36859999999999998</v>
      </c>
      <c r="H19">
        <v>108928</v>
      </c>
      <c r="I19" s="1">
        <v>0.49430000000000002</v>
      </c>
      <c r="J19">
        <v>2551</v>
      </c>
      <c r="K19">
        <v>17</v>
      </c>
      <c r="L19">
        <v>267</v>
      </c>
      <c r="M19">
        <v>13.71</v>
      </c>
      <c r="N19">
        <v>36.86</v>
      </c>
      <c r="O19">
        <v>37.200000000000003</v>
      </c>
      <c r="P19">
        <v>214023</v>
      </c>
      <c r="Q19">
        <v>6329</v>
      </c>
      <c r="R19">
        <v>2.96</v>
      </c>
      <c r="S19" t="s">
        <v>25</v>
      </c>
    </row>
    <row r="20" spans="1:19" x14ac:dyDescent="0.25">
      <c r="A20" t="s">
        <v>42</v>
      </c>
      <c r="B20">
        <v>207112</v>
      </c>
      <c r="C20" s="1">
        <v>1</v>
      </c>
      <c r="D20">
        <v>9125</v>
      </c>
      <c r="E20" s="1">
        <v>4.41E-2</v>
      </c>
      <c r="F20">
        <v>190314</v>
      </c>
      <c r="G20" s="1">
        <v>0.91890000000000005</v>
      </c>
      <c r="H20">
        <v>7673</v>
      </c>
      <c r="I20" s="1">
        <v>3.6999999999999998E-2</v>
      </c>
      <c r="J20">
        <v>445</v>
      </c>
      <c r="K20">
        <v>1</v>
      </c>
      <c r="L20">
        <v>259</v>
      </c>
      <c r="M20">
        <v>4.41</v>
      </c>
      <c r="N20">
        <v>91.89</v>
      </c>
      <c r="O20">
        <v>4.79</v>
      </c>
      <c r="P20">
        <v>203325</v>
      </c>
      <c r="Q20">
        <v>3787</v>
      </c>
      <c r="R20">
        <v>1.86</v>
      </c>
      <c r="S20" t="s">
        <v>25</v>
      </c>
    </row>
    <row r="21" spans="1:19" x14ac:dyDescent="0.25">
      <c r="A21" t="s">
        <v>43</v>
      </c>
      <c r="B21">
        <v>167416</v>
      </c>
      <c r="C21" s="1">
        <v>1</v>
      </c>
      <c r="D21">
        <v>3059</v>
      </c>
      <c r="E21" s="1">
        <v>1.83E-2</v>
      </c>
      <c r="F21">
        <v>72575</v>
      </c>
      <c r="G21" s="1">
        <v>0.4335</v>
      </c>
      <c r="H21">
        <v>91782</v>
      </c>
      <c r="I21" s="1">
        <v>0.54820000000000002</v>
      </c>
      <c r="J21">
        <v>4890</v>
      </c>
      <c r="K21">
        <v>120</v>
      </c>
      <c r="L21">
        <v>2057</v>
      </c>
      <c r="M21">
        <v>1.83</v>
      </c>
      <c r="N21">
        <v>43.35</v>
      </c>
      <c r="O21">
        <v>4.21</v>
      </c>
      <c r="P21">
        <v>130774</v>
      </c>
      <c r="Q21">
        <v>36642</v>
      </c>
      <c r="R21">
        <v>28.02</v>
      </c>
      <c r="S21" t="s">
        <v>20</v>
      </c>
    </row>
    <row r="22" spans="1:19" x14ac:dyDescent="0.25">
      <c r="A22" t="s">
        <v>44</v>
      </c>
      <c r="B22">
        <v>116458</v>
      </c>
      <c r="C22" s="1">
        <v>1</v>
      </c>
      <c r="D22">
        <v>8944</v>
      </c>
      <c r="E22" s="1">
        <v>7.6799999999999993E-2</v>
      </c>
      <c r="F22">
        <v>0</v>
      </c>
      <c r="G22" s="1">
        <v>0</v>
      </c>
      <c r="H22">
        <v>107514</v>
      </c>
      <c r="I22" s="1">
        <v>0.92320000000000002</v>
      </c>
      <c r="J22">
        <v>682</v>
      </c>
      <c r="K22">
        <v>11</v>
      </c>
      <c r="L22">
        <v>0</v>
      </c>
      <c r="M22">
        <v>7.68</v>
      </c>
      <c r="N22">
        <v>0</v>
      </c>
      <c r="O22" t="s">
        <v>45</v>
      </c>
      <c r="P22">
        <v>112925</v>
      </c>
      <c r="Q22">
        <v>3533</v>
      </c>
      <c r="R22">
        <v>3.13</v>
      </c>
      <c r="S22" t="s">
        <v>20</v>
      </c>
    </row>
    <row r="23" spans="1:19" x14ac:dyDescent="0.25">
      <c r="A23" t="s">
        <v>46</v>
      </c>
      <c r="B23">
        <v>112585</v>
      </c>
      <c r="C23" s="1">
        <v>1</v>
      </c>
      <c r="D23">
        <v>4458</v>
      </c>
      <c r="E23" s="1">
        <v>3.9600000000000003E-2</v>
      </c>
      <c r="F23">
        <v>77144</v>
      </c>
      <c r="G23" s="1">
        <v>0.68520000000000003</v>
      </c>
      <c r="H23">
        <v>30983</v>
      </c>
      <c r="I23" s="1">
        <v>0.2752</v>
      </c>
      <c r="J23">
        <v>2553</v>
      </c>
      <c r="K23">
        <v>96</v>
      </c>
      <c r="L23">
        <v>1927</v>
      </c>
      <c r="M23">
        <v>3.96</v>
      </c>
      <c r="N23">
        <v>68.52</v>
      </c>
      <c r="O23">
        <v>5.78</v>
      </c>
      <c r="P23">
        <v>94693</v>
      </c>
      <c r="Q23">
        <v>17892</v>
      </c>
      <c r="R23">
        <v>18.89</v>
      </c>
      <c r="S23" t="s">
        <v>33</v>
      </c>
    </row>
    <row r="24" spans="1:19" x14ac:dyDescent="0.25">
      <c r="A24" t="s">
        <v>47</v>
      </c>
      <c r="B24">
        <v>109597</v>
      </c>
      <c r="C24" s="1">
        <v>1</v>
      </c>
      <c r="D24">
        <v>165</v>
      </c>
      <c r="E24" s="1">
        <v>1.5E-3</v>
      </c>
      <c r="F24">
        <v>106328</v>
      </c>
      <c r="G24" s="1">
        <v>0.97019999999999995</v>
      </c>
      <c r="H24">
        <v>3104</v>
      </c>
      <c r="I24" s="1">
        <v>2.8299999999999999E-2</v>
      </c>
      <c r="J24">
        <v>292</v>
      </c>
      <c r="K24">
        <v>0</v>
      </c>
      <c r="L24">
        <v>304</v>
      </c>
      <c r="M24">
        <v>0.15</v>
      </c>
      <c r="N24">
        <v>97.02</v>
      </c>
      <c r="O24">
        <v>0.16</v>
      </c>
      <c r="P24">
        <v>107037</v>
      </c>
      <c r="Q24">
        <v>2560</v>
      </c>
      <c r="R24">
        <v>2.39</v>
      </c>
      <c r="S24" t="s">
        <v>33</v>
      </c>
    </row>
    <row r="25" spans="1:19" x14ac:dyDescent="0.25">
      <c r="A25" t="s">
        <v>48</v>
      </c>
      <c r="B25">
        <v>100303</v>
      </c>
      <c r="C25" s="1">
        <v>1</v>
      </c>
      <c r="D25">
        <v>4838</v>
      </c>
      <c r="E25" s="1">
        <v>4.82E-2</v>
      </c>
      <c r="F25">
        <v>58173</v>
      </c>
      <c r="G25" s="1">
        <v>0.57999999999999996</v>
      </c>
      <c r="H25">
        <v>37292</v>
      </c>
      <c r="I25" s="1">
        <v>0.37180000000000002</v>
      </c>
      <c r="J25">
        <v>1525</v>
      </c>
      <c r="K25">
        <v>57</v>
      </c>
      <c r="L25">
        <v>1518</v>
      </c>
      <c r="M25">
        <v>4.82</v>
      </c>
      <c r="N25">
        <v>58</v>
      </c>
      <c r="O25">
        <v>8.32</v>
      </c>
      <c r="P25">
        <v>88214</v>
      </c>
      <c r="Q25">
        <v>12089</v>
      </c>
      <c r="R25">
        <v>13.7</v>
      </c>
      <c r="S25" t="s">
        <v>23</v>
      </c>
    </row>
    <row r="26" spans="1:19" x14ac:dyDescent="0.25">
      <c r="A26" t="s">
        <v>49</v>
      </c>
      <c r="B26">
        <v>92482</v>
      </c>
      <c r="C26" s="1">
        <v>1</v>
      </c>
      <c r="D26">
        <v>4652</v>
      </c>
      <c r="E26" s="1">
        <v>5.0299999999999997E-2</v>
      </c>
      <c r="F26">
        <v>34838</v>
      </c>
      <c r="G26" s="1">
        <v>0.37669999999999998</v>
      </c>
      <c r="H26">
        <v>52992</v>
      </c>
      <c r="I26" s="1">
        <v>0.57299999999999995</v>
      </c>
      <c r="J26">
        <v>420</v>
      </c>
      <c r="K26">
        <v>46</v>
      </c>
      <c r="L26">
        <v>1007</v>
      </c>
      <c r="M26">
        <v>5.03</v>
      </c>
      <c r="N26">
        <v>37.67</v>
      </c>
      <c r="O26">
        <v>13.35</v>
      </c>
      <c r="P26">
        <v>88402</v>
      </c>
      <c r="Q26">
        <v>4080</v>
      </c>
      <c r="R26">
        <v>4.62</v>
      </c>
      <c r="S26" t="s">
        <v>33</v>
      </c>
    </row>
    <row r="27" spans="1:19" x14ac:dyDescent="0.25">
      <c r="A27" t="s">
        <v>50</v>
      </c>
      <c r="B27">
        <v>86783</v>
      </c>
      <c r="C27" s="1">
        <v>1</v>
      </c>
      <c r="D27">
        <v>4656</v>
      </c>
      <c r="E27" s="1">
        <v>5.3699999999999998E-2</v>
      </c>
      <c r="F27">
        <v>78869</v>
      </c>
      <c r="G27" s="1">
        <v>0.90880000000000005</v>
      </c>
      <c r="H27">
        <v>3258</v>
      </c>
      <c r="I27" s="1">
        <v>3.7499999999999999E-2</v>
      </c>
      <c r="J27">
        <v>213</v>
      </c>
      <c r="K27">
        <v>4</v>
      </c>
      <c r="L27">
        <v>7</v>
      </c>
      <c r="M27">
        <v>5.37</v>
      </c>
      <c r="N27">
        <v>90.88</v>
      </c>
      <c r="O27">
        <v>5.9</v>
      </c>
      <c r="P27">
        <v>85622</v>
      </c>
      <c r="Q27">
        <v>1161</v>
      </c>
      <c r="R27">
        <v>1.36</v>
      </c>
      <c r="S27" t="s">
        <v>51</v>
      </c>
    </row>
    <row r="28" spans="1:19" x14ac:dyDescent="0.25">
      <c r="A28" t="s">
        <v>52</v>
      </c>
      <c r="B28">
        <v>84648</v>
      </c>
      <c r="C28" s="1">
        <v>1</v>
      </c>
      <c r="D28">
        <v>585</v>
      </c>
      <c r="E28" s="1">
        <v>6.8999999999999999E-3</v>
      </c>
      <c r="F28">
        <v>54404</v>
      </c>
      <c r="G28" s="1">
        <v>0.64270000000000005</v>
      </c>
      <c r="H28">
        <v>29659</v>
      </c>
      <c r="I28" s="1">
        <v>0.35039999999999999</v>
      </c>
      <c r="J28">
        <v>1526</v>
      </c>
      <c r="K28">
        <v>0</v>
      </c>
      <c r="L28">
        <v>1833</v>
      </c>
      <c r="M28">
        <v>0.69</v>
      </c>
      <c r="N28">
        <v>64.27</v>
      </c>
      <c r="O28">
        <v>1.08</v>
      </c>
      <c r="P28">
        <v>73468</v>
      </c>
      <c r="Q28">
        <v>11180</v>
      </c>
      <c r="R28">
        <v>15.22</v>
      </c>
      <c r="S28" t="s">
        <v>25</v>
      </c>
    </row>
    <row r="29" spans="1:19" x14ac:dyDescent="0.25">
      <c r="A29" t="s">
        <v>53</v>
      </c>
      <c r="B29">
        <v>82040</v>
      </c>
      <c r="C29" s="1">
        <v>1</v>
      </c>
      <c r="D29">
        <v>1945</v>
      </c>
      <c r="E29" s="1">
        <v>2.3699999999999999E-2</v>
      </c>
      <c r="F29">
        <v>26446</v>
      </c>
      <c r="G29" s="1">
        <v>0.32240000000000002</v>
      </c>
      <c r="H29">
        <v>53649</v>
      </c>
      <c r="I29" s="1">
        <v>0.65390000000000004</v>
      </c>
      <c r="J29">
        <v>1592</v>
      </c>
      <c r="K29">
        <v>13</v>
      </c>
      <c r="L29">
        <v>336</v>
      </c>
      <c r="M29">
        <v>2.37</v>
      </c>
      <c r="N29">
        <v>32.24</v>
      </c>
      <c r="O29">
        <v>7.35</v>
      </c>
      <c r="P29">
        <v>68898</v>
      </c>
      <c r="Q29">
        <v>13142</v>
      </c>
      <c r="R29">
        <v>19.07</v>
      </c>
      <c r="S29" t="s">
        <v>51</v>
      </c>
    </row>
    <row r="30" spans="1:19" x14ac:dyDescent="0.25">
      <c r="A30" t="s">
        <v>54</v>
      </c>
      <c r="B30">
        <v>81161</v>
      </c>
      <c r="C30" s="1">
        <v>1</v>
      </c>
      <c r="D30">
        <v>5532</v>
      </c>
      <c r="E30" s="1">
        <v>6.8199999999999997E-2</v>
      </c>
      <c r="F30">
        <v>34896</v>
      </c>
      <c r="G30" s="1">
        <v>0.43</v>
      </c>
      <c r="H30">
        <v>40733</v>
      </c>
      <c r="I30" s="1">
        <v>0.50190000000000001</v>
      </c>
      <c r="J30">
        <v>467</v>
      </c>
      <c r="K30">
        <v>17</v>
      </c>
      <c r="L30">
        <v>0</v>
      </c>
      <c r="M30">
        <v>6.82</v>
      </c>
      <c r="N30">
        <v>43</v>
      </c>
      <c r="O30">
        <v>15.85</v>
      </c>
      <c r="P30">
        <v>74620</v>
      </c>
      <c r="Q30">
        <v>6541</v>
      </c>
      <c r="R30">
        <v>8.77</v>
      </c>
      <c r="S30" t="s">
        <v>20</v>
      </c>
    </row>
    <row r="31" spans="1:19" x14ac:dyDescent="0.25">
      <c r="A31" t="s">
        <v>55</v>
      </c>
      <c r="B31">
        <v>79395</v>
      </c>
      <c r="C31" s="1">
        <v>1</v>
      </c>
      <c r="D31">
        <v>5700</v>
      </c>
      <c r="E31" s="1">
        <v>7.1800000000000003E-2</v>
      </c>
      <c r="F31">
        <v>0</v>
      </c>
      <c r="G31" s="1">
        <v>0</v>
      </c>
      <c r="H31">
        <v>73695</v>
      </c>
      <c r="I31" s="1">
        <v>0.92820000000000003</v>
      </c>
      <c r="J31">
        <v>398</v>
      </c>
      <c r="K31">
        <v>3</v>
      </c>
      <c r="L31">
        <v>0</v>
      </c>
      <c r="M31">
        <v>7.18</v>
      </c>
      <c r="N31">
        <v>0</v>
      </c>
      <c r="O31" t="s">
        <v>45</v>
      </c>
      <c r="P31">
        <v>78048</v>
      </c>
      <c r="Q31">
        <v>1347</v>
      </c>
      <c r="R31">
        <v>1.73</v>
      </c>
      <c r="S31" t="s">
        <v>25</v>
      </c>
    </row>
    <row r="32" spans="1:19" x14ac:dyDescent="0.25">
      <c r="A32" t="s">
        <v>56</v>
      </c>
      <c r="B32">
        <v>77058</v>
      </c>
      <c r="C32" s="1">
        <v>1</v>
      </c>
      <c r="D32">
        <v>393</v>
      </c>
      <c r="E32" s="1">
        <v>5.1000000000000004E-3</v>
      </c>
      <c r="F32">
        <v>57028</v>
      </c>
      <c r="G32" s="1">
        <v>0.74009999999999998</v>
      </c>
      <c r="H32">
        <v>19637</v>
      </c>
      <c r="I32" s="1">
        <v>0.25480000000000003</v>
      </c>
      <c r="J32">
        <v>1053</v>
      </c>
      <c r="K32">
        <v>9</v>
      </c>
      <c r="L32">
        <v>1729</v>
      </c>
      <c r="M32">
        <v>0.51</v>
      </c>
      <c r="N32">
        <v>74.010000000000005</v>
      </c>
      <c r="O32">
        <v>0.69</v>
      </c>
      <c r="P32">
        <v>68400</v>
      </c>
      <c r="Q32">
        <v>8658</v>
      </c>
      <c r="R32">
        <v>12.66</v>
      </c>
      <c r="S32" t="s">
        <v>33</v>
      </c>
    </row>
    <row r="33" spans="1:19" x14ac:dyDescent="0.25">
      <c r="A33" t="s">
        <v>57</v>
      </c>
      <c r="B33">
        <v>71181</v>
      </c>
      <c r="C33" s="1">
        <v>1</v>
      </c>
      <c r="D33">
        <v>2647</v>
      </c>
      <c r="E33" s="1">
        <v>3.7199999999999997E-2</v>
      </c>
      <c r="F33">
        <v>21478</v>
      </c>
      <c r="G33" s="1">
        <v>0.30170000000000002</v>
      </c>
      <c r="H33">
        <v>47056</v>
      </c>
      <c r="I33" s="1">
        <v>0.66110000000000002</v>
      </c>
      <c r="J33">
        <v>1752</v>
      </c>
      <c r="K33">
        <v>64</v>
      </c>
      <c r="L33">
        <v>309</v>
      </c>
      <c r="M33">
        <v>3.72</v>
      </c>
      <c r="N33">
        <v>30.17</v>
      </c>
      <c r="O33">
        <v>12.32</v>
      </c>
      <c r="P33">
        <v>60991</v>
      </c>
      <c r="Q33">
        <v>10190</v>
      </c>
      <c r="R33">
        <v>16.71</v>
      </c>
      <c r="S33" t="s">
        <v>20</v>
      </c>
    </row>
    <row r="34" spans="1:19" x14ac:dyDescent="0.25">
      <c r="A34" t="s">
        <v>58</v>
      </c>
      <c r="B34">
        <v>67251</v>
      </c>
      <c r="C34" s="1">
        <v>1</v>
      </c>
      <c r="D34">
        <v>538</v>
      </c>
      <c r="E34" s="1">
        <v>8.0000000000000002E-3</v>
      </c>
      <c r="F34">
        <v>60492</v>
      </c>
      <c r="G34" s="1">
        <v>0.89949999999999997</v>
      </c>
      <c r="H34">
        <v>6221</v>
      </c>
      <c r="I34" s="1">
        <v>9.2499999999999999E-2</v>
      </c>
      <c r="J34">
        <v>119</v>
      </c>
      <c r="K34">
        <v>4</v>
      </c>
      <c r="L34">
        <v>67</v>
      </c>
      <c r="M34">
        <v>0.8</v>
      </c>
      <c r="N34">
        <v>89.95</v>
      </c>
      <c r="O34">
        <v>0.89</v>
      </c>
      <c r="P34">
        <v>66213</v>
      </c>
      <c r="Q34">
        <v>1038</v>
      </c>
      <c r="R34">
        <v>1.57</v>
      </c>
      <c r="S34" t="s">
        <v>25</v>
      </c>
    </row>
    <row r="35" spans="1:19" x14ac:dyDescent="0.25">
      <c r="A35" t="s">
        <v>59</v>
      </c>
      <c r="B35">
        <v>67096</v>
      </c>
      <c r="C35" s="1">
        <v>1</v>
      </c>
      <c r="D35">
        <v>1636</v>
      </c>
      <c r="E35" s="1">
        <v>2.4400000000000002E-2</v>
      </c>
      <c r="F35">
        <v>37202</v>
      </c>
      <c r="G35" s="1">
        <v>0.55449999999999999</v>
      </c>
      <c r="H35">
        <v>28258</v>
      </c>
      <c r="I35" s="1">
        <v>0.42120000000000002</v>
      </c>
      <c r="J35">
        <v>835</v>
      </c>
      <c r="K35">
        <v>11</v>
      </c>
      <c r="L35">
        <v>317</v>
      </c>
      <c r="M35">
        <v>2.44</v>
      </c>
      <c r="N35">
        <v>55.45</v>
      </c>
      <c r="O35">
        <v>4.4000000000000004</v>
      </c>
      <c r="P35">
        <v>60767</v>
      </c>
      <c r="Q35">
        <v>6329</v>
      </c>
      <c r="R35">
        <v>10.42</v>
      </c>
      <c r="S35" t="s">
        <v>25</v>
      </c>
    </row>
    <row r="36" spans="1:19" x14ac:dyDescent="0.25">
      <c r="A36" t="s">
        <v>60</v>
      </c>
      <c r="B36">
        <v>66428</v>
      </c>
      <c r="C36" s="1">
        <v>1</v>
      </c>
      <c r="D36">
        <v>9822</v>
      </c>
      <c r="E36" s="1">
        <v>0.1479</v>
      </c>
      <c r="F36">
        <v>17452</v>
      </c>
      <c r="G36" s="1">
        <v>0.26269999999999999</v>
      </c>
      <c r="H36">
        <v>39154</v>
      </c>
      <c r="I36" s="1">
        <v>0.58940000000000003</v>
      </c>
      <c r="J36">
        <v>402</v>
      </c>
      <c r="K36">
        <v>1</v>
      </c>
      <c r="L36">
        <v>14</v>
      </c>
      <c r="M36">
        <v>14.79</v>
      </c>
      <c r="N36">
        <v>26.27</v>
      </c>
      <c r="O36">
        <v>56.28</v>
      </c>
      <c r="P36">
        <v>64094</v>
      </c>
      <c r="Q36">
        <v>2334</v>
      </c>
      <c r="R36">
        <v>3.64</v>
      </c>
      <c r="S36" t="s">
        <v>25</v>
      </c>
    </row>
    <row r="37" spans="1:19" x14ac:dyDescent="0.25">
      <c r="A37" t="s">
        <v>61</v>
      </c>
      <c r="B37">
        <v>64379</v>
      </c>
      <c r="C37" s="1">
        <v>1</v>
      </c>
      <c r="D37">
        <v>438</v>
      </c>
      <c r="E37" s="1">
        <v>6.7999999999999996E-3</v>
      </c>
      <c r="F37">
        <v>55057</v>
      </c>
      <c r="G37" s="1">
        <v>0.85519999999999996</v>
      </c>
      <c r="H37">
        <v>8884</v>
      </c>
      <c r="I37" s="1">
        <v>0.13800000000000001</v>
      </c>
      <c r="J37">
        <v>606</v>
      </c>
      <c r="K37">
        <v>5</v>
      </c>
      <c r="L37">
        <v>684</v>
      </c>
      <c r="M37">
        <v>0.68</v>
      </c>
      <c r="N37">
        <v>85.52</v>
      </c>
      <c r="O37">
        <v>0.8</v>
      </c>
      <c r="P37">
        <v>59763</v>
      </c>
      <c r="Q37">
        <v>4616</v>
      </c>
      <c r="R37">
        <v>7.72</v>
      </c>
      <c r="S37" t="s">
        <v>33</v>
      </c>
    </row>
    <row r="38" spans="1:19" x14ac:dyDescent="0.25">
      <c r="A38" t="s">
        <v>62</v>
      </c>
      <c r="B38">
        <v>64156</v>
      </c>
      <c r="C38" s="1">
        <v>1</v>
      </c>
      <c r="D38">
        <v>1083</v>
      </c>
      <c r="E38" s="1">
        <v>1.6899999999999998E-2</v>
      </c>
      <c r="F38">
        <v>30204</v>
      </c>
      <c r="G38" s="1">
        <v>0.4708</v>
      </c>
      <c r="H38">
        <v>32869</v>
      </c>
      <c r="I38" s="1">
        <v>0.51229999999999998</v>
      </c>
      <c r="J38">
        <v>1248</v>
      </c>
      <c r="K38">
        <v>20</v>
      </c>
      <c r="L38">
        <v>1601</v>
      </c>
      <c r="M38">
        <v>1.69</v>
      </c>
      <c r="N38">
        <v>47.08</v>
      </c>
      <c r="O38">
        <v>3.59</v>
      </c>
      <c r="P38">
        <v>53956</v>
      </c>
      <c r="Q38">
        <v>10200</v>
      </c>
      <c r="R38">
        <v>18.899999999999999</v>
      </c>
      <c r="S38" t="s">
        <v>20</v>
      </c>
    </row>
    <row r="39" spans="1:19" x14ac:dyDescent="0.25">
      <c r="A39" t="s">
        <v>63</v>
      </c>
      <c r="B39">
        <v>63985</v>
      </c>
      <c r="C39" s="1">
        <v>1</v>
      </c>
      <c r="D39">
        <v>474</v>
      </c>
      <c r="E39" s="1">
        <v>7.4000000000000003E-3</v>
      </c>
      <c r="F39">
        <v>27133</v>
      </c>
      <c r="G39" s="1">
        <v>0.42409999999999998</v>
      </c>
      <c r="H39">
        <v>36378</v>
      </c>
      <c r="I39" s="1">
        <v>0.56850000000000001</v>
      </c>
      <c r="J39">
        <v>2029</v>
      </c>
      <c r="K39">
        <v>4</v>
      </c>
      <c r="L39">
        <v>108</v>
      </c>
      <c r="M39">
        <v>0.74</v>
      </c>
      <c r="N39">
        <v>42.41</v>
      </c>
      <c r="O39">
        <v>1.75</v>
      </c>
      <c r="P39">
        <v>52003</v>
      </c>
      <c r="Q39">
        <v>11982</v>
      </c>
      <c r="R39">
        <v>23.04</v>
      </c>
      <c r="S39" t="s">
        <v>25</v>
      </c>
    </row>
    <row r="40" spans="1:19" x14ac:dyDescent="0.25">
      <c r="A40" t="s">
        <v>64</v>
      </c>
      <c r="B40">
        <v>61442</v>
      </c>
      <c r="C40" s="1">
        <v>1</v>
      </c>
      <c r="D40">
        <v>1322</v>
      </c>
      <c r="E40" s="1">
        <v>2.1499999999999998E-2</v>
      </c>
      <c r="F40">
        <v>35086</v>
      </c>
      <c r="G40" s="1">
        <v>0.57099999999999995</v>
      </c>
      <c r="H40">
        <v>25034</v>
      </c>
      <c r="I40" s="1">
        <v>0.40739999999999998</v>
      </c>
      <c r="J40">
        <v>1146</v>
      </c>
      <c r="K40">
        <v>28</v>
      </c>
      <c r="L40">
        <v>955</v>
      </c>
      <c r="M40">
        <v>2.15</v>
      </c>
      <c r="N40">
        <v>57.1</v>
      </c>
      <c r="O40">
        <v>3.77</v>
      </c>
      <c r="P40">
        <v>54426</v>
      </c>
      <c r="Q40">
        <v>7016</v>
      </c>
      <c r="R40">
        <v>12.89</v>
      </c>
      <c r="S40" t="s">
        <v>20</v>
      </c>
    </row>
    <row r="41" spans="1:19" x14ac:dyDescent="0.25">
      <c r="A41" t="s">
        <v>65</v>
      </c>
      <c r="B41">
        <v>59177</v>
      </c>
      <c r="C41" s="1">
        <v>1</v>
      </c>
      <c r="D41">
        <v>345</v>
      </c>
      <c r="E41" s="1">
        <v>5.7999999999999996E-3</v>
      </c>
      <c r="F41">
        <v>52510</v>
      </c>
      <c r="G41" s="1">
        <v>0.88729999999999998</v>
      </c>
      <c r="H41">
        <v>6322</v>
      </c>
      <c r="I41" s="1">
        <v>0.10680000000000001</v>
      </c>
      <c r="J41">
        <v>264</v>
      </c>
      <c r="K41">
        <v>1</v>
      </c>
      <c r="L41">
        <v>328</v>
      </c>
      <c r="M41">
        <v>0.57999999999999996</v>
      </c>
      <c r="N41">
        <v>88.73</v>
      </c>
      <c r="O41">
        <v>0.66</v>
      </c>
      <c r="P41">
        <v>57193</v>
      </c>
      <c r="Q41">
        <v>1984</v>
      </c>
      <c r="R41">
        <v>3.47</v>
      </c>
      <c r="S41" t="s">
        <v>33</v>
      </c>
    </row>
    <row r="42" spans="1:19" x14ac:dyDescent="0.25">
      <c r="A42" t="s">
        <v>66</v>
      </c>
      <c r="B42">
        <v>53413</v>
      </c>
      <c r="C42" s="1">
        <v>1</v>
      </c>
      <c r="D42">
        <v>6160</v>
      </c>
      <c r="E42" s="1">
        <v>0.1153</v>
      </c>
      <c r="F42">
        <v>189</v>
      </c>
      <c r="G42" s="1">
        <v>3.5000000000000001E-3</v>
      </c>
      <c r="H42">
        <v>47064</v>
      </c>
      <c r="I42" s="1">
        <v>0.88109999999999999</v>
      </c>
      <c r="J42">
        <v>419</v>
      </c>
      <c r="K42">
        <v>1</v>
      </c>
      <c r="L42">
        <v>0</v>
      </c>
      <c r="M42">
        <v>11.53</v>
      </c>
      <c r="N42">
        <v>0.35</v>
      </c>
      <c r="O42">
        <v>3259.26</v>
      </c>
      <c r="P42">
        <v>52132</v>
      </c>
      <c r="Q42">
        <v>1281</v>
      </c>
      <c r="R42">
        <v>2.46</v>
      </c>
      <c r="S42" t="s">
        <v>25</v>
      </c>
    </row>
    <row r="43" spans="1:19" x14ac:dyDescent="0.25">
      <c r="A43" t="s">
        <v>67</v>
      </c>
      <c r="B43">
        <v>50838</v>
      </c>
      <c r="C43" s="1">
        <v>1</v>
      </c>
      <c r="D43">
        <v>27</v>
      </c>
      <c r="E43" s="1">
        <v>5.0000000000000001E-4</v>
      </c>
      <c r="F43">
        <v>45692</v>
      </c>
      <c r="G43" s="1">
        <v>0.89880000000000004</v>
      </c>
      <c r="H43">
        <v>5119</v>
      </c>
      <c r="I43" s="1">
        <v>0.1007</v>
      </c>
      <c r="J43">
        <v>469</v>
      </c>
      <c r="K43">
        <v>0</v>
      </c>
      <c r="L43">
        <v>171</v>
      </c>
      <c r="M43">
        <v>0.05</v>
      </c>
      <c r="N43">
        <v>89.88</v>
      </c>
      <c r="O43">
        <v>0.06</v>
      </c>
      <c r="P43">
        <v>48035</v>
      </c>
      <c r="Q43">
        <v>2803</v>
      </c>
      <c r="R43">
        <v>5.84</v>
      </c>
      <c r="S43" t="s">
        <v>51</v>
      </c>
    </row>
    <row r="44" spans="1:19" x14ac:dyDescent="0.25">
      <c r="A44" t="s">
        <v>68</v>
      </c>
      <c r="B44">
        <v>50299</v>
      </c>
      <c r="C44" s="1">
        <v>1</v>
      </c>
      <c r="D44">
        <v>1719</v>
      </c>
      <c r="E44" s="1">
        <v>3.4200000000000001E-2</v>
      </c>
      <c r="F44">
        <v>35375</v>
      </c>
      <c r="G44" s="1">
        <v>0.70330000000000004</v>
      </c>
      <c r="H44">
        <v>13205</v>
      </c>
      <c r="I44" s="1">
        <v>0.26250000000000001</v>
      </c>
      <c r="J44">
        <v>135</v>
      </c>
      <c r="K44">
        <v>2</v>
      </c>
      <c r="L44">
        <v>158</v>
      </c>
      <c r="M44">
        <v>3.42</v>
      </c>
      <c r="N44">
        <v>70.33</v>
      </c>
      <c r="O44">
        <v>4.8600000000000003</v>
      </c>
      <c r="P44">
        <v>48771</v>
      </c>
      <c r="Q44">
        <v>1528</v>
      </c>
      <c r="R44">
        <v>3.13</v>
      </c>
      <c r="S44" t="s">
        <v>25</v>
      </c>
    </row>
    <row r="45" spans="1:19" x14ac:dyDescent="0.25">
      <c r="A45" t="s">
        <v>69</v>
      </c>
      <c r="B45">
        <v>45902</v>
      </c>
      <c r="C45" s="1">
        <v>1</v>
      </c>
      <c r="D45">
        <v>2206</v>
      </c>
      <c r="E45" s="1">
        <v>4.8099999999999997E-2</v>
      </c>
      <c r="F45">
        <v>25794</v>
      </c>
      <c r="G45" s="1">
        <v>0.56189999999999996</v>
      </c>
      <c r="H45">
        <v>17902</v>
      </c>
      <c r="I45" s="1">
        <v>0.39</v>
      </c>
      <c r="J45">
        <v>1104</v>
      </c>
      <c r="K45">
        <v>19</v>
      </c>
      <c r="L45">
        <v>151</v>
      </c>
      <c r="M45">
        <v>4.8099999999999996</v>
      </c>
      <c r="N45">
        <v>56.19</v>
      </c>
      <c r="O45">
        <v>8.5500000000000007</v>
      </c>
      <c r="P45">
        <v>38139</v>
      </c>
      <c r="Q45">
        <v>7763</v>
      </c>
      <c r="R45">
        <v>20.350000000000001</v>
      </c>
      <c r="S45" t="s">
        <v>25</v>
      </c>
    </row>
    <row r="46" spans="1:19" x14ac:dyDescent="0.25">
      <c r="A46" t="s">
        <v>70</v>
      </c>
      <c r="B46">
        <v>45309</v>
      </c>
      <c r="C46" s="1">
        <v>1</v>
      </c>
      <c r="D46">
        <v>1761</v>
      </c>
      <c r="E46" s="1">
        <v>3.8899999999999997E-2</v>
      </c>
      <c r="F46">
        <v>32455</v>
      </c>
      <c r="G46" s="1">
        <v>0.71630000000000005</v>
      </c>
      <c r="H46">
        <v>11093</v>
      </c>
      <c r="I46" s="1">
        <v>0.24479999999999999</v>
      </c>
      <c r="J46">
        <v>256</v>
      </c>
      <c r="K46">
        <v>27</v>
      </c>
      <c r="L46">
        <v>843</v>
      </c>
      <c r="M46">
        <v>3.89</v>
      </c>
      <c r="N46">
        <v>71.63</v>
      </c>
      <c r="O46">
        <v>5.43</v>
      </c>
      <c r="P46">
        <v>39039</v>
      </c>
      <c r="Q46">
        <v>6270</v>
      </c>
      <c r="R46">
        <v>16.059999999999999</v>
      </c>
      <c r="S46" t="s">
        <v>20</v>
      </c>
    </row>
    <row r="47" spans="1:19" x14ac:dyDescent="0.25">
      <c r="A47" t="s">
        <v>71</v>
      </c>
      <c r="B47">
        <v>43402</v>
      </c>
      <c r="C47" s="1">
        <v>1</v>
      </c>
      <c r="D47">
        <v>1676</v>
      </c>
      <c r="E47" s="1">
        <v>3.8600000000000002E-2</v>
      </c>
      <c r="F47">
        <v>32856</v>
      </c>
      <c r="G47" s="1">
        <v>0.75700000000000001</v>
      </c>
      <c r="H47">
        <v>8870</v>
      </c>
      <c r="I47" s="1">
        <v>0.2044</v>
      </c>
      <c r="J47">
        <v>337</v>
      </c>
      <c r="K47">
        <v>5</v>
      </c>
      <c r="L47">
        <v>103</v>
      </c>
      <c r="M47">
        <v>3.86</v>
      </c>
      <c r="N47">
        <v>75.7</v>
      </c>
      <c r="O47">
        <v>5.0999999999999996</v>
      </c>
      <c r="P47">
        <v>40383</v>
      </c>
      <c r="Q47">
        <v>3019</v>
      </c>
      <c r="R47">
        <v>7.48</v>
      </c>
      <c r="S47" t="s">
        <v>25</v>
      </c>
    </row>
    <row r="48" spans="1:19" x14ac:dyDescent="0.25">
      <c r="A48" t="s">
        <v>72</v>
      </c>
      <c r="B48">
        <v>41180</v>
      </c>
      <c r="C48" s="1">
        <v>1</v>
      </c>
      <c r="D48">
        <v>860</v>
      </c>
      <c r="E48" s="1">
        <v>2.0899999999999998E-2</v>
      </c>
      <c r="F48">
        <v>18203</v>
      </c>
      <c r="G48" s="1">
        <v>0.442</v>
      </c>
      <c r="H48">
        <v>22117</v>
      </c>
      <c r="I48" s="1">
        <v>0.53710000000000002</v>
      </c>
      <c r="J48">
        <v>648</v>
      </c>
      <c r="K48">
        <v>2</v>
      </c>
      <c r="L48">
        <v>829</v>
      </c>
      <c r="M48">
        <v>2.09</v>
      </c>
      <c r="N48">
        <v>44.2</v>
      </c>
      <c r="O48">
        <v>4.72</v>
      </c>
      <c r="P48">
        <v>37225</v>
      </c>
      <c r="Q48">
        <v>3955</v>
      </c>
      <c r="R48">
        <v>10.62</v>
      </c>
      <c r="S48" t="s">
        <v>27</v>
      </c>
    </row>
    <row r="49" spans="1:19" x14ac:dyDescent="0.25">
      <c r="A49" t="s">
        <v>73</v>
      </c>
      <c r="B49">
        <v>39741</v>
      </c>
      <c r="C49" s="1">
        <v>1</v>
      </c>
      <c r="D49">
        <v>1166</v>
      </c>
      <c r="E49" s="1">
        <v>2.93E-2</v>
      </c>
      <c r="F49">
        <v>5039</v>
      </c>
      <c r="G49" s="1">
        <v>0.1268</v>
      </c>
      <c r="H49">
        <v>33536</v>
      </c>
      <c r="I49" s="1">
        <v>0.84389999999999998</v>
      </c>
      <c r="J49">
        <v>465</v>
      </c>
      <c r="K49">
        <v>50</v>
      </c>
      <c r="L49">
        <v>117</v>
      </c>
      <c r="M49">
        <v>2.93</v>
      </c>
      <c r="N49">
        <v>12.68</v>
      </c>
      <c r="O49">
        <v>23.14</v>
      </c>
      <c r="P49">
        <v>34611</v>
      </c>
      <c r="Q49">
        <v>5130</v>
      </c>
      <c r="R49">
        <v>14.82</v>
      </c>
      <c r="S49" t="s">
        <v>20</v>
      </c>
    </row>
    <row r="50" spans="1:19" x14ac:dyDescent="0.25">
      <c r="A50" t="s">
        <v>74</v>
      </c>
      <c r="B50">
        <v>39482</v>
      </c>
      <c r="C50" s="1">
        <v>1</v>
      </c>
      <c r="D50">
        <v>141</v>
      </c>
      <c r="E50" s="1">
        <v>3.5999999999999999E-3</v>
      </c>
      <c r="F50">
        <v>36110</v>
      </c>
      <c r="G50" s="1">
        <v>0.91459999999999997</v>
      </c>
      <c r="H50">
        <v>3231</v>
      </c>
      <c r="I50" s="1">
        <v>8.1799999999999998E-2</v>
      </c>
      <c r="J50">
        <v>351</v>
      </c>
      <c r="K50">
        <v>1</v>
      </c>
      <c r="L50">
        <v>421</v>
      </c>
      <c r="M50">
        <v>0.36</v>
      </c>
      <c r="N50">
        <v>91.46</v>
      </c>
      <c r="O50">
        <v>0.39</v>
      </c>
      <c r="P50">
        <v>36936</v>
      </c>
      <c r="Q50">
        <v>2546</v>
      </c>
      <c r="R50">
        <v>6.89</v>
      </c>
      <c r="S50" t="s">
        <v>33</v>
      </c>
    </row>
    <row r="51" spans="1:19" x14ac:dyDescent="0.25">
      <c r="A51" t="s">
        <v>75</v>
      </c>
      <c r="B51">
        <v>37390</v>
      </c>
      <c r="C51" s="1">
        <v>1</v>
      </c>
      <c r="D51">
        <v>711</v>
      </c>
      <c r="E51" s="1">
        <v>1.9E-2</v>
      </c>
      <c r="F51">
        <v>26665</v>
      </c>
      <c r="G51" s="1">
        <v>0.71319999999999995</v>
      </c>
      <c r="H51">
        <v>10014</v>
      </c>
      <c r="I51" s="1">
        <v>0.26779999999999998</v>
      </c>
      <c r="J51">
        <v>73</v>
      </c>
      <c r="K51">
        <v>6</v>
      </c>
      <c r="L51">
        <v>187</v>
      </c>
      <c r="M51">
        <v>1.9</v>
      </c>
      <c r="N51">
        <v>71.319999999999993</v>
      </c>
      <c r="O51">
        <v>2.67</v>
      </c>
      <c r="P51">
        <v>34981</v>
      </c>
      <c r="Q51">
        <v>2409</v>
      </c>
      <c r="R51">
        <v>6.89</v>
      </c>
      <c r="S51" t="s">
        <v>25</v>
      </c>
    </row>
    <row r="52" spans="1:19" x14ac:dyDescent="0.25">
      <c r="A52" t="s">
        <v>76</v>
      </c>
      <c r="B52">
        <v>36263</v>
      </c>
      <c r="C52" s="1">
        <v>1</v>
      </c>
      <c r="D52">
        <v>1269</v>
      </c>
      <c r="E52" s="1">
        <v>3.5000000000000003E-2</v>
      </c>
      <c r="F52">
        <v>25198</v>
      </c>
      <c r="G52" s="1">
        <v>0.69489999999999996</v>
      </c>
      <c r="H52">
        <v>9796</v>
      </c>
      <c r="I52" s="1">
        <v>0.27010000000000001</v>
      </c>
      <c r="J52">
        <v>106</v>
      </c>
      <c r="K52">
        <v>10</v>
      </c>
      <c r="L52">
        <v>18</v>
      </c>
      <c r="M52">
        <v>3.5</v>
      </c>
      <c r="N52">
        <v>69.489999999999995</v>
      </c>
      <c r="O52">
        <v>5.04</v>
      </c>
      <c r="P52">
        <v>35526</v>
      </c>
      <c r="Q52">
        <v>737</v>
      </c>
      <c r="R52">
        <v>2.0699999999999998</v>
      </c>
      <c r="S52" t="s">
        <v>33</v>
      </c>
    </row>
    <row r="53" spans="1:19" x14ac:dyDescent="0.25">
      <c r="A53" t="s">
        <v>77</v>
      </c>
      <c r="B53">
        <v>34477</v>
      </c>
      <c r="C53" s="1">
        <v>1</v>
      </c>
      <c r="D53">
        <v>1978</v>
      </c>
      <c r="E53" s="1">
        <v>5.74E-2</v>
      </c>
      <c r="F53">
        <v>30900</v>
      </c>
      <c r="G53" s="1">
        <v>0.8962</v>
      </c>
      <c r="H53">
        <v>1599</v>
      </c>
      <c r="I53" s="1">
        <v>4.6399999999999997E-2</v>
      </c>
      <c r="J53">
        <v>65</v>
      </c>
      <c r="K53">
        <v>1</v>
      </c>
      <c r="L53">
        <v>200</v>
      </c>
      <c r="M53">
        <v>5.74</v>
      </c>
      <c r="N53">
        <v>89.62</v>
      </c>
      <c r="O53">
        <v>6.4</v>
      </c>
      <c r="P53">
        <v>33634</v>
      </c>
      <c r="Q53">
        <v>843</v>
      </c>
      <c r="R53">
        <v>2.5099999999999998</v>
      </c>
      <c r="S53" t="s">
        <v>25</v>
      </c>
    </row>
    <row r="54" spans="1:19" x14ac:dyDescent="0.25">
      <c r="A54" t="s">
        <v>78</v>
      </c>
      <c r="B54">
        <v>33624</v>
      </c>
      <c r="C54" s="1">
        <v>1</v>
      </c>
      <c r="D54">
        <v>168</v>
      </c>
      <c r="E54" s="1">
        <v>5.0000000000000001E-3</v>
      </c>
      <c r="F54">
        <v>29801</v>
      </c>
      <c r="G54" s="1">
        <v>0.88629999999999998</v>
      </c>
      <c r="H54">
        <v>3655</v>
      </c>
      <c r="I54" s="1">
        <v>0.1087</v>
      </c>
      <c r="J54">
        <v>655</v>
      </c>
      <c r="K54">
        <v>0</v>
      </c>
      <c r="L54">
        <v>307</v>
      </c>
      <c r="M54">
        <v>0.5</v>
      </c>
      <c r="N54">
        <v>88.63</v>
      </c>
      <c r="O54">
        <v>0.56000000000000005</v>
      </c>
      <c r="P54">
        <v>28430</v>
      </c>
      <c r="Q54">
        <v>5194</v>
      </c>
      <c r="R54">
        <v>18.27</v>
      </c>
      <c r="S54" t="s">
        <v>27</v>
      </c>
    </row>
    <row r="55" spans="1:19" x14ac:dyDescent="0.25">
      <c r="A55" t="s">
        <v>79</v>
      </c>
      <c r="B55">
        <v>33296</v>
      </c>
      <c r="C55" s="1">
        <v>1</v>
      </c>
      <c r="D55">
        <v>1301</v>
      </c>
      <c r="E55" s="1">
        <v>3.9100000000000003E-2</v>
      </c>
      <c r="F55">
        <v>21205</v>
      </c>
      <c r="G55" s="1">
        <v>0.63690000000000002</v>
      </c>
      <c r="H55">
        <v>10790</v>
      </c>
      <c r="I55" s="1">
        <v>0.3241</v>
      </c>
      <c r="J55">
        <v>483</v>
      </c>
      <c r="K55">
        <v>24</v>
      </c>
      <c r="L55">
        <v>817</v>
      </c>
      <c r="M55">
        <v>3.91</v>
      </c>
      <c r="N55">
        <v>63.69</v>
      </c>
      <c r="O55">
        <v>6.14</v>
      </c>
      <c r="P55">
        <v>27143</v>
      </c>
      <c r="Q55">
        <v>6153</v>
      </c>
      <c r="R55">
        <v>22.67</v>
      </c>
      <c r="S55" t="s">
        <v>25</v>
      </c>
    </row>
    <row r="56" spans="1:19" x14ac:dyDescent="0.25">
      <c r="A56" t="s">
        <v>80</v>
      </c>
      <c r="B56">
        <v>31142</v>
      </c>
      <c r="C56" s="1">
        <v>1</v>
      </c>
      <c r="D56">
        <v>998</v>
      </c>
      <c r="E56" s="1">
        <v>3.2000000000000001E-2</v>
      </c>
      <c r="F56">
        <v>21970</v>
      </c>
      <c r="G56" s="1">
        <v>0.70550000000000002</v>
      </c>
      <c r="H56">
        <v>8174</v>
      </c>
      <c r="I56" s="1">
        <v>0.26250000000000001</v>
      </c>
      <c r="J56">
        <v>594</v>
      </c>
      <c r="K56">
        <v>0</v>
      </c>
      <c r="L56">
        <v>364</v>
      </c>
      <c r="M56">
        <v>3.2</v>
      </c>
      <c r="N56">
        <v>70.55</v>
      </c>
      <c r="O56">
        <v>4.54</v>
      </c>
      <c r="P56">
        <v>25706</v>
      </c>
      <c r="Q56">
        <v>5436</v>
      </c>
      <c r="R56">
        <v>21.15</v>
      </c>
      <c r="S56" t="s">
        <v>51</v>
      </c>
    </row>
    <row r="57" spans="1:19" x14ac:dyDescent="0.25">
      <c r="A57" t="s">
        <v>81</v>
      </c>
      <c r="B57">
        <v>30446</v>
      </c>
      <c r="C57" s="1">
        <v>1</v>
      </c>
      <c r="D57">
        <v>423</v>
      </c>
      <c r="E57" s="1">
        <v>1.3899999999999999E-2</v>
      </c>
      <c r="F57">
        <v>23242</v>
      </c>
      <c r="G57" s="1">
        <v>0.76339999999999997</v>
      </c>
      <c r="H57">
        <v>6781</v>
      </c>
      <c r="I57" s="1">
        <v>0.22270000000000001</v>
      </c>
      <c r="J57">
        <v>396</v>
      </c>
      <c r="K57">
        <v>6</v>
      </c>
      <c r="L57">
        <v>558</v>
      </c>
      <c r="M57">
        <v>1.39</v>
      </c>
      <c r="N57">
        <v>76.34</v>
      </c>
      <c r="O57">
        <v>1.82</v>
      </c>
      <c r="P57">
        <v>27890</v>
      </c>
      <c r="Q57">
        <v>2556</v>
      </c>
      <c r="R57">
        <v>9.16</v>
      </c>
      <c r="S57" t="s">
        <v>25</v>
      </c>
    </row>
    <row r="58" spans="1:19" x14ac:dyDescent="0.25">
      <c r="A58" t="s">
        <v>82</v>
      </c>
      <c r="B58">
        <v>27973</v>
      </c>
      <c r="C58" s="1">
        <v>1</v>
      </c>
      <c r="D58">
        <v>1163</v>
      </c>
      <c r="E58" s="1">
        <v>4.1599999999999998E-2</v>
      </c>
      <c r="F58">
        <v>18837</v>
      </c>
      <c r="G58" s="1">
        <v>0.6734</v>
      </c>
      <c r="H58">
        <v>7973</v>
      </c>
      <c r="I58" s="1">
        <v>0.28499999999999998</v>
      </c>
      <c r="J58">
        <v>616</v>
      </c>
      <c r="K58">
        <v>8</v>
      </c>
      <c r="L58">
        <v>749</v>
      </c>
      <c r="M58">
        <v>4.16</v>
      </c>
      <c r="N58">
        <v>67.34</v>
      </c>
      <c r="O58">
        <v>6.17</v>
      </c>
      <c r="P58">
        <v>23691</v>
      </c>
      <c r="Q58">
        <v>4282</v>
      </c>
      <c r="R58">
        <v>18.07</v>
      </c>
      <c r="S58" t="s">
        <v>27</v>
      </c>
    </row>
    <row r="59" spans="1:19" x14ac:dyDescent="0.25">
      <c r="A59" t="s">
        <v>83</v>
      </c>
      <c r="B59">
        <v>25892</v>
      </c>
      <c r="C59" s="1">
        <v>1</v>
      </c>
      <c r="D59">
        <v>1764</v>
      </c>
      <c r="E59" s="1">
        <v>6.8099999999999994E-2</v>
      </c>
      <c r="F59">
        <v>23364</v>
      </c>
      <c r="G59" s="1">
        <v>0.90239999999999998</v>
      </c>
      <c r="H59">
        <v>764</v>
      </c>
      <c r="I59" s="1">
        <v>2.9499999999999998E-2</v>
      </c>
      <c r="J59">
        <v>11</v>
      </c>
      <c r="K59">
        <v>0</v>
      </c>
      <c r="L59">
        <v>0</v>
      </c>
      <c r="M59">
        <v>6.81</v>
      </c>
      <c r="N59">
        <v>90.24</v>
      </c>
      <c r="O59">
        <v>7.55</v>
      </c>
      <c r="P59">
        <v>25766</v>
      </c>
      <c r="Q59">
        <v>126</v>
      </c>
      <c r="R59">
        <v>0.49</v>
      </c>
      <c r="S59" t="s">
        <v>25</v>
      </c>
    </row>
    <row r="60" spans="1:19" x14ac:dyDescent="0.25">
      <c r="A60" t="s">
        <v>84</v>
      </c>
      <c r="B60">
        <v>24141</v>
      </c>
      <c r="C60" s="1">
        <v>1</v>
      </c>
      <c r="D60">
        <v>543</v>
      </c>
      <c r="E60" s="1">
        <v>2.2499999999999999E-2</v>
      </c>
      <c r="F60">
        <v>0</v>
      </c>
      <c r="G60" s="1">
        <v>0</v>
      </c>
      <c r="H60">
        <v>23598</v>
      </c>
      <c r="I60" s="1">
        <v>0.97750000000000004</v>
      </c>
      <c r="J60">
        <v>411</v>
      </c>
      <c r="K60">
        <v>9</v>
      </c>
      <c r="L60">
        <v>0</v>
      </c>
      <c r="M60">
        <v>2.25</v>
      </c>
      <c r="N60">
        <v>0</v>
      </c>
      <c r="O60" t="s">
        <v>45</v>
      </c>
      <c r="P60">
        <v>21253</v>
      </c>
      <c r="Q60">
        <v>2888</v>
      </c>
      <c r="R60">
        <v>13.59</v>
      </c>
      <c r="S60" t="s">
        <v>25</v>
      </c>
    </row>
    <row r="61" spans="1:19" x14ac:dyDescent="0.25">
      <c r="A61" t="s">
        <v>85</v>
      </c>
      <c r="B61">
        <v>23154</v>
      </c>
      <c r="C61" s="1">
        <v>1</v>
      </c>
      <c r="D61">
        <v>748</v>
      </c>
      <c r="E61" s="1">
        <v>3.2300000000000002E-2</v>
      </c>
      <c r="F61">
        <v>16154</v>
      </c>
      <c r="G61" s="1">
        <v>0.69769999999999999</v>
      </c>
      <c r="H61">
        <v>6252</v>
      </c>
      <c r="I61" s="1">
        <v>0.27</v>
      </c>
      <c r="J61">
        <v>120</v>
      </c>
      <c r="K61">
        <v>13</v>
      </c>
      <c r="L61">
        <v>245</v>
      </c>
      <c r="M61">
        <v>3.23</v>
      </c>
      <c r="N61">
        <v>69.77</v>
      </c>
      <c r="O61">
        <v>4.63</v>
      </c>
      <c r="P61">
        <v>21115</v>
      </c>
      <c r="Q61">
        <v>2039</v>
      </c>
      <c r="R61">
        <v>9.66</v>
      </c>
      <c r="S61" t="s">
        <v>25</v>
      </c>
    </row>
    <row r="62" spans="1:19" x14ac:dyDescent="0.25">
      <c r="A62" t="s">
        <v>86</v>
      </c>
      <c r="B62">
        <v>21209</v>
      </c>
      <c r="C62" s="1">
        <v>1</v>
      </c>
      <c r="D62">
        <v>121</v>
      </c>
      <c r="E62" s="1">
        <v>5.7000000000000002E-3</v>
      </c>
      <c r="F62">
        <v>11674</v>
      </c>
      <c r="G62" s="1">
        <v>0.5504</v>
      </c>
      <c r="H62">
        <v>9414</v>
      </c>
      <c r="I62" s="1">
        <v>0.44390000000000002</v>
      </c>
      <c r="J62">
        <v>678</v>
      </c>
      <c r="K62">
        <v>5</v>
      </c>
      <c r="L62">
        <v>569</v>
      </c>
      <c r="M62">
        <v>0.56999999999999995</v>
      </c>
      <c r="N62">
        <v>55.04</v>
      </c>
      <c r="O62">
        <v>1.04</v>
      </c>
      <c r="P62">
        <v>17149</v>
      </c>
      <c r="Q62">
        <v>4060</v>
      </c>
      <c r="R62">
        <v>23.67</v>
      </c>
      <c r="S62" t="s">
        <v>25</v>
      </c>
    </row>
    <row r="63" spans="1:19" x14ac:dyDescent="0.25">
      <c r="A63" t="s">
        <v>87</v>
      </c>
      <c r="B63">
        <v>20887</v>
      </c>
      <c r="C63" s="1">
        <v>1</v>
      </c>
      <c r="D63">
        <v>316</v>
      </c>
      <c r="E63" s="1">
        <v>1.5100000000000001E-2</v>
      </c>
      <c r="F63">
        <v>16553</v>
      </c>
      <c r="G63" s="1">
        <v>0.79249999999999998</v>
      </c>
      <c r="H63">
        <v>4018</v>
      </c>
      <c r="I63" s="1">
        <v>0.19239999999999999</v>
      </c>
      <c r="J63">
        <v>609</v>
      </c>
      <c r="K63">
        <v>3</v>
      </c>
      <c r="L63">
        <v>115</v>
      </c>
      <c r="M63">
        <v>1.51</v>
      </c>
      <c r="N63">
        <v>79.25</v>
      </c>
      <c r="O63">
        <v>1.91</v>
      </c>
      <c r="P63">
        <v>17562</v>
      </c>
      <c r="Q63">
        <v>3325</v>
      </c>
      <c r="R63">
        <v>18.93</v>
      </c>
      <c r="S63" t="s">
        <v>33</v>
      </c>
    </row>
    <row r="64" spans="1:19" x14ac:dyDescent="0.25">
      <c r="A64" t="s">
        <v>88</v>
      </c>
      <c r="B64">
        <v>20558</v>
      </c>
      <c r="C64" s="1">
        <v>1</v>
      </c>
      <c r="D64">
        <v>713</v>
      </c>
      <c r="E64" s="1">
        <v>3.4700000000000002E-2</v>
      </c>
      <c r="F64">
        <v>18246</v>
      </c>
      <c r="G64" s="1">
        <v>0.88749999999999996</v>
      </c>
      <c r="H64">
        <v>1599</v>
      </c>
      <c r="I64" s="1">
        <v>7.7799999999999994E-2</v>
      </c>
      <c r="J64">
        <v>86</v>
      </c>
      <c r="K64">
        <v>1</v>
      </c>
      <c r="L64">
        <v>37</v>
      </c>
      <c r="M64">
        <v>3.47</v>
      </c>
      <c r="N64">
        <v>88.75</v>
      </c>
      <c r="O64">
        <v>3.91</v>
      </c>
      <c r="P64">
        <v>19743</v>
      </c>
      <c r="Q64">
        <v>815</v>
      </c>
      <c r="R64">
        <v>4.13</v>
      </c>
      <c r="S64" t="s">
        <v>25</v>
      </c>
    </row>
    <row r="65" spans="1:19" x14ac:dyDescent="0.25">
      <c r="A65" t="s">
        <v>89</v>
      </c>
      <c r="B65">
        <v>18752</v>
      </c>
      <c r="C65" s="1">
        <v>1</v>
      </c>
      <c r="D65">
        <v>48</v>
      </c>
      <c r="E65" s="1">
        <v>2.5999999999999999E-3</v>
      </c>
      <c r="F65">
        <v>13754</v>
      </c>
      <c r="G65" s="1">
        <v>0.73350000000000004</v>
      </c>
      <c r="H65">
        <v>4950</v>
      </c>
      <c r="I65" s="1">
        <v>0.26400000000000001</v>
      </c>
      <c r="J65">
        <v>139</v>
      </c>
      <c r="K65">
        <v>3</v>
      </c>
      <c r="L65">
        <v>626</v>
      </c>
      <c r="M65">
        <v>0.26</v>
      </c>
      <c r="N65">
        <v>73.349999999999994</v>
      </c>
      <c r="O65">
        <v>0.35</v>
      </c>
      <c r="P65">
        <v>17844</v>
      </c>
      <c r="Q65">
        <v>908</v>
      </c>
      <c r="R65">
        <v>5.09</v>
      </c>
      <c r="S65" t="s">
        <v>23</v>
      </c>
    </row>
    <row r="66" spans="1:19" x14ac:dyDescent="0.25">
      <c r="A66" t="s">
        <v>90</v>
      </c>
      <c r="B66">
        <v>17975</v>
      </c>
      <c r="C66" s="1">
        <v>1</v>
      </c>
      <c r="D66">
        <v>285</v>
      </c>
      <c r="E66" s="1">
        <v>1.5900000000000001E-2</v>
      </c>
      <c r="F66">
        <v>7833</v>
      </c>
      <c r="G66" s="1">
        <v>0.43580000000000002</v>
      </c>
      <c r="H66">
        <v>9857</v>
      </c>
      <c r="I66" s="1">
        <v>0.5484</v>
      </c>
      <c r="J66">
        <v>372</v>
      </c>
      <c r="K66">
        <v>5</v>
      </c>
      <c r="L66">
        <v>90</v>
      </c>
      <c r="M66">
        <v>1.59</v>
      </c>
      <c r="N66">
        <v>43.58</v>
      </c>
      <c r="O66">
        <v>3.64</v>
      </c>
      <c r="P66">
        <v>13771</v>
      </c>
      <c r="Q66">
        <v>4204</v>
      </c>
      <c r="R66">
        <v>30.53</v>
      </c>
      <c r="S66" t="s">
        <v>27</v>
      </c>
    </row>
    <row r="67" spans="1:19" x14ac:dyDescent="0.25">
      <c r="A67" t="s">
        <v>91</v>
      </c>
      <c r="B67">
        <v>17110</v>
      </c>
      <c r="C67" s="1">
        <v>1</v>
      </c>
      <c r="D67">
        <v>391</v>
      </c>
      <c r="E67" s="1">
        <v>2.29E-2</v>
      </c>
      <c r="F67">
        <v>14539</v>
      </c>
      <c r="G67" s="1">
        <v>0.84970000000000001</v>
      </c>
      <c r="H67">
        <v>2180</v>
      </c>
      <c r="I67" s="1">
        <v>0.12740000000000001</v>
      </c>
      <c r="J67">
        <v>402</v>
      </c>
      <c r="K67">
        <v>6</v>
      </c>
      <c r="L67">
        <v>0</v>
      </c>
      <c r="M67">
        <v>2.29</v>
      </c>
      <c r="N67">
        <v>84.97</v>
      </c>
      <c r="O67">
        <v>2.69</v>
      </c>
      <c r="P67">
        <v>16157</v>
      </c>
      <c r="Q67">
        <v>953</v>
      </c>
      <c r="R67">
        <v>5.9</v>
      </c>
      <c r="S67" t="s">
        <v>27</v>
      </c>
    </row>
    <row r="68" spans="1:19" x14ac:dyDescent="0.25">
      <c r="A68" t="s">
        <v>92</v>
      </c>
      <c r="B68">
        <v>15988</v>
      </c>
      <c r="C68" s="1">
        <v>1</v>
      </c>
      <c r="D68">
        <v>146</v>
      </c>
      <c r="E68" s="1">
        <v>9.1000000000000004E-3</v>
      </c>
      <c r="F68">
        <v>9959</v>
      </c>
      <c r="G68" s="1">
        <v>0.62290000000000001</v>
      </c>
      <c r="H68">
        <v>5883</v>
      </c>
      <c r="I68" s="1">
        <v>0.36799999999999999</v>
      </c>
      <c r="J68">
        <v>525</v>
      </c>
      <c r="K68">
        <v>4</v>
      </c>
      <c r="L68">
        <v>213</v>
      </c>
      <c r="M68">
        <v>0.91</v>
      </c>
      <c r="N68">
        <v>62.29</v>
      </c>
      <c r="O68">
        <v>1.47</v>
      </c>
      <c r="P68">
        <v>12334</v>
      </c>
      <c r="Q68">
        <v>3654</v>
      </c>
      <c r="R68">
        <v>29.63</v>
      </c>
      <c r="S68" t="s">
        <v>20</v>
      </c>
    </row>
    <row r="69" spans="1:19" x14ac:dyDescent="0.25">
      <c r="A69" t="s">
        <v>93</v>
      </c>
      <c r="B69">
        <v>15841</v>
      </c>
      <c r="C69" s="1">
        <v>1</v>
      </c>
      <c r="D69">
        <v>115</v>
      </c>
      <c r="E69" s="1">
        <v>7.3000000000000001E-3</v>
      </c>
      <c r="F69">
        <v>3824</v>
      </c>
      <c r="G69" s="1">
        <v>0.2414</v>
      </c>
      <c r="H69">
        <v>11902</v>
      </c>
      <c r="I69" s="1">
        <v>0.75129999999999997</v>
      </c>
      <c r="J69">
        <v>612</v>
      </c>
      <c r="K69">
        <v>11</v>
      </c>
      <c r="L69">
        <v>88</v>
      </c>
      <c r="M69">
        <v>0.73</v>
      </c>
      <c r="N69">
        <v>24.14</v>
      </c>
      <c r="O69">
        <v>3.01</v>
      </c>
      <c r="P69">
        <v>11534</v>
      </c>
      <c r="Q69">
        <v>4307</v>
      </c>
      <c r="R69">
        <v>37.340000000000003</v>
      </c>
      <c r="S69" t="s">
        <v>20</v>
      </c>
    </row>
    <row r="70" spans="1:19" x14ac:dyDescent="0.25">
      <c r="A70" t="s">
        <v>94</v>
      </c>
      <c r="B70">
        <v>15655</v>
      </c>
      <c r="C70" s="1">
        <v>1</v>
      </c>
      <c r="D70">
        <v>96</v>
      </c>
      <c r="E70" s="1">
        <v>6.1000000000000004E-3</v>
      </c>
      <c r="F70">
        <v>10361</v>
      </c>
      <c r="G70" s="1">
        <v>0.66180000000000005</v>
      </c>
      <c r="H70">
        <v>5198</v>
      </c>
      <c r="I70" s="1">
        <v>0.33200000000000002</v>
      </c>
      <c r="J70">
        <v>59</v>
      </c>
      <c r="K70">
        <v>0</v>
      </c>
      <c r="L70">
        <v>183</v>
      </c>
      <c r="M70">
        <v>0.61</v>
      </c>
      <c r="N70">
        <v>66.180000000000007</v>
      </c>
      <c r="O70">
        <v>0.93</v>
      </c>
      <c r="P70">
        <v>14312</v>
      </c>
      <c r="Q70">
        <v>1343</v>
      </c>
      <c r="R70">
        <v>9.3800000000000008</v>
      </c>
      <c r="S70" t="s">
        <v>27</v>
      </c>
    </row>
    <row r="71" spans="1:19" x14ac:dyDescent="0.25">
      <c r="A71" t="s">
        <v>95</v>
      </c>
      <c r="B71">
        <v>15516</v>
      </c>
      <c r="C71" s="1">
        <v>1</v>
      </c>
      <c r="D71">
        <v>373</v>
      </c>
      <c r="E71" s="1">
        <v>2.4E-2</v>
      </c>
      <c r="F71">
        <v>11428</v>
      </c>
      <c r="G71" s="1">
        <v>0.73650000000000004</v>
      </c>
      <c r="H71">
        <v>3715</v>
      </c>
      <c r="I71" s="1">
        <v>0.2394</v>
      </c>
      <c r="J71">
        <v>192</v>
      </c>
      <c r="K71">
        <v>2</v>
      </c>
      <c r="L71">
        <v>0</v>
      </c>
      <c r="M71">
        <v>2.4</v>
      </c>
      <c r="N71">
        <v>73.650000000000006</v>
      </c>
      <c r="O71">
        <v>3.26</v>
      </c>
      <c r="P71">
        <v>14098</v>
      </c>
      <c r="Q71">
        <v>1418</v>
      </c>
      <c r="R71">
        <v>10.06</v>
      </c>
      <c r="S71" t="s">
        <v>25</v>
      </c>
    </row>
    <row r="72" spans="1:19" x14ac:dyDescent="0.25">
      <c r="A72" t="s">
        <v>96</v>
      </c>
      <c r="B72">
        <v>15303</v>
      </c>
      <c r="C72" s="1">
        <v>1</v>
      </c>
      <c r="D72">
        <v>167</v>
      </c>
      <c r="E72" s="1">
        <v>1.09E-2</v>
      </c>
      <c r="F72">
        <v>9311</v>
      </c>
      <c r="G72" s="1">
        <v>0.60840000000000005</v>
      </c>
      <c r="H72">
        <v>5825</v>
      </c>
      <c r="I72" s="1">
        <v>0.38059999999999999</v>
      </c>
      <c r="J72">
        <v>368</v>
      </c>
      <c r="K72">
        <v>6</v>
      </c>
      <c r="L72">
        <v>137</v>
      </c>
      <c r="M72">
        <v>1.0900000000000001</v>
      </c>
      <c r="N72">
        <v>60.84</v>
      </c>
      <c r="O72">
        <v>1.79</v>
      </c>
      <c r="P72">
        <v>12428</v>
      </c>
      <c r="Q72">
        <v>2875</v>
      </c>
      <c r="R72">
        <v>23.13</v>
      </c>
      <c r="S72" t="s">
        <v>51</v>
      </c>
    </row>
    <row r="73" spans="1:19" x14ac:dyDescent="0.25">
      <c r="A73" t="s">
        <v>97</v>
      </c>
      <c r="B73">
        <v>15035</v>
      </c>
      <c r="C73" s="1">
        <v>1</v>
      </c>
      <c r="D73">
        <v>408</v>
      </c>
      <c r="E73" s="1">
        <v>2.7099999999999999E-2</v>
      </c>
      <c r="F73">
        <v>7778</v>
      </c>
      <c r="G73" s="1">
        <v>0.51729999999999998</v>
      </c>
      <c r="H73">
        <v>6849</v>
      </c>
      <c r="I73" s="1">
        <v>0.45550000000000002</v>
      </c>
      <c r="J73">
        <v>405</v>
      </c>
      <c r="K73">
        <v>8</v>
      </c>
      <c r="L73">
        <v>130</v>
      </c>
      <c r="M73">
        <v>2.71</v>
      </c>
      <c r="N73">
        <v>51.73</v>
      </c>
      <c r="O73">
        <v>5.25</v>
      </c>
      <c r="P73">
        <v>12207</v>
      </c>
      <c r="Q73">
        <v>2828</v>
      </c>
      <c r="R73">
        <v>23.17</v>
      </c>
      <c r="S73" t="s">
        <v>20</v>
      </c>
    </row>
    <row r="74" spans="1:19" x14ac:dyDescent="0.25">
      <c r="A74" t="s">
        <v>98</v>
      </c>
      <c r="B74">
        <v>14547</v>
      </c>
      <c r="C74" s="1">
        <v>1</v>
      </c>
      <c r="D74">
        <v>228</v>
      </c>
      <c r="E74" s="1">
        <v>1.5699999999999999E-2</v>
      </c>
      <c r="F74">
        <v>6386</v>
      </c>
      <c r="G74" s="1">
        <v>0.439</v>
      </c>
      <c r="H74">
        <v>7933</v>
      </c>
      <c r="I74" s="1">
        <v>0.54530000000000001</v>
      </c>
      <c r="J74">
        <v>579</v>
      </c>
      <c r="K74">
        <v>5</v>
      </c>
      <c r="L74">
        <v>170</v>
      </c>
      <c r="M74">
        <v>1.57</v>
      </c>
      <c r="N74">
        <v>43.9</v>
      </c>
      <c r="O74">
        <v>3.57</v>
      </c>
      <c r="P74">
        <v>10207</v>
      </c>
      <c r="Q74">
        <v>4340</v>
      </c>
      <c r="R74">
        <v>42.52</v>
      </c>
      <c r="S74" t="s">
        <v>27</v>
      </c>
    </row>
    <row r="75" spans="1:19" x14ac:dyDescent="0.25">
      <c r="A75" t="s">
        <v>99</v>
      </c>
      <c r="B75">
        <v>14203</v>
      </c>
      <c r="C75" s="1">
        <v>1</v>
      </c>
      <c r="D75">
        <v>300</v>
      </c>
      <c r="E75" s="1">
        <v>2.1100000000000001E-2</v>
      </c>
      <c r="F75">
        <v>13007</v>
      </c>
      <c r="G75" s="1">
        <v>0.91579999999999995</v>
      </c>
      <c r="H75">
        <v>896</v>
      </c>
      <c r="I75" s="1">
        <v>6.3100000000000003E-2</v>
      </c>
      <c r="J75">
        <v>28</v>
      </c>
      <c r="K75">
        <v>1</v>
      </c>
      <c r="L75">
        <v>102</v>
      </c>
      <c r="M75">
        <v>2.11</v>
      </c>
      <c r="N75">
        <v>91.58</v>
      </c>
      <c r="O75">
        <v>2.31</v>
      </c>
      <c r="P75">
        <v>13816</v>
      </c>
      <c r="Q75">
        <v>387</v>
      </c>
      <c r="R75">
        <v>2.8</v>
      </c>
      <c r="S75" t="s">
        <v>51</v>
      </c>
    </row>
    <row r="76" spans="1:19" x14ac:dyDescent="0.25">
      <c r="A76" t="s">
        <v>100</v>
      </c>
      <c r="B76">
        <v>13761</v>
      </c>
      <c r="C76" s="1">
        <v>1</v>
      </c>
      <c r="D76">
        <v>613</v>
      </c>
      <c r="E76" s="1">
        <v>4.4499999999999998E-2</v>
      </c>
      <c r="F76">
        <v>12605</v>
      </c>
      <c r="G76" s="1">
        <v>0.91600000000000004</v>
      </c>
      <c r="H76">
        <v>543</v>
      </c>
      <c r="I76" s="1">
        <v>3.95E-2</v>
      </c>
      <c r="J76">
        <v>109</v>
      </c>
      <c r="K76">
        <v>0</v>
      </c>
      <c r="L76">
        <v>77</v>
      </c>
      <c r="M76">
        <v>4.45</v>
      </c>
      <c r="N76">
        <v>91.6</v>
      </c>
      <c r="O76">
        <v>4.8600000000000003</v>
      </c>
      <c r="P76">
        <v>13453</v>
      </c>
      <c r="Q76">
        <v>308</v>
      </c>
      <c r="R76">
        <v>2.29</v>
      </c>
      <c r="S76" t="s">
        <v>25</v>
      </c>
    </row>
    <row r="77" spans="1:19" x14ac:dyDescent="0.25">
      <c r="A77" t="s">
        <v>101</v>
      </c>
      <c r="B77">
        <v>11424</v>
      </c>
      <c r="C77" s="1">
        <v>1</v>
      </c>
      <c r="D77">
        <v>720</v>
      </c>
      <c r="E77" s="1">
        <v>6.3E-2</v>
      </c>
      <c r="F77">
        <v>5939</v>
      </c>
      <c r="G77" s="1">
        <v>0.51990000000000003</v>
      </c>
      <c r="H77">
        <v>4765</v>
      </c>
      <c r="I77" s="1">
        <v>0.41710000000000003</v>
      </c>
      <c r="J77">
        <v>39</v>
      </c>
      <c r="K77">
        <v>3</v>
      </c>
      <c r="L77">
        <v>49</v>
      </c>
      <c r="M77">
        <v>6.3</v>
      </c>
      <c r="N77">
        <v>51.99</v>
      </c>
      <c r="O77">
        <v>12.12</v>
      </c>
      <c r="P77">
        <v>10992</v>
      </c>
      <c r="Q77">
        <v>432</v>
      </c>
      <c r="R77">
        <v>3.93</v>
      </c>
      <c r="S77" t="s">
        <v>33</v>
      </c>
    </row>
    <row r="78" spans="1:19" x14ac:dyDescent="0.25">
      <c r="A78" t="s">
        <v>102</v>
      </c>
      <c r="B78">
        <v>10621</v>
      </c>
      <c r="C78" s="1">
        <v>1</v>
      </c>
      <c r="D78">
        <v>347</v>
      </c>
      <c r="E78" s="1">
        <v>3.27E-2</v>
      </c>
      <c r="F78">
        <v>5585</v>
      </c>
      <c r="G78" s="1">
        <v>0.52580000000000005</v>
      </c>
      <c r="H78">
        <v>4689</v>
      </c>
      <c r="I78" s="1">
        <v>0.4415</v>
      </c>
      <c r="J78">
        <v>194</v>
      </c>
      <c r="K78">
        <v>7</v>
      </c>
      <c r="L78">
        <v>230</v>
      </c>
      <c r="M78">
        <v>3.27</v>
      </c>
      <c r="N78">
        <v>52.58</v>
      </c>
      <c r="O78">
        <v>6.21</v>
      </c>
      <c r="P78">
        <v>8929</v>
      </c>
      <c r="Q78">
        <v>1692</v>
      </c>
      <c r="R78">
        <v>18.95</v>
      </c>
      <c r="S78" t="s">
        <v>25</v>
      </c>
    </row>
    <row r="79" spans="1:19" x14ac:dyDescent="0.25">
      <c r="A79" t="s">
        <v>103</v>
      </c>
      <c r="B79">
        <v>10621</v>
      </c>
      <c r="C79" s="1">
        <v>1</v>
      </c>
      <c r="D79">
        <v>78</v>
      </c>
      <c r="E79" s="1">
        <v>7.3000000000000001E-3</v>
      </c>
      <c r="F79">
        <v>3752</v>
      </c>
      <c r="G79" s="1">
        <v>0.3533</v>
      </c>
      <c r="H79">
        <v>6791</v>
      </c>
      <c r="I79" s="1">
        <v>0.63939999999999997</v>
      </c>
      <c r="J79">
        <v>152</v>
      </c>
      <c r="K79">
        <v>2</v>
      </c>
      <c r="L79">
        <v>0</v>
      </c>
      <c r="M79">
        <v>0.73</v>
      </c>
      <c r="N79">
        <v>35.33</v>
      </c>
      <c r="O79">
        <v>2.08</v>
      </c>
      <c r="P79">
        <v>8916</v>
      </c>
      <c r="Q79">
        <v>1705</v>
      </c>
      <c r="R79">
        <v>19.12</v>
      </c>
      <c r="S79" t="s">
        <v>33</v>
      </c>
    </row>
    <row r="80" spans="1:19" x14ac:dyDescent="0.25">
      <c r="A80" t="s">
        <v>104</v>
      </c>
      <c r="B80">
        <v>10498</v>
      </c>
      <c r="C80" s="1">
        <v>1</v>
      </c>
      <c r="D80">
        <v>294</v>
      </c>
      <c r="E80" s="1">
        <v>2.8000000000000001E-2</v>
      </c>
      <c r="F80">
        <v>4930</v>
      </c>
      <c r="G80" s="1">
        <v>0.46960000000000002</v>
      </c>
      <c r="H80">
        <v>5274</v>
      </c>
      <c r="I80" s="1">
        <v>0.50239999999999996</v>
      </c>
      <c r="J80">
        <v>731</v>
      </c>
      <c r="K80">
        <v>14</v>
      </c>
      <c r="L80">
        <v>375</v>
      </c>
      <c r="M80">
        <v>2.8</v>
      </c>
      <c r="N80">
        <v>46.96</v>
      </c>
      <c r="O80">
        <v>5.96</v>
      </c>
      <c r="P80">
        <v>8479</v>
      </c>
      <c r="Q80">
        <v>2019</v>
      </c>
      <c r="R80">
        <v>23.81</v>
      </c>
      <c r="S80" t="s">
        <v>25</v>
      </c>
    </row>
    <row r="81" spans="1:19" x14ac:dyDescent="0.25">
      <c r="A81" t="s">
        <v>105</v>
      </c>
      <c r="B81">
        <v>10213</v>
      </c>
      <c r="C81" s="1">
        <v>1</v>
      </c>
      <c r="D81">
        <v>466</v>
      </c>
      <c r="E81" s="1">
        <v>4.5600000000000002E-2</v>
      </c>
      <c r="F81">
        <v>5564</v>
      </c>
      <c r="G81" s="1">
        <v>0.54479999999999995</v>
      </c>
      <c r="H81">
        <v>4183</v>
      </c>
      <c r="I81" s="1">
        <v>0.40960000000000002</v>
      </c>
      <c r="J81">
        <v>127</v>
      </c>
      <c r="K81">
        <v>6</v>
      </c>
      <c r="L81">
        <v>137</v>
      </c>
      <c r="M81">
        <v>4.5599999999999996</v>
      </c>
      <c r="N81">
        <v>54.48</v>
      </c>
      <c r="O81">
        <v>8.3800000000000008</v>
      </c>
      <c r="P81">
        <v>9249</v>
      </c>
      <c r="Q81">
        <v>964</v>
      </c>
      <c r="R81">
        <v>10.42</v>
      </c>
      <c r="S81" t="s">
        <v>25</v>
      </c>
    </row>
    <row r="82" spans="1:19" x14ac:dyDescent="0.25">
      <c r="A82" t="s">
        <v>106</v>
      </c>
      <c r="B82">
        <v>9764</v>
      </c>
      <c r="C82" s="1">
        <v>1</v>
      </c>
      <c r="D82">
        <v>194</v>
      </c>
      <c r="E82" s="1">
        <v>1.9900000000000001E-2</v>
      </c>
      <c r="F82">
        <v>6477</v>
      </c>
      <c r="G82" s="1">
        <v>0.66339999999999999</v>
      </c>
      <c r="H82">
        <v>3093</v>
      </c>
      <c r="I82" s="1">
        <v>0.31680000000000003</v>
      </c>
      <c r="J82">
        <v>83</v>
      </c>
      <c r="K82">
        <v>3</v>
      </c>
      <c r="L82">
        <v>68</v>
      </c>
      <c r="M82">
        <v>1.99</v>
      </c>
      <c r="N82">
        <v>66.34</v>
      </c>
      <c r="O82">
        <v>3</v>
      </c>
      <c r="P82">
        <v>8948</v>
      </c>
      <c r="Q82">
        <v>816</v>
      </c>
      <c r="R82">
        <v>9.1199999999999992</v>
      </c>
      <c r="S82" t="s">
        <v>27</v>
      </c>
    </row>
    <row r="83" spans="1:19" x14ac:dyDescent="0.25">
      <c r="A83" t="s">
        <v>107</v>
      </c>
      <c r="B83">
        <v>9690</v>
      </c>
      <c r="C83" s="1">
        <v>1</v>
      </c>
      <c r="D83">
        <v>91</v>
      </c>
      <c r="E83" s="1">
        <v>9.4000000000000004E-3</v>
      </c>
      <c r="F83">
        <v>6260</v>
      </c>
      <c r="G83" s="1">
        <v>0.64600000000000002</v>
      </c>
      <c r="H83">
        <v>3339</v>
      </c>
      <c r="I83" s="1">
        <v>0.34460000000000002</v>
      </c>
      <c r="J83">
        <v>395</v>
      </c>
      <c r="K83">
        <v>6</v>
      </c>
      <c r="L83">
        <v>681</v>
      </c>
      <c r="M83">
        <v>0.94</v>
      </c>
      <c r="N83">
        <v>64.599999999999994</v>
      </c>
      <c r="O83">
        <v>1.45</v>
      </c>
      <c r="P83">
        <v>7153</v>
      </c>
      <c r="Q83">
        <v>2537</v>
      </c>
      <c r="R83">
        <v>35.47</v>
      </c>
      <c r="S83" t="s">
        <v>27</v>
      </c>
    </row>
    <row r="84" spans="1:19" x14ac:dyDescent="0.25">
      <c r="A84" t="s">
        <v>108</v>
      </c>
      <c r="B84">
        <v>9132</v>
      </c>
      <c r="C84" s="1">
        <v>1</v>
      </c>
      <c r="D84">
        <v>255</v>
      </c>
      <c r="E84" s="1">
        <v>2.7900000000000001E-2</v>
      </c>
      <c r="F84">
        <v>8752</v>
      </c>
      <c r="G84" s="1">
        <v>0.95840000000000003</v>
      </c>
      <c r="H84">
        <v>125</v>
      </c>
      <c r="I84" s="1">
        <v>1.37E-2</v>
      </c>
      <c r="J84">
        <v>15</v>
      </c>
      <c r="K84">
        <v>0</v>
      </c>
      <c r="L84">
        <v>0</v>
      </c>
      <c r="M84">
        <v>2.79</v>
      </c>
      <c r="N84">
        <v>95.84</v>
      </c>
      <c r="O84">
        <v>2.91</v>
      </c>
      <c r="P84">
        <v>9034</v>
      </c>
      <c r="Q84">
        <v>98</v>
      </c>
      <c r="R84">
        <v>1.08</v>
      </c>
      <c r="S84" t="s">
        <v>25</v>
      </c>
    </row>
    <row r="85" spans="1:19" x14ac:dyDescent="0.25">
      <c r="A85" t="s">
        <v>109</v>
      </c>
      <c r="B85">
        <v>8904</v>
      </c>
      <c r="C85" s="1">
        <v>1</v>
      </c>
      <c r="D85">
        <v>124</v>
      </c>
      <c r="E85" s="1">
        <v>1.3899999999999999E-2</v>
      </c>
      <c r="F85">
        <v>8601</v>
      </c>
      <c r="G85" s="1">
        <v>0.96599999999999997</v>
      </c>
      <c r="H85">
        <v>179</v>
      </c>
      <c r="I85" s="1">
        <v>2.01E-2</v>
      </c>
      <c r="J85">
        <v>7</v>
      </c>
      <c r="K85">
        <v>0</v>
      </c>
      <c r="L85">
        <v>1</v>
      </c>
      <c r="M85">
        <v>1.39</v>
      </c>
      <c r="N85">
        <v>96.6</v>
      </c>
      <c r="O85">
        <v>1.44</v>
      </c>
      <c r="P85">
        <v>8800</v>
      </c>
      <c r="Q85">
        <v>104</v>
      </c>
      <c r="R85">
        <v>1.18</v>
      </c>
      <c r="S85" t="s">
        <v>51</v>
      </c>
    </row>
    <row r="86" spans="1:19" x14ac:dyDescent="0.25">
      <c r="A86" t="s">
        <v>110</v>
      </c>
      <c r="B86">
        <v>8844</v>
      </c>
      <c r="C86" s="1">
        <v>1</v>
      </c>
      <c r="D86">
        <v>208</v>
      </c>
      <c r="E86" s="1">
        <v>2.35E-2</v>
      </c>
      <c r="F86">
        <v>5700</v>
      </c>
      <c r="G86" s="1">
        <v>0.64449999999999996</v>
      </c>
      <c r="H86">
        <v>2936</v>
      </c>
      <c r="I86" s="1">
        <v>0.33200000000000002</v>
      </c>
      <c r="J86">
        <v>13</v>
      </c>
      <c r="K86">
        <v>4</v>
      </c>
      <c r="L86">
        <v>190</v>
      </c>
      <c r="M86">
        <v>2.35</v>
      </c>
      <c r="N86">
        <v>64.45</v>
      </c>
      <c r="O86">
        <v>3.65</v>
      </c>
      <c r="P86">
        <v>8443</v>
      </c>
      <c r="Q86">
        <v>401</v>
      </c>
      <c r="R86">
        <v>4.75</v>
      </c>
      <c r="S86" t="s">
        <v>27</v>
      </c>
    </row>
    <row r="87" spans="1:19" x14ac:dyDescent="0.25">
      <c r="A87" t="s">
        <v>111</v>
      </c>
      <c r="B87">
        <v>7413</v>
      </c>
      <c r="C87" s="1">
        <v>1</v>
      </c>
      <c r="D87">
        <v>185</v>
      </c>
      <c r="E87" s="1">
        <v>2.5000000000000001E-2</v>
      </c>
      <c r="F87">
        <v>4027</v>
      </c>
      <c r="G87" s="1">
        <v>0.54320000000000002</v>
      </c>
      <c r="H87">
        <v>3201</v>
      </c>
      <c r="I87" s="1">
        <v>0.43180000000000002</v>
      </c>
      <c r="J87">
        <v>496</v>
      </c>
      <c r="K87">
        <v>16</v>
      </c>
      <c r="L87">
        <v>274</v>
      </c>
      <c r="M87">
        <v>2.5</v>
      </c>
      <c r="N87">
        <v>54.32</v>
      </c>
      <c r="O87">
        <v>4.59</v>
      </c>
      <c r="P87">
        <v>5877</v>
      </c>
      <c r="Q87">
        <v>1536</v>
      </c>
      <c r="R87">
        <v>26.14</v>
      </c>
      <c r="S87" t="s">
        <v>25</v>
      </c>
    </row>
    <row r="88" spans="1:19" x14ac:dyDescent="0.25">
      <c r="A88" t="s">
        <v>112</v>
      </c>
      <c r="B88">
        <v>7398</v>
      </c>
      <c r="C88" s="1">
        <v>1</v>
      </c>
      <c r="D88">
        <v>329</v>
      </c>
      <c r="E88" s="1">
        <v>4.4499999999999998E-2</v>
      </c>
      <c r="F88">
        <v>6920</v>
      </c>
      <c r="G88" s="1">
        <v>0.93540000000000001</v>
      </c>
      <c r="H88">
        <v>149</v>
      </c>
      <c r="I88" s="1">
        <v>2.01E-2</v>
      </c>
      <c r="J88">
        <v>5</v>
      </c>
      <c r="K88">
        <v>0</v>
      </c>
      <c r="L88">
        <v>0</v>
      </c>
      <c r="M88">
        <v>4.45</v>
      </c>
      <c r="N88">
        <v>93.54</v>
      </c>
      <c r="O88">
        <v>4.75</v>
      </c>
      <c r="P88">
        <v>7340</v>
      </c>
      <c r="Q88">
        <v>58</v>
      </c>
      <c r="R88">
        <v>0.79</v>
      </c>
      <c r="S88" t="s">
        <v>25</v>
      </c>
    </row>
    <row r="89" spans="1:19" x14ac:dyDescent="0.25">
      <c r="A89" t="s">
        <v>113</v>
      </c>
      <c r="B89">
        <v>7340</v>
      </c>
      <c r="C89" s="1">
        <v>1</v>
      </c>
      <c r="D89">
        <v>158</v>
      </c>
      <c r="E89" s="1">
        <v>2.1499999999999998E-2</v>
      </c>
      <c r="F89">
        <v>4365</v>
      </c>
      <c r="G89" s="1">
        <v>0.59470000000000001</v>
      </c>
      <c r="H89">
        <v>2817</v>
      </c>
      <c r="I89" s="1">
        <v>0.38379999999999997</v>
      </c>
      <c r="J89">
        <v>25</v>
      </c>
      <c r="K89">
        <v>1</v>
      </c>
      <c r="L89">
        <v>0</v>
      </c>
      <c r="M89">
        <v>2.15</v>
      </c>
      <c r="N89">
        <v>59.47</v>
      </c>
      <c r="O89">
        <v>3.62</v>
      </c>
      <c r="P89">
        <v>7053</v>
      </c>
      <c r="Q89">
        <v>287</v>
      </c>
      <c r="R89">
        <v>4.07</v>
      </c>
      <c r="S89" t="s">
        <v>20</v>
      </c>
    </row>
    <row r="90" spans="1:19" x14ac:dyDescent="0.25">
      <c r="A90" t="s">
        <v>114</v>
      </c>
      <c r="B90">
        <v>7235</v>
      </c>
      <c r="C90" s="1">
        <v>1</v>
      </c>
      <c r="D90">
        <v>60</v>
      </c>
      <c r="E90" s="1">
        <v>8.3000000000000001E-3</v>
      </c>
      <c r="F90">
        <v>6028</v>
      </c>
      <c r="G90" s="1">
        <v>0.83320000000000005</v>
      </c>
      <c r="H90">
        <v>1147</v>
      </c>
      <c r="I90" s="1">
        <v>0.1585</v>
      </c>
      <c r="J90">
        <v>43</v>
      </c>
      <c r="K90">
        <v>1</v>
      </c>
      <c r="L90">
        <v>58</v>
      </c>
      <c r="M90">
        <v>0.83</v>
      </c>
      <c r="N90">
        <v>83.32</v>
      </c>
      <c r="O90">
        <v>1</v>
      </c>
      <c r="P90">
        <v>6921</v>
      </c>
      <c r="Q90">
        <v>314</v>
      </c>
      <c r="R90">
        <v>4.54</v>
      </c>
      <c r="S90" t="s">
        <v>25</v>
      </c>
    </row>
    <row r="91" spans="1:19" x14ac:dyDescent="0.25">
      <c r="A91" t="s">
        <v>115</v>
      </c>
      <c r="B91">
        <v>7189</v>
      </c>
      <c r="C91" s="1">
        <v>1</v>
      </c>
      <c r="D91">
        <v>49</v>
      </c>
      <c r="E91" s="1">
        <v>6.7999999999999996E-3</v>
      </c>
      <c r="F91">
        <v>4682</v>
      </c>
      <c r="G91" s="1">
        <v>0.65129999999999999</v>
      </c>
      <c r="H91">
        <v>2458</v>
      </c>
      <c r="I91" s="1">
        <v>0.34189999999999998</v>
      </c>
      <c r="J91">
        <v>205</v>
      </c>
      <c r="K91">
        <v>0</v>
      </c>
      <c r="L91">
        <v>219</v>
      </c>
      <c r="M91">
        <v>0.68</v>
      </c>
      <c r="N91">
        <v>65.13</v>
      </c>
      <c r="O91">
        <v>1.05</v>
      </c>
      <c r="P91">
        <v>6433</v>
      </c>
      <c r="Q91">
        <v>756</v>
      </c>
      <c r="R91">
        <v>11.75</v>
      </c>
      <c r="S91" t="s">
        <v>27</v>
      </c>
    </row>
    <row r="92" spans="1:19" x14ac:dyDescent="0.25">
      <c r="A92" t="s">
        <v>116</v>
      </c>
      <c r="B92">
        <v>7055</v>
      </c>
      <c r="C92" s="1">
        <v>1</v>
      </c>
      <c r="D92">
        <v>45</v>
      </c>
      <c r="E92" s="1">
        <v>6.4000000000000003E-3</v>
      </c>
      <c r="F92">
        <v>6257</v>
      </c>
      <c r="G92" s="1">
        <v>0.88690000000000002</v>
      </c>
      <c r="H92">
        <v>753</v>
      </c>
      <c r="I92" s="1">
        <v>0.1067</v>
      </c>
      <c r="J92">
        <v>47</v>
      </c>
      <c r="K92">
        <v>2</v>
      </c>
      <c r="L92">
        <v>105</v>
      </c>
      <c r="M92">
        <v>0.64</v>
      </c>
      <c r="N92">
        <v>88.69</v>
      </c>
      <c r="O92">
        <v>0.72</v>
      </c>
      <c r="P92">
        <v>6590</v>
      </c>
      <c r="Q92">
        <v>465</v>
      </c>
      <c r="R92">
        <v>7.06</v>
      </c>
      <c r="S92" t="s">
        <v>27</v>
      </c>
    </row>
    <row r="93" spans="1:19" x14ac:dyDescent="0.25">
      <c r="A93" t="s">
        <v>117</v>
      </c>
      <c r="B93">
        <v>6321</v>
      </c>
      <c r="C93" s="1">
        <v>1</v>
      </c>
      <c r="D93">
        <v>112</v>
      </c>
      <c r="E93" s="1">
        <v>1.77E-2</v>
      </c>
      <c r="F93">
        <v>4825</v>
      </c>
      <c r="G93" s="1">
        <v>0.76329999999999998</v>
      </c>
      <c r="H93">
        <v>1384</v>
      </c>
      <c r="I93" s="1">
        <v>0.219</v>
      </c>
      <c r="J93">
        <v>49</v>
      </c>
      <c r="K93">
        <v>0</v>
      </c>
      <c r="L93">
        <v>178</v>
      </c>
      <c r="M93">
        <v>1.77</v>
      </c>
      <c r="N93">
        <v>76.33</v>
      </c>
      <c r="O93">
        <v>2.3199999999999998</v>
      </c>
      <c r="P93">
        <v>5639</v>
      </c>
      <c r="Q93">
        <v>682</v>
      </c>
      <c r="R93">
        <v>12.09</v>
      </c>
      <c r="S93" t="s">
        <v>25</v>
      </c>
    </row>
    <row r="94" spans="1:19" x14ac:dyDescent="0.25">
      <c r="A94" t="s">
        <v>118</v>
      </c>
      <c r="B94">
        <v>6208</v>
      </c>
      <c r="C94" s="1">
        <v>1</v>
      </c>
      <c r="D94">
        <v>156</v>
      </c>
      <c r="E94" s="1">
        <v>2.5100000000000001E-2</v>
      </c>
      <c r="F94">
        <v>4653</v>
      </c>
      <c r="G94" s="1">
        <v>0.74950000000000006</v>
      </c>
      <c r="H94">
        <v>1399</v>
      </c>
      <c r="I94" s="1">
        <v>0.22539999999999999</v>
      </c>
      <c r="J94">
        <v>37</v>
      </c>
      <c r="K94">
        <v>0</v>
      </c>
      <c r="L94">
        <v>223</v>
      </c>
      <c r="M94">
        <v>2.5099999999999998</v>
      </c>
      <c r="N94">
        <v>74.95</v>
      </c>
      <c r="O94">
        <v>3.35</v>
      </c>
      <c r="P94">
        <v>5923</v>
      </c>
      <c r="Q94">
        <v>285</v>
      </c>
      <c r="R94">
        <v>4.8099999999999996</v>
      </c>
      <c r="S94" t="s">
        <v>27</v>
      </c>
    </row>
    <row r="95" spans="1:19" x14ac:dyDescent="0.25">
      <c r="A95" t="s">
        <v>119</v>
      </c>
      <c r="B95">
        <v>5059</v>
      </c>
      <c r="C95" s="1">
        <v>1</v>
      </c>
      <c r="D95">
        <v>58</v>
      </c>
      <c r="E95" s="1">
        <v>1.15E-2</v>
      </c>
      <c r="F95">
        <v>4977</v>
      </c>
      <c r="G95" s="1">
        <v>0.98380000000000001</v>
      </c>
      <c r="H95">
        <v>24</v>
      </c>
      <c r="I95" s="1">
        <v>4.7000000000000002E-3</v>
      </c>
      <c r="J95">
        <v>9</v>
      </c>
      <c r="K95">
        <v>0</v>
      </c>
      <c r="L95">
        <v>11</v>
      </c>
      <c r="M95">
        <v>1.1499999999999999</v>
      </c>
      <c r="N95">
        <v>98.38</v>
      </c>
      <c r="O95">
        <v>1.17</v>
      </c>
      <c r="P95">
        <v>5020</v>
      </c>
      <c r="Q95">
        <v>39</v>
      </c>
      <c r="R95">
        <v>0.78</v>
      </c>
      <c r="S95" t="s">
        <v>33</v>
      </c>
    </row>
    <row r="96" spans="1:19" x14ac:dyDescent="0.25">
      <c r="A96" t="s">
        <v>120</v>
      </c>
      <c r="B96">
        <v>4881</v>
      </c>
      <c r="C96" s="1">
        <v>1</v>
      </c>
      <c r="D96">
        <v>139</v>
      </c>
      <c r="E96" s="1">
        <v>2.8500000000000001E-2</v>
      </c>
      <c r="F96">
        <v>3936</v>
      </c>
      <c r="G96" s="1">
        <v>0.80640000000000001</v>
      </c>
      <c r="H96">
        <v>806</v>
      </c>
      <c r="I96" s="1">
        <v>0.1651</v>
      </c>
      <c r="J96">
        <v>24</v>
      </c>
      <c r="K96">
        <v>3</v>
      </c>
      <c r="L96">
        <v>70</v>
      </c>
      <c r="M96">
        <v>2.85</v>
      </c>
      <c r="N96">
        <v>80.64</v>
      </c>
      <c r="O96">
        <v>3.53</v>
      </c>
      <c r="P96">
        <v>4370</v>
      </c>
      <c r="Q96">
        <v>511</v>
      </c>
      <c r="R96">
        <v>11.69</v>
      </c>
      <c r="S96" t="s">
        <v>25</v>
      </c>
    </row>
    <row r="97" spans="1:19" x14ac:dyDescent="0.25">
      <c r="A97" t="s">
        <v>121</v>
      </c>
      <c r="B97">
        <v>4880</v>
      </c>
      <c r="C97" s="1">
        <v>1</v>
      </c>
      <c r="D97">
        <v>144</v>
      </c>
      <c r="E97" s="1">
        <v>2.9499999999999998E-2</v>
      </c>
      <c r="F97">
        <v>2745</v>
      </c>
      <c r="G97" s="1">
        <v>0.5625</v>
      </c>
      <c r="H97">
        <v>1991</v>
      </c>
      <c r="I97" s="1">
        <v>0.40799999999999997</v>
      </c>
      <c r="J97">
        <v>117</v>
      </c>
      <c r="K97">
        <v>6</v>
      </c>
      <c r="L97">
        <v>63</v>
      </c>
      <c r="M97">
        <v>2.95</v>
      </c>
      <c r="N97">
        <v>56.25</v>
      </c>
      <c r="O97">
        <v>5.25</v>
      </c>
      <c r="P97">
        <v>4171</v>
      </c>
      <c r="Q97">
        <v>709</v>
      </c>
      <c r="R97">
        <v>17</v>
      </c>
      <c r="S97" t="s">
        <v>25</v>
      </c>
    </row>
    <row r="98" spans="1:19" x14ac:dyDescent="0.25">
      <c r="A98" t="s">
        <v>122</v>
      </c>
      <c r="B98">
        <v>4599</v>
      </c>
      <c r="C98" s="1">
        <v>1</v>
      </c>
      <c r="D98">
        <v>59</v>
      </c>
      <c r="E98" s="1">
        <v>1.2800000000000001E-2</v>
      </c>
      <c r="F98">
        <v>1546</v>
      </c>
      <c r="G98" s="1">
        <v>0.3362</v>
      </c>
      <c r="H98">
        <v>2994</v>
      </c>
      <c r="I98" s="1">
        <v>0.65100000000000002</v>
      </c>
      <c r="J98">
        <v>0</v>
      </c>
      <c r="K98">
        <v>0</v>
      </c>
      <c r="L98">
        <v>0</v>
      </c>
      <c r="M98">
        <v>1.28</v>
      </c>
      <c r="N98">
        <v>33.619999999999997</v>
      </c>
      <c r="O98">
        <v>3.82</v>
      </c>
      <c r="P98">
        <v>4548</v>
      </c>
      <c r="Q98">
        <v>51</v>
      </c>
      <c r="R98">
        <v>1.1200000000000001</v>
      </c>
      <c r="S98" t="s">
        <v>27</v>
      </c>
    </row>
    <row r="99" spans="1:19" x14ac:dyDescent="0.25">
      <c r="A99" t="s">
        <v>123</v>
      </c>
      <c r="B99">
        <v>4552</v>
      </c>
      <c r="C99" s="1">
        <v>1</v>
      </c>
      <c r="D99">
        <v>140</v>
      </c>
      <c r="E99" s="1">
        <v>3.0800000000000001E-2</v>
      </c>
      <c r="F99">
        <v>2815</v>
      </c>
      <c r="G99" s="1">
        <v>0.61839999999999995</v>
      </c>
      <c r="H99">
        <v>1597</v>
      </c>
      <c r="I99" s="1">
        <v>0.3508</v>
      </c>
      <c r="J99">
        <v>71</v>
      </c>
      <c r="K99">
        <v>1</v>
      </c>
      <c r="L99">
        <v>465</v>
      </c>
      <c r="M99">
        <v>3.08</v>
      </c>
      <c r="N99">
        <v>61.84</v>
      </c>
      <c r="O99">
        <v>4.97</v>
      </c>
      <c r="P99">
        <v>3326</v>
      </c>
      <c r="Q99">
        <v>1226</v>
      </c>
      <c r="R99">
        <v>36.86</v>
      </c>
      <c r="S99" t="s">
        <v>27</v>
      </c>
    </row>
    <row r="100" spans="1:19" x14ac:dyDescent="0.25">
      <c r="A100" t="s">
        <v>124</v>
      </c>
      <c r="B100">
        <v>4548</v>
      </c>
      <c r="C100" s="1">
        <v>1</v>
      </c>
      <c r="D100">
        <v>43</v>
      </c>
      <c r="E100" s="1">
        <v>9.4999999999999998E-3</v>
      </c>
      <c r="F100">
        <v>2905</v>
      </c>
      <c r="G100" s="1">
        <v>0.63870000000000005</v>
      </c>
      <c r="H100">
        <v>1600</v>
      </c>
      <c r="I100" s="1">
        <v>0.3518</v>
      </c>
      <c r="J100">
        <v>104</v>
      </c>
      <c r="K100">
        <v>2</v>
      </c>
      <c r="L100">
        <v>111</v>
      </c>
      <c r="M100">
        <v>0.95</v>
      </c>
      <c r="N100">
        <v>63.87</v>
      </c>
      <c r="O100">
        <v>1.48</v>
      </c>
      <c r="P100">
        <v>3748</v>
      </c>
      <c r="Q100">
        <v>800</v>
      </c>
      <c r="R100">
        <v>21.34</v>
      </c>
      <c r="S100" t="s">
        <v>20</v>
      </c>
    </row>
    <row r="101" spans="1:19" x14ac:dyDescent="0.25">
      <c r="A101" t="s">
        <v>125</v>
      </c>
      <c r="B101">
        <v>4448</v>
      </c>
      <c r="C101" s="1">
        <v>1</v>
      </c>
      <c r="D101">
        <v>596</v>
      </c>
      <c r="E101" s="1">
        <v>0.13400000000000001</v>
      </c>
      <c r="F101">
        <v>3329</v>
      </c>
      <c r="G101" s="1">
        <v>0.74839999999999995</v>
      </c>
      <c r="H101">
        <v>523</v>
      </c>
      <c r="I101" s="1">
        <v>0.1176</v>
      </c>
      <c r="J101">
        <v>13</v>
      </c>
      <c r="K101">
        <v>0</v>
      </c>
      <c r="L101">
        <v>0</v>
      </c>
      <c r="M101">
        <v>13.4</v>
      </c>
      <c r="N101">
        <v>74.84</v>
      </c>
      <c r="O101">
        <v>17.899999999999999</v>
      </c>
      <c r="P101">
        <v>4339</v>
      </c>
      <c r="Q101">
        <v>109</v>
      </c>
      <c r="R101">
        <v>2.5099999999999998</v>
      </c>
      <c r="S101" t="s">
        <v>25</v>
      </c>
    </row>
    <row r="102" spans="1:19" x14ac:dyDescent="0.25">
      <c r="A102" t="s">
        <v>126</v>
      </c>
      <c r="B102">
        <v>4227</v>
      </c>
      <c r="C102" s="1">
        <v>1</v>
      </c>
      <c r="D102">
        <v>202</v>
      </c>
      <c r="E102" s="1">
        <v>4.7800000000000002E-2</v>
      </c>
      <c r="F102">
        <v>1374</v>
      </c>
      <c r="G102" s="1">
        <v>0.3251</v>
      </c>
      <c r="H102">
        <v>2651</v>
      </c>
      <c r="I102" s="1">
        <v>0.62719999999999998</v>
      </c>
      <c r="J102">
        <v>34</v>
      </c>
      <c r="K102">
        <v>0</v>
      </c>
      <c r="L102">
        <v>0</v>
      </c>
      <c r="M102">
        <v>4.78</v>
      </c>
      <c r="N102">
        <v>32.51</v>
      </c>
      <c r="O102">
        <v>14.7</v>
      </c>
      <c r="P102">
        <v>4012</v>
      </c>
      <c r="Q102">
        <v>215</v>
      </c>
      <c r="R102">
        <v>5.36</v>
      </c>
      <c r="S102" t="s">
        <v>25</v>
      </c>
    </row>
    <row r="103" spans="1:19" x14ac:dyDescent="0.25">
      <c r="A103" t="s">
        <v>127</v>
      </c>
      <c r="B103">
        <v>3882</v>
      </c>
      <c r="C103" s="1">
        <v>1</v>
      </c>
      <c r="D103">
        <v>51</v>
      </c>
      <c r="E103" s="1">
        <v>1.3100000000000001E-2</v>
      </c>
      <c r="F103">
        <v>1709</v>
      </c>
      <c r="G103" s="1">
        <v>0.44019999999999998</v>
      </c>
      <c r="H103">
        <v>2122</v>
      </c>
      <c r="I103" s="1">
        <v>0.54659999999999997</v>
      </c>
      <c r="J103">
        <v>132</v>
      </c>
      <c r="K103">
        <v>0</v>
      </c>
      <c r="L103">
        <v>17</v>
      </c>
      <c r="M103">
        <v>1.31</v>
      </c>
      <c r="N103">
        <v>44.02</v>
      </c>
      <c r="O103">
        <v>2.98</v>
      </c>
      <c r="P103">
        <v>2905</v>
      </c>
      <c r="Q103">
        <v>977</v>
      </c>
      <c r="R103">
        <v>33.630000000000003</v>
      </c>
      <c r="S103" t="s">
        <v>33</v>
      </c>
    </row>
    <row r="104" spans="1:19" x14ac:dyDescent="0.25">
      <c r="A104" t="s">
        <v>128</v>
      </c>
      <c r="B104">
        <v>3664</v>
      </c>
      <c r="C104" s="1">
        <v>1</v>
      </c>
      <c r="D104">
        <v>99</v>
      </c>
      <c r="E104" s="1">
        <v>2.7E-2</v>
      </c>
      <c r="F104">
        <v>1645</v>
      </c>
      <c r="G104" s="1">
        <v>0.44900000000000001</v>
      </c>
      <c r="H104">
        <v>1920</v>
      </c>
      <c r="I104" s="1">
        <v>0.52400000000000002</v>
      </c>
      <c r="J104">
        <v>24</v>
      </c>
      <c r="K104">
        <v>0</v>
      </c>
      <c r="L104">
        <v>6</v>
      </c>
      <c r="M104">
        <v>2.7</v>
      </c>
      <c r="N104">
        <v>44.9</v>
      </c>
      <c r="O104">
        <v>6.02</v>
      </c>
      <c r="P104">
        <v>2992</v>
      </c>
      <c r="Q104">
        <v>672</v>
      </c>
      <c r="R104">
        <v>22.46</v>
      </c>
      <c r="S104" t="s">
        <v>27</v>
      </c>
    </row>
    <row r="105" spans="1:19" x14ac:dyDescent="0.25">
      <c r="A105" t="s">
        <v>129</v>
      </c>
      <c r="B105">
        <v>3439</v>
      </c>
      <c r="C105" s="1">
        <v>1</v>
      </c>
      <c r="D105">
        <v>108</v>
      </c>
      <c r="E105" s="1">
        <v>3.1399999999999997E-2</v>
      </c>
      <c r="F105">
        <v>2492</v>
      </c>
      <c r="G105" s="1">
        <v>0.72460000000000002</v>
      </c>
      <c r="H105">
        <v>839</v>
      </c>
      <c r="I105" s="1">
        <v>0.24399999999999999</v>
      </c>
      <c r="J105">
        <v>0</v>
      </c>
      <c r="K105">
        <v>0</v>
      </c>
      <c r="L105">
        <v>0</v>
      </c>
      <c r="M105">
        <v>3.14</v>
      </c>
      <c r="N105">
        <v>72.459999999999994</v>
      </c>
      <c r="O105">
        <v>4.33</v>
      </c>
      <c r="P105">
        <v>3147</v>
      </c>
      <c r="Q105">
        <v>292</v>
      </c>
      <c r="R105">
        <v>9.2799999999999994</v>
      </c>
      <c r="S105" t="s">
        <v>20</v>
      </c>
    </row>
    <row r="106" spans="1:19" x14ac:dyDescent="0.25">
      <c r="A106" t="s">
        <v>130</v>
      </c>
      <c r="B106">
        <v>3369</v>
      </c>
      <c r="C106" s="1">
        <v>1</v>
      </c>
      <c r="D106">
        <v>15</v>
      </c>
      <c r="E106" s="1">
        <v>4.4999999999999997E-3</v>
      </c>
      <c r="F106">
        <v>2547</v>
      </c>
      <c r="G106" s="1">
        <v>0.75600000000000001</v>
      </c>
      <c r="H106">
        <v>807</v>
      </c>
      <c r="I106" s="1">
        <v>0.23949999999999999</v>
      </c>
      <c r="J106">
        <v>67</v>
      </c>
      <c r="K106">
        <v>0</v>
      </c>
      <c r="L106">
        <v>19</v>
      </c>
      <c r="M106">
        <v>0.45</v>
      </c>
      <c r="N106">
        <v>75.599999999999994</v>
      </c>
      <c r="O106">
        <v>0.59</v>
      </c>
      <c r="P106">
        <v>2999</v>
      </c>
      <c r="Q106">
        <v>370</v>
      </c>
      <c r="R106">
        <v>12.34</v>
      </c>
      <c r="S106" t="s">
        <v>23</v>
      </c>
    </row>
    <row r="107" spans="1:19" x14ac:dyDescent="0.25">
      <c r="A107" t="s">
        <v>131</v>
      </c>
      <c r="B107">
        <v>3297</v>
      </c>
      <c r="C107" s="1">
        <v>1</v>
      </c>
      <c r="D107">
        <v>58</v>
      </c>
      <c r="E107" s="1">
        <v>1.7600000000000001E-2</v>
      </c>
      <c r="F107">
        <v>3111</v>
      </c>
      <c r="G107" s="1">
        <v>0.94359999999999999</v>
      </c>
      <c r="H107">
        <v>128</v>
      </c>
      <c r="I107" s="1">
        <v>3.8800000000000001E-2</v>
      </c>
      <c r="J107">
        <v>6</v>
      </c>
      <c r="K107">
        <v>0</v>
      </c>
      <c r="L107">
        <v>2</v>
      </c>
      <c r="M107">
        <v>1.76</v>
      </c>
      <c r="N107">
        <v>94.36</v>
      </c>
      <c r="O107">
        <v>1.86</v>
      </c>
      <c r="P107">
        <v>3250</v>
      </c>
      <c r="Q107">
        <v>47</v>
      </c>
      <c r="R107">
        <v>1.45</v>
      </c>
      <c r="S107" t="s">
        <v>23</v>
      </c>
    </row>
    <row r="108" spans="1:19" x14ac:dyDescent="0.25">
      <c r="A108" t="s">
        <v>132</v>
      </c>
      <c r="B108">
        <v>3200</v>
      </c>
      <c r="C108" s="1">
        <v>1</v>
      </c>
      <c r="D108">
        <v>54</v>
      </c>
      <c r="E108" s="1">
        <v>1.6899999999999998E-2</v>
      </c>
      <c r="F108">
        <v>829</v>
      </c>
      <c r="G108" s="1">
        <v>0.2591</v>
      </c>
      <c r="H108">
        <v>2317</v>
      </c>
      <c r="I108" s="1">
        <v>0.72409999999999997</v>
      </c>
      <c r="J108">
        <v>162</v>
      </c>
      <c r="K108">
        <v>3</v>
      </c>
      <c r="L108">
        <v>73</v>
      </c>
      <c r="M108">
        <v>1.69</v>
      </c>
      <c r="N108">
        <v>25.91</v>
      </c>
      <c r="O108">
        <v>6.51</v>
      </c>
      <c r="P108">
        <v>2851</v>
      </c>
      <c r="Q108">
        <v>349</v>
      </c>
      <c r="R108">
        <v>12.24</v>
      </c>
      <c r="S108" t="s">
        <v>27</v>
      </c>
    </row>
    <row r="109" spans="1:19" x14ac:dyDescent="0.25">
      <c r="A109" t="s">
        <v>133</v>
      </c>
      <c r="B109">
        <v>3196</v>
      </c>
      <c r="C109" s="1">
        <v>1</v>
      </c>
      <c r="D109">
        <v>93</v>
      </c>
      <c r="E109" s="1">
        <v>2.9100000000000001E-2</v>
      </c>
      <c r="F109">
        <v>1543</v>
      </c>
      <c r="G109" s="1">
        <v>0.48280000000000001</v>
      </c>
      <c r="H109">
        <v>1560</v>
      </c>
      <c r="I109" s="1">
        <v>0.48809999999999998</v>
      </c>
      <c r="J109">
        <v>18</v>
      </c>
      <c r="K109">
        <v>0</v>
      </c>
      <c r="L109">
        <v>22</v>
      </c>
      <c r="M109">
        <v>2.91</v>
      </c>
      <c r="N109">
        <v>48.28</v>
      </c>
      <c r="O109">
        <v>6.03</v>
      </c>
      <c r="P109">
        <v>3130</v>
      </c>
      <c r="Q109">
        <v>66</v>
      </c>
      <c r="R109">
        <v>2.11</v>
      </c>
      <c r="S109" t="s">
        <v>33</v>
      </c>
    </row>
    <row r="110" spans="1:19" x14ac:dyDescent="0.25">
      <c r="A110" t="s">
        <v>134</v>
      </c>
      <c r="B110">
        <v>3071</v>
      </c>
      <c r="C110" s="1">
        <v>1</v>
      </c>
      <c r="D110">
        <v>51</v>
      </c>
      <c r="E110" s="1">
        <v>1.66E-2</v>
      </c>
      <c r="F110">
        <v>842</v>
      </c>
      <c r="G110" s="1">
        <v>0.2742</v>
      </c>
      <c r="H110">
        <v>2178</v>
      </c>
      <c r="I110" s="1">
        <v>0.70920000000000005</v>
      </c>
      <c r="J110">
        <v>0</v>
      </c>
      <c r="K110">
        <v>0</v>
      </c>
      <c r="L110">
        <v>0</v>
      </c>
      <c r="M110">
        <v>1.66</v>
      </c>
      <c r="N110">
        <v>27.42</v>
      </c>
      <c r="O110">
        <v>6.06</v>
      </c>
      <c r="P110">
        <v>3071</v>
      </c>
      <c r="Q110">
        <v>0</v>
      </c>
      <c r="R110">
        <v>0</v>
      </c>
      <c r="S110" t="s">
        <v>27</v>
      </c>
    </row>
    <row r="111" spans="1:19" x14ac:dyDescent="0.25">
      <c r="A111" t="s">
        <v>135</v>
      </c>
      <c r="B111">
        <v>2893</v>
      </c>
      <c r="C111" s="1">
        <v>1</v>
      </c>
      <c r="D111">
        <v>45</v>
      </c>
      <c r="E111" s="1">
        <v>1.5599999999999999E-2</v>
      </c>
      <c r="F111">
        <v>809</v>
      </c>
      <c r="G111" s="1">
        <v>0.27960000000000002</v>
      </c>
      <c r="H111">
        <v>2039</v>
      </c>
      <c r="I111" s="1">
        <v>0.70479999999999998</v>
      </c>
      <c r="J111">
        <v>94</v>
      </c>
      <c r="K111">
        <v>2</v>
      </c>
      <c r="L111">
        <v>70</v>
      </c>
      <c r="M111">
        <v>1.56</v>
      </c>
      <c r="N111">
        <v>27.96</v>
      </c>
      <c r="O111">
        <v>5.56</v>
      </c>
      <c r="P111">
        <v>2188</v>
      </c>
      <c r="Q111">
        <v>705</v>
      </c>
      <c r="R111">
        <v>32.22</v>
      </c>
      <c r="S111" t="s">
        <v>25</v>
      </c>
    </row>
    <row r="112" spans="1:19" x14ac:dyDescent="0.25">
      <c r="A112" t="s">
        <v>136</v>
      </c>
      <c r="B112">
        <v>2827</v>
      </c>
      <c r="C112" s="1">
        <v>1</v>
      </c>
      <c r="D112">
        <v>64</v>
      </c>
      <c r="E112" s="1">
        <v>2.2599999999999999E-2</v>
      </c>
      <c r="F112">
        <v>577</v>
      </c>
      <c r="G112" s="1">
        <v>0.2041</v>
      </c>
      <c r="H112">
        <v>2186</v>
      </c>
      <c r="I112" s="1">
        <v>0.77329999999999999</v>
      </c>
      <c r="J112">
        <v>158</v>
      </c>
      <c r="K112">
        <v>4</v>
      </c>
      <c r="L112">
        <v>24</v>
      </c>
      <c r="M112">
        <v>2.2599999999999998</v>
      </c>
      <c r="N112">
        <v>20.41</v>
      </c>
      <c r="O112">
        <v>11.09</v>
      </c>
      <c r="P112">
        <v>1980</v>
      </c>
      <c r="Q112">
        <v>847</v>
      </c>
      <c r="R112">
        <v>42.78</v>
      </c>
      <c r="S112" t="s">
        <v>33</v>
      </c>
    </row>
    <row r="113" spans="1:19" x14ac:dyDescent="0.25">
      <c r="A113" t="s">
        <v>137</v>
      </c>
      <c r="B113">
        <v>2805</v>
      </c>
      <c r="C113" s="1">
        <v>1</v>
      </c>
      <c r="D113">
        <v>11</v>
      </c>
      <c r="E113" s="1">
        <v>3.8999999999999998E-3</v>
      </c>
      <c r="F113">
        <v>2121</v>
      </c>
      <c r="G113" s="1">
        <v>0.75609999999999999</v>
      </c>
      <c r="H113">
        <v>673</v>
      </c>
      <c r="I113" s="1">
        <v>0.2399</v>
      </c>
      <c r="J113">
        <v>23</v>
      </c>
      <c r="K113">
        <v>0</v>
      </c>
      <c r="L113">
        <v>15</v>
      </c>
      <c r="M113">
        <v>0.39</v>
      </c>
      <c r="N113">
        <v>75.61</v>
      </c>
      <c r="O113">
        <v>0.52</v>
      </c>
      <c r="P113">
        <v>2730</v>
      </c>
      <c r="Q113">
        <v>75</v>
      </c>
      <c r="R113">
        <v>2.75</v>
      </c>
      <c r="S113" t="s">
        <v>23</v>
      </c>
    </row>
    <row r="114" spans="1:19" x14ac:dyDescent="0.25">
      <c r="A114" t="s">
        <v>138</v>
      </c>
      <c r="B114">
        <v>2704</v>
      </c>
      <c r="C114" s="1">
        <v>1</v>
      </c>
      <c r="D114">
        <v>36</v>
      </c>
      <c r="E114" s="1">
        <v>1.3299999999999999E-2</v>
      </c>
      <c r="F114">
        <v>542</v>
      </c>
      <c r="G114" s="1">
        <v>0.20039999999999999</v>
      </c>
      <c r="H114">
        <v>2126</v>
      </c>
      <c r="I114" s="1">
        <v>0.78620000000000001</v>
      </c>
      <c r="J114">
        <v>192</v>
      </c>
      <c r="K114">
        <v>2</v>
      </c>
      <c r="L114">
        <v>24</v>
      </c>
      <c r="M114">
        <v>1.33</v>
      </c>
      <c r="N114">
        <v>20.04</v>
      </c>
      <c r="O114">
        <v>6.64</v>
      </c>
      <c r="P114">
        <v>1713</v>
      </c>
      <c r="Q114">
        <v>991</v>
      </c>
      <c r="R114">
        <v>57.85</v>
      </c>
      <c r="S114" t="s">
        <v>27</v>
      </c>
    </row>
    <row r="115" spans="1:19" x14ac:dyDescent="0.25">
      <c r="A115" t="s">
        <v>139</v>
      </c>
      <c r="B115">
        <v>2532</v>
      </c>
      <c r="C115" s="1">
        <v>1</v>
      </c>
      <c r="D115">
        <v>87</v>
      </c>
      <c r="E115" s="1">
        <v>3.44E-2</v>
      </c>
      <c r="F115">
        <v>2351</v>
      </c>
      <c r="G115" s="1">
        <v>0.92849999999999999</v>
      </c>
      <c r="H115">
        <v>94</v>
      </c>
      <c r="I115" s="1">
        <v>3.7100000000000001E-2</v>
      </c>
      <c r="J115">
        <v>37</v>
      </c>
      <c r="K115">
        <v>0</v>
      </c>
      <c r="L115">
        <v>2</v>
      </c>
      <c r="M115">
        <v>3.44</v>
      </c>
      <c r="N115">
        <v>92.85</v>
      </c>
      <c r="O115">
        <v>3.7</v>
      </c>
      <c r="P115">
        <v>2446</v>
      </c>
      <c r="Q115">
        <v>86</v>
      </c>
      <c r="R115">
        <v>3.52</v>
      </c>
      <c r="S115" t="s">
        <v>20</v>
      </c>
    </row>
    <row r="116" spans="1:19" x14ac:dyDescent="0.25">
      <c r="A116" t="s">
        <v>140</v>
      </c>
      <c r="B116">
        <v>2513</v>
      </c>
      <c r="C116" s="1">
        <v>1</v>
      </c>
      <c r="D116">
        <v>124</v>
      </c>
      <c r="E116" s="1">
        <v>4.9299999999999997E-2</v>
      </c>
      <c r="F116">
        <v>1913</v>
      </c>
      <c r="G116" s="1">
        <v>0.76119999999999999</v>
      </c>
      <c r="H116">
        <v>476</v>
      </c>
      <c r="I116" s="1">
        <v>0.18940000000000001</v>
      </c>
      <c r="J116">
        <v>3</v>
      </c>
      <c r="K116">
        <v>1</v>
      </c>
      <c r="L116">
        <v>2</v>
      </c>
      <c r="M116">
        <v>4.93</v>
      </c>
      <c r="N116">
        <v>76.12</v>
      </c>
      <c r="O116">
        <v>6.48</v>
      </c>
      <c r="P116">
        <v>2475</v>
      </c>
      <c r="Q116">
        <v>38</v>
      </c>
      <c r="R116">
        <v>1.54</v>
      </c>
      <c r="S116" t="s">
        <v>27</v>
      </c>
    </row>
    <row r="117" spans="1:19" x14ac:dyDescent="0.25">
      <c r="A117" t="s">
        <v>141</v>
      </c>
      <c r="B117">
        <v>2328</v>
      </c>
      <c r="C117" s="1">
        <v>1</v>
      </c>
      <c r="D117">
        <v>22</v>
      </c>
      <c r="E117" s="1">
        <v>9.4999999999999998E-3</v>
      </c>
      <c r="F117">
        <v>1550</v>
      </c>
      <c r="G117" s="1">
        <v>0.66579999999999995</v>
      </c>
      <c r="H117">
        <v>756</v>
      </c>
      <c r="I117" s="1">
        <v>0.32469999999999999</v>
      </c>
      <c r="J117">
        <v>21</v>
      </c>
      <c r="K117">
        <v>0</v>
      </c>
      <c r="L117">
        <v>103</v>
      </c>
      <c r="M117">
        <v>0.95</v>
      </c>
      <c r="N117">
        <v>66.58</v>
      </c>
      <c r="O117">
        <v>1.42</v>
      </c>
      <c r="P117">
        <v>2071</v>
      </c>
      <c r="Q117">
        <v>257</v>
      </c>
      <c r="R117">
        <v>12.41</v>
      </c>
      <c r="S117" t="s">
        <v>27</v>
      </c>
    </row>
    <row r="118" spans="1:19" x14ac:dyDescent="0.25">
      <c r="A118" t="s">
        <v>142</v>
      </c>
      <c r="B118">
        <v>2316</v>
      </c>
      <c r="C118" s="1">
        <v>1</v>
      </c>
      <c r="D118">
        <v>34</v>
      </c>
      <c r="E118" s="1">
        <v>1.47E-2</v>
      </c>
      <c r="F118">
        <v>1025</v>
      </c>
      <c r="G118" s="1">
        <v>0.44259999999999999</v>
      </c>
      <c r="H118">
        <v>1257</v>
      </c>
      <c r="I118" s="1">
        <v>0.54269999999999996</v>
      </c>
      <c r="J118">
        <v>109</v>
      </c>
      <c r="K118">
        <v>2</v>
      </c>
      <c r="L118">
        <v>39</v>
      </c>
      <c r="M118">
        <v>1.47</v>
      </c>
      <c r="N118">
        <v>44.26</v>
      </c>
      <c r="O118">
        <v>3.32</v>
      </c>
      <c r="P118">
        <v>1826</v>
      </c>
      <c r="Q118">
        <v>490</v>
      </c>
      <c r="R118">
        <v>26.83</v>
      </c>
      <c r="S118" t="s">
        <v>27</v>
      </c>
    </row>
    <row r="119" spans="1:19" x14ac:dyDescent="0.25">
      <c r="A119" t="s">
        <v>143</v>
      </c>
      <c r="B119">
        <v>2305</v>
      </c>
      <c r="C119" s="1">
        <v>1</v>
      </c>
      <c r="D119">
        <v>46</v>
      </c>
      <c r="E119" s="1">
        <v>0.02</v>
      </c>
      <c r="F119">
        <v>1175</v>
      </c>
      <c r="G119" s="1">
        <v>0.50980000000000003</v>
      </c>
      <c r="H119">
        <v>1084</v>
      </c>
      <c r="I119" s="1">
        <v>0.4703</v>
      </c>
      <c r="J119">
        <v>43</v>
      </c>
      <c r="K119">
        <v>1</v>
      </c>
      <c r="L119">
        <v>0</v>
      </c>
      <c r="M119">
        <v>2</v>
      </c>
      <c r="N119">
        <v>50.98</v>
      </c>
      <c r="O119">
        <v>3.91</v>
      </c>
      <c r="P119">
        <v>2211</v>
      </c>
      <c r="Q119">
        <v>94</v>
      </c>
      <c r="R119">
        <v>4.25</v>
      </c>
      <c r="S119" t="s">
        <v>27</v>
      </c>
    </row>
    <row r="120" spans="1:19" x14ac:dyDescent="0.25">
      <c r="A120" t="s">
        <v>144</v>
      </c>
      <c r="B120">
        <v>2181</v>
      </c>
      <c r="C120" s="1">
        <v>1</v>
      </c>
      <c r="D120">
        <v>28</v>
      </c>
      <c r="E120" s="1">
        <v>1.2800000000000001E-2</v>
      </c>
      <c r="F120">
        <v>1616</v>
      </c>
      <c r="G120" s="1">
        <v>0.7409</v>
      </c>
      <c r="H120">
        <v>537</v>
      </c>
      <c r="I120" s="1">
        <v>0.2462</v>
      </c>
      <c r="J120">
        <v>2</v>
      </c>
      <c r="K120">
        <v>0</v>
      </c>
      <c r="L120">
        <v>39</v>
      </c>
      <c r="M120">
        <v>1.28</v>
      </c>
      <c r="N120">
        <v>74.09</v>
      </c>
      <c r="O120">
        <v>1.73</v>
      </c>
      <c r="P120">
        <v>1980</v>
      </c>
      <c r="Q120">
        <v>201</v>
      </c>
      <c r="R120">
        <v>10.15</v>
      </c>
      <c r="S120" t="s">
        <v>25</v>
      </c>
    </row>
    <row r="121" spans="1:19" x14ac:dyDescent="0.25">
      <c r="A121" t="s">
        <v>145</v>
      </c>
      <c r="B121">
        <v>2087</v>
      </c>
      <c r="C121" s="1">
        <v>1</v>
      </c>
      <c r="D121">
        <v>116</v>
      </c>
      <c r="E121" s="1">
        <v>5.5599999999999997E-2</v>
      </c>
      <c r="F121">
        <v>1733</v>
      </c>
      <c r="G121" s="1">
        <v>0.83040000000000003</v>
      </c>
      <c r="H121">
        <v>238</v>
      </c>
      <c r="I121" s="1">
        <v>0.114</v>
      </c>
      <c r="J121">
        <v>5</v>
      </c>
      <c r="K121">
        <v>0</v>
      </c>
      <c r="L121">
        <v>55</v>
      </c>
      <c r="M121">
        <v>5.56</v>
      </c>
      <c r="N121">
        <v>83.04</v>
      </c>
      <c r="O121">
        <v>6.69</v>
      </c>
      <c r="P121">
        <v>1953</v>
      </c>
      <c r="Q121">
        <v>134</v>
      </c>
      <c r="R121">
        <v>6.86</v>
      </c>
      <c r="S121" t="s">
        <v>25</v>
      </c>
    </row>
    <row r="122" spans="1:19" x14ac:dyDescent="0.25">
      <c r="A122" t="s">
        <v>146</v>
      </c>
      <c r="B122">
        <v>2034</v>
      </c>
      <c r="C122" s="1">
        <v>1</v>
      </c>
      <c r="D122">
        <v>69</v>
      </c>
      <c r="E122" s="1">
        <v>3.39E-2</v>
      </c>
      <c r="F122">
        <v>1923</v>
      </c>
      <c r="G122" s="1">
        <v>0.94540000000000002</v>
      </c>
      <c r="H122">
        <v>42</v>
      </c>
      <c r="I122" s="1">
        <v>2.06E-2</v>
      </c>
      <c r="J122">
        <v>0</v>
      </c>
      <c r="K122">
        <v>0</v>
      </c>
      <c r="L122">
        <v>1</v>
      </c>
      <c r="M122">
        <v>3.39</v>
      </c>
      <c r="N122">
        <v>94.54</v>
      </c>
      <c r="O122">
        <v>3.59</v>
      </c>
      <c r="P122">
        <v>2021</v>
      </c>
      <c r="Q122">
        <v>13</v>
      </c>
      <c r="R122">
        <v>0.64</v>
      </c>
      <c r="S122" t="s">
        <v>25</v>
      </c>
    </row>
    <row r="123" spans="1:19" x14ac:dyDescent="0.25">
      <c r="A123" t="s">
        <v>147</v>
      </c>
      <c r="B123">
        <v>2019</v>
      </c>
      <c r="C123" s="1">
        <v>1</v>
      </c>
      <c r="D123">
        <v>80</v>
      </c>
      <c r="E123" s="1">
        <v>3.9600000000000003E-2</v>
      </c>
      <c r="F123">
        <v>1620</v>
      </c>
      <c r="G123" s="1">
        <v>0.8024</v>
      </c>
      <c r="H123">
        <v>319</v>
      </c>
      <c r="I123" s="1">
        <v>0.158</v>
      </c>
      <c r="J123">
        <v>11</v>
      </c>
      <c r="K123">
        <v>0</v>
      </c>
      <c r="L123">
        <v>4</v>
      </c>
      <c r="M123">
        <v>3.96</v>
      </c>
      <c r="N123">
        <v>80.239999999999995</v>
      </c>
      <c r="O123">
        <v>4.9400000000000004</v>
      </c>
      <c r="P123">
        <v>1947</v>
      </c>
      <c r="Q123">
        <v>72</v>
      </c>
      <c r="R123">
        <v>3.7</v>
      </c>
      <c r="S123" t="s">
        <v>25</v>
      </c>
    </row>
    <row r="124" spans="1:19" x14ac:dyDescent="0.25">
      <c r="A124" t="s">
        <v>148</v>
      </c>
      <c r="B124">
        <v>1954</v>
      </c>
      <c r="C124" s="1">
        <v>1</v>
      </c>
      <c r="D124">
        <v>26</v>
      </c>
      <c r="E124" s="1">
        <v>1.3299999999999999E-2</v>
      </c>
      <c r="F124">
        <v>803</v>
      </c>
      <c r="G124" s="1">
        <v>0.41099999999999998</v>
      </c>
      <c r="H124">
        <v>1125</v>
      </c>
      <c r="I124" s="1">
        <v>0.57569999999999999</v>
      </c>
      <c r="J124">
        <v>0</v>
      </c>
      <c r="K124">
        <v>0</v>
      </c>
      <c r="L124">
        <v>0</v>
      </c>
      <c r="M124">
        <v>1.33</v>
      </c>
      <c r="N124">
        <v>41.1</v>
      </c>
      <c r="O124">
        <v>3.24</v>
      </c>
      <c r="P124">
        <v>1949</v>
      </c>
      <c r="Q124">
        <v>5</v>
      </c>
      <c r="R124">
        <v>0.26</v>
      </c>
      <c r="S124" t="s">
        <v>27</v>
      </c>
    </row>
    <row r="125" spans="1:19" x14ac:dyDescent="0.25">
      <c r="A125" t="s">
        <v>149</v>
      </c>
      <c r="B125">
        <v>1879</v>
      </c>
      <c r="C125" s="1">
        <v>1</v>
      </c>
      <c r="D125">
        <v>5</v>
      </c>
      <c r="E125" s="1">
        <v>2.7000000000000001E-3</v>
      </c>
      <c r="F125">
        <v>975</v>
      </c>
      <c r="G125" s="1">
        <v>0.51890000000000003</v>
      </c>
      <c r="H125">
        <v>899</v>
      </c>
      <c r="I125" s="1">
        <v>0.47839999999999999</v>
      </c>
      <c r="J125">
        <v>58</v>
      </c>
      <c r="K125">
        <v>0</v>
      </c>
      <c r="L125">
        <v>57</v>
      </c>
      <c r="M125">
        <v>0.27</v>
      </c>
      <c r="N125">
        <v>51.89</v>
      </c>
      <c r="O125">
        <v>0.51</v>
      </c>
      <c r="P125">
        <v>1629</v>
      </c>
      <c r="Q125">
        <v>250</v>
      </c>
      <c r="R125">
        <v>15.35</v>
      </c>
      <c r="S125" t="s">
        <v>27</v>
      </c>
    </row>
    <row r="126" spans="1:19" x14ac:dyDescent="0.25">
      <c r="A126" t="s">
        <v>150</v>
      </c>
      <c r="B126">
        <v>1854</v>
      </c>
      <c r="C126" s="1">
        <v>1</v>
      </c>
      <c r="D126">
        <v>10</v>
      </c>
      <c r="E126" s="1">
        <v>5.4000000000000003E-3</v>
      </c>
      <c r="F126">
        <v>1823</v>
      </c>
      <c r="G126" s="1">
        <v>0.98329999999999995</v>
      </c>
      <c r="H126">
        <v>21</v>
      </c>
      <c r="I126" s="1">
        <v>1.1299999999999999E-2</v>
      </c>
      <c r="J126">
        <v>7</v>
      </c>
      <c r="K126">
        <v>0</v>
      </c>
      <c r="L126">
        <v>0</v>
      </c>
      <c r="M126">
        <v>0.54</v>
      </c>
      <c r="N126">
        <v>98.33</v>
      </c>
      <c r="O126">
        <v>0.55000000000000004</v>
      </c>
      <c r="P126">
        <v>1839</v>
      </c>
      <c r="Q126">
        <v>15</v>
      </c>
      <c r="R126">
        <v>0.82</v>
      </c>
      <c r="S126" t="s">
        <v>25</v>
      </c>
    </row>
    <row r="127" spans="1:19" x14ac:dyDescent="0.25">
      <c r="A127" t="s">
        <v>151</v>
      </c>
      <c r="B127">
        <v>1843</v>
      </c>
      <c r="C127" s="1">
        <v>1</v>
      </c>
      <c r="D127">
        <v>8</v>
      </c>
      <c r="E127" s="1">
        <v>4.3E-3</v>
      </c>
      <c r="F127">
        <v>101</v>
      </c>
      <c r="G127" s="1">
        <v>5.4800000000000001E-2</v>
      </c>
      <c r="H127">
        <v>1734</v>
      </c>
      <c r="I127" s="1">
        <v>0.94089999999999996</v>
      </c>
      <c r="J127">
        <v>68</v>
      </c>
      <c r="K127">
        <v>0</v>
      </c>
      <c r="L127">
        <v>26</v>
      </c>
      <c r="M127">
        <v>0.43</v>
      </c>
      <c r="N127">
        <v>5.48</v>
      </c>
      <c r="O127">
        <v>7.92</v>
      </c>
      <c r="P127">
        <v>1344</v>
      </c>
      <c r="Q127">
        <v>499</v>
      </c>
      <c r="R127">
        <v>37.130000000000003</v>
      </c>
      <c r="S127" t="s">
        <v>27</v>
      </c>
    </row>
    <row r="128" spans="1:19" x14ac:dyDescent="0.25">
      <c r="A128" t="s">
        <v>152</v>
      </c>
      <c r="B128">
        <v>1783</v>
      </c>
      <c r="C128" s="1">
        <v>1</v>
      </c>
      <c r="D128">
        <v>66</v>
      </c>
      <c r="E128" s="1">
        <v>3.6999999999999998E-2</v>
      </c>
      <c r="F128">
        <v>1317</v>
      </c>
      <c r="G128" s="1">
        <v>0.73860000000000003</v>
      </c>
      <c r="H128">
        <v>400</v>
      </c>
      <c r="I128" s="1">
        <v>0.2243</v>
      </c>
      <c r="J128">
        <v>0</v>
      </c>
      <c r="K128">
        <v>0</v>
      </c>
      <c r="L128">
        <v>4</v>
      </c>
      <c r="M128">
        <v>3.7</v>
      </c>
      <c r="N128">
        <v>73.86</v>
      </c>
      <c r="O128">
        <v>5.01</v>
      </c>
      <c r="P128">
        <v>1711</v>
      </c>
      <c r="Q128">
        <v>72</v>
      </c>
      <c r="R128">
        <v>4.21</v>
      </c>
      <c r="S128" t="s">
        <v>27</v>
      </c>
    </row>
    <row r="129" spans="1:19" x14ac:dyDescent="0.25">
      <c r="A129" t="s">
        <v>153</v>
      </c>
      <c r="B129">
        <v>1770</v>
      </c>
      <c r="C129" s="1">
        <v>1</v>
      </c>
      <c r="D129">
        <v>35</v>
      </c>
      <c r="E129" s="1">
        <v>1.9800000000000002E-2</v>
      </c>
      <c r="F129">
        <v>1036</v>
      </c>
      <c r="G129" s="1">
        <v>0.58530000000000004</v>
      </c>
      <c r="H129">
        <v>699</v>
      </c>
      <c r="I129" s="1">
        <v>0.39489999999999997</v>
      </c>
      <c r="J129">
        <v>0</v>
      </c>
      <c r="K129">
        <v>0</v>
      </c>
      <c r="L129">
        <v>0</v>
      </c>
      <c r="M129">
        <v>1.98</v>
      </c>
      <c r="N129">
        <v>58.53</v>
      </c>
      <c r="O129">
        <v>3.38</v>
      </c>
      <c r="P129">
        <v>1602</v>
      </c>
      <c r="Q129">
        <v>168</v>
      </c>
      <c r="R129">
        <v>10.49</v>
      </c>
      <c r="S129" t="s">
        <v>27</v>
      </c>
    </row>
    <row r="130" spans="1:19" x14ac:dyDescent="0.25">
      <c r="A130" t="s">
        <v>154</v>
      </c>
      <c r="B130">
        <v>1701</v>
      </c>
      <c r="C130" s="1">
        <v>1</v>
      </c>
      <c r="D130">
        <v>11</v>
      </c>
      <c r="E130" s="1">
        <v>6.4999999999999997E-3</v>
      </c>
      <c r="F130">
        <v>0</v>
      </c>
      <c r="G130" s="1">
        <v>0</v>
      </c>
      <c r="H130">
        <v>1690</v>
      </c>
      <c r="I130" s="1">
        <v>0.99350000000000005</v>
      </c>
      <c r="J130">
        <v>32</v>
      </c>
      <c r="K130">
        <v>0</v>
      </c>
      <c r="L130">
        <v>0</v>
      </c>
      <c r="M130">
        <v>0.65</v>
      </c>
      <c r="N130">
        <v>0</v>
      </c>
      <c r="O130" t="s">
        <v>45</v>
      </c>
      <c r="P130">
        <v>1507</v>
      </c>
      <c r="Q130">
        <v>194</v>
      </c>
      <c r="R130">
        <v>12.87</v>
      </c>
      <c r="S130" t="s">
        <v>27</v>
      </c>
    </row>
    <row r="131" spans="1:19" x14ac:dyDescent="0.25">
      <c r="A131" t="s">
        <v>155</v>
      </c>
      <c r="B131">
        <v>1691</v>
      </c>
      <c r="C131" s="1">
        <v>1</v>
      </c>
      <c r="D131">
        <v>483</v>
      </c>
      <c r="E131" s="1">
        <v>0.28560000000000002</v>
      </c>
      <c r="F131">
        <v>833</v>
      </c>
      <c r="G131" s="1">
        <v>0.49259999999999998</v>
      </c>
      <c r="H131">
        <v>375</v>
      </c>
      <c r="I131" s="1">
        <v>0.2218</v>
      </c>
      <c r="J131">
        <v>10</v>
      </c>
      <c r="K131">
        <v>4</v>
      </c>
      <c r="L131">
        <v>36</v>
      </c>
      <c r="M131">
        <v>28.56</v>
      </c>
      <c r="N131">
        <v>49.26</v>
      </c>
      <c r="O131">
        <v>57.98</v>
      </c>
      <c r="P131">
        <v>1619</v>
      </c>
      <c r="Q131">
        <v>72</v>
      </c>
      <c r="R131">
        <v>4.45</v>
      </c>
      <c r="S131" t="s">
        <v>33</v>
      </c>
    </row>
    <row r="132" spans="1:19" x14ac:dyDescent="0.25">
      <c r="A132" t="s">
        <v>156</v>
      </c>
      <c r="B132">
        <v>1557</v>
      </c>
      <c r="C132" s="1">
        <v>1</v>
      </c>
      <c r="D132">
        <v>22</v>
      </c>
      <c r="E132" s="1">
        <v>1.41E-2</v>
      </c>
      <c r="F132">
        <v>1514</v>
      </c>
      <c r="G132" s="1">
        <v>0.97240000000000004</v>
      </c>
      <c r="H132">
        <v>21</v>
      </c>
      <c r="I132" s="1">
        <v>1.35E-2</v>
      </c>
      <c r="J132">
        <v>1</v>
      </c>
      <c r="K132">
        <v>0</v>
      </c>
      <c r="L132">
        <v>1</v>
      </c>
      <c r="M132">
        <v>1.41</v>
      </c>
      <c r="N132">
        <v>97.24</v>
      </c>
      <c r="O132">
        <v>1.45</v>
      </c>
      <c r="P132">
        <v>1555</v>
      </c>
      <c r="Q132">
        <v>2</v>
      </c>
      <c r="R132">
        <v>0.13</v>
      </c>
      <c r="S132" t="s">
        <v>51</v>
      </c>
    </row>
    <row r="133" spans="1:19" x14ac:dyDescent="0.25">
      <c r="A133" t="s">
        <v>157</v>
      </c>
      <c r="B133">
        <v>1483</v>
      </c>
      <c r="C133" s="1">
        <v>1</v>
      </c>
      <c r="D133">
        <v>24</v>
      </c>
      <c r="E133" s="1">
        <v>1.6199999999999999E-2</v>
      </c>
      <c r="F133">
        <v>925</v>
      </c>
      <c r="G133" s="1">
        <v>0.62370000000000003</v>
      </c>
      <c r="H133">
        <v>534</v>
      </c>
      <c r="I133" s="1">
        <v>0.36009999999999998</v>
      </c>
      <c r="J133">
        <v>44</v>
      </c>
      <c r="K133">
        <v>1</v>
      </c>
      <c r="L133">
        <v>35</v>
      </c>
      <c r="M133">
        <v>1.62</v>
      </c>
      <c r="N133">
        <v>62.37</v>
      </c>
      <c r="O133">
        <v>2.59</v>
      </c>
      <c r="P133">
        <v>1079</v>
      </c>
      <c r="Q133">
        <v>404</v>
      </c>
      <c r="R133">
        <v>37.44</v>
      </c>
      <c r="S133" t="s">
        <v>20</v>
      </c>
    </row>
    <row r="134" spans="1:19" x14ac:dyDescent="0.25">
      <c r="A134" t="s">
        <v>158</v>
      </c>
      <c r="B134">
        <v>1455</v>
      </c>
      <c r="C134" s="1">
        <v>1</v>
      </c>
      <c r="D134">
        <v>50</v>
      </c>
      <c r="E134" s="1">
        <v>3.44E-2</v>
      </c>
      <c r="F134">
        <v>1157</v>
      </c>
      <c r="G134" s="1">
        <v>0.79520000000000002</v>
      </c>
      <c r="H134">
        <v>248</v>
      </c>
      <c r="I134" s="1">
        <v>0.1704</v>
      </c>
      <c r="J134">
        <v>3</v>
      </c>
      <c r="K134">
        <v>0</v>
      </c>
      <c r="L134">
        <v>15</v>
      </c>
      <c r="M134">
        <v>3.44</v>
      </c>
      <c r="N134">
        <v>79.52</v>
      </c>
      <c r="O134">
        <v>4.32</v>
      </c>
      <c r="P134">
        <v>1381</v>
      </c>
      <c r="Q134">
        <v>74</v>
      </c>
      <c r="R134">
        <v>5.36</v>
      </c>
      <c r="S134" t="s">
        <v>33</v>
      </c>
    </row>
    <row r="135" spans="1:19" x14ac:dyDescent="0.25">
      <c r="A135" t="s">
        <v>159</v>
      </c>
      <c r="B135">
        <v>1219</v>
      </c>
      <c r="C135" s="1">
        <v>1</v>
      </c>
      <c r="D135">
        <v>31</v>
      </c>
      <c r="E135" s="1">
        <v>2.5399999999999999E-2</v>
      </c>
      <c r="F135">
        <v>1045</v>
      </c>
      <c r="G135" s="1">
        <v>0.85729999999999995</v>
      </c>
      <c r="H135">
        <v>143</v>
      </c>
      <c r="I135" s="1">
        <v>0.1173</v>
      </c>
      <c r="J135">
        <v>0</v>
      </c>
      <c r="K135">
        <v>0</v>
      </c>
      <c r="L135">
        <v>0</v>
      </c>
      <c r="M135">
        <v>2.54</v>
      </c>
      <c r="N135">
        <v>85.73</v>
      </c>
      <c r="O135">
        <v>2.97</v>
      </c>
      <c r="P135">
        <v>1192</v>
      </c>
      <c r="Q135">
        <v>27</v>
      </c>
      <c r="R135">
        <v>2.27</v>
      </c>
      <c r="S135" t="s">
        <v>25</v>
      </c>
    </row>
    <row r="136" spans="1:19" x14ac:dyDescent="0.25">
      <c r="A136" t="s">
        <v>160</v>
      </c>
      <c r="B136">
        <v>1202</v>
      </c>
      <c r="C136" s="1">
        <v>1</v>
      </c>
      <c r="D136">
        <v>35</v>
      </c>
      <c r="E136" s="1">
        <v>2.9100000000000001E-2</v>
      </c>
      <c r="F136">
        <v>951</v>
      </c>
      <c r="G136" s="1">
        <v>0.79120000000000001</v>
      </c>
      <c r="H136">
        <v>216</v>
      </c>
      <c r="I136" s="1">
        <v>0.1797</v>
      </c>
      <c r="J136">
        <v>10</v>
      </c>
      <c r="K136">
        <v>1</v>
      </c>
      <c r="L136">
        <v>3</v>
      </c>
      <c r="M136">
        <v>2.91</v>
      </c>
      <c r="N136">
        <v>79.12</v>
      </c>
      <c r="O136">
        <v>3.68</v>
      </c>
      <c r="P136">
        <v>1064</v>
      </c>
      <c r="Q136">
        <v>138</v>
      </c>
      <c r="R136">
        <v>12.97</v>
      </c>
      <c r="S136" t="s">
        <v>20</v>
      </c>
    </row>
    <row r="137" spans="1:19" x14ac:dyDescent="0.25">
      <c r="A137" t="s">
        <v>161</v>
      </c>
      <c r="B137">
        <v>1176</v>
      </c>
      <c r="C137" s="1">
        <v>1</v>
      </c>
      <c r="D137">
        <v>11</v>
      </c>
      <c r="E137" s="1">
        <v>9.4000000000000004E-3</v>
      </c>
      <c r="F137">
        <v>1041</v>
      </c>
      <c r="G137" s="1">
        <v>0.88519999999999999</v>
      </c>
      <c r="H137">
        <v>124</v>
      </c>
      <c r="I137" s="1">
        <v>0.10539999999999999</v>
      </c>
      <c r="J137">
        <v>8</v>
      </c>
      <c r="K137">
        <v>0</v>
      </c>
      <c r="L137">
        <v>0</v>
      </c>
      <c r="M137">
        <v>0.94</v>
      </c>
      <c r="N137">
        <v>88.52</v>
      </c>
      <c r="O137">
        <v>1.06</v>
      </c>
      <c r="P137">
        <v>1223</v>
      </c>
      <c r="Q137">
        <v>-47</v>
      </c>
      <c r="R137">
        <v>-3.84</v>
      </c>
      <c r="S137" t="s">
        <v>33</v>
      </c>
    </row>
    <row r="138" spans="1:19" x14ac:dyDescent="0.25">
      <c r="A138" t="s">
        <v>162</v>
      </c>
      <c r="B138">
        <v>1167</v>
      </c>
      <c r="C138" s="1">
        <v>1</v>
      </c>
      <c r="D138">
        <v>72</v>
      </c>
      <c r="E138" s="1">
        <v>6.1699999999999998E-2</v>
      </c>
      <c r="F138">
        <v>646</v>
      </c>
      <c r="G138" s="1">
        <v>0.55359999999999998</v>
      </c>
      <c r="H138">
        <v>449</v>
      </c>
      <c r="I138" s="1">
        <v>0.38469999999999999</v>
      </c>
      <c r="J138">
        <v>5</v>
      </c>
      <c r="K138">
        <v>0</v>
      </c>
      <c r="L138">
        <v>5</v>
      </c>
      <c r="M138">
        <v>6.17</v>
      </c>
      <c r="N138">
        <v>55.36</v>
      </c>
      <c r="O138">
        <v>11.15</v>
      </c>
      <c r="P138">
        <v>1107</v>
      </c>
      <c r="Q138">
        <v>60</v>
      </c>
      <c r="R138">
        <v>5.42</v>
      </c>
      <c r="S138" t="s">
        <v>27</v>
      </c>
    </row>
    <row r="139" spans="1:19" x14ac:dyDescent="0.25">
      <c r="A139" t="s">
        <v>163</v>
      </c>
      <c r="B139">
        <v>1137</v>
      </c>
      <c r="C139" s="1">
        <v>1</v>
      </c>
      <c r="D139">
        <v>16</v>
      </c>
      <c r="E139" s="1">
        <v>1.41E-2</v>
      </c>
      <c r="F139">
        <v>922</v>
      </c>
      <c r="G139" s="1">
        <v>0.81089999999999995</v>
      </c>
      <c r="H139">
        <v>199</v>
      </c>
      <c r="I139" s="1">
        <v>0.17499999999999999</v>
      </c>
      <c r="J139">
        <v>6</v>
      </c>
      <c r="K139">
        <v>0</v>
      </c>
      <c r="L139">
        <v>2</v>
      </c>
      <c r="M139">
        <v>1.41</v>
      </c>
      <c r="N139">
        <v>81.09</v>
      </c>
      <c r="O139">
        <v>1.74</v>
      </c>
      <c r="P139">
        <v>1039</v>
      </c>
      <c r="Q139">
        <v>98</v>
      </c>
      <c r="R139">
        <v>9.43</v>
      </c>
      <c r="S139" t="s">
        <v>25</v>
      </c>
    </row>
    <row r="140" spans="1:19" x14ac:dyDescent="0.25">
      <c r="A140" t="s">
        <v>164</v>
      </c>
      <c r="B140">
        <v>1132</v>
      </c>
      <c r="C140" s="1">
        <v>1</v>
      </c>
      <c r="D140">
        <v>69</v>
      </c>
      <c r="E140" s="1">
        <v>6.0999999999999999E-2</v>
      </c>
      <c r="F140">
        <v>1027</v>
      </c>
      <c r="G140" s="1">
        <v>0.90720000000000001</v>
      </c>
      <c r="H140">
        <v>36</v>
      </c>
      <c r="I140" s="1">
        <v>3.1800000000000002E-2</v>
      </c>
      <c r="J140">
        <v>0</v>
      </c>
      <c r="K140">
        <v>0</v>
      </c>
      <c r="L140">
        <v>0</v>
      </c>
      <c r="M140">
        <v>6.1</v>
      </c>
      <c r="N140">
        <v>90.72</v>
      </c>
      <c r="O140">
        <v>6.72</v>
      </c>
      <c r="P140">
        <v>1105</v>
      </c>
      <c r="Q140">
        <v>27</v>
      </c>
      <c r="R140">
        <v>2.44</v>
      </c>
      <c r="S140" t="s">
        <v>27</v>
      </c>
    </row>
    <row r="141" spans="1:19" x14ac:dyDescent="0.25">
      <c r="A141" t="s">
        <v>165</v>
      </c>
      <c r="B141">
        <v>1128</v>
      </c>
      <c r="C141" s="1">
        <v>1</v>
      </c>
      <c r="D141">
        <v>2</v>
      </c>
      <c r="E141" s="1">
        <v>1.8E-3</v>
      </c>
      <c r="F141">
        <v>986</v>
      </c>
      <c r="G141" s="1">
        <v>0.87409999999999999</v>
      </c>
      <c r="H141">
        <v>140</v>
      </c>
      <c r="I141" s="1">
        <v>0.1241</v>
      </c>
      <c r="J141">
        <v>13</v>
      </c>
      <c r="K141">
        <v>0</v>
      </c>
      <c r="L141">
        <v>4</v>
      </c>
      <c r="M141">
        <v>0.18</v>
      </c>
      <c r="N141">
        <v>87.41</v>
      </c>
      <c r="O141">
        <v>0.2</v>
      </c>
      <c r="P141">
        <v>1069</v>
      </c>
      <c r="Q141">
        <v>59</v>
      </c>
      <c r="R141">
        <v>5.52</v>
      </c>
      <c r="S141" t="s">
        <v>27</v>
      </c>
    </row>
    <row r="142" spans="1:19" x14ac:dyDescent="0.25">
      <c r="A142" t="s">
        <v>166</v>
      </c>
      <c r="B142">
        <v>1100</v>
      </c>
      <c r="C142" s="1">
        <v>1</v>
      </c>
      <c r="D142">
        <v>53</v>
      </c>
      <c r="E142" s="1">
        <v>4.82E-2</v>
      </c>
      <c r="F142">
        <v>926</v>
      </c>
      <c r="G142" s="1">
        <v>0.84179999999999999</v>
      </c>
      <c r="H142">
        <v>121</v>
      </c>
      <c r="I142" s="1">
        <v>0.11</v>
      </c>
      <c r="J142">
        <v>14</v>
      </c>
      <c r="K142">
        <v>0</v>
      </c>
      <c r="L142">
        <v>6</v>
      </c>
      <c r="M142">
        <v>4.82</v>
      </c>
      <c r="N142">
        <v>84.18</v>
      </c>
      <c r="O142">
        <v>5.72</v>
      </c>
      <c r="P142">
        <v>1065</v>
      </c>
      <c r="Q142">
        <v>35</v>
      </c>
      <c r="R142">
        <v>3.29</v>
      </c>
      <c r="S142" t="s">
        <v>27</v>
      </c>
    </row>
    <row r="143" spans="1:19" x14ac:dyDescent="0.25">
      <c r="A143" t="s">
        <v>167</v>
      </c>
      <c r="B143">
        <v>1060</v>
      </c>
      <c r="C143" s="1">
        <v>1</v>
      </c>
      <c r="D143">
        <v>19</v>
      </c>
      <c r="E143" s="1">
        <v>1.7899999999999999E-2</v>
      </c>
      <c r="F143">
        <v>852</v>
      </c>
      <c r="G143" s="1">
        <v>0.80379999999999996</v>
      </c>
      <c r="H143">
        <v>189</v>
      </c>
      <c r="I143" s="1">
        <v>0.17829999999999999</v>
      </c>
      <c r="J143">
        <v>3</v>
      </c>
      <c r="K143">
        <v>0</v>
      </c>
      <c r="L143">
        <v>0</v>
      </c>
      <c r="M143">
        <v>1.79</v>
      </c>
      <c r="N143">
        <v>80.38</v>
      </c>
      <c r="O143">
        <v>2.23</v>
      </c>
      <c r="P143">
        <v>1038</v>
      </c>
      <c r="Q143">
        <v>22</v>
      </c>
      <c r="R143">
        <v>2.12</v>
      </c>
      <c r="S143" t="s">
        <v>25</v>
      </c>
    </row>
    <row r="144" spans="1:19" x14ac:dyDescent="0.25">
      <c r="A144" t="s">
        <v>168</v>
      </c>
      <c r="B144">
        <v>950</v>
      </c>
      <c r="C144" s="1">
        <v>1</v>
      </c>
      <c r="D144">
        <v>41</v>
      </c>
      <c r="E144" s="1">
        <v>4.3200000000000002E-2</v>
      </c>
      <c r="F144">
        <v>242</v>
      </c>
      <c r="G144" s="1">
        <v>0.25469999999999998</v>
      </c>
      <c r="H144">
        <v>667</v>
      </c>
      <c r="I144" s="1">
        <v>0.70209999999999995</v>
      </c>
      <c r="J144">
        <v>18</v>
      </c>
      <c r="K144">
        <v>1</v>
      </c>
      <c r="L144">
        <v>0</v>
      </c>
      <c r="M144">
        <v>4.32</v>
      </c>
      <c r="N144">
        <v>25.47</v>
      </c>
      <c r="O144">
        <v>16.940000000000001</v>
      </c>
      <c r="P144">
        <v>749</v>
      </c>
      <c r="Q144">
        <v>201</v>
      </c>
      <c r="R144">
        <v>26.84</v>
      </c>
      <c r="S144" t="s">
        <v>27</v>
      </c>
    </row>
    <row r="145" spans="1:19" x14ac:dyDescent="0.25">
      <c r="A145" t="s">
        <v>169</v>
      </c>
      <c r="B145">
        <v>922</v>
      </c>
      <c r="C145" s="1">
        <v>1</v>
      </c>
      <c r="D145">
        <v>75</v>
      </c>
      <c r="E145" s="1">
        <v>8.1299999999999997E-2</v>
      </c>
      <c r="F145">
        <v>810</v>
      </c>
      <c r="G145" s="1">
        <v>0.87849999999999995</v>
      </c>
      <c r="H145">
        <v>37</v>
      </c>
      <c r="I145" s="1">
        <v>4.0099999999999997E-2</v>
      </c>
      <c r="J145">
        <v>7</v>
      </c>
      <c r="K145">
        <v>0</v>
      </c>
      <c r="L145">
        <v>0</v>
      </c>
      <c r="M145">
        <v>8.1300000000000008</v>
      </c>
      <c r="N145">
        <v>87.85</v>
      </c>
      <c r="O145">
        <v>9.26</v>
      </c>
      <c r="P145">
        <v>889</v>
      </c>
      <c r="Q145">
        <v>33</v>
      </c>
      <c r="R145">
        <v>3.71</v>
      </c>
      <c r="S145" t="s">
        <v>27</v>
      </c>
    </row>
    <row r="146" spans="1:19" x14ac:dyDescent="0.25">
      <c r="A146" t="s">
        <v>170</v>
      </c>
      <c r="B146">
        <v>907</v>
      </c>
      <c r="C146" s="1">
        <v>1</v>
      </c>
      <c r="D146">
        <v>52</v>
      </c>
      <c r="E146" s="1">
        <v>5.7299999999999997E-2</v>
      </c>
      <c r="F146">
        <v>803</v>
      </c>
      <c r="G146" s="1">
        <v>0.88529999999999998</v>
      </c>
      <c r="H146">
        <v>52</v>
      </c>
      <c r="I146" s="1">
        <v>5.7299999999999997E-2</v>
      </c>
      <c r="J146">
        <v>10</v>
      </c>
      <c r="K146">
        <v>0</v>
      </c>
      <c r="L146">
        <v>0</v>
      </c>
      <c r="M146">
        <v>5.73</v>
      </c>
      <c r="N146">
        <v>88.53</v>
      </c>
      <c r="O146">
        <v>6.48</v>
      </c>
      <c r="P146">
        <v>884</v>
      </c>
      <c r="Q146">
        <v>23</v>
      </c>
      <c r="R146">
        <v>2.6</v>
      </c>
      <c r="S146" t="s">
        <v>25</v>
      </c>
    </row>
    <row r="147" spans="1:19" x14ac:dyDescent="0.25">
      <c r="A147" t="s">
        <v>171</v>
      </c>
      <c r="B147">
        <v>874</v>
      </c>
      <c r="C147" s="1">
        <v>1</v>
      </c>
      <c r="D147">
        <v>18</v>
      </c>
      <c r="E147" s="1">
        <v>2.06E-2</v>
      </c>
      <c r="F147">
        <v>607</v>
      </c>
      <c r="G147" s="1">
        <v>0.69450000000000001</v>
      </c>
      <c r="H147">
        <v>249</v>
      </c>
      <c r="I147" s="1">
        <v>0.28489999999999999</v>
      </c>
      <c r="J147">
        <v>6</v>
      </c>
      <c r="K147">
        <v>0</v>
      </c>
      <c r="L147">
        <v>8</v>
      </c>
      <c r="M147">
        <v>2.06</v>
      </c>
      <c r="N147">
        <v>69.45</v>
      </c>
      <c r="O147">
        <v>2.97</v>
      </c>
      <c r="P147">
        <v>783</v>
      </c>
      <c r="Q147">
        <v>91</v>
      </c>
      <c r="R147">
        <v>11.62</v>
      </c>
      <c r="S147" t="s">
        <v>27</v>
      </c>
    </row>
    <row r="148" spans="1:19" x14ac:dyDescent="0.25">
      <c r="A148" t="s">
        <v>172</v>
      </c>
      <c r="B148">
        <v>865</v>
      </c>
      <c r="C148" s="1">
        <v>1</v>
      </c>
      <c r="D148">
        <v>14</v>
      </c>
      <c r="E148" s="1">
        <v>1.6199999999999999E-2</v>
      </c>
      <c r="F148">
        <v>734</v>
      </c>
      <c r="G148" s="1">
        <v>0.84860000000000002</v>
      </c>
      <c r="H148">
        <v>117</v>
      </c>
      <c r="I148" s="1">
        <v>0.1353</v>
      </c>
      <c r="J148">
        <v>2</v>
      </c>
      <c r="K148">
        <v>0</v>
      </c>
      <c r="L148">
        <v>38</v>
      </c>
      <c r="M148">
        <v>1.62</v>
      </c>
      <c r="N148">
        <v>84.86</v>
      </c>
      <c r="O148">
        <v>1.91</v>
      </c>
      <c r="P148">
        <v>746</v>
      </c>
      <c r="Q148">
        <v>119</v>
      </c>
      <c r="R148">
        <v>15.95</v>
      </c>
      <c r="S148" t="s">
        <v>27</v>
      </c>
    </row>
    <row r="149" spans="1:19" x14ac:dyDescent="0.25">
      <c r="A149" t="s">
        <v>173</v>
      </c>
      <c r="B149">
        <v>853</v>
      </c>
      <c r="C149" s="1">
        <v>1</v>
      </c>
      <c r="D149">
        <v>10</v>
      </c>
      <c r="E149" s="1">
        <v>1.17E-2</v>
      </c>
      <c r="F149">
        <v>714</v>
      </c>
      <c r="G149" s="1">
        <v>0.83699999999999997</v>
      </c>
      <c r="H149">
        <v>129</v>
      </c>
      <c r="I149" s="1">
        <v>0.1512</v>
      </c>
      <c r="J149">
        <v>11</v>
      </c>
      <c r="K149">
        <v>0</v>
      </c>
      <c r="L149">
        <v>0</v>
      </c>
      <c r="M149">
        <v>1.17</v>
      </c>
      <c r="N149">
        <v>83.7</v>
      </c>
      <c r="O149">
        <v>1.4</v>
      </c>
      <c r="P149">
        <v>809</v>
      </c>
      <c r="Q149">
        <v>44</v>
      </c>
      <c r="R149">
        <v>5.44</v>
      </c>
      <c r="S149" t="s">
        <v>20</v>
      </c>
    </row>
    <row r="150" spans="1:19" x14ac:dyDescent="0.25">
      <c r="A150" t="s">
        <v>174</v>
      </c>
      <c r="B150">
        <v>739</v>
      </c>
      <c r="C150" s="1">
        <v>1</v>
      </c>
      <c r="D150">
        <v>2</v>
      </c>
      <c r="E150" s="1">
        <v>2.7000000000000001E-3</v>
      </c>
      <c r="F150">
        <v>63</v>
      </c>
      <c r="G150" s="1">
        <v>8.5300000000000001E-2</v>
      </c>
      <c r="H150">
        <v>674</v>
      </c>
      <c r="I150" s="1">
        <v>0.91200000000000003</v>
      </c>
      <c r="J150">
        <v>53</v>
      </c>
      <c r="K150">
        <v>1</v>
      </c>
      <c r="L150">
        <v>11</v>
      </c>
      <c r="M150">
        <v>0.27</v>
      </c>
      <c r="N150">
        <v>8.5299999999999994</v>
      </c>
      <c r="O150">
        <v>3.17</v>
      </c>
      <c r="P150">
        <v>522</v>
      </c>
      <c r="Q150">
        <v>217</v>
      </c>
      <c r="R150">
        <v>41.57</v>
      </c>
      <c r="S150" t="s">
        <v>27</v>
      </c>
    </row>
    <row r="151" spans="1:19" x14ac:dyDescent="0.25">
      <c r="A151" t="s">
        <v>175</v>
      </c>
      <c r="B151">
        <v>701</v>
      </c>
      <c r="C151" s="1">
        <v>1</v>
      </c>
      <c r="D151">
        <v>9</v>
      </c>
      <c r="E151" s="1">
        <v>1.2800000000000001E-2</v>
      </c>
      <c r="F151">
        <v>665</v>
      </c>
      <c r="G151" s="1">
        <v>0.9486</v>
      </c>
      <c r="H151">
        <v>27</v>
      </c>
      <c r="I151" s="1">
        <v>3.85E-2</v>
      </c>
      <c r="J151">
        <v>1</v>
      </c>
      <c r="K151">
        <v>0</v>
      </c>
      <c r="L151">
        <v>0</v>
      </c>
      <c r="M151">
        <v>1.28</v>
      </c>
      <c r="N151">
        <v>94.86</v>
      </c>
      <c r="O151">
        <v>1.35</v>
      </c>
      <c r="P151">
        <v>677</v>
      </c>
      <c r="Q151">
        <v>24</v>
      </c>
      <c r="R151">
        <v>3.55</v>
      </c>
      <c r="S151" t="s">
        <v>25</v>
      </c>
    </row>
    <row r="152" spans="1:19" x14ac:dyDescent="0.25">
      <c r="A152" t="s">
        <v>176</v>
      </c>
      <c r="B152">
        <v>699</v>
      </c>
      <c r="C152" s="1">
        <v>1</v>
      </c>
      <c r="D152">
        <v>42</v>
      </c>
      <c r="E152" s="1">
        <v>6.0100000000000001E-2</v>
      </c>
      <c r="F152">
        <v>657</v>
      </c>
      <c r="G152" s="1">
        <v>0.93989999999999996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6.01</v>
      </c>
      <c r="N152">
        <v>93.99</v>
      </c>
      <c r="O152">
        <v>6.39</v>
      </c>
      <c r="P152">
        <v>699</v>
      </c>
      <c r="Q152">
        <v>0</v>
      </c>
      <c r="R152">
        <v>0</v>
      </c>
      <c r="S152" t="s">
        <v>25</v>
      </c>
    </row>
    <row r="153" spans="1:19" x14ac:dyDescent="0.25">
      <c r="A153" t="s">
        <v>177</v>
      </c>
      <c r="B153">
        <v>674</v>
      </c>
      <c r="C153" s="1">
        <v>1</v>
      </c>
      <c r="D153">
        <v>40</v>
      </c>
      <c r="E153" s="1">
        <v>5.9299999999999999E-2</v>
      </c>
      <c r="F153">
        <v>0</v>
      </c>
      <c r="G153" s="1">
        <v>0</v>
      </c>
      <c r="H153">
        <v>634</v>
      </c>
      <c r="I153" s="1">
        <v>0.94069999999999998</v>
      </c>
      <c r="J153">
        <v>24</v>
      </c>
      <c r="K153">
        <v>2</v>
      </c>
      <c r="L153">
        <v>0</v>
      </c>
      <c r="M153">
        <v>5.93</v>
      </c>
      <c r="N153">
        <v>0</v>
      </c>
      <c r="O153" t="s">
        <v>45</v>
      </c>
      <c r="P153">
        <v>522</v>
      </c>
      <c r="Q153">
        <v>152</v>
      </c>
      <c r="R153">
        <v>29.12</v>
      </c>
      <c r="S153" t="s">
        <v>33</v>
      </c>
    </row>
    <row r="154" spans="1:19" x14ac:dyDescent="0.25">
      <c r="A154" t="s">
        <v>178</v>
      </c>
      <c r="B154">
        <v>509</v>
      </c>
      <c r="C154" s="1">
        <v>1</v>
      </c>
      <c r="D154">
        <v>21</v>
      </c>
      <c r="E154" s="1">
        <v>4.1300000000000003E-2</v>
      </c>
      <c r="F154">
        <v>183</v>
      </c>
      <c r="G154" s="1">
        <v>0.35949999999999999</v>
      </c>
      <c r="H154">
        <v>305</v>
      </c>
      <c r="I154" s="1">
        <v>0.59919999999999995</v>
      </c>
      <c r="J154">
        <v>0</v>
      </c>
      <c r="K154">
        <v>0</v>
      </c>
      <c r="L154">
        <v>0</v>
      </c>
      <c r="M154">
        <v>4.13</v>
      </c>
      <c r="N154">
        <v>35.950000000000003</v>
      </c>
      <c r="O154">
        <v>11.48</v>
      </c>
      <c r="P154">
        <v>509</v>
      </c>
      <c r="Q154">
        <v>0</v>
      </c>
      <c r="R154">
        <v>0</v>
      </c>
      <c r="S154" t="s">
        <v>27</v>
      </c>
    </row>
    <row r="155" spans="1:19" x14ac:dyDescent="0.25">
      <c r="A155" t="s">
        <v>179</v>
      </c>
      <c r="B155">
        <v>505</v>
      </c>
      <c r="C155" s="1">
        <v>1</v>
      </c>
      <c r="D155">
        <v>12</v>
      </c>
      <c r="E155" s="1">
        <v>2.3800000000000002E-2</v>
      </c>
      <c r="F155">
        <v>128</v>
      </c>
      <c r="G155" s="1">
        <v>0.2535</v>
      </c>
      <c r="H155">
        <v>365</v>
      </c>
      <c r="I155" s="1">
        <v>0.7228</v>
      </c>
      <c r="J155">
        <v>0</v>
      </c>
      <c r="K155">
        <v>0</v>
      </c>
      <c r="L155">
        <v>0</v>
      </c>
      <c r="M155">
        <v>2.38</v>
      </c>
      <c r="N155">
        <v>25.35</v>
      </c>
      <c r="O155">
        <v>9.3800000000000008</v>
      </c>
      <c r="P155">
        <v>359</v>
      </c>
      <c r="Q155">
        <v>146</v>
      </c>
      <c r="R155">
        <v>40.67</v>
      </c>
      <c r="S155" t="s">
        <v>27</v>
      </c>
    </row>
    <row r="156" spans="1:19" x14ac:dyDescent="0.25">
      <c r="A156" t="s">
        <v>180</v>
      </c>
      <c r="B156">
        <v>462</v>
      </c>
      <c r="C156" s="1">
        <v>1</v>
      </c>
      <c r="D156">
        <v>7</v>
      </c>
      <c r="E156" s="1">
        <v>1.52E-2</v>
      </c>
      <c r="F156">
        <v>440</v>
      </c>
      <c r="G156" s="1">
        <v>0.95240000000000002</v>
      </c>
      <c r="H156">
        <v>15</v>
      </c>
      <c r="I156" s="1">
        <v>3.2500000000000001E-2</v>
      </c>
      <c r="J156">
        <v>4</v>
      </c>
      <c r="K156">
        <v>0</v>
      </c>
      <c r="L156">
        <v>0</v>
      </c>
      <c r="M156">
        <v>1.52</v>
      </c>
      <c r="N156">
        <v>95.24</v>
      </c>
      <c r="O156">
        <v>1.59</v>
      </c>
      <c r="P156">
        <v>451</v>
      </c>
      <c r="Q156">
        <v>11</v>
      </c>
      <c r="R156">
        <v>2.44</v>
      </c>
      <c r="S156" t="s">
        <v>51</v>
      </c>
    </row>
    <row r="157" spans="1:19" x14ac:dyDescent="0.25">
      <c r="A157" t="s">
        <v>181</v>
      </c>
      <c r="B157">
        <v>431</v>
      </c>
      <c r="C157" s="1">
        <v>1</v>
      </c>
      <c r="D157">
        <v>0</v>
      </c>
      <c r="E157" s="1">
        <v>0</v>
      </c>
      <c r="F157">
        <v>365</v>
      </c>
      <c r="G157" s="1">
        <v>0.84689999999999999</v>
      </c>
      <c r="H157">
        <v>66</v>
      </c>
      <c r="I157" s="1">
        <v>0.15310000000000001</v>
      </c>
      <c r="J157">
        <v>11</v>
      </c>
      <c r="K157">
        <v>0</v>
      </c>
      <c r="L157">
        <v>0</v>
      </c>
      <c r="M157">
        <v>0</v>
      </c>
      <c r="N157">
        <v>84.69</v>
      </c>
      <c r="O157">
        <v>0</v>
      </c>
      <c r="P157">
        <v>384</v>
      </c>
      <c r="Q157">
        <v>47</v>
      </c>
      <c r="R157">
        <v>12.24</v>
      </c>
      <c r="S157" t="s">
        <v>51</v>
      </c>
    </row>
    <row r="158" spans="1:19" x14ac:dyDescent="0.25">
      <c r="A158" t="s">
        <v>182</v>
      </c>
      <c r="B158">
        <v>389</v>
      </c>
      <c r="C158" s="1">
        <v>1</v>
      </c>
      <c r="D158">
        <v>20</v>
      </c>
      <c r="E158" s="1">
        <v>5.1400000000000001E-2</v>
      </c>
      <c r="F158">
        <v>181</v>
      </c>
      <c r="G158" s="1">
        <v>0.46529999999999999</v>
      </c>
      <c r="H158">
        <v>188</v>
      </c>
      <c r="I158" s="1">
        <v>0.48330000000000001</v>
      </c>
      <c r="J158">
        <v>19</v>
      </c>
      <c r="K158">
        <v>0</v>
      </c>
      <c r="L158">
        <v>0</v>
      </c>
      <c r="M158">
        <v>5.14</v>
      </c>
      <c r="N158">
        <v>46.53</v>
      </c>
      <c r="O158">
        <v>11.05</v>
      </c>
      <c r="P158">
        <v>337</v>
      </c>
      <c r="Q158">
        <v>52</v>
      </c>
      <c r="R158">
        <v>15.43</v>
      </c>
      <c r="S158" t="s">
        <v>20</v>
      </c>
    </row>
    <row r="159" spans="1:19" x14ac:dyDescent="0.25">
      <c r="A159" t="s">
        <v>183</v>
      </c>
      <c r="B159">
        <v>382</v>
      </c>
      <c r="C159" s="1">
        <v>1</v>
      </c>
      <c r="D159">
        <v>11</v>
      </c>
      <c r="E159" s="1">
        <v>2.8799999999999999E-2</v>
      </c>
      <c r="F159">
        <v>91</v>
      </c>
      <c r="G159" s="1">
        <v>0.2382</v>
      </c>
      <c r="H159">
        <v>280</v>
      </c>
      <c r="I159" s="1">
        <v>0.73299999999999998</v>
      </c>
      <c r="J159">
        <v>40</v>
      </c>
      <c r="K159">
        <v>0</v>
      </c>
      <c r="L159">
        <v>0</v>
      </c>
      <c r="M159">
        <v>2.88</v>
      </c>
      <c r="N159">
        <v>23.82</v>
      </c>
      <c r="O159">
        <v>12.09</v>
      </c>
      <c r="P159">
        <v>174</v>
      </c>
      <c r="Q159">
        <v>208</v>
      </c>
      <c r="R159">
        <v>119.54</v>
      </c>
      <c r="S159" t="s">
        <v>20</v>
      </c>
    </row>
    <row r="160" spans="1:19" x14ac:dyDescent="0.25">
      <c r="A160" t="s">
        <v>184</v>
      </c>
      <c r="B160">
        <v>378</v>
      </c>
      <c r="C160" s="1">
        <v>1</v>
      </c>
      <c r="D160">
        <v>1</v>
      </c>
      <c r="E160" s="1">
        <v>2.5999999999999999E-3</v>
      </c>
      <c r="F160">
        <v>301</v>
      </c>
      <c r="G160" s="1">
        <v>0.79630000000000001</v>
      </c>
      <c r="H160">
        <v>76</v>
      </c>
      <c r="I160" s="1">
        <v>0.2011</v>
      </c>
      <c r="J160">
        <v>17</v>
      </c>
      <c r="K160">
        <v>0</v>
      </c>
      <c r="L160">
        <v>22</v>
      </c>
      <c r="M160">
        <v>0.26</v>
      </c>
      <c r="N160">
        <v>79.63</v>
      </c>
      <c r="O160">
        <v>0.33</v>
      </c>
      <c r="P160">
        <v>322</v>
      </c>
      <c r="Q160">
        <v>56</v>
      </c>
      <c r="R160">
        <v>17.39</v>
      </c>
      <c r="S160" t="s">
        <v>27</v>
      </c>
    </row>
    <row r="161" spans="1:19" x14ac:dyDescent="0.25">
      <c r="A161" t="s">
        <v>185</v>
      </c>
      <c r="B161">
        <v>354</v>
      </c>
      <c r="C161" s="1">
        <v>1</v>
      </c>
      <c r="D161">
        <v>7</v>
      </c>
      <c r="E161" s="1">
        <v>1.9800000000000002E-2</v>
      </c>
      <c r="F161">
        <v>328</v>
      </c>
      <c r="G161" s="1">
        <v>0.92659999999999998</v>
      </c>
      <c r="H161">
        <v>19</v>
      </c>
      <c r="I161" s="1">
        <v>5.3699999999999998E-2</v>
      </c>
      <c r="J161">
        <v>0</v>
      </c>
      <c r="K161">
        <v>0</v>
      </c>
      <c r="L161">
        <v>0</v>
      </c>
      <c r="M161">
        <v>1.98</v>
      </c>
      <c r="N161">
        <v>92.66</v>
      </c>
      <c r="O161">
        <v>2.13</v>
      </c>
      <c r="P161">
        <v>334</v>
      </c>
      <c r="Q161">
        <v>20</v>
      </c>
      <c r="R161">
        <v>5.99</v>
      </c>
      <c r="S161" t="s">
        <v>27</v>
      </c>
    </row>
    <row r="162" spans="1:19" x14ac:dyDescent="0.25">
      <c r="A162" t="s">
        <v>186</v>
      </c>
      <c r="B162">
        <v>350</v>
      </c>
      <c r="C162" s="1">
        <v>1</v>
      </c>
      <c r="D162">
        <v>6</v>
      </c>
      <c r="E162" s="1">
        <v>1.7100000000000001E-2</v>
      </c>
      <c r="F162">
        <v>292</v>
      </c>
      <c r="G162" s="1">
        <v>0.83430000000000004</v>
      </c>
      <c r="H162">
        <v>52</v>
      </c>
      <c r="I162" s="1">
        <v>0.14860000000000001</v>
      </c>
      <c r="J162">
        <v>0</v>
      </c>
      <c r="K162">
        <v>0</v>
      </c>
      <c r="L162">
        <v>2</v>
      </c>
      <c r="M162">
        <v>1.71</v>
      </c>
      <c r="N162">
        <v>83.43</v>
      </c>
      <c r="O162">
        <v>2.0499999999999998</v>
      </c>
      <c r="P162">
        <v>341</v>
      </c>
      <c r="Q162">
        <v>9</v>
      </c>
      <c r="R162">
        <v>2.64</v>
      </c>
      <c r="S162" t="s">
        <v>23</v>
      </c>
    </row>
    <row r="163" spans="1:19" x14ac:dyDescent="0.25">
      <c r="A163" t="s">
        <v>187</v>
      </c>
      <c r="B163">
        <v>344</v>
      </c>
      <c r="C163" s="1">
        <v>1</v>
      </c>
      <c r="D163">
        <v>10</v>
      </c>
      <c r="E163" s="1">
        <v>2.9100000000000001E-2</v>
      </c>
      <c r="F163">
        <v>332</v>
      </c>
      <c r="G163" s="1">
        <v>0.96509999999999996</v>
      </c>
      <c r="H163">
        <v>2</v>
      </c>
      <c r="I163" s="1">
        <v>5.7999999999999996E-3</v>
      </c>
      <c r="J163">
        <v>0</v>
      </c>
      <c r="K163">
        <v>0</v>
      </c>
      <c r="L163">
        <v>0</v>
      </c>
      <c r="M163">
        <v>2.91</v>
      </c>
      <c r="N163">
        <v>96.51</v>
      </c>
      <c r="O163">
        <v>3.01</v>
      </c>
      <c r="P163">
        <v>343</v>
      </c>
      <c r="Q163">
        <v>1</v>
      </c>
      <c r="R163">
        <v>0.28999999999999998</v>
      </c>
      <c r="S163" t="s">
        <v>27</v>
      </c>
    </row>
    <row r="164" spans="1:19" x14ac:dyDescent="0.25">
      <c r="A164" t="s">
        <v>188</v>
      </c>
      <c r="B164">
        <v>326</v>
      </c>
      <c r="C164" s="1">
        <v>1</v>
      </c>
      <c r="D164">
        <v>8</v>
      </c>
      <c r="E164" s="1">
        <v>2.4500000000000001E-2</v>
      </c>
      <c r="F164">
        <v>66</v>
      </c>
      <c r="G164" s="1">
        <v>0.20250000000000001</v>
      </c>
      <c r="H164">
        <v>252</v>
      </c>
      <c r="I164" s="1">
        <v>0.77300000000000002</v>
      </c>
      <c r="J164">
        <v>49</v>
      </c>
      <c r="K164">
        <v>2</v>
      </c>
      <c r="L164">
        <v>6</v>
      </c>
      <c r="M164">
        <v>2.4500000000000002</v>
      </c>
      <c r="N164">
        <v>20.25</v>
      </c>
      <c r="O164">
        <v>12.12</v>
      </c>
      <c r="P164">
        <v>112</v>
      </c>
      <c r="Q164">
        <v>214</v>
      </c>
      <c r="R164">
        <v>191.07</v>
      </c>
      <c r="S164" t="s">
        <v>27</v>
      </c>
    </row>
    <row r="165" spans="1:19" x14ac:dyDescent="0.25">
      <c r="A165" t="s">
        <v>189</v>
      </c>
      <c r="B165">
        <v>289</v>
      </c>
      <c r="C165" s="1">
        <v>1</v>
      </c>
      <c r="D165">
        <v>0</v>
      </c>
      <c r="E165" s="1">
        <v>0</v>
      </c>
      <c r="F165">
        <v>222</v>
      </c>
      <c r="G165" s="1">
        <v>0.76819999999999999</v>
      </c>
      <c r="H165">
        <v>67</v>
      </c>
      <c r="I165" s="1">
        <v>0.23180000000000001</v>
      </c>
      <c r="J165">
        <v>1</v>
      </c>
      <c r="K165">
        <v>0</v>
      </c>
      <c r="L165">
        <v>4</v>
      </c>
      <c r="M165">
        <v>0</v>
      </c>
      <c r="N165">
        <v>76.819999999999993</v>
      </c>
      <c r="O165">
        <v>0</v>
      </c>
      <c r="P165">
        <v>287</v>
      </c>
      <c r="Q165">
        <v>2</v>
      </c>
      <c r="R165">
        <v>0.7</v>
      </c>
      <c r="S165" t="s">
        <v>51</v>
      </c>
    </row>
    <row r="166" spans="1:19" x14ac:dyDescent="0.25">
      <c r="A166" t="s">
        <v>190</v>
      </c>
      <c r="B166">
        <v>265</v>
      </c>
      <c r="C166" s="1">
        <v>1</v>
      </c>
      <c r="D166">
        <v>0</v>
      </c>
      <c r="E166" s="1">
        <v>0</v>
      </c>
      <c r="F166">
        <v>191</v>
      </c>
      <c r="G166" s="1">
        <v>0.7208</v>
      </c>
      <c r="H166">
        <v>74</v>
      </c>
      <c r="I166" s="1">
        <v>0.2792</v>
      </c>
      <c r="J166">
        <v>2</v>
      </c>
      <c r="K166">
        <v>0</v>
      </c>
      <c r="L166">
        <v>2</v>
      </c>
      <c r="M166">
        <v>0</v>
      </c>
      <c r="N166">
        <v>72.08</v>
      </c>
      <c r="O166">
        <v>0</v>
      </c>
      <c r="P166">
        <v>251</v>
      </c>
      <c r="Q166">
        <v>14</v>
      </c>
      <c r="R166">
        <v>5.58</v>
      </c>
      <c r="S166" t="s">
        <v>27</v>
      </c>
    </row>
    <row r="167" spans="1:19" x14ac:dyDescent="0.25">
      <c r="A167" t="s">
        <v>191</v>
      </c>
      <c r="B167">
        <v>226</v>
      </c>
      <c r="C167" s="1">
        <v>1</v>
      </c>
      <c r="D167">
        <v>0</v>
      </c>
      <c r="E167" s="1">
        <v>0</v>
      </c>
      <c r="F167">
        <v>147</v>
      </c>
      <c r="G167" s="1">
        <v>0.65039999999999998</v>
      </c>
      <c r="H167">
        <v>79</v>
      </c>
      <c r="I167" s="1">
        <v>0.34960000000000002</v>
      </c>
      <c r="J167">
        <v>1</v>
      </c>
      <c r="K167">
        <v>0</v>
      </c>
      <c r="L167">
        <v>4</v>
      </c>
      <c r="M167">
        <v>0</v>
      </c>
      <c r="N167">
        <v>65.040000000000006</v>
      </c>
      <c r="O167">
        <v>0</v>
      </c>
      <c r="P167">
        <v>171</v>
      </c>
      <c r="Q167">
        <v>55</v>
      </c>
      <c r="R167">
        <v>32.159999999999997</v>
      </c>
      <c r="S167" t="s">
        <v>51</v>
      </c>
    </row>
    <row r="168" spans="1:19" x14ac:dyDescent="0.25">
      <c r="A168" t="s">
        <v>192</v>
      </c>
      <c r="B168">
        <v>148</v>
      </c>
      <c r="C168" s="1">
        <v>1</v>
      </c>
      <c r="D168">
        <v>8</v>
      </c>
      <c r="E168" s="1">
        <v>5.4100000000000002E-2</v>
      </c>
      <c r="F168">
        <v>128</v>
      </c>
      <c r="G168" s="1">
        <v>0.8649</v>
      </c>
      <c r="H168">
        <v>12</v>
      </c>
      <c r="I168" s="1">
        <v>8.1100000000000005E-2</v>
      </c>
      <c r="J168">
        <v>1</v>
      </c>
      <c r="K168">
        <v>0</v>
      </c>
      <c r="L168">
        <v>0</v>
      </c>
      <c r="M168">
        <v>5.41</v>
      </c>
      <c r="N168">
        <v>86.49</v>
      </c>
      <c r="O168">
        <v>6.25</v>
      </c>
      <c r="P168">
        <v>137</v>
      </c>
      <c r="Q168">
        <v>11</v>
      </c>
      <c r="R168">
        <v>8.0299999999999994</v>
      </c>
      <c r="S168" t="s">
        <v>20</v>
      </c>
    </row>
    <row r="169" spans="1:19" x14ac:dyDescent="0.25">
      <c r="A169" t="s">
        <v>193</v>
      </c>
      <c r="B169">
        <v>141</v>
      </c>
      <c r="C169" s="1">
        <v>1</v>
      </c>
      <c r="D169">
        <v>3</v>
      </c>
      <c r="E169" s="1">
        <v>2.1299999999999999E-2</v>
      </c>
      <c r="F169">
        <v>138</v>
      </c>
      <c r="G169" s="1">
        <v>0.97870000000000001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2.13</v>
      </c>
      <c r="N169">
        <v>97.87</v>
      </c>
      <c r="O169">
        <v>2.17</v>
      </c>
      <c r="P169">
        <v>141</v>
      </c>
      <c r="Q169">
        <v>0</v>
      </c>
      <c r="R169">
        <v>0</v>
      </c>
      <c r="S169" t="s">
        <v>51</v>
      </c>
    </row>
    <row r="170" spans="1:19" x14ac:dyDescent="0.25">
      <c r="A170" t="s">
        <v>194</v>
      </c>
      <c r="B170">
        <v>116</v>
      </c>
      <c r="C170" s="1">
        <v>1</v>
      </c>
      <c r="D170">
        <v>4</v>
      </c>
      <c r="E170" s="1">
        <v>3.4500000000000003E-2</v>
      </c>
      <c r="F170">
        <v>104</v>
      </c>
      <c r="G170" s="1">
        <v>0.89659999999999995</v>
      </c>
      <c r="H170">
        <v>8</v>
      </c>
      <c r="I170" s="1">
        <v>6.9000000000000006E-2</v>
      </c>
      <c r="J170">
        <v>0</v>
      </c>
      <c r="K170">
        <v>0</v>
      </c>
      <c r="L170">
        <v>0</v>
      </c>
      <c r="M170">
        <v>3.45</v>
      </c>
      <c r="N170">
        <v>89.66</v>
      </c>
      <c r="O170">
        <v>3.85</v>
      </c>
      <c r="P170">
        <v>109</v>
      </c>
      <c r="Q170">
        <v>7</v>
      </c>
      <c r="R170">
        <v>6.42</v>
      </c>
      <c r="S170" t="s">
        <v>25</v>
      </c>
    </row>
    <row r="171" spans="1:19" x14ac:dyDescent="0.25">
      <c r="A171" t="s">
        <v>195</v>
      </c>
      <c r="B171">
        <v>114</v>
      </c>
      <c r="C171" s="1">
        <v>1</v>
      </c>
      <c r="D171">
        <v>0</v>
      </c>
      <c r="E171" s="1">
        <v>0</v>
      </c>
      <c r="F171">
        <v>39</v>
      </c>
      <c r="G171" s="1">
        <v>0.34210000000000002</v>
      </c>
      <c r="H171">
        <v>75</v>
      </c>
      <c r="I171" s="1">
        <v>0.65790000000000004</v>
      </c>
      <c r="J171">
        <v>0</v>
      </c>
      <c r="K171">
        <v>0</v>
      </c>
      <c r="L171">
        <v>0</v>
      </c>
      <c r="M171">
        <v>0</v>
      </c>
      <c r="N171">
        <v>34.21</v>
      </c>
      <c r="O171">
        <v>0</v>
      </c>
      <c r="P171">
        <v>108</v>
      </c>
      <c r="Q171">
        <v>6</v>
      </c>
      <c r="R171">
        <v>5.56</v>
      </c>
      <c r="S171" t="s">
        <v>27</v>
      </c>
    </row>
    <row r="172" spans="1:19" x14ac:dyDescent="0.25">
      <c r="A172" t="s">
        <v>196</v>
      </c>
      <c r="B172">
        <v>110</v>
      </c>
      <c r="C172" s="1">
        <v>1</v>
      </c>
      <c r="D172">
        <v>7</v>
      </c>
      <c r="E172" s="1">
        <v>6.3600000000000004E-2</v>
      </c>
      <c r="F172">
        <v>94</v>
      </c>
      <c r="G172" s="1">
        <v>0.85450000000000004</v>
      </c>
      <c r="H172">
        <v>9</v>
      </c>
      <c r="I172" s="1">
        <v>8.1799999999999998E-2</v>
      </c>
      <c r="J172">
        <v>0</v>
      </c>
      <c r="K172">
        <v>0</v>
      </c>
      <c r="L172">
        <v>0</v>
      </c>
      <c r="M172">
        <v>6.36</v>
      </c>
      <c r="N172">
        <v>85.45</v>
      </c>
      <c r="O172">
        <v>7.45</v>
      </c>
      <c r="P172">
        <v>106</v>
      </c>
      <c r="Q172">
        <v>4</v>
      </c>
      <c r="R172">
        <v>3.77</v>
      </c>
      <c r="S172" t="s">
        <v>20</v>
      </c>
    </row>
    <row r="173" spans="1:19" x14ac:dyDescent="0.25">
      <c r="A173" t="s">
        <v>197</v>
      </c>
      <c r="B173">
        <v>99</v>
      </c>
      <c r="C173" s="1">
        <v>1</v>
      </c>
      <c r="D173">
        <v>0</v>
      </c>
      <c r="E173" s="1">
        <v>0</v>
      </c>
      <c r="F173">
        <v>86</v>
      </c>
      <c r="G173" s="1">
        <v>0.86870000000000003</v>
      </c>
      <c r="H173">
        <v>13</v>
      </c>
      <c r="I173" s="1">
        <v>0.1313</v>
      </c>
      <c r="J173">
        <v>4</v>
      </c>
      <c r="K173">
        <v>0</v>
      </c>
      <c r="L173">
        <v>1</v>
      </c>
      <c r="M173">
        <v>0</v>
      </c>
      <c r="N173">
        <v>86.87</v>
      </c>
      <c r="O173">
        <v>0</v>
      </c>
      <c r="P173">
        <v>90</v>
      </c>
      <c r="Q173">
        <v>9</v>
      </c>
      <c r="R173">
        <v>10</v>
      </c>
      <c r="S173" t="s">
        <v>23</v>
      </c>
    </row>
    <row r="174" spans="1:19" x14ac:dyDescent="0.25">
      <c r="A174" t="s">
        <v>198</v>
      </c>
      <c r="B174">
        <v>86</v>
      </c>
      <c r="C174" s="1">
        <v>1</v>
      </c>
      <c r="D174">
        <v>3</v>
      </c>
      <c r="E174" s="1">
        <v>3.49E-2</v>
      </c>
      <c r="F174">
        <v>65</v>
      </c>
      <c r="G174" s="1">
        <v>0.75580000000000003</v>
      </c>
      <c r="H174">
        <v>18</v>
      </c>
      <c r="I174" s="1">
        <v>0.20930000000000001</v>
      </c>
      <c r="J174">
        <v>4</v>
      </c>
      <c r="K174">
        <v>0</v>
      </c>
      <c r="L174">
        <v>5</v>
      </c>
      <c r="M174">
        <v>3.49</v>
      </c>
      <c r="N174">
        <v>75.58</v>
      </c>
      <c r="O174">
        <v>4.62</v>
      </c>
      <c r="P174">
        <v>76</v>
      </c>
      <c r="Q174">
        <v>10</v>
      </c>
      <c r="R174">
        <v>13.16</v>
      </c>
      <c r="S174" t="s">
        <v>20</v>
      </c>
    </row>
    <row r="175" spans="1:19" x14ac:dyDescent="0.25">
      <c r="A175" t="s">
        <v>199</v>
      </c>
      <c r="B175">
        <v>86</v>
      </c>
      <c r="C175" s="1">
        <v>1</v>
      </c>
      <c r="D175">
        <v>1</v>
      </c>
      <c r="E175" s="1">
        <v>1.1599999999999999E-2</v>
      </c>
      <c r="F175">
        <v>81</v>
      </c>
      <c r="G175" s="1">
        <v>0.94189999999999996</v>
      </c>
      <c r="H175">
        <v>4</v>
      </c>
      <c r="I175" s="1">
        <v>4.65E-2</v>
      </c>
      <c r="J175">
        <v>0</v>
      </c>
      <c r="K175">
        <v>0</v>
      </c>
      <c r="L175">
        <v>0</v>
      </c>
      <c r="M175">
        <v>1.1599999999999999</v>
      </c>
      <c r="N175">
        <v>94.19</v>
      </c>
      <c r="O175">
        <v>1.23</v>
      </c>
      <c r="P175">
        <v>86</v>
      </c>
      <c r="Q175">
        <v>0</v>
      </c>
      <c r="R175">
        <v>0</v>
      </c>
      <c r="S175" t="s">
        <v>25</v>
      </c>
    </row>
    <row r="176" spans="1:19" x14ac:dyDescent="0.25">
      <c r="A176" t="s">
        <v>200</v>
      </c>
      <c r="B176">
        <v>62</v>
      </c>
      <c r="C176" s="1">
        <v>1</v>
      </c>
      <c r="D176">
        <v>0</v>
      </c>
      <c r="E176" s="1">
        <v>0</v>
      </c>
      <c r="F176">
        <v>11</v>
      </c>
      <c r="G176" s="1">
        <v>0.1774</v>
      </c>
      <c r="H176">
        <v>51</v>
      </c>
      <c r="I176" s="1">
        <v>0.8226</v>
      </c>
      <c r="J176">
        <v>0</v>
      </c>
      <c r="K176">
        <v>0</v>
      </c>
      <c r="L176">
        <v>0</v>
      </c>
      <c r="M176">
        <v>0</v>
      </c>
      <c r="N176">
        <v>17.739999999999998</v>
      </c>
      <c r="O176">
        <v>0</v>
      </c>
      <c r="P176">
        <v>19</v>
      </c>
      <c r="Q176">
        <v>43</v>
      </c>
      <c r="R176">
        <v>226.32</v>
      </c>
      <c r="S176" t="s">
        <v>51</v>
      </c>
    </row>
    <row r="177" spans="1:19" x14ac:dyDescent="0.25">
      <c r="A177" t="s">
        <v>201</v>
      </c>
      <c r="B177">
        <v>52</v>
      </c>
      <c r="C177" s="1">
        <v>1</v>
      </c>
      <c r="D177">
        <v>0</v>
      </c>
      <c r="E177" s="1">
        <v>0</v>
      </c>
      <c r="F177">
        <v>39</v>
      </c>
      <c r="G177" s="1">
        <v>0.75</v>
      </c>
      <c r="H177">
        <v>13</v>
      </c>
      <c r="I177" s="1">
        <v>0.25</v>
      </c>
      <c r="J177">
        <v>0</v>
      </c>
      <c r="K177">
        <v>0</v>
      </c>
      <c r="L177">
        <v>0</v>
      </c>
      <c r="M177">
        <v>0</v>
      </c>
      <c r="N177">
        <v>75</v>
      </c>
      <c r="O177">
        <v>0</v>
      </c>
      <c r="P177">
        <v>50</v>
      </c>
      <c r="Q177">
        <v>2</v>
      </c>
      <c r="R177">
        <v>4</v>
      </c>
      <c r="S177" t="s">
        <v>20</v>
      </c>
    </row>
    <row r="178" spans="1:19" x14ac:dyDescent="0.25">
      <c r="A178" t="s">
        <v>202</v>
      </c>
      <c r="B178">
        <v>48</v>
      </c>
      <c r="C178" s="1">
        <v>1</v>
      </c>
      <c r="D178">
        <v>2</v>
      </c>
      <c r="E178" s="1">
        <v>4.1700000000000001E-2</v>
      </c>
      <c r="F178">
        <v>26</v>
      </c>
      <c r="G178" s="1">
        <v>0.54169999999999996</v>
      </c>
      <c r="H178">
        <v>20</v>
      </c>
      <c r="I178" s="1">
        <v>0.41670000000000001</v>
      </c>
      <c r="J178">
        <v>0</v>
      </c>
      <c r="K178">
        <v>0</v>
      </c>
      <c r="L178">
        <v>0</v>
      </c>
      <c r="M178">
        <v>4.17</v>
      </c>
      <c r="N178">
        <v>54.17</v>
      </c>
      <c r="O178">
        <v>7.69</v>
      </c>
      <c r="P178">
        <v>40</v>
      </c>
      <c r="Q178">
        <v>8</v>
      </c>
      <c r="R178">
        <v>20</v>
      </c>
      <c r="S178" t="s">
        <v>20</v>
      </c>
    </row>
    <row r="179" spans="1:19" x14ac:dyDescent="0.25">
      <c r="A179" t="s">
        <v>203</v>
      </c>
      <c r="B179">
        <v>27</v>
      </c>
      <c r="C179" s="1">
        <v>1</v>
      </c>
      <c r="D179">
        <v>0</v>
      </c>
      <c r="E179" s="1">
        <v>0</v>
      </c>
      <c r="F179">
        <v>18</v>
      </c>
      <c r="G179" s="1">
        <v>0.66669999999999996</v>
      </c>
      <c r="H179">
        <v>9</v>
      </c>
      <c r="I179" s="1">
        <v>0.33329999999999999</v>
      </c>
      <c r="J179">
        <v>0</v>
      </c>
      <c r="K179">
        <v>0</v>
      </c>
      <c r="L179">
        <v>0</v>
      </c>
      <c r="M179">
        <v>0</v>
      </c>
      <c r="N179">
        <v>66.67</v>
      </c>
      <c r="O179">
        <v>0</v>
      </c>
      <c r="P179">
        <v>27</v>
      </c>
      <c r="Q179">
        <v>0</v>
      </c>
      <c r="R179">
        <v>0</v>
      </c>
      <c r="S179" t="s">
        <v>51</v>
      </c>
    </row>
    <row r="180" spans="1:19" x14ac:dyDescent="0.25">
      <c r="A180" t="s">
        <v>204</v>
      </c>
      <c r="B180">
        <v>24</v>
      </c>
      <c r="C180" s="1">
        <v>1</v>
      </c>
      <c r="D180">
        <v>0</v>
      </c>
      <c r="E180" s="1">
        <v>0</v>
      </c>
      <c r="F180">
        <v>22</v>
      </c>
      <c r="G180" s="1">
        <v>0.91669999999999996</v>
      </c>
      <c r="H180">
        <v>2</v>
      </c>
      <c r="I180" s="1">
        <v>8.3299999999999999E-2</v>
      </c>
      <c r="J180">
        <v>0</v>
      </c>
      <c r="K180">
        <v>0</v>
      </c>
      <c r="L180">
        <v>0</v>
      </c>
      <c r="M180">
        <v>0</v>
      </c>
      <c r="N180">
        <v>91.67</v>
      </c>
      <c r="O180">
        <v>0</v>
      </c>
      <c r="P180">
        <v>23</v>
      </c>
      <c r="Q180">
        <v>1</v>
      </c>
      <c r="R180">
        <v>4.3499999999999996</v>
      </c>
      <c r="S180" t="s">
        <v>20</v>
      </c>
    </row>
    <row r="181" spans="1:19" x14ac:dyDescent="0.25">
      <c r="A181" t="s">
        <v>205</v>
      </c>
      <c r="B181">
        <v>24</v>
      </c>
      <c r="C181" s="1">
        <v>1</v>
      </c>
      <c r="D181">
        <v>0</v>
      </c>
      <c r="E181" s="1">
        <v>0</v>
      </c>
      <c r="F181">
        <v>0</v>
      </c>
      <c r="G181" s="1">
        <v>0</v>
      </c>
      <c r="H181">
        <v>24</v>
      </c>
      <c r="I181" s="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24</v>
      </c>
      <c r="Q181">
        <v>0</v>
      </c>
      <c r="R181">
        <v>0</v>
      </c>
      <c r="S181" t="s">
        <v>23</v>
      </c>
    </row>
    <row r="182" spans="1:19" x14ac:dyDescent="0.25">
      <c r="A182" t="s">
        <v>206</v>
      </c>
      <c r="B182">
        <v>23</v>
      </c>
      <c r="C182" s="1">
        <v>1</v>
      </c>
      <c r="D182">
        <v>0</v>
      </c>
      <c r="E182" s="1">
        <v>0</v>
      </c>
      <c r="F182">
        <v>23</v>
      </c>
      <c r="G182" s="1">
        <v>1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100</v>
      </c>
      <c r="O182">
        <v>0</v>
      </c>
      <c r="P182">
        <v>23</v>
      </c>
      <c r="Q182">
        <v>0</v>
      </c>
      <c r="R182">
        <v>0</v>
      </c>
      <c r="S182" t="s">
        <v>20</v>
      </c>
    </row>
    <row r="183" spans="1:19" x14ac:dyDescent="0.25">
      <c r="A183" t="s">
        <v>207</v>
      </c>
      <c r="B183">
        <v>20</v>
      </c>
      <c r="C183" s="1">
        <v>1</v>
      </c>
      <c r="D183">
        <v>0</v>
      </c>
      <c r="E183" s="1">
        <v>0</v>
      </c>
      <c r="F183">
        <v>19</v>
      </c>
      <c r="G183" s="1">
        <v>0.95</v>
      </c>
      <c r="H183">
        <v>1</v>
      </c>
      <c r="I183" s="1">
        <v>0.05</v>
      </c>
      <c r="J183">
        <v>0</v>
      </c>
      <c r="K183">
        <v>0</v>
      </c>
      <c r="L183">
        <v>0</v>
      </c>
      <c r="M183">
        <v>0</v>
      </c>
      <c r="N183">
        <v>95</v>
      </c>
      <c r="O183">
        <v>0</v>
      </c>
      <c r="P183">
        <v>19</v>
      </c>
      <c r="Q183">
        <v>1</v>
      </c>
      <c r="R183">
        <v>5.26</v>
      </c>
      <c r="S183" t="s">
        <v>51</v>
      </c>
    </row>
    <row r="184" spans="1:19" x14ac:dyDescent="0.25">
      <c r="A184" t="s">
        <v>208</v>
      </c>
      <c r="B184">
        <v>18</v>
      </c>
      <c r="C184" s="1">
        <v>1</v>
      </c>
      <c r="D184">
        <v>0</v>
      </c>
      <c r="E184" s="1">
        <v>0</v>
      </c>
      <c r="F184">
        <v>18</v>
      </c>
      <c r="G184" s="1">
        <v>1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100</v>
      </c>
      <c r="O184">
        <v>0</v>
      </c>
      <c r="P184">
        <v>18</v>
      </c>
      <c r="Q184">
        <v>0</v>
      </c>
      <c r="R184">
        <v>0</v>
      </c>
      <c r="S184" t="s">
        <v>20</v>
      </c>
    </row>
    <row r="185" spans="1:19" x14ac:dyDescent="0.25">
      <c r="A185" t="s">
        <v>209</v>
      </c>
      <c r="B185">
        <v>17</v>
      </c>
      <c r="C185" s="1">
        <v>1</v>
      </c>
      <c r="D185">
        <v>0</v>
      </c>
      <c r="E185" s="1">
        <v>0</v>
      </c>
      <c r="F185">
        <v>15</v>
      </c>
      <c r="G185" s="1">
        <v>0.88239999999999996</v>
      </c>
      <c r="H185">
        <v>2</v>
      </c>
      <c r="I185" s="1">
        <v>0.1176</v>
      </c>
      <c r="J185">
        <v>0</v>
      </c>
      <c r="K185">
        <v>0</v>
      </c>
      <c r="L185">
        <v>0</v>
      </c>
      <c r="M185">
        <v>0</v>
      </c>
      <c r="N185">
        <v>88.24</v>
      </c>
      <c r="O185">
        <v>0</v>
      </c>
      <c r="P185">
        <v>17</v>
      </c>
      <c r="Q185">
        <v>0</v>
      </c>
      <c r="R185">
        <v>0</v>
      </c>
      <c r="S185" t="s">
        <v>20</v>
      </c>
    </row>
    <row r="186" spans="1:19" x14ac:dyDescent="0.25">
      <c r="A186" t="s">
        <v>210</v>
      </c>
      <c r="B186">
        <v>14</v>
      </c>
      <c r="C186" s="1">
        <v>1</v>
      </c>
      <c r="D186">
        <v>0</v>
      </c>
      <c r="E186" s="1">
        <v>0</v>
      </c>
      <c r="F186">
        <v>13</v>
      </c>
      <c r="G186" s="1">
        <v>0.92859999999999998</v>
      </c>
      <c r="H186">
        <v>1</v>
      </c>
      <c r="I186" s="1">
        <v>7.1400000000000005E-2</v>
      </c>
      <c r="J186">
        <v>1</v>
      </c>
      <c r="K186">
        <v>0</v>
      </c>
      <c r="L186">
        <v>0</v>
      </c>
      <c r="M186">
        <v>0</v>
      </c>
      <c r="N186">
        <v>92.86</v>
      </c>
      <c r="O186">
        <v>0</v>
      </c>
      <c r="P186">
        <v>13</v>
      </c>
      <c r="Q186">
        <v>1</v>
      </c>
      <c r="R186">
        <v>7.69</v>
      </c>
      <c r="S186" t="s">
        <v>25</v>
      </c>
    </row>
    <row r="187" spans="1:19" x14ac:dyDescent="0.25">
      <c r="A187" t="s">
        <v>211</v>
      </c>
      <c r="B187">
        <v>12</v>
      </c>
      <c r="C187" s="1">
        <v>1</v>
      </c>
      <c r="D187">
        <v>0</v>
      </c>
      <c r="E187" s="1">
        <v>0</v>
      </c>
      <c r="F187">
        <v>12</v>
      </c>
      <c r="G187" s="1">
        <v>1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100</v>
      </c>
      <c r="O187">
        <v>0</v>
      </c>
      <c r="P187">
        <v>12</v>
      </c>
      <c r="Q187">
        <v>0</v>
      </c>
      <c r="R187">
        <v>0</v>
      </c>
      <c r="S187" t="s">
        <v>25</v>
      </c>
    </row>
    <row r="188" spans="1:19" x14ac:dyDescent="0.25">
      <c r="A188" t="s">
        <v>212</v>
      </c>
      <c r="B188">
        <v>10</v>
      </c>
      <c r="C188" s="1">
        <v>1</v>
      </c>
      <c r="D188">
        <v>1</v>
      </c>
      <c r="E188" s="1">
        <v>0.1</v>
      </c>
      <c r="F188">
        <v>8</v>
      </c>
      <c r="G188" s="1">
        <v>0.8</v>
      </c>
      <c r="H188">
        <v>1</v>
      </c>
      <c r="I188" s="1">
        <v>0.1</v>
      </c>
      <c r="J188">
        <v>0</v>
      </c>
      <c r="K188">
        <v>0</v>
      </c>
      <c r="L188">
        <v>0</v>
      </c>
      <c r="M188">
        <v>10</v>
      </c>
      <c r="N188">
        <v>80</v>
      </c>
      <c r="O188">
        <v>12.5</v>
      </c>
      <c r="P188">
        <v>10</v>
      </c>
      <c r="Q188">
        <v>0</v>
      </c>
      <c r="R188">
        <v>0</v>
      </c>
      <c r="S188" t="s">
        <v>27</v>
      </c>
    </row>
    <row r="190" spans="1:19" x14ac:dyDescent="0.25">
      <c r="A190" t="s">
        <v>213</v>
      </c>
      <c r="B190">
        <v>16480485</v>
      </c>
      <c r="C190" s="1">
        <v>1</v>
      </c>
      <c r="D190">
        <v>654036</v>
      </c>
      <c r="E190" s="5">
        <f>(D190/B190)</f>
        <v>3.9685482557097078E-2</v>
      </c>
      <c r="F190">
        <v>9468087</v>
      </c>
      <c r="G190" s="5">
        <f>(F190/B190)</f>
        <v>0.57450293483474546</v>
      </c>
      <c r="H190">
        <v>6358362</v>
      </c>
      <c r="I190" s="5">
        <f>(H190/B190)</f>
        <v>0.38581158260815746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D7:AC25"/>
  <sheetViews>
    <sheetView topLeftCell="A7" zoomScaleNormal="100" workbookViewId="0">
      <selection activeCell="I10" sqref="I10"/>
    </sheetView>
  </sheetViews>
  <sheetFormatPr defaultRowHeight="15" x14ac:dyDescent="0.25"/>
  <cols>
    <col min="5" max="5" width="15.7109375" customWidth="1"/>
    <col min="7" max="7" width="17.7109375" customWidth="1"/>
    <col min="11" max="11" width="13.85546875" customWidth="1"/>
    <col min="13" max="13" width="12.5703125" customWidth="1"/>
    <col min="14" max="14" width="13.28515625" customWidth="1"/>
    <col min="15" max="15" width="12.140625" customWidth="1"/>
    <col min="16" max="16" width="12" customWidth="1"/>
  </cols>
  <sheetData>
    <row r="7" spans="4:29" x14ac:dyDescent="0.25">
      <c r="D7" s="37" t="s">
        <v>248</v>
      </c>
      <c r="E7" s="37" t="s">
        <v>37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4:29" x14ac:dyDescent="0.25">
      <c r="D8" s="37"/>
      <c r="E8" s="37" t="s">
        <v>245</v>
      </c>
      <c r="F8" s="37"/>
      <c r="G8" s="37" t="s">
        <v>244</v>
      </c>
      <c r="H8" s="37"/>
      <c r="I8" s="37" t="s">
        <v>246</v>
      </c>
      <c r="J8" s="37"/>
      <c r="K8" s="37" t="s">
        <v>247</v>
      </c>
      <c r="L8" s="37"/>
      <c r="M8" t="s">
        <v>9</v>
      </c>
      <c r="O8" t="s">
        <v>10</v>
      </c>
      <c r="P8" s="37"/>
      <c r="Q8" t="s">
        <v>11</v>
      </c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4:29" x14ac:dyDescent="0.25">
      <c r="D9" s="37"/>
      <c r="E9" s="37">
        <f>INDEX(country_wise_latest!B2:B188,MATCH('country_wise_latest Dashboard'!E7,country_wise_latest!A2:A188,0))</f>
        <v>257101</v>
      </c>
      <c r="F9" s="37"/>
      <c r="G9" s="37">
        <f>INDEX(country_wise_latest!D2:D188,MATCH('country_wise_latest Dashboard'!E7,country_wise_latest!A2:A188,0))</f>
        <v>8777</v>
      </c>
      <c r="H9" s="37"/>
      <c r="I9" s="37">
        <f>INDEX(country_wise_latest!F2:F188,MATCH('country_wise_latest Dashboard'!E7,country_wise_latest!A2:A188,0))</f>
        <v>131161</v>
      </c>
      <c r="J9" s="37"/>
      <c r="K9" s="37">
        <f>INDEX(country_wise_latest!H2:H188,MATCH('country_wise_latest Dashboard'!E7,country_wise_latest!A2:A188,0))</f>
        <v>117163</v>
      </c>
      <c r="L9" s="37"/>
      <c r="M9" s="37">
        <f>INDEX(country_wise_latest!J2:J188,MATCH('country_wise_latest Dashboard'!E7,country_wise_latest!A2:A188,0))</f>
        <v>16306</v>
      </c>
      <c r="N9" s="37"/>
      <c r="O9" s="37">
        <f>INDEX(country_wise_latest!L2:L188,MATCH('country_wise_latest Dashboard'!E7,country_wise_latest!A2:A188,0))</f>
        <v>11494</v>
      </c>
      <c r="P9" s="37"/>
      <c r="Q9" s="37">
        <f>INDEX(country_wise_latest!N2:N188,MATCH('country_wise_latest Dashboard'!E7,country_wise_latest!A2:A188,0))</f>
        <v>51.02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4:29" x14ac:dyDescent="0.25"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4:29" x14ac:dyDescent="0.25">
      <c r="D11" s="61" t="s">
        <v>243</v>
      </c>
      <c r="E11" s="62"/>
      <c r="F11" s="62"/>
      <c r="G11" s="62"/>
      <c r="H11" s="62"/>
      <c r="I11" s="62"/>
      <c r="J11" s="62"/>
      <c r="K11" s="62"/>
      <c r="L11" s="62"/>
      <c r="M11" s="62"/>
      <c r="N11" s="63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4:29" x14ac:dyDescent="0.25">
      <c r="D12" s="69" t="s">
        <v>214</v>
      </c>
      <c r="E12" s="69"/>
      <c r="G12" s="64" t="s">
        <v>216</v>
      </c>
      <c r="H12" s="69"/>
      <c r="J12" s="64" t="s">
        <v>217</v>
      </c>
      <c r="K12" s="69"/>
      <c r="M12" s="64" t="s">
        <v>218</v>
      </c>
      <c r="N12" s="65"/>
      <c r="O12" s="31"/>
      <c r="P12" s="32"/>
      <c r="Q12" s="33"/>
    </row>
    <row r="13" spans="4:29" x14ac:dyDescent="0.25">
      <c r="D13" s="2">
        <v>0</v>
      </c>
      <c r="E13" s="3">
        <f>country_wise_latest!B190</f>
        <v>16480485</v>
      </c>
      <c r="G13" s="2">
        <v>0</v>
      </c>
      <c r="H13" s="3">
        <f>country_wise_latest!D190</f>
        <v>654036</v>
      </c>
      <c r="J13" s="2">
        <v>0</v>
      </c>
      <c r="K13" s="3">
        <f>country_wise_latest!F190</f>
        <v>9468087</v>
      </c>
      <c r="M13" s="2">
        <v>0</v>
      </c>
      <c r="N13" s="29">
        <f>country_wise_latest!H190</f>
        <v>6358362</v>
      </c>
      <c r="O13" s="31"/>
      <c r="P13" s="32"/>
      <c r="Q13" s="33"/>
    </row>
    <row r="14" spans="4:29" x14ac:dyDescent="0.25">
      <c r="D14" s="2" t="s">
        <v>215</v>
      </c>
      <c r="E14" s="4">
        <f>country_wise_latest!C190</f>
        <v>1</v>
      </c>
      <c r="G14" s="2" t="s">
        <v>215</v>
      </c>
      <c r="H14" s="4">
        <f>country_wise_latest!E190</f>
        <v>3.9685482557097078E-2</v>
      </c>
      <c r="J14" s="2" t="s">
        <v>215</v>
      </c>
      <c r="K14" s="4">
        <f>country_wise_latest!G190</f>
        <v>0.57450293483474546</v>
      </c>
      <c r="M14" s="2" t="s">
        <v>215</v>
      </c>
      <c r="N14" s="30">
        <f>country_wise_latest!I190</f>
        <v>0.38581158260815746</v>
      </c>
      <c r="O14" s="31"/>
      <c r="P14" s="39"/>
      <c r="Q14" s="33"/>
    </row>
    <row r="15" spans="4:29" x14ac:dyDescent="0.25">
      <c r="O15" s="32"/>
      <c r="P15" s="38"/>
      <c r="Q15" s="32"/>
    </row>
    <row r="16" spans="4:29" x14ac:dyDescent="0.25">
      <c r="O16" s="32"/>
      <c r="P16" s="38"/>
      <c r="Q16" s="32"/>
    </row>
    <row r="17" spans="4:17" x14ac:dyDescent="0.25">
      <c r="D17" s="66" t="s">
        <v>219</v>
      </c>
      <c r="E17" s="68"/>
      <c r="G17" s="66" t="s">
        <v>220</v>
      </c>
      <c r="H17" s="68"/>
      <c r="J17" s="66" t="s">
        <v>221</v>
      </c>
      <c r="K17" s="68"/>
      <c r="M17" s="66" t="s">
        <v>222</v>
      </c>
      <c r="N17" s="67"/>
      <c r="O17" s="32"/>
      <c r="P17" s="38"/>
      <c r="Q17" s="32"/>
    </row>
    <row r="18" spans="4:17" x14ac:dyDescent="0.25">
      <c r="D18" s="2">
        <v>0</v>
      </c>
      <c r="E18" s="3">
        <f>MAX(country_wise_latest!B2:B188)</f>
        <v>4290259</v>
      </c>
      <c r="G18" s="2">
        <v>0</v>
      </c>
      <c r="H18" s="3">
        <f>MAX(country_wise_latest!D2:D188)</f>
        <v>148011</v>
      </c>
      <c r="J18" s="2">
        <v>0</v>
      </c>
      <c r="K18" s="3">
        <f>MAX(country_wise_latest!F2:F188)</f>
        <v>1846641</v>
      </c>
      <c r="M18" s="2">
        <v>0</v>
      </c>
      <c r="N18" s="29">
        <f>MAX(country_wise_latest!H2:H188)</f>
        <v>2816444</v>
      </c>
      <c r="O18" s="32"/>
      <c r="P18" s="38"/>
      <c r="Q18" s="32"/>
    </row>
    <row r="19" spans="4:17" x14ac:dyDescent="0.25">
      <c r="D19" s="6" t="s">
        <v>223</v>
      </c>
      <c r="E19" s="4" t="str">
        <f>INDEX(country_wise_latest!A2:A188,MATCH('country_wise_latest Dashboard'!E18,country_wise_latest!B2:B188,0))</f>
        <v>US</v>
      </c>
      <c r="G19" s="6" t="s">
        <v>223</v>
      </c>
      <c r="H19" s="4" t="str">
        <f>INDEX(country_wise_latest!A2:A188,MATCH('country_wise_latest Dashboard'!H18,country_wise_latest!D2:D188,0))</f>
        <v>US</v>
      </c>
      <c r="J19" s="6" t="s">
        <v>223</v>
      </c>
      <c r="K19" s="4" t="str">
        <f>INDEX(country_wise_latest!A2:A188,MATCH('country_wise_latest Dashboard'!K18,country_wise_latest!F2:F188,0))</f>
        <v>Brazil</v>
      </c>
      <c r="M19" s="6" t="s">
        <v>223</v>
      </c>
      <c r="N19" s="30" t="str">
        <f>INDEX(country_wise_latest!A2:A188,MATCH('country_wise_latest Dashboard'!N18,country_wise_latest!H2:H188,0))</f>
        <v>US</v>
      </c>
      <c r="O19" s="32"/>
      <c r="P19" s="38"/>
      <c r="Q19" s="32"/>
    </row>
    <row r="20" spans="4:17" x14ac:dyDescent="0.25">
      <c r="O20" s="32"/>
      <c r="P20" s="38"/>
      <c r="Q20" s="32"/>
    </row>
    <row r="21" spans="4:17" x14ac:dyDescent="0.25">
      <c r="O21" s="32"/>
      <c r="P21" s="38"/>
      <c r="Q21" s="32"/>
    </row>
    <row r="22" spans="4:17" x14ac:dyDescent="0.25">
      <c r="O22" s="32"/>
      <c r="P22" s="38"/>
      <c r="Q22" s="32"/>
    </row>
    <row r="23" spans="4:17" x14ac:dyDescent="0.25">
      <c r="D23" s="66" t="s">
        <v>224</v>
      </c>
      <c r="E23" s="68"/>
      <c r="G23" s="66" t="s">
        <v>225</v>
      </c>
      <c r="H23" s="68"/>
      <c r="J23" s="66" t="s">
        <v>226</v>
      </c>
      <c r="K23" s="68"/>
      <c r="M23" s="66" t="s">
        <v>227</v>
      </c>
      <c r="N23" s="67"/>
      <c r="O23" s="32"/>
      <c r="P23" s="38"/>
      <c r="Q23" s="32"/>
    </row>
    <row r="24" spans="4:17" x14ac:dyDescent="0.25">
      <c r="D24" s="2">
        <v>0</v>
      </c>
      <c r="E24" s="3">
        <f>MIN(country_wise_latest!B8:B192)</f>
        <v>10</v>
      </c>
      <c r="G24" s="2">
        <v>0</v>
      </c>
      <c r="H24" s="3">
        <f>MIN(country_wise_latest!D8:D192)</f>
        <v>0</v>
      </c>
      <c r="J24" s="2">
        <v>0</v>
      </c>
      <c r="K24" s="3">
        <f>MIN(country_wise_latest!F8:F192)</f>
        <v>0</v>
      </c>
      <c r="M24" s="2">
        <v>0</v>
      </c>
      <c r="N24" s="29">
        <f>MIN(country_wise_latest!H8:H192)</f>
        <v>0</v>
      </c>
      <c r="O24" s="32"/>
      <c r="P24" s="32"/>
      <c r="Q24" s="32"/>
    </row>
    <row r="25" spans="4:17" x14ac:dyDescent="0.25">
      <c r="D25" s="6" t="s">
        <v>223</v>
      </c>
      <c r="E25" s="4" t="str">
        <f>INDEX(country_wise_latest!A8:A192,MATCH('country_wise_latest Dashboard'!E24,country_wise_latest!B8:B192,0))</f>
        <v>Western Sahara</v>
      </c>
      <c r="G25" s="6" t="s">
        <v>223</v>
      </c>
      <c r="H25" s="4" t="str">
        <f>INDEX(country_wise_latest!A8:A192,MATCH('country_wise_latest Dashboard'!H24,country_wise_latest!D8:D192,0))</f>
        <v>Vietnam</v>
      </c>
      <c r="J25" s="6" t="s">
        <v>223</v>
      </c>
      <c r="K25" s="4" t="str">
        <f>INDEX(country_wise_latest!A8:A192,MATCH('country_wise_latest Dashboard'!K24,country_wise_latest!F8:F192,0))</f>
        <v>Canada</v>
      </c>
      <c r="M25" s="6" t="s">
        <v>223</v>
      </c>
      <c r="N25" s="30" t="str">
        <f>INDEX(country_wise_latest!A8:A192,MATCH('country_wise_latest Dashboard'!N24,country_wise_latest!H8:H192,0))</f>
        <v>San Marino</v>
      </c>
      <c r="O25" s="34"/>
      <c r="P25" s="35"/>
      <c r="Q25" s="36"/>
    </row>
  </sheetData>
  <mergeCells count="13">
    <mergeCell ref="D11:N11"/>
    <mergeCell ref="M12:N12"/>
    <mergeCell ref="M17:N17"/>
    <mergeCell ref="D23:E23"/>
    <mergeCell ref="G23:H23"/>
    <mergeCell ref="J23:K23"/>
    <mergeCell ref="M23:N23"/>
    <mergeCell ref="D12:E12"/>
    <mergeCell ref="G12:H12"/>
    <mergeCell ref="J12:K12"/>
    <mergeCell ref="D17:E17"/>
    <mergeCell ref="G17:H17"/>
    <mergeCell ref="J17:K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AB77"/>
  <sheetViews>
    <sheetView zoomScale="50" zoomScaleNormal="50" workbookViewId="0">
      <selection activeCell="E10" sqref="E10"/>
    </sheetView>
  </sheetViews>
  <sheetFormatPr defaultRowHeight="15" x14ac:dyDescent="0.25"/>
  <cols>
    <col min="3" max="3" width="21.5703125" customWidth="1"/>
    <col min="4" max="4" width="15.5703125" customWidth="1"/>
    <col min="5" max="5" width="13.28515625" customWidth="1"/>
    <col min="6" max="6" width="18.42578125" customWidth="1"/>
    <col min="7" max="7" width="12.42578125" customWidth="1"/>
    <col min="9" max="9" width="21.7109375" customWidth="1"/>
    <col min="10" max="10" width="13.140625" customWidth="1"/>
    <col min="11" max="11" width="9.7109375" customWidth="1"/>
    <col min="12" max="12" width="9" customWidth="1"/>
    <col min="13" max="13" width="19.42578125" customWidth="1"/>
  </cols>
  <sheetData>
    <row r="1" spans="1:28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</row>
    <row r="2" spans="1:28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</row>
    <row r="3" spans="1:28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</row>
    <row r="4" spans="1:28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</row>
    <row r="5" spans="1:28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8.5" x14ac:dyDescent="0.45">
      <c r="A6" s="14"/>
      <c r="B6" s="42" t="s">
        <v>248</v>
      </c>
      <c r="C6" s="42" t="s">
        <v>102</v>
      </c>
      <c r="D6" s="70" t="s">
        <v>250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</row>
    <row r="7" spans="1:28" ht="18.75" x14ac:dyDescent="0.3">
      <c r="A7" s="14"/>
      <c r="B7" s="17"/>
      <c r="C7" s="40" t="s">
        <v>245</v>
      </c>
      <c r="D7" s="40"/>
      <c r="E7" s="40" t="s">
        <v>3</v>
      </c>
      <c r="F7" s="73" t="s">
        <v>246</v>
      </c>
      <c r="G7" s="74"/>
      <c r="H7" s="75"/>
      <c r="I7" s="40" t="s">
        <v>247</v>
      </c>
      <c r="J7" s="40"/>
      <c r="K7" s="40" t="s">
        <v>9</v>
      </c>
      <c r="L7" s="40"/>
      <c r="M7" s="40" t="s">
        <v>10</v>
      </c>
      <c r="N7" s="40"/>
      <c r="O7" s="40" t="s">
        <v>11</v>
      </c>
      <c r="P7" s="40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</row>
    <row r="8" spans="1:28" ht="18.75" x14ac:dyDescent="0.3">
      <c r="A8" s="14"/>
      <c r="B8" s="17"/>
      <c r="C8" s="41">
        <f>INDEX(country_wise_latest!B2:B188,MATCH('final Dashboard'!C6,country_wise_latest!A2:A188,0))</f>
        <v>10621</v>
      </c>
      <c r="D8" s="41"/>
      <c r="E8" s="41">
        <f>INDEX(country_wise_latest!D2:D188,MATCH('final Dashboard'!C6,country_wise_latest!A2:A188,0))</f>
        <v>347</v>
      </c>
      <c r="F8" s="72">
        <f>INDEX(country_wise_latest!F2:F188,MATCH('final Dashboard'!C6,country_wise_latest!A2:A188,0))</f>
        <v>5585</v>
      </c>
      <c r="G8" s="72"/>
      <c r="H8" s="72"/>
      <c r="I8" s="41">
        <f>INDEX(country_wise_latest!H2:H188,MATCH('final Dashboard'!C6,country_wise_latest!A2:A188,0))</f>
        <v>4689</v>
      </c>
      <c r="J8" s="72">
        <f>INDEX(country_wise_latest!J2:J188,MATCH('final Dashboard'!C6,country_wise_latest!A2:A188,0))</f>
        <v>194</v>
      </c>
      <c r="K8" s="72"/>
      <c r="L8" s="72"/>
      <c r="M8" s="41">
        <f>INDEX(country_wise_latest!K2:K188,MATCH('final Dashboard'!C6,country_wise_latest!A2:A188,0))</f>
        <v>7</v>
      </c>
      <c r="N8" s="72">
        <f>INDEX(country_wise_latest!L2:L188,MATCH('final Dashboard'!C6,country_wise_latest!A2:A188,0))</f>
        <v>230</v>
      </c>
      <c r="O8" s="72"/>
      <c r="P8" s="72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</row>
    <row r="9" spans="1:28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</row>
    <row r="10" spans="1:28" x14ac:dyDescent="0.25">
      <c r="A10" s="15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6"/>
    </row>
    <row r="11" spans="1:28" ht="28.5" x14ac:dyDescent="0.45">
      <c r="A11" s="14"/>
      <c r="B11" s="58"/>
      <c r="C11" s="58"/>
      <c r="D11" s="70" t="s">
        <v>249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</row>
    <row r="12" spans="1:28" x14ac:dyDescent="0.25">
      <c r="A12" s="14"/>
      <c r="B12" s="58"/>
      <c r="C12" s="59" t="s">
        <v>214</v>
      </c>
      <c r="D12" s="50"/>
      <c r="E12" s="58"/>
      <c r="F12" s="28" t="s">
        <v>216</v>
      </c>
      <c r="G12" s="28"/>
      <c r="H12" s="58"/>
      <c r="I12" s="51" t="s">
        <v>217</v>
      </c>
      <c r="J12" s="52"/>
      <c r="K12" s="58"/>
      <c r="L12" s="10"/>
      <c r="M12" s="50" t="s">
        <v>218</v>
      </c>
      <c r="N12" s="53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6"/>
    </row>
    <row r="13" spans="1:28" x14ac:dyDescent="0.25">
      <c r="A13" s="14"/>
      <c r="B13" s="58"/>
      <c r="C13" s="25" t="s">
        <v>213</v>
      </c>
      <c r="D13" s="21">
        <f>country_wise_latest!B190</f>
        <v>16480485</v>
      </c>
      <c r="E13" s="58"/>
      <c r="F13" s="23" t="s">
        <v>240</v>
      </c>
      <c r="G13" s="21">
        <f>country_wise_latest!D190</f>
        <v>654036</v>
      </c>
      <c r="H13" s="58"/>
      <c r="I13" s="23" t="s">
        <v>213</v>
      </c>
      <c r="J13" s="21">
        <f>country_wise_latest!F190</f>
        <v>9468087</v>
      </c>
      <c r="K13" s="58"/>
      <c r="L13" s="10"/>
      <c r="M13" s="23" t="s">
        <v>213</v>
      </c>
      <c r="N13" s="24">
        <f>country_wise_latest!H190</f>
        <v>6358362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</row>
    <row r="14" spans="1:28" x14ac:dyDescent="0.25">
      <c r="A14" s="15"/>
      <c r="B14" s="58"/>
      <c r="C14" s="48" t="s">
        <v>215</v>
      </c>
      <c r="D14" s="22">
        <f>country_wise_latest!C190</f>
        <v>1</v>
      </c>
      <c r="E14" s="58"/>
      <c r="F14" s="21" t="s">
        <v>215</v>
      </c>
      <c r="G14" s="22">
        <f>country_wise_latest!E190</f>
        <v>3.9685482557097078E-2</v>
      </c>
      <c r="H14" s="58"/>
      <c r="I14" s="21" t="s">
        <v>215</v>
      </c>
      <c r="J14" s="22">
        <f>country_wise_latest!G190</f>
        <v>0.57450293483474546</v>
      </c>
      <c r="K14" s="58"/>
      <c r="L14" s="10"/>
      <c r="M14" s="21" t="s">
        <v>215</v>
      </c>
      <c r="N14" s="47">
        <f>country_wise_latest!I190</f>
        <v>0.38581158260815746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6"/>
    </row>
    <row r="15" spans="1:28" x14ac:dyDescent="0.25">
      <c r="A15" s="15"/>
      <c r="B15" s="58"/>
      <c r="C15" s="10"/>
      <c r="D15" s="10"/>
      <c r="E15" s="58"/>
      <c r="F15" s="10"/>
      <c r="G15" s="10"/>
      <c r="H15" s="58"/>
      <c r="I15" s="10"/>
      <c r="J15" s="10"/>
      <c r="K15" s="58"/>
      <c r="L15" s="10"/>
      <c r="M15" s="10"/>
      <c r="N15" s="10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</row>
    <row r="16" spans="1:28" x14ac:dyDescent="0.25">
      <c r="A16" s="14"/>
      <c r="B16" s="58"/>
      <c r="C16" s="10"/>
      <c r="D16" s="10"/>
      <c r="E16" s="58"/>
      <c r="F16" s="10"/>
      <c r="G16" s="10"/>
      <c r="H16" s="58"/>
      <c r="I16" s="10"/>
      <c r="J16" s="10"/>
      <c r="K16" s="58"/>
      <c r="L16" s="10"/>
      <c r="M16" s="10"/>
      <c r="N16" s="10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</row>
    <row r="17" spans="1:28" x14ac:dyDescent="0.25">
      <c r="A17" s="14"/>
      <c r="B17" s="58"/>
      <c r="C17" s="60" t="s">
        <v>219</v>
      </c>
      <c r="D17" s="55"/>
      <c r="E17" s="58"/>
      <c r="F17" s="54" t="s">
        <v>220</v>
      </c>
      <c r="G17" s="55"/>
      <c r="H17" s="58"/>
      <c r="I17" s="54" t="s">
        <v>221</v>
      </c>
      <c r="J17" s="55"/>
      <c r="K17" s="58"/>
      <c r="L17" s="10"/>
      <c r="M17" s="54" t="s">
        <v>222</v>
      </c>
      <c r="N17" s="56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</row>
    <row r="18" spans="1:28" x14ac:dyDescent="0.25">
      <c r="A18" s="14"/>
      <c r="B18" s="58"/>
      <c r="C18" s="25" t="s">
        <v>241</v>
      </c>
      <c r="D18" s="21">
        <f>MAX(country_wise_latest!B2:B188)</f>
        <v>4290259</v>
      </c>
      <c r="E18" s="58"/>
      <c r="F18" s="23" t="s">
        <v>241</v>
      </c>
      <c r="G18" s="21">
        <f>MAX(country_wise_latest!D2:D188)</f>
        <v>148011</v>
      </c>
      <c r="H18" s="58"/>
      <c r="I18" s="23" t="s">
        <v>241</v>
      </c>
      <c r="J18" s="21">
        <f>MAX(country_wise_latest!F2:F188)</f>
        <v>1846641</v>
      </c>
      <c r="K18" s="58"/>
      <c r="L18" s="10"/>
      <c r="M18" s="23" t="s">
        <v>241</v>
      </c>
      <c r="N18" s="24">
        <f>MAX(country_wise_latest!H2:H188)</f>
        <v>2816444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</row>
    <row r="19" spans="1:28" x14ac:dyDescent="0.25">
      <c r="A19" s="15"/>
      <c r="B19" s="58"/>
      <c r="C19" s="49" t="s">
        <v>233</v>
      </c>
      <c r="D19" s="22" t="str">
        <f>INDEX(country_wise_latest!A2:A188,MATCH('country_wise_latest Dashboard'!E18,country_wise_latest!B2:B188,0))</f>
        <v>US</v>
      </c>
      <c r="E19" s="58"/>
      <c r="F19" s="23" t="s">
        <v>233</v>
      </c>
      <c r="G19" s="22" t="str">
        <f>INDEX(country_wise_latest!A2:A188,MATCH('country_wise_latest Dashboard'!H18,country_wise_latest!D2:D188,0))</f>
        <v>US</v>
      </c>
      <c r="H19" s="58"/>
      <c r="I19" s="23" t="s">
        <v>233</v>
      </c>
      <c r="J19" s="22" t="str">
        <f>INDEX(country_wise_latest!A2:A188,MATCH('country_wise_latest Dashboard'!K18,country_wise_latest!F2:F188,0))</f>
        <v>Brazil</v>
      </c>
      <c r="K19" s="58"/>
      <c r="L19" s="10"/>
      <c r="M19" s="23" t="s">
        <v>233</v>
      </c>
      <c r="N19" s="47" t="str">
        <f>INDEX(country_wise_latest!A2:A188,MATCH('country_wise_latest Dashboard'!N18,country_wise_latest!H2:H188,0))</f>
        <v>US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</row>
    <row r="20" spans="1:28" x14ac:dyDescent="0.25">
      <c r="A20" s="15"/>
      <c r="B20" s="58"/>
      <c r="C20" s="10"/>
      <c r="D20" s="10"/>
      <c r="E20" s="58"/>
      <c r="F20" s="10"/>
      <c r="G20" s="10"/>
      <c r="H20" s="58"/>
      <c r="I20" s="10"/>
      <c r="J20" s="10"/>
      <c r="K20" s="58"/>
      <c r="L20" s="10"/>
      <c r="M20" s="10"/>
      <c r="N20" s="10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</row>
    <row r="21" spans="1:28" x14ac:dyDescent="0.25">
      <c r="A21" s="15"/>
      <c r="B21" s="58"/>
      <c r="C21" s="10"/>
      <c r="D21" s="10"/>
      <c r="E21" s="58"/>
      <c r="F21" s="10"/>
      <c r="G21" s="10"/>
      <c r="H21" s="58"/>
      <c r="I21" s="10"/>
      <c r="J21" s="10"/>
      <c r="K21" s="58"/>
      <c r="L21" s="10"/>
      <c r="M21" s="10"/>
      <c r="N21" s="10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</row>
    <row r="22" spans="1:28" x14ac:dyDescent="0.25">
      <c r="A22" s="14"/>
      <c r="B22" s="58"/>
      <c r="C22" s="10"/>
      <c r="D22" s="10"/>
      <c r="E22" s="58"/>
      <c r="F22" s="10"/>
      <c r="G22" s="10"/>
      <c r="H22" s="58"/>
      <c r="I22" s="10"/>
      <c r="J22" s="10"/>
      <c r="K22" s="58"/>
      <c r="L22" s="10"/>
      <c r="M22" s="10"/>
      <c r="N22" s="10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</row>
    <row r="23" spans="1:28" x14ac:dyDescent="0.25">
      <c r="A23" s="14"/>
      <c r="B23" s="58"/>
      <c r="C23" s="60" t="s">
        <v>224</v>
      </c>
      <c r="D23" s="55"/>
      <c r="E23" s="58"/>
      <c r="F23" s="54" t="s">
        <v>225</v>
      </c>
      <c r="G23" s="57"/>
      <c r="H23" s="58"/>
      <c r="I23" s="57" t="s">
        <v>226</v>
      </c>
      <c r="J23" s="55"/>
      <c r="K23" s="58"/>
      <c r="L23" s="10"/>
      <c r="M23" s="54" t="s">
        <v>227</v>
      </c>
      <c r="N23" s="5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</row>
    <row r="24" spans="1:28" x14ac:dyDescent="0.25">
      <c r="A24" s="14"/>
      <c r="B24" s="58"/>
      <c r="C24" s="25" t="s">
        <v>242</v>
      </c>
      <c r="D24" s="21">
        <f>MIN(country_wise_latest!B8:B192)</f>
        <v>10</v>
      </c>
      <c r="E24" s="58"/>
      <c r="F24" s="23" t="s">
        <v>242</v>
      </c>
      <c r="G24" s="43">
        <f>MIN(country_wise_latest!D8:D192)</f>
        <v>0</v>
      </c>
      <c r="H24" s="58"/>
      <c r="I24" s="45" t="s">
        <v>242</v>
      </c>
      <c r="J24" s="21">
        <f>MIN(country_wise_latest!F8:F192)</f>
        <v>0</v>
      </c>
      <c r="K24" s="58"/>
      <c r="L24" s="10"/>
      <c r="M24" s="23" t="s">
        <v>242</v>
      </c>
      <c r="N24" s="24">
        <f>MIN(country_wise_latest!H8:H192)</f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</row>
    <row r="25" spans="1:28" x14ac:dyDescent="0.25">
      <c r="A25" s="14"/>
      <c r="B25" s="15"/>
      <c r="C25" s="26" t="s">
        <v>233</v>
      </c>
      <c r="D25" s="44" t="str">
        <f>INDEX(country_wise_latest!A8:A192,MATCH('country_wise_latest Dashboard'!E24,country_wise_latest!B8:B192,0))</f>
        <v>Western Sahara</v>
      </c>
      <c r="E25" s="58"/>
      <c r="F25" s="46" t="s">
        <v>233</v>
      </c>
      <c r="G25" s="44" t="str">
        <f>INDEX(country_wise_latest!A8:A192,MATCH('country_wise_latest Dashboard'!H24,country_wise_latest!D8:D192,0))</f>
        <v>Vietnam</v>
      </c>
      <c r="H25" s="58"/>
      <c r="I25" s="46" t="s">
        <v>233</v>
      </c>
      <c r="J25" s="44" t="str">
        <f>INDEX(country_wise_latest!A8:A192,MATCH('country_wise_latest Dashboard'!K24,country_wise_latest!F8:F192,0))</f>
        <v>Canada</v>
      </c>
      <c r="K25" s="58"/>
      <c r="L25" s="10"/>
      <c r="M25" s="46" t="s">
        <v>233</v>
      </c>
      <c r="N25" s="27" t="str">
        <f>INDEX(country_wise_latest!A8:A192,MATCH('country_wise_latest Dashboard'!N24,country_wise_latest!H8:H192,0))</f>
        <v>San Marino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</row>
    <row r="26" spans="1:28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</row>
    <row r="27" spans="1:28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6"/>
    </row>
    <row r="28" spans="1:28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6"/>
    </row>
    <row r="29" spans="1:28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</row>
    <row r="30" spans="1:28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6"/>
    </row>
    <row r="31" spans="1:28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</row>
    <row r="32" spans="1:28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6"/>
    </row>
    <row r="33" spans="1:28" x14ac:dyDescent="0.25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</row>
    <row r="34" spans="1:28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6"/>
    </row>
    <row r="35" spans="1:28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</row>
    <row r="36" spans="1:28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6"/>
    </row>
    <row r="37" spans="1:28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6"/>
    </row>
    <row r="38" spans="1:28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6"/>
    </row>
    <row r="39" spans="1:28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</row>
    <row r="40" spans="1:28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6"/>
    </row>
    <row r="41" spans="1:28" x14ac:dyDescent="0.25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6"/>
    </row>
    <row r="42" spans="1:28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6"/>
    </row>
    <row r="43" spans="1:28" x14ac:dyDescent="0.25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6"/>
    </row>
    <row r="44" spans="1:28" x14ac:dyDescent="0.25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6"/>
    </row>
    <row r="45" spans="1:28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6"/>
    </row>
    <row r="46" spans="1:28" x14ac:dyDescent="0.2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6"/>
    </row>
    <row r="47" spans="1:28" x14ac:dyDescent="0.25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6"/>
    </row>
    <row r="48" spans="1:28" x14ac:dyDescent="0.25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6"/>
    </row>
    <row r="49" spans="1:28" x14ac:dyDescent="0.25">
      <c r="A49" s="14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</row>
    <row r="50" spans="1:28" x14ac:dyDescent="0.25">
      <c r="A50" s="14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</row>
    <row r="51" spans="1:28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</row>
    <row r="52" spans="1:28" x14ac:dyDescent="0.25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</row>
    <row r="53" spans="1:28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</row>
    <row r="54" spans="1:28" x14ac:dyDescent="0.2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</row>
    <row r="55" spans="1:28" x14ac:dyDescent="0.2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</row>
    <row r="56" spans="1:28" x14ac:dyDescent="0.25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</row>
    <row r="57" spans="1:28" x14ac:dyDescent="0.25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</row>
    <row r="58" spans="1:28" x14ac:dyDescent="0.2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</row>
    <row r="59" spans="1:28" x14ac:dyDescent="0.25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</row>
    <row r="60" spans="1:28" x14ac:dyDescent="0.25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</row>
    <row r="61" spans="1:28" x14ac:dyDescent="0.25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6"/>
    </row>
    <row r="62" spans="1:28" x14ac:dyDescent="0.25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6"/>
    </row>
    <row r="63" spans="1:28" x14ac:dyDescent="0.25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6"/>
    </row>
    <row r="64" spans="1:28" x14ac:dyDescent="0.25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6"/>
    </row>
    <row r="65" spans="1:28" x14ac:dyDescent="0.2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6"/>
    </row>
    <row r="66" spans="1:28" x14ac:dyDescent="0.2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6"/>
    </row>
    <row r="67" spans="1:28" x14ac:dyDescent="0.25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6"/>
    </row>
    <row r="68" spans="1:28" x14ac:dyDescent="0.25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6"/>
    </row>
    <row r="69" spans="1:28" x14ac:dyDescent="0.25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6"/>
    </row>
    <row r="70" spans="1:28" x14ac:dyDescent="0.25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6"/>
    </row>
    <row r="71" spans="1:28" x14ac:dyDescent="0.25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6"/>
    </row>
    <row r="72" spans="1:28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6"/>
    </row>
    <row r="73" spans="1:28" x14ac:dyDescent="0.25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6"/>
    </row>
    <row r="74" spans="1:28" x14ac:dyDescent="0.25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6"/>
    </row>
    <row r="75" spans="1:28" x14ac:dyDescent="0.2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6"/>
    </row>
    <row r="76" spans="1:28" x14ac:dyDescent="0.25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6"/>
    </row>
    <row r="77" spans="1:28" x14ac:dyDescent="0.25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20"/>
    </row>
  </sheetData>
  <mergeCells count="6">
    <mergeCell ref="D11:N11"/>
    <mergeCell ref="D6:P6"/>
    <mergeCell ref="F8:H8"/>
    <mergeCell ref="J8:L8"/>
    <mergeCell ref="N8:P8"/>
    <mergeCell ref="F7:H7"/>
  </mergeCells>
  <pageMargins left="1" right="1" top="1" bottom="1" header="0.5" footer="0.5"/>
  <pageSetup paperSize="9" scale="38" orientation="landscape" horizontalDpi="4294967293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C6" listFillRange="country_wise_latest!A2:A188" r:id="rId5">
            <anchor moveWithCells="1">
              <from>
                <xdr:col>1</xdr:col>
                <xdr:colOff>161925</xdr:colOff>
                <xdr:row>1</xdr:row>
                <xdr:rowOff>180975</xdr:rowOff>
              </from>
              <to>
                <xdr:col>2</xdr:col>
                <xdr:colOff>1266825</xdr:colOff>
                <xdr:row>3</xdr:row>
                <xdr:rowOff>133350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 50 new cases</vt:lpstr>
      <vt:lpstr>Top 10 confirmed</vt:lpstr>
      <vt:lpstr>top10 deaths</vt:lpstr>
      <vt:lpstr>top 5 Recovered</vt:lpstr>
      <vt:lpstr>Top 10 Active Caese</vt:lpstr>
      <vt:lpstr>candle</vt:lpstr>
      <vt:lpstr>country_wise_latest</vt:lpstr>
      <vt:lpstr>country_wise_latest Dashboard</vt:lpstr>
      <vt:lpstr>final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Narayan</dc:creator>
  <cp:lastModifiedBy>Prem Narayan</cp:lastModifiedBy>
  <cp:lastPrinted>2022-01-16T11:00:35Z</cp:lastPrinted>
  <dcterms:created xsi:type="dcterms:W3CDTF">2022-01-16T07:07:12Z</dcterms:created>
  <dcterms:modified xsi:type="dcterms:W3CDTF">2022-02-12T13:00:59Z</dcterms:modified>
</cp:coreProperties>
</file>