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UTTAM\Exl-Data Anaysis Project\Statistical Analysis\"/>
    </mc:Choice>
  </mc:AlternateContent>
  <bookViews>
    <workbookView xWindow="0" yWindow="0" windowWidth="20490" windowHeight="7755" firstSheet="4" activeTab="8"/>
  </bookViews>
  <sheets>
    <sheet name="Dashboard" sheetId="26" r:id="rId1"/>
    <sheet name="Annova Single Factor" sheetId="2" r:id="rId2"/>
    <sheet name="Annova two factor without repl." sheetId="6" r:id="rId3"/>
    <sheet name="Annova with two factor with rep" sheetId="7" r:id="rId4"/>
    <sheet name="Correl." sheetId="9" r:id="rId5"/>
    <sheet name="Covar." sheetId="10" r:id="rId6"/>
    <sheet name="Descriptive statistics" sheetId="13" r:id="rId7"/>
    <sheet name="F-test" sheetId="14" r:id="rId8"/>
    <sheet name="Rank &amp; Percentile" sheetId="16" r:id="rId9"/>
    <sheet name="Z test two sample " sheetId="17" r:id="rId10"/>
    <sheet name="Regression" sheetId="21" r:id="rId11"/>
    <sheet name="T-test paired" sheetId="23" r:id="rId12"/>
    <sheet name="T-test -equal variance" sheetId="24" r:id="rId13"/>
    <sheet name="T test -unequal variance" sheetId="25" r:id="rId14"/>
    <sheet name="Dataset" sheetId="1" r:id="rId15"/>
  </sheets>
  <calcPr calcId="152511"/>
</workbook>
</file>

<file path=xl/calcChain.xml><?xml version="1.0" encoding="utf-8"?>
<calcChain xmlns="http://schemas.openxmlformats.org/spreadsheetml/2006/main">
  <c r="C17" i="25" l="1"/>
  <c r="C16" i="25"/>
  <c r="C15" i="25"/>
  <c r="E7" i="10" l="1"/>
  <c r="D6" i="10"/>
  <c r="C5" i="10"/>
  <c r="B4" i="10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</calcChain>
</file>

<file path=xl/sharedStrings.xml><?xml version="1.0" encoding="utf-8"?>
<sst xmlns="http://schemas.openxmlformats.org/spreadsheetml/2006/main" count="586" uniqueCount="258">
  <si>
    <t xml:space="preserve">Global Rank	</t>
  </si>
  <si>
    <t xml:space="preserve">Company	</t>
  </si>
  <si>
    <t xml:space="preserve">Sales ($billion)	</t>
  </si>
  <si>
    <t xml:space="preserve">Profits ($billion)	</t>
  </si>
  <si>
    <t xml:space="preserve">Assets ($billion)	</t>
  </si>
  <si>
    <t>Market Value ($billion)</t>
  </si>
  <si>
    <t>ICBC</t>
  </si>
  <si>
    <t>China Construction Bank</t>
  </si>
  <si>
    <t>Agricultural Bank of China</t>
  </si>
  <si>
    <t>PetroChina</t>
  </si>
  <si>
    <t>Bank of China</t>
  </si>
  <si>
    <t>Sinopec-China Petroleum</t>
  </si>
  <si>
    <t>Bank of Communications</t>
  </si>
  <si>
    <t>Ping An Insurance Group</t>
  </si>
  <si>
    <t>China Merchants Bank</t>
  </si>
  <si>
    <t>China Life Insurance</t>
  </si>
  <si>
    <t>China Minsheng Banking</t>
  </si>
  <si>
    <t>China Shenhua Energy</t>
  </si>
  <si>
    <t>Shanghai Pudong Development</t>
  </si>
  <si>
    <t>China Citic Bank</t>
  </si>
  <si>
    <t>China Telecom</t>
  </si>
  <si>
    <t>Industrial Bank</t>
  </si>
  <si>
    <t>SAIC Motor</t>
  </si>
  <si>
    <t>China State Construction</t>
  </si>
  <si>
    <t>People's Insurance Company</t>
  </si>
  <si>
    <t>China Everbright Bank</t>
  </si>
  <si>
    <t>China Pacific Insurance</t>
  </si>
  <si>
    <t>China Communications Construction</t>
  </si>
  <si>
    <t>Ping An Bank</t>
  </si>
  <si>
    <t>China Vanke</t>
  </si>
  <si>
    <t>China Railway Construction</t>
  </si>
  <si>
    <t>China Railway Group</t>
  </si>
  <si>
    <t>Baoshan Iron &amp; Steel</t>
  </si>
  <si>
    <t>Huaneng Power International</t>
  </si>
  <si>
    <t>Huaxia Bank</t>
  </si>
  <si>
    <t>China Coal Energy</t>
  </si>
  <si>
    <t>Bank of Beijing</t>
  </si>
  <si>
    <t>Dongfeng Motor Group</t>
  </si>
  <si>
    <t>Poly Real Estate</t>
  </si>
  <si>
    <t>New China Life Insurance</t>
  </si>
  <si>
    <t>Tencent Holdings</t>
  </si>
  <si>
    <t>China National Building</t>
  </si>
  <si>
    <t>Daqin Railway</t>
  </si>
  <si>
    <t>Datang International Power</t>
  </si>
  <si>
    <t>Evergrande Real Estate</t>
  </si>
  <si>
    <t>Jiangxi Copper</t>
  </si>
  <si>
    <t>China Shipbuilding Industry</t>
  </si>
  <si>
    <t>Gree Electric Appliances</t>
  </si>
  <si>
    <t>Yanzhou Coal Mining</t>
  </si>
  <si>
    <t>Lenovo Group</t>
  </si>
  <si>
    <t>CSR</t>
  </si>
  <si>
    <t>Anhui Conch Cement</t>
  </si>
  <si>
    <t>China Yangtze Power</t>
  </si>
  <si>
    <t>Sinohydro Group</t>
  </si>
  <si>
    <t>Zoomlion Heavy Industry</t>
  </si>
  <si>
    <t>Country Garden Holdings</t>
  </si>
  <si>
    <t>Citic Securities</t>
  </si>
  <si>
    <t>GD Power Development</t>
  </si>
  <si>
    <t>Metallurgical Corp of China</t>
  </si>
  <si>
    <t>Shanghai Electric Group</t>
  </si>
  <si>
    <t>Sany Heavy Industry</t>
  </si>
  <si>
    <t>Aluminium Corp of China</t>
  </si>
  <si>
    <t>China Southern Airlines</t>
  </si>
  <si>
    <t>China CNR</t>
  </si>
  <si>
    <t>China Eastern Airlines</t>
  </si>
  <si>
    <t>Zijin Mining Group</t>
  </si>
  <si>
    <t>Suning Appliance</t>
  </si>
  <si>
    <t>Kweichow Moutal</t>
  </si>
  <si>
    <t>Sinopharm Group</t>
  </si>
  <si>
    <t>Great Wall Motor</t>
  </si>
  <si>
    <t>Baidu</t>
  </si>
  <si>
    <t>Longfor Properties</t>
  </si>
  <si>
    <t>Haitong Securities</t>
  </si>
  <si>
    <t>Chonqing Rural Bank</t>
  </si>
  <si>
    <t>Tingyi Holding</t>
  </si>
  <si>
    <t>Sun Art Retail Group</t>
  </si>
  <si>
    <t>Fosun International</t>
  </si>
  <si>
    <t>Shanghai International Port</t>
  </si>
  <si>
    <t>China Cosco Holdings</t>
  </si>
  <si>
    <t>Shimao Property Holdings</t>
  </si>
  <si>
    <t>China Oilfield Services</t>
  </si>
  <si>
    <t>Wuliangye Yibin</t>
  </si>
  <si>
    <t>Weichai Power</t>
  </si>
  <si>
    <t>Henan Shuanghui Investment</t>
  </si>
  <si>
    <t>ZTE</t>
  </si>
  <si>
    <t>Hebei Iron &amp; Steel</t>
  </si>
  <si>
    <t>Inner Mongolia Yitai</t>
  </si>
  <si>
    <t>Bank of Ningbo</t>
  </si>
  <si>
    <t>Greentown China Holdings</t>
  </si>
  <si>
    <t>Guangzhou R&amp;F</t>
  </si>
  <si>
    <t>Qingdao Haier</t>
  </si>
  <si>
    <t>Want Want China</t>
  </si>
  <si>
    <t>Bank of Nanjing</t>
  </si>
  <si>
    <t>Sino-Ocean Land Holdings</t>
  </si>
  <si>
    <t>Huadian Power International</t>
  </si>
  <si>
    <t>China Merchants Property</t>
  </si>
  <si>
    <t>Jiangsu Yanghe Brewery</t>
  </si>
  <si>
    <t>China Longyuan Power</t>
  </si>
  <si>
    <t>GF Securities</t>
  </si>
  <si>
    <t>Wuhan Iron &amp; Steel</t>
  </si>
  <si>
    <t>Agile Property Holdings</t>
  </si>
  <si>
    <t>Soho China</t>
  </si>
  <si>
    <t>Inner Mongolia Rare-Earth</t>
  </si>
  <si>
    <t>Shenzhen Overseas</t>
  </si>
  <si>
    <t>Shanghai Construction</t>
  </si>
  <si>
    <t>BYD</t>
  </si>
  <si>
    <t>Angang Steel</t>
  </si>
  <si>
    <t>Shanxi Taigang Stainless</t>
  </si>
  <si>
    <t>Yang Quan Coal Industry</t>
  </si>
  <si>
    <t>Hengan International Group</t>
  </si>
  <si>
    <t>Shanghai Pharmaceuticals</t>
  </si>
  <si>
    <t>China National Chemical</t>
  </si>
  <si>
    <t>New Hope Liuhe</t>
  </si>
  <si>
    <t>BBMG</t>
  </si>
  <si>
    <t>Huatai Securities</t>
  </si>
  <si>
    <t>Xiamen C&amp;D</t>
  </si>
  <si>
    <t>China International Marine</t>
  </si>
  <si>
    <t>China Merchants Securities</t>
  </si>
  <si>
    <t>Hunan Valin Steel</t>
  </si>
  <si>
    <t>China Communications Services</t>
  </si>
  <si>
    <t>Dongfang Electric</t>
  </si>
  <si>
    <t>Inner Mongolia Yili</t>
  </si>
  <si>
    <t>Maanshan Iron &amp; Steel</t>
  </si>
  <si>
    <t>TCL Corp</t>
  </si>
  <si>
    <t>Shandong Gold-Mining</t>
  </si>
  <si>
    <t>Netease</t>
  </si>
  <si>
    <t>Jizhong Energy Resources</t>
  </si>
  <si>
    <t>Minmetals Development</t>
  </si>
  <si>
    <t>Gemdale</t>
  </si>
  <si>
    <t>China Gezhouba</t>
  </si>
  <si>
    <t>Great Wall Technology</t>
  </si>
  <si>
    <t>Luzhou Laojiao</t>
  </si>
  <si>
    <t>Hainan Airlines</t>
  </si>
  <si>
    <t>China Hongqiao Group</t>
  </si>
  <si>
    <t>Zhongjin Gold</t>
  </si>
  <si>
    <t>Shanxi Lu'an Environmental</t>
  </si>
  <si>
    <t>Qinghai Salt Lake</t>
  </si>
  <si>
    <t>Inner Mongolia Baotou Steel</t>
  </si>
  <si>
    <t>Shanghai Material Trading</t>
  </si>
  <si>
    <t>Tongling Nonferrous Metals</t>
  </si>
  <si>
    <t>Hikvision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</si>
  <si>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</si>
  <si>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</si>
  <si>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</si>
  <si>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</si>
  <si>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</si>
  <si>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</si>
  <si>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</si>
  <si>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</si>
  <si>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</si>
  <si>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</si>
  <si>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</si>
  <si>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</si>
  <si>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</si>
  <si>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</si>
  <si>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</si>
  <si>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</si>
  <si>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</si>
  <si>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</si>
  <si>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mean</t>
  </si>
  <si>
    <t>Counts</t>
  </si>
  <si>
    <t>Conclusion:</t>
  </si>
  <si>
    <t>P value is greater than alpha value accept null hyphothesis and do not reject</t>
  </si>
  <si>
    <t xml:space="preserve"> reject null Hypothesis (F value &gt; F crit Value)</t>
  </si>
  <si>
    <t>Anova: Two-Factor Without Replication</t>
  </si>
  <si>
    <t>Rows</t>
  </si>
  <si>
    <t>Columns</t>
  </si>
  <si>
    <t>Error</t>
  </si>
  <si>
    <t>Anova: Two-Factor With Replication</t>
  </si>
  <si>
    <t>Sample</t>
  </si>
  <si>
    <t>Interaction</t>
  </si>
  <si>
    <t>Within</t>
  </si>
  <si>
    <t>Assets and Profits of the China largest companies is more correlated</t>
  </si>
  <si>
    <t>Conclusion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</si>
  <si>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</si>
  <si>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</si>
  <si>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</si>
  <si>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</si>
  <si>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</si>
  <si>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</si>
  <si>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</si>
  <si>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</si>
  <si>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</si>
  <si>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</si>
  <si>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</si>
  <si>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</si>
  <si>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</si>
  <si>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F-Test Two-Sample for Variances</t>
  </si>
  <si>
    <t>Observations</t>
  </si>
  <si>
    <t>P(F&lt;=f) one-tail</t>
  </si>
  <si>
    <t>F Critical one-tail</t>
  </si>
  <si>
    <t>Point</t>
  </si>
  <si>
    <t>Rank</t>
  </si>
  <si>
    <t>Percent</t>
  </si>
  <si>
    <t>Wecan see the output above from the tool. Excel has ranked every sales and given them their exact percentile (the Percent column).</t>
  </si>
  <si>
    <t xml:space="preserve"> However, rather than using the Company names, there is a column called Point, which is the row number of each company.</t>
  </si>
  <si>
    <t>z-Test: Two Sample for Means</t>
  </si>
  <si>
    <t>Known Variance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</si>
  <si>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</si>
  <si>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</si>
  <si>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</si>
  <si>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</si>
  <si>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</si>
  <si>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</si>
  <si>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 xml:space="preserve">Cells B4 and C4 contain the mean of each sample, Variable 1 = Sales and Variable 2 = Profit. </t>
  </si>
  <si>
    <t xml:space="preserve">Cells B5 and B5 contain our entries for that variance of each sample. </t>
  </si>
  <si>
    <t xml:space="preserve">Cells B6and C6 contain the number of observations in each sample. </t>
  </si>
  <si>
    <t>Cell B7 contains our entry for the Hypothesized Mean Difference.</t>
  </si>
  <si>
    <t>Cell B8 contains the result of the actual z-test.  We will compare this value to the z-Critical two-tail statistic.</t>
  </si>
  <si>
    <t>Note:  Use a one-tail test if you have a direction in your hypothesis, i.e. if testing that a value is above or below some level.</t>
  </si>
  <si>
    <t xml:space="preserve">  Since the p-value is larger than our Alpha (0.05), we cannot reject the null hypothesis that there is no significant difference in the means of each sample. </t>
  </si>
  <si>
    <t xml:space="preserve">In this example P(Z &lt;= z) two tail (1) gives us the probability that a value of the z-Statistic (4.9166) would be observed that is larger in absolute value than z Critical two-tail (1.96).  </t>
  </si>
  <si>
    <t>SUMMARY OUTPUT</t>
  </si>
  <si>
    <t>Regression Statistics</t>
  </si>
  <si>
    <t>Multiple R</t>
  </si>
  <si>
    <t>R Square</t>
  </si>
  <si>
    <t>Adjusted R Square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</si>
  <si>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</si>
  <si>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</si>
  <si>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</si>
  <si>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</si>
  <si>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</si>
  <si>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</si>
  <si>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</si>
  <si>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</si>
  <si>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</si>
  <si>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</si>
  <si>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t-Test: Paired Two Sample for Means</t>
  </si>
  <si>
    <t>Pearson Correlation</t>
  </si>
  <si>
    <t>P(T&lt;=t) one-tail</t>
  </si>
  <si>
    <t>t Critical one-tail</t>
  </si>
  <si>
    <t>P(T&lt;=t) two-tail</t>
  </si>
  <si>
    <t>t Critical two-tail</t>
  </si>
  <si>
    <t>Paired two sample</t>
  </si>
  <si>
    <t>T test with equal varianve</t>
  </si>
  <si>
    <t>T test without unequal variance</t>
  </si>
  <si>
    <t>P value-</t>
  </si>
  <si>
    <t>Fail to reject null hypothesis ==&gt; accept Null Hypothesis</t>
  </si>
  <si>
    <t>t-Test: Two-Sample Assuming Equal Variances</t>
  </si>
  <si>
    <t>Pooled Variance</t>
  </si>
  <si>
    <t>t-Test: Two-Sample Assuming Unequal Variances</t>
  </si>
  <si>
    <t>F value is greater than F crit value then</t>
  </si>
  <si>
    <t>conclusion:</t>
  </si>
  <si>
    <t>If the F-value ( f )is larger than the f critical value ( f crit )</t>
  </si>
  <si>
    <t>If the p-value is smaller than your chosen alpha level.</t>
  </si>
  <si>
    <t>we are going to reject the null hypothesis or not, we’ll depend on  two factors:</t>
  </si>
  <si>
    <t>accept null hypothesis</t>
  </si>
  <si>
    <t>Market value and Assets values of china largest companies is more related</t>
  </si>
  <si>
    <t>DESCRIPTIVE STATISTICS</t>
  </si>
  <si>
    <t>if F &lt; F Critical one-tail, we accept the null hypothesis. This is the case, 0.012 &lt;0.752.</t>
  </si>
  <si>
    <t xml:space="preserve"> Therefore, we accept the null hypothesis. The variances of the two Samples are equal.</t>
  </si>
  <si>
    <t>T test with equal variance</t>
  </si>
  <si>
    <t>If the F-value (1.42 )larger than the f critical value ( 1.25).  so, there is a statistical significance to the results, leading to reject the null hypothesis.</t>
  </si>
  <si>
    <t>If the p-value(0.004) smaller than chosen alpha(0.05) level.  so, that would also lead  to reject the null hypothesis.</t>
  </si>
  <si>
    <t>Correlation between Sales vs Profits vs Assets vs Market value</t>
  </si>
  <si>
    <t>Covariance between Sales vs Profits vs Assets vs Market value</t>
  </si>
  <si>
    <t>Rank and Percentile</t>
  </si>
  <si>
    <t>T-TEST: TWO SAMPLE - 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</si>
</sst>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E+00"/>
    <numFmt numFmtId="165" formatCode="0.0000"/>
    <numFmt numFmtId="166" formatCode="0.000"/>
    <numFmt numFmtId="167" formatCode="0.0000E+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4"/>
      <color rgb="FF212121"/>
      <name val="Segoe UI"/>
      <family val="2"/>
    </font>
    <font>
      <b/>
      <sz val="20"/>
      <color theme="4" tint="-0.249977111117893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sz val="1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/>
    <xf numFmtId="0" fontId="14" fillId="33" borderId="0" xfId="0" applyFont="1" applyFill="1"/>
    <xf numFmtId="0" fontId="18" fillId="0" borderId="0" xfId="0" applyFont="1"/>
    <xf numFmtId="0" fontId="10" fillId="6" borderId="5" xfId="10"/>
    <xf numFmtId="0" fontId="10" fillId="6" borderId="5" xfId="10" applyAlignment="1">
      <alignment horizontal="center"/>
    </xf>
    <xf numFmtId="0" fontId="10" fillId="6" borderId="5" xfId="10" applyAlignment="1"/>
    <xf numFmtId="0" fontId="0" fillId="8" borderId="8" xfId="15" applyFont="1"/>
    <xf numFmtId="164" fontId="10" fillId="6" borderId="5" xfId="10" applyNumberFormat="1" applyAlignment="1"/>
    <xf numFmtId="0" fontId="20" fillId="8" borderId="8" xfId="15" applyFont="1"/>
    <xf numFmtId="0" fontId="19" fillId="8" borderId="8" xfId="15" applyFont="1"/>
    <xf numFmtId="0" fontId="10" fillId="6" borderId="5" xfId="10" applyAlignment="1">
      <alignment horizontal="right"/>
    </xf>
    <xf numFmtId="166" fontId="10" fillId="6" borderId="5" xfId="10" applyNumberFormat="1" applyAlignment="1"/>
    <xf numFmtId="0" fontId="18" fillId="8" borderId="8" xfId="15" applyFont="1"/>
    <xf numFmtId="0" fontId="22" fillId="8" borderId="8" xfId="15" applyFont="1"/>
    <xf numFmtId="0" fontId="10" fillId="6" borderId="5" xfId="10" applyNumberFormat="1" applyAlignment="1"/>
    <xf numFmtId="10" fontId="10" fillId="6" borderId="5" xfId="10" applyNumberFormat="1" applyAlignment="1"/>
    <xf numFmtId="2" fontId="10" fillId="6" borderId="5" xfId="10" applyNumberFormat="1" applyAlignment="1"/>
    <xf numFmtId="165" fontId="10" fillId="6" borderId="5" xfId="10" applyNumberFormat="1" applyAlignment="1"/>
    <xf numFmtId="0" fontId="29" fillId="8" borderId="8" xfId="15" applyFont="1"/>
    <xf numFmtId="0" fontId="30" fillId="8" borderId="8" xfId="15" applyFont="1"/>
    <xf numFmtId="0" fontId="10" fillId="6" borderId="5" xfId="10" applyAlignment="1">
      <alignment horizontal="centerContinuous"/>
    </xf>
    <xf numFmtId="11" fontId="20" fillId="8" borderId="8" xfId="15" applyNumberFormat="1" applyFont="1"/>
    <xf numFmtId="0" fontId="32" fillId="8" borderId="8" xfId="15" applyFont="1"/>
    <xf numFmtId="167" fontId="10" fillId="6" borderId="5" xfId="10" applyNumberFormat="1" applyAlignment="1"/>
    <xf numFmtId="0" fontId="33" fillId="0" borderId="0" xfId="42"/>
    <xf numFmtId="0" fontId="3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6" fillId="2" borderId="0" xfId="6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Rank &amp; Percentile'!A1"/><Relationship Id="rId13" Type="http://schemas.openxmlformats.org/officeDocument/2006/relationships/hyperlink" Target="#'T test -unequal variance'!A1"/><Relationship Id="rId3" Type="http://schemas.openxmlformats.org/officeDocument/2006/relationships/hyperlink" Target="#'Annova with two factor with rep'!A1"/><Relationship Id="rId7" Type="http://schemas.openxmlformats.org/officeDocument/2006/relationships/hyperlink" Target="#'F-test'!A1"/><Relationship Id="rId12" Type="http://schemas.openxmlformats.org/officeDocument/2006/relationships/hyperlink" Target="#'T-test -equal variance'!A1"/><Relationship Id="rId2" Type="http://schemas.openxmlformats.org/officeDocument/2006/relationships/hyperlink" Target="#'Annova two factor without repl.'!A1"/><Relationship Id="rId1" Type="http://schemas.openxmlformats.org/officeDocument/2006/relationships/hyperlink" Target="#'Annova Single Factor'!A1"/><Relationship Id="rId6" Type="http://schemas.openxmlformats.org/officeDocument/2006/relationships/hyperlink" Target="#'Descriptive statistics'!A1"/><Relationship Id="rId11" Type="http://schemas.openxmlformats.org/officeDocument/2006/relationships/hyperlink" Target="#'T-test paired'!A1"/><Relationship Id="rId5" Type="http://schemas.openxmlformats.org/officeDocument/2006/relationships/hyperlink" Target="#Covar.!A1"/><Relationship Id="rId10" Type="http://schemas.openxmlformats.org/officeDocument/2006/relationships/hyperlink" Target="#Regression!A1"/><Relationship Id="rId4" Type="http://schemas.openxmlformats.org/officeDocument/2006/relationships/hyperlink" Target="#Correl.!A1"/><Relationship Id="rId9" Type="http://schemas.openxmlformats.org/officeDocument/2006/relationships/hyperlink" Target="#'Z test two sample '!A1"/><Relationship Id="rId14" Type="http://schemas.openxmlformats.org/officeDocument/2006/relationships/hyperlink" Target="#Dataset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104775</xdr:rowOff>
    </xdr:from>
    <xdr:to>
      <xdr:col>4</xdr:col>
      <xdr:colOff>276225</xdr:colOff>
      <xdr:row>6</xdr:row>
      <xdr:rowOff>171450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3981450" y="1628775"/>
          <a:ext cx="35528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ANNOVA TEST: SINGLE FACTOR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600075</xdr:colOff>
      <xdr:row>3</xdr:row>
      <xdr:rowOff>9525</xdr:rowOff>
    </xdr:to>
    <xdr:sp macro="" textlink="">
      <xdr:nvSpPr>
        <xdr:cNvPr id="9" name="Rounded Rectangle 8"/>
        <xdr:cNvSpPr/>
      </xdr:nvSpPr>
      <xdr:spPr>
        <a:xfrm>
          <a:off x="3952875" y="752475"/>
          <a:ext cx="8782050" cy="590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/>
            <a:t>DATA ANALYSIS OF CHINA LARGEST COMPANIES</a:t>
          </a:r>
        </a:p>
      </xdr:txBody>
    </xdr:sp>
    <xdr:clientData/>
  </xdr:twoCellAnchor>
  <xdr:twoCellAnchor>
    <xdr:from>
      <xdr:col>0</xdr:col>
      <xdr:colOff>28575</xdr:colOff>
      <xdr:row>7</xdr:row>
      <xdr:rowOff>114300</xdr:rowOff>
    </xdr:from>
    <xdr:to>
      <xdr:col>4</xdr:col>
      <xdr:colOff>428625</xdr:colOff>
      <xdr:row>9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2"/>
        </xdr:cNvPr>
        <xdr:cNvSpPr/>
      </xdr:nvSpPr>
      <xdr:spPr>
        <a:xfrm>
          <a:off x="3981450" y="2209800"/>
          <a:ext cx="37052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ANNOVA TEST: TWO</a:t>
          </a:r>
          <a:r>
            <a:rPr lang="en-US" sz="1200" b="1" baseline="0"/>
            <a:t> FACTOR WITHOUT REPLICATION</a:t>
          </a:r>
          <a:endParaRPr lang="en-US" sz="1200" b="1"/>
        </a:p>
      </xdr:txBody>
    </xdr:sp>
    <xdr:clientData/>
  </xdr:twoCellAnchor>
  <xdr:twoCellAnchor>
    <xdr:from>
      <xdr:col>0</xdr:col>
      <xdr:colOff>38100</xdr:colOff>
      <xdr:row>10</xdr:row>
      <xdr:rowOff>123825</xdr:rowOff>
    </xdr:from>
    <xdr:to>
      <xdr:col>4</xdr:col>
      <xdr:colOff>438150</xdr:colOff>
      <xdr:row>13</xdr:row>
      <xdr:rowOff>0</xdr:rowOff>
    </xdr:to>
    <xdr:sp macro="" textlink="">
      <xdr:nvSpPr>
        <xdr:cNvPr id="12" name="Rounded Rectangle 11">
          <a:hlinkClick xmlns:r="http://schemas.openxmlformats.org/officeDocument/2006/relationships" r:id="rId3"/>
        </xdr:cNvPr>
        <xdr:cNvSpPr/>
      </xdr:nvSpPr>
      <xdr:spPr>
        <a:xfrm>
          <a:off x="3990975" y="2790825"/>
          <a:ext cx="37052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ANNOVA TEST: TWO</a:t>
          </a:r>
          <a:r>
            <a:rPr lang="en-US" sz="1200" b="1" baseline="0"/>
            <a:t> FACTOR WITH REPLICATION</a:t>
          </a:r>
          <a:endParaRPr lang="en-US" sz="1200" b="1"/>
        </a:p>
      </xdr:txBody>
    </xdr:sp>
    <xdr:clientData/>
  </xdr:twoCellAnchor>
  <xdr:twoCellAnchor>
    <xdr:from>
      <xdr:col>0</xdr:col>
      <xdr:colOff>28575</xdr:colOff>
      <xdr:row>13</xdr:row>
      <xdr:rowOff>152400</xdr:rowOff>
    </xdr:from>
    <xdr:to>
      <xdr:col>4</xdr:col>
      <xdr:colOff>428625</xdr:colOff>
      <xdr:row>16</xdr:row>
      <xdr:rowOff>28575</xdr:rowOff>
    </xdr:to>
    <xdr:sp macro="" textlink="">
      <xdr:nvSpPr>
        <xdr:cNvPr id="19" name="Rounded Rectangle 18">
          <a:hlinkClick xmlns:r="http://schemas.openxmlformats.org/officeDocument/2006/relationships" r:id="rId4"/>
        </xdr:cNvPr>
        <xdr:cNvSpPr/>
      </xdr:nvSpPr>
      <xdr:spPr>
        <a:xfrm>
          <a:off x="3981450" y="3390900"/>
          <a:ext cx="37052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CORRELATION</a:t>
          </a:r>
        </a:p>
      </xdr:txBody>
    </xdr:sp>
    <xdr:clientData/>
  </xdr:twoCellAnchor>
  <xdr:twoCellAnchor>
    <xdr:from>
      <xdr:col>0</xdr:col>
      <xdr:colOff>19050</xdr:colOff>
      <xdr:row>16</xdr:row>
      <xdr:rowOff>171450</xdr:rowOff>
    </xdr:from>
    <xdr:to>
      <xdr:col>4</xdr:col>
      <xdr:colOff>419100</xdr:colOff>
      <xdr:row>19</xdr:row>
      <xdr:rowOff>47625</xdr:rowOff>
    </xdr:to>
    <xdr:sp macro="" textlink="">
      <xdr:nvSpPr>
        <xdr:cNvPr id="20" name="Rounded Rectangle 19">
          <a:hlinkClick xmlns:r="http://schemas.openxmlformats.org/officeDocument/2006/relationships" r:id="rId5"/>
        </xdr:cNvPr>
        <xdr:cNvSpPr/>
      </xdr:nvSpPr>
      <xdr:spPr>
        <a:xfrm>
          <a:off x="3971925" y="3981450"/>
          <a:ext cx="37052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COVARIANCE</a:t>
          </a:r>
        </a:p>
      </xdr:txBody>
    </xdr:sp>
    <xdr:clientData/>
  </xdr:twoCellAnchor>
  <xdr:twoCellAnchor>
    <xdr:from>
      <xdr:col>0</xdr:col>
      <xdr:colOff>28575</xdr:colOff>
      <xdr:row>19</xdr:row>
      <xdr:rowOff>171450</xdr:rowOff>
    </xdr:from>
    <xdr:to>
      <xdr:col>4</xdr:col>
      <xdr:colOff>428625</xdr:colOff>
      <xdr:row>22</xdr:row>
      <xdr:rowOff>47625</xdr:rowOff>
    </xdr:to>
    <xdr:sp macro="" textlink="">
      <xdr:nvSpPr>
        <xdr:cNvPr id="21" name="Rounded Rectangle 20">
          <a:hlinkClick xmlns:r="http://schemas.openxmlformats.org/officeDocument/2006/relationships" r:id="rId6"/>
        </xdr:cNvPr>
        <xdr:cNvSpPr/>
      </xdr:nvSpPr>
      <xdr:spPr>
        <a:xfrm>
          <a:off x="3981450" y="4552950"/>
          <a:ext cx="37052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DESCRIPTIVE STATISTICS</a:t>
          </a:r>
        </a:p>
      </xdr:txBody>
    </xdr:sp>
    <xdr:clientData/>
  </xdr:twoCellAnchor>
  <xdr:twoCellAnchor>
    <xdr:from>
      <xdr:col>0</xdr:col>
      <xdr:colOff>19050</xdr:colOff>
      <xdr:row>22</xdr:row>
      <xdr:rowOff>171450</xdr:rowOff>
    </xdr:from>
    <xdr:to>
      <xdr:col>4</xdr:col>
      <xdr:colOff>419100</xdr:colOff>
      <xdr:row>25</xdr:row>
      <xdr:rowOff>47625</xdr:rowOff>
    </xdr:to>
    <xdr:sp macro="" textlink="">
      <xdr:nvSpPr>
        <xdr:cNvPr id="22" name="Rounded Rectangle 21">
          <a:hlinkClick xmlns:r="http://schemas.openxmlformats.org/officeDocument/2006/relationships" r:id="rId7"/>
        </xdr:cNvPr>
        <xdr:cNvSpPr/>
      </xdr:nvSpPr>
      <xdr:spPr>
        <a:xfrm>
          <a:off x="3971925" y="5124450"/>
          <a:ext cx="37052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F-TEST: TWO SAMPLE FOR VARIANCE</a:t>
          </a:r>
        </a:p>
      </xdr:txBody>
    </xdr:sp>
    <xdr:clientData/>
  </xdr:twoCellAnchor>
  <xdr:twoCellAnchor>
    <xdr:from>
      <xdr:col>7</xdr:col>
      <xdr:colOff>57150</xdr:colOff>
      <xdr:row>4</xdr:row>
      <xdr:rowOff>76200</xdr:rowOff>
    </xdr:from>
    <xdr:to>
      <xdr:col>12</xdr:col>
      <xdr:colOff>561975</xdr:colOff>
      <xdr:row>6</xdr:row>
      <xdr:rowOff>142875</xdr:rowOff>
    </xdr:to>
    <xdr:sp macro="" textlink="">
      <xdr:nvSpPr>
        <xdr:cNvPr id="23" name="Rounded Rectangle 22">
          <a:hlinkClick xmlns:r="http://schemas.openxmlformats.org/officeDocument/2006/relationships" r:id="rId8"/>
        </xdr:cNvPr>
        <xdr:cNvSpPr/>
      </xdr:nvSpPr>
      <xdr:spPr>
        <a:xfrm>
          <a:off x="9144000" y="1600200"/>
          <a:ext cx="35528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RANK</a:t>
          </a:r>
          <a:r>
            <a:rPr lang="en-US" sz="1200" b="1" baseline="0"/>
            <a:t> AND PERCENTILE</a:t>
          </a:r>
          <a:endParaRPr lang="en-US" sz="1200" b="1"/>
        </a:p>
      </xdr:txBody>
    </xdr:sp>
    <xdr:clientData/>
  </xdr:twoCellAnchor>
  <xdr:twoCellAnchor>
    <xdr:from>
      <xdr:col>7</xdr:col>
      <xdr:colOff>123825</xdr:colOff>
      <xdr:row>7</xdr:row>
      <xdr:rowOff>76200</xdr:rowOff>
    </xdr:from>
    <xdr:to>
      <xdr:col>13</xdr:col>
      <xdr:colOff>19050</xdr:colOff>
      <xdr:row>9</xdr:row>
      <xdr:rowOff>142875</xdr:rowOff>
    </xdr:to>
    <xdr:sp macro="" textlink="">
      <xdr:nvSpPr>
        <xdr:cNvPr id="24" name="Rounded Rectangle 23">
          <a:hlinkClick xmlns:r="http://schemas.openxmlformats.org/officeDocument/2006/relationships" r:id="rId9"/>
        </xdr:cNvPr>
        <xdr:cNvSpPr/>
      </xdr:nvSpPr>
      <xdr:spPr>
        <a:xfrm>
          <a:off x="9210675" y="2171700"/>
          <a:ext cx="35528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Z-TEST:TWO SAMPLE FOR MEAN</a:t>
          </a:r>
        </a:p>
      </xdr:txBody>
    </xdr:sp>
    <xdr:clientData/>
  </xdr:twoCellAnchor>
  <xdr:twoCellAnchor>
    <xdr:from>
      <xdr:col>7</xdr:col>
      <xdr:colOff>95250</xdr:colOff>
      <xdr:row>10</xdr:row>
      <xdr:rowOff>47625</xdr:rowOff>
    </xdr:from>
    <xdr:to>
      <xdr:col>12</xdr:col>
      <xdr:colOff>600075</xdr:colOff>
      <xdr:row>12</xdr:row>
      <xdr:rowOff>114300</xdr:rowOff>
    </xdr:to>
    <xdr:sp macro="" textlink="">
      <xdr:nvSpPr>
        <xdr:cNvPr id="25" name="Rounded Rectangle 24">
          <a:hlinkClick xmlns:r="http://schemas.openxmlformats.org/officeDocument/2006/relationships" r:id="rId10"/>
        </xdr:cNvPr>
        <xdr:cNvSpPr/>
      </xdr:nvSpPr>
      <xdr:spPr>
        <a:xfrm>
          <a:off x="9182100" y="2714625"/>
          <a:ext cx="35528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REGRESSION</a:t>
          </a:r>
        </a:p>
      </xdr:txBody>
    </xdr:sp>
    <xdr:clientData/>
  </xdr:twoCellAnchor>
  <xdr:twoCellAnchor>
    <xdr:from>
      <xdr:col>7</xdr:col>
      <xdr:colOff>85725</xdr:colOff>
      <xdr:row>13</xdr:row>
      <xdr:rowOff>47625</xdr:rowOff>
    </xdr:from>
    <xdr:to>
      <xdr:col>12</xdr:col>
      <xdr:colOff>590550</xdr:colOff>
      <xdr:row>15</xdr:row>
      <xdr:rowOff>114300</xdr:rowOff>
    </xdr:to>
    <xdr:sp macro="" textlink="">
      <xdr:nvSpPr>
        <xdr:cNvPr id="26" name="Rounded Rectangle 25">
          <a:hlinkClick xmlns:r="http://schemas.openxmlformats.org/officeDocument/2006/relationships" r:id="rId11"/>
        </xdr:cNvPr>
        <xdr:cNvSpPr/>
      </xdr:nvSpPr>
      <xdr:spPr>
        <a:xfrm>
          <a:off x="9172575" y="3286125"/>
          <a:ext cx="35528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T-TEST: PAIRED</a:t>
          </a:r>
        </a:p>
      </xdr:txBody>
    </xdr:sp>
    <xdr:clientData/>
  </xdr:twoCellAnchor>
  <xdr:twoCellAnchor>
    <xdr:from>
      <xdr:col>7</xdr:col>
      <xdr:colOff>76200</xdr:colOff>
      <xdr:row>16</xdr:row>
      <xdr:rowOff>66675</xdr:rowOff>
    </xdr:from>
    <xdr:to>
      <xdr:col>12</xdr:col>
      <xdr:colOff>581025</xdr:colOff>
      <xdr:row>18</xdr:row>
      <xdr:rowOff>133350</xdr:rowOff>
    </xdr:to>
    <xdr:sp macro="" textlink="">
      <xdr:nvSpPr>
        <xdr:cNvPr id="27" name="Rounded Rectangle 26">
          <a:hlinkClick xmlns:r="http://schemas.openxmlformats.org/officeDocument/2006/relationships" r:id="rId12"/>
        </xdr:cNvPr>
        <xdr:cNvSpPr/>
      </xdr:nvSpPr>
      <xdr:spPr>
        <a:xfrm>
          <a:off x="9163050" y="3876675"/>
          <a:ext cx="35528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T-TEST:</a:t>
          </a:r>
          <a:r>
            <a:rPr lang="en-US" sz="1200" b="1" baseline="0"/>
            <a:t> TWO SAMPLE - EQUAL VARIANCES</a:t>
          </a:r>
          <a:endParaRPr lang="en-US" sz="1200" b="1"/>
        </a:p>
      </xdr:txBody>
    </xdr:sp>
    <xdr:clientData/>
  </xdr:twoCellAnchor>
  <xdr:twoCellAnchor>
    <xdr:from>
      <xdr:col>7</xdr:col>
      <xdr:colOff>66675</xdr:colOff>
      <xdr:row>19</xdr:row>
      <xdr:rowOff>104775</xdr:rowOff>
    </xdr:from>
    <xdr:to>
      <xdr:col>12</xdr:col>
      <xdr:colOff>571500</xdr:colOff>
      <xdr:row>21</xdr:row>
      <xdr:rowOff>171450</xdr:rowOff>
    </xdr:to>
    <xdr:sp macro="" textlink="">
      <xdr:nvSpPr>
        <xdr:cNvPr id="28" name="Rounded Rectangle 27">
          <a:hlinkClick xmlns:r="http://schemas.openxmlformats.org/officeDocument/2006/relationships" r:id="rId13"/>
        </xdr:cNvPr>
        <xdr:cNvSpPr/>
      </xdr:nvSpPr>
      <xdr:spPr>
        <a:xfrm>
          <a:off x="9153525" y="4486275"/>
          <a:ext cx="35528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T-TEST: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TWO SAMPLE -UNEQUAL VARIANCES</a:t>
          </a:r>
          <a:endParaRPr lang="en-US" sz="1200">
            <a:effectLst/>
          </a:endParaRPr>
        </a:p>
      </xdr:txBody>
    </xdr:sp>
    <xdr:clientData/>
  </xdr:twoCellAnchor>
  <xdr:twoCellAnchor>
    <xdr:from>
      <xdr:col>7</xdr:col>
      <xdr:colOff>76200</xdr:colOff>
      <xdr:row>22</xdr:row>
      <xdr:rowOff>133350</xdr:rowOff>
    </xdr:from>
    <xdr:to>
      <xdr:col>12</xdr:col>
      <xdr:colOff>581025</xdr:colOff>
      <xdr:row>25</xdr:row>
      <xdr:rowOff>9525</xdr:rowOff>
    </xdr:to>
    <xdr:sp macro="" textlink="">
      <xdr:nvSpPr>
        <xdr:cNvPr id="29" name="Rounded Rectangle 28">
          <a:hlinkClick xmlns:r="http://schemas.openxmlformats.org/officeDocument/2006/relationships" r:id="rId14"/>
        </xdr:cNvPr>
        <xdr:cNvSpPr/>
      </xdr:nvSpPr>
      <xdr:spPr>
        <a:xfrm>
          <a:off x="9163050" y="5086350"/>
          <a:ext cx="3552825" cy="447675"/>
        </a:xfrm>
        <a:prstGeom prst="roundRect">
          <a:avLst>
            <a:gd name="adj" fmla="val 40071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DATASET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8</xdr:col>
      <xdr:colOff>161925</xdr:colOff>
      <xdr:row>6</xdr:row>
      <xdr:rowOff>9525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5276850" y="381000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6</xdr:col>
      <xdr:colOff>485775</xdr:colOff>
      <xdr:row>5</xdr:row>
      <xdr:rowOff>19050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4076700" y="200025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161925</xdr:rowOff>
    </xdr:from>
    <xdr:to>
      <xdr:col>7</xdr:col>
      <xdr:colOff>161925</xdr:colOff>
      <xdr:row>6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5010150" y="552450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104775</xdr:rowOff>
    </xdr:from>
    <xdr:to>
      <xdr:col>7</xdr:col>
      <xdr:colOff>161925</xdr:colOff>
      <xdr:row>6</xdr:row>
      <xdr:rowOff>114300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5572125" y="495300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8</xdr:col>
      <xdr:colOff>161925</xdr:colOff>
      <xdr:row>6</xdr:row>
      <xdr:rowOff>85725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6353175" y="457200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57150</xdr:rowOff>
    </xdr:from>
    <xdr:to>
      <xdr:col>10</xdr:col>
      <xdr:colOff>161925</xdr:colOff>
      <xdr:row>7</xdr:row>
      <xdr:rowOff>66675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9210675" y="628650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171450</xdr:rowOff>
    </xdr:from>
    <xdr:to>
      <xdr:col>11</xdr:col>
      <xdr:colOff>85725</xdr:colOff>
      <xdr:row>4</xdr:row>
      <xdr:rowOff>180975</xdr:rowOff>
    </xdr:to>
    <xdr:sp macro="" textlink="">
      <xdr:nvSpPr>
        <xdr:cNvPr id="4" name="Left Arrow 3">
          <a:hlinkClick xmlns:r="http://schemas.openxmlformats.org/officeDocument/2006/relationships" r:id="rId1"/>
        </xdr:cNvPr>
        <xdr:cNvSpPr/>
      </xdr:nvSpPr>
      <xdr:spPr>
        <a:xfrm>
          <a:off x="6477000" y="171450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180975</xdr:rowOff>
    </xdr:from>
    <xdr:to>
      <xdr:col>12</xdr:col>
      <xdr:colOff>152400</xdr:colOff>
      <xdr:row>4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7305675" y="180975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85725</xdr:rowOff>
    </xdr:from>
    <xdr:to>
      <xdr:col>11</xdr:col>
      <xdr:colOff>142875</xdr:colOff>
      <xdr:row>6</xdr:row>
      <xdr:rowOff>95250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8924925" y="466725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19050</xdr:rowOff>
    </xdr:from>
    <xdr:to>
      <xdr:col>10</xdr:col>
      <xdr:colOff>161925</xdr:colOff>
      <xdr:row>5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7353300" y="209550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180975</xdr:rowOff>
    </xdr:from>
    <xdr:to>
      <xdr:col>11</xdr:col>
      <xdr:colOff>161925</xdr:colOff>
      <xdr:row>5</xdr:row>
      <xdr:rowOff>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7962900" y="180975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20</xdr:row>
      <xdr:rowOff>47625</xdr:rowOff>
    </xdr:from>
    <xdr:to>
      <xdr:col>6</xdr:col>
      <xdr:colOff>619125</xdr:colOff>
      <xdr:row>24</xdr:row>
      <xdr:rowOff>57150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3495675" y="3867150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104775</xdr:rowOff>
    </xdr:from>
    <xdr:to>
      <xdr:col>8</xdr:col>
      <xdr:colOff>180975</xdr:colOff>
      <xdr:row>4</xdr:row>
      <xdr:rowOff>114300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4648200" y="104775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76200</xdr:rowOff>
    </xdr:from>
    <xdr:to>
      <xdr:col>10</xdr:col>
      <xdr:colOff>171450</xdr:colOff>
      <xdr:row>4</xdr:row>
      <xdr:rowOff>85725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4686300" y="76200"/>
          <a:ext cx="2743200" cy="771525"/>
        </a:xfrm>
        <a:prstGeom prst="lef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BACK</a:t>
          </a:r>
          <a:r>
            <a:rPr lang="en-US" sz="2000" b="1" baseline="0"/>
            <a:t> TO DASHBOARD</a:t>
          </a:r>
          <a:endParaRPr lang="en-US" sz="20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F136" totalsRowShown="0" headerRowCellStyle="Good">
  <tableColumns count="6">
    <tableColumn id="1" name="Global Rank_x0009_"/>
    <tableColumn id="2" name="Company_x0009_"/>
    <tableColumn id="3" name="Sales ($billion)_x0009_"/>
    <tableColumn id="4" name="Profits ($billion)_x0009_"/>
    <tableColumn id="5" name="Assets ($billion)_x0009_"/>
    <tableColumn id="6" name="Market Value ($billion)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sqref="A1:M27"/>
    </sheetView>
  </sheetViews>
  <sheetFormatPr defaultRowHeight="15" x14ac:dyDescent="0.25"/>
  <cols>
    <col min="1" max="1" width="22.140625" customWidth="1"/>
  </cols>
  <sheetData>
    <row r="1" spans="1:13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3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3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3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3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</sheetData>
  <mergeCells count="1">
    <mergeCell ref="A1:M2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F1" sqref="F1"/>
    </sheetView>
  </sheetViews>
  <sheetFormatPr defaultRowHeight="15" x14ac:dyDescent="0.25"/>
  <cols>
    <col min="1" max="1" width="29" bestFit="1" customWidth="1"/>
    <col min="2" max="2" width="15.28515625" bestFit="1" customWidth="1"/>
    <col min="3" max="3" width="16.5703125" bestFit="1" customWidth="1"/>
    <col min="6" max="6" width="20.42578125" bestFit="1" customWidth="1"/>
  </cols>
  <sheetData>
    <row r="1" spans="1:16" x14ac:dyDescent="0.25">
      <c r="A1" s="34" t="s">
        <v>196</v>
      </c>
      <c r="B1" s="27"/>
      <c r="C1" s="27"/>
      <c r="D1" s="27"/>
      <c r="F1" s="25"/>
    </row>
    <row r="2" spans="1:16" x14ac:dyDescent="0.25">
      <c r="A2" s="27"/>
      <c r="B2" s="27"/>
      <c r="C2" s="27"/>
      <c r="D2" s="27"/>
    </row>
    <row r="3" spans="1:16" x14ac:dyDescent="0.25">
      <c r="A3" s="5"/>
      <c r="B3" s="5" t="s">
        <v>2</v>
      </c>
      <c r="C3" s="5" t="s">
        <v>3</v>
      </c>
    </row>
    <row r="4" spans="1:16" x14ac:dyDescent="0.25">
      <c r="A4" s="6" t="s">
        <v>174</v>
      </c>
      <c r="B4" s="17">
        <v>22.403703703703712</v>
      </c>
      <c r="C4" s="6">
        <v>2.0400000000000005</v>
      </c>
    </row>
    <row r="5" spans="1:16" x14ac:dyDescent="0.25">
      <c r="A5" s="6" t="s">
        <v>197</v>
      </c>
      <c r="B5" s="17">
        <v>2288.3275199999998</v>
      </c>
      <c r="C5" s="6">
        <v>27.600029849999999</v>
      </c>
    </row>
    <row r="6" spans="1:16" x14ac:dyDescent="0.25">
      <c r="A6" s="6" t="s">
        <v>188</v>
      </c>
      <c r="B6" s="6">
        <v>135</v>
      </c>
      <c r="C6" s="6">
        <v>135</v>
      </c>
    </row>
    <row r="7" spans="1:16" x14ac:dyDescent="0.25">
      <c r="A7" s="6" t="s">
        <v>198</v>
      </c>
      <c r="B7" s="6">
        <v>0</v>
      </c>
      <c r="C7" s="6"/>
    </row>
    <row r="8" spans="1:16" x14ac:dyDescent="0.25">
      <c r="A8" s="6" t="s">
        <v>199</v>
      </c>
      <c r="B8" s="18">
        <v>4.9165580250374195</v>
      </c>
      <c r="C8" s="6"/>
    </row>
    <row r="9" spans="1:16" x14ac:dyDescent="0.25">
      <c r="A9" s="6" t="s">
        <v>200</v>
      </c>
      <c r="B9" s="6">
        <v>4.40395496847934E-7</v>
      </c>
      <c r="C9" s="6"/>
    </row>
    <row r="10" spans="1:16" x14ac:dyDescent="0.25">
      <c r="A10" s="6" t="s">
        <v>201</v>
      </c>
      <c r="B10" s="6">
        <v>1.6448536269514715</v>
      </c>
      <c r="C10" s="6"/>
    </row>
    <row r="11" spans="1:16" x14ac:dyDescent="0.25">
      <c r="A11" s="6" t="s">
        <v>202</v>
      </c>
      <c r="B11" s="6">
        <v>8.80790993695868E-7</v>
      </c>
      <c r="C11" s="6"/>
    </row>
    <row r="12" spans="1:16" x14ac:dyDescent="0.25">
      <c r="A12" s="6" t="s">
        <v>203</v>
      </c>
      <c r="B12" s="6">
        <v>1.9599639845400536</v>
      </c>
      <c r="C12" s="6"/>
    </row>
    <row r="15" spans="1:16" ht="18.75" x14ac:dyDescent="0.3">
      <c r="A15" s="20" t="s">
        <v>161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3"/>
    </row>
    <row r="16" spans="1:16" ht="17.25" x14ac:dyDescent="0.3">
      <c r="A16" s="19" t="s">
        <v>204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3"/>
    </row>
    <row r="17" spans="1:16" ht="17.25" x14ac:dyDescent="0.3">
      <c r="A17" s="19" t="s">
        <v>205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3"/>
    </row>
    <row r="18" spans="1:16" ht="17.25" x14ac:dyDescent="0.3">
      <c r="A18" s="19" t="s">
        <v>206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3"/>
    </row>
    <row r="19" spans="1:16" ht="17.25" x14ac:dyDescent="0.3">
      <c r="A19" s="19" t="s">
        <v>207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3"/>
    </row>
    <row r="20" spans="1:16" ht="17.25" x14ac:dyDescent="0.3">
      <c r="A20" s="19" t="s">
        <v>208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3"/>
    </row>
    <row r="21" spans="1:16" ht="17.25" x14ac:dyDescent="0.3">
      <c r="A21" s="19" t="s">
        <v>209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3"/>
    </row>
    <row r="22" spans="1:16" ht="17.25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3"/>
    </row>
    <row r="23" spans="1:16" ht="17.25" x14ac:dyDescent="0.3">
      <c r="A23" s="19" t="s">
        <v>211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3"/>
    </row>
    <row r="24" spans="1:16" ht="17.25" x14ac:dyDescent="0.3">
      <c r="A24" s="19" t="s">
        <v>210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3"/>
    </row>
  </sheetData>
  <mergeCells count="1">
    <mergeCell ref="A1:D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10" sqref="I10"/>
    </sheetView>
  </sheetViews>
  <sheetFormatPr defaultRowHeight="15" x14ac:dyDescent="0.25"/>
  <cols>
    <col min="1" max="1" width="21.85546875" bestFit="1" customWidth="1"/>
    <col min="2" max="2" width="12" bestFit="1" customWidth="1"/>
    <col min="3" max="3" width="14.5703125" bestFit="1" customWidth="1"/>
    <col min="4" max="4" width="12.7109375" bestFit="1" customWidth="1"/>
    <col min="5" max="5" width="20.42578125" bestFit="1" customWidth="1"/>
    <col min="6" max="6" width="13.42578125" bestFit="1" customWidth="1"/>
    <col min="7" max="9" width="12.7109375" bestFit="1" customWidth="1"/>
  </cols>
  <sheetData>
    <row r="1" spans="1:6" x14ac:dyDescent="0.25">
      <c r="A1" s="28" t="s">
        <v>217</v>
      </c>
      <c r="B1" s="27"/>
      <c r="C1" s="27"/>
    </row>
    <row r="2" spans="1:6" x14ac:dyDescent="0.25">
      <c r="A2" s="27"/>
      <c r="B2" s="27"/>
      <c r="C2" s="27"/>
      <c r="E2" s="25"/>
    </row>
    <row r="3" spans="1:6" x14ac:dyDescent="0.25">
      <c r="A3" s="4" t="s">
        <v>212</v>
      </c>
      <c r="B3" s="4"/>
    </row>
    <row r="4" spans="1:6" x14ac:dyDescent="0.25">
      <c r="A4" s="4"/>
      <c r="B4" s="4"/>
    </row>
    <row r="5" spans="1:6" x14ac:dyDescent="0.25">
      <c r="A5" s="21" t="s">
        <v>213</v>
      </c>
      <c r="B5" s="21"/>
    </row>
    <row r="6" spans="1:6" x14ac:dyDescent="0.25">
      <c r="A6" s="6" t="s">
        <v>214</v>
      </c>
      <c r="B6" s="6">
        <v>0.92325708580729215</v>
      </c>
    </row>
    <row r="7" spans="1:6" x14ac:dyDescent="0.25">
      <c r="A7" s="6" t="s">
        <v>215</v>
      </c>
      <c r="B7" s="6">
        <v>0.85240364649337363</v>
      </c>
    </row>
    <row r="8" spans="1:6" x14ac:dyDescent="0.25">
      <c r="A8" s="6" t="s">
        <v>216</v>
      </c>
      <c r="B8" s="6">
        <v>0.85129389947452683</v>
      </c>
    </row>
    <row r="9" spans="1:6" x14ac:dyDescent="0.25">
      <c r="A9" s="6" t="s">
        <v>175</v>
      </c>
      <c r="B9" s="6">
        <v>2.0259054305399196</v>
      </c>
    </row>
    <row r="10" spans="1:6" x14ac:dyDescent="0.25">
      <c r="A10" s="6" t="s">
        <v>188</v>
      </c>
      <c r="B10" s="6">
        <v>135</v>
      </c>
    </row>
    <row r="12" spans="1:6" x14ac:dyDescent="0.25">
      <c r="A12" s="4" t="s">
        <v>148</v>
      </c>
      <c r="B12" s="4"/>
      <c r="C12" s="4"/>
      <c r="D12" s="4"/>
      <c r="E12" s="4"/>
      <c r="F12" s="4"/>
    </row>
    <row r="13" spans="1:6" x14ac:dyDescent="0.25">
      <c r="A13" s="5"/>
      <c r="B13" s="5" t="s">
        <v>151</v>
      </c>
      <c r="C13" s="5" t="s">
        <v>150</v>
      </c>
      <c r="D13" s="5" t="s">
        <v>152</v>
      </c>
      <c r="E13" s="5" t="s">
        <v>153</v>
      </c>
      <c r="F13" s="5" t="s">
        <v>220</v>
      </c>
    </row>
    <row r="14" spans="1:6" x14ac:dyDescent="0.25">
      <c r="A14" s="6" t="s">
        <v>217</v>
      </c>
      <c r="B14" s="6">
        <v>1</v>
      </c>
      <c r="C14" s="6">
        <v>3152.5330558056803</v>
      </c>
      <c r="D14" s="6">
        <v>3152.5330558056803</v>
      </c>
      <c r="E14" s="6">
        <v>768.10627288653791</v>
      </c>
      <c r="F14" s="6">
        <v>4.1385597517244707E-57</v>
      </c>
    </row>
    <row r="15" spans="1:6" x14ac:dyDescent="0.25">
      <c r="A15" s="6" t="s">
        <v>218</v>
      </c>
      <c r="B15" s="6">
        <v>133</v>
      </c>
      <c r="C15" s="6">
        <v>545.87094419432128</v>
      </c>
      <c r="D15" s="6">
        <v>4.1042928134911376</v>
      </c>
      <c r="E15" s="6"/>
      <c r="F15" s="6"/>
    </row>
    <row r="16" spans="1:6" x14ac:dyDescent="0.25">
      <c r="A16" s="6" t="s">
        <v>158</v>
      </c>
      <c r="B16" s="6">
        <v>134</v>
      </c>
      <c r="C16" s="6">
        <v>3698.4040000000014</v>
      </c>
      <c r="D16" s="6"/>
      <c r="E16" s="6"/>
      <c r="F16" s="6"/>
    </row>
    <row r="18" spans="1:9" x14ac:dyDescent="0.25">
      <c r="A18" s="5"/>
      <c r="B18" s="5" t="s">
        <v>221</v>
      </c>
      <c r="C18" s="5" t="s">
        <v>175</v>
      </c>
      <c r="D18" s="5" t="s">
        <v>222</v>
      </c>
      <c r="E18" s="5" t="s">
        <v>154</v>
      </c>
      <c r="F18" s="5" t="s">
        <v>223</v>
      </c>
      <c r="G18" s="5" t="s">
        <v>224</v>
      </c>
      <c r="H18" s="5" t="s">
        <v>225</v>
      </c>
      <c r="I18" s="5" t="s">
        <v>226</v>
      </c>
    </row>
    <row r="19" spans="1:9" x14ac:dyDescent="0.25">
      <c r="A19" s="6" t="s">
        <v>219</v>
      </c>
      <c r="B19" s="6">
        <v>-0.4893831300269289</v>
      </c>
      <c r="C19" s="6">
        <v>0.19680309409192664</v>
      </c>
      <c r="D19" s="6">
        <v>-2.4866638011206179</v>
      </c>
      <c r="E19" s="6">
        <v>1.4132899986754389E-2</v>
      </c>
      <c r="F19" s="6">
        <v>-0.87865202680911558</v>
      </c>
      <c r="G19" s="6">
        <v>-0.10011423324474217</v>
      </c>
      <c r="H19" s="6">
        <v>-0.87865202680911558</v>
      </c>
      <c r="I19" s="6">
        <v>-0.10011423324474217</v>
      </c>
    </row>
    <row r="20" spans="1:9" x14ac:dyDescent="0.25">
      <c r="A20" s="6" t="s">
        <v>5</v>
      </c>
      <c r="B20" s="6">
        <v>0.12359444134705204</v>
      </c>
      <c r="C20" s="6">
        <v>4.459521713819482E-3</v>
      </c>
      <c r="D20" s="6">
        <v>27.714730251015222</v>
      </c>
      <c r="E20" s="6">
        <v>4.1385597517243535E-57</v>
      </c>
      <c r="F20" s="6">
        <v>0.11477368014040225</v>
      </c>
      <c r="G20" s="6">
        <v>0.13241520255370184</v>
      </c>
      <c r="H20" s="6">
        <v>0.11477368014040225</v>
      </c>
      <c r="I20" s="6">
        <v>0.13241520255370184</v>
      </c>
    </row>
  </sheetData>
  <mergeCells count="1">
    <mergeCell ref="A1:C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" sqref="E2"/>
    </sheetView>
  </sheetViews>
  <sheetFormatPr defaultRowHeight="15" x14ac:dyDescent="0.25"/>
  <cols>
    <col min="1" max="1" width="34.140625" bestFit="1" customWidth="1"/>
    <col min="2" max="2" width="15.28515625" bestFit="1" customWidth="1"/>
    <col min="3" max="3" width="16.5703125" bestFit="1" customWidth="1"/>
    <col min="5" max="5" width="20.42578125" bestFit="1" customWidth="1"/>
  </cols>
  <sheetData>
    <row r="1" spans="1:10" x14ac:dyDescent="0.25">
      <c r="A1" s="35" t="s">
        <v>227</v>
      </c>
      <c r="B1" s="27"/>
      <c r="C1" s="27"/>
    </row>
    <row r="2" spans="1:10" ht="15.75" thickBot="1" x14ac:dyDescent="0.3">
      <c r="A2" s="32"/>
      <c r="B2" s="32"/>
      <c r="C2" s="32"/>
      <c r="E2" s="25"/>
    </row>
    <row r="3" spans="1:10" x14ac:dyDescent="0.25">
      <c r="A3" s="5"/>
      <c r="B3" s="5" t="s">
        <v>2</v>
      </c>
      <c r="C3" s="5" t="s">
        <v>3</v>
      </c>
    </row>
    <row r="4" spans="1:10" x14ac:dyDescent="0.25">
      <c r="A4" s="6" t="s">
        <v>174</v>
      </c>
      <c r="B4" s="6">
        <v>22.403703703703712</v>
      </c>
      <c r="C4" s="6">
        <v>2.0400000000000005</v>
      </c>
    </row>
    <row r="5" spans="1:10" x14ac:dyDescent="0.25">
      <c r="A5" s="6" t="s">
        <v>147</v>
      </c>
      <c r="B5" s="6">
        <v>2288.3275234936441</v>
      </c>
      <c r="C5" s="6">
        <v>27.600029850746267</v>
      </c>
    </row>
    <row r="6" spans="1:10" x14ac:dyDescent="0.25">
      <c r="A6" s="6" t="s">
        <v>188</v>
      </c>
      <c r="B6" s="6">
        <v>135</v>
      </c>
      <c r="C6" s="6">
        <v>135</v>
      </c>
    </row>
    <row r="7" spans="1:10" x14ac:dyDescent="0.25">
      <c r="A7" s="6" t="s">
        <v>228</v>
      </c>
      <c r="B7" s="6">
        <v>0.59011770826729493</v>
      </c>
      <c r="C7" s="6"/>
    </row>
    <row r="8" spans="1:10" x14ac:dyDescent="0.25">
      <c r="A8" s="6" t="s">
        <v>198</v>
      </c>
      <c r="B8" s="6">
        <v>0</v>
      </c>
      <c r="C8" s="6"/>
    </row>
    <row r="9" spans="1:10" x14ac:dyDescent="0.25">
      <c r="A9" s="6" t="s">
        <v>151</v>
      </c>
      <c r="B9" s="6">
        <v>134</v>
      </c>
      <c r="C9" s="6"/>
    </row>
    <row r="10" spans="1:10" x14ac:dyDescent="0.25">
      <c r="A10" s="6" t="s">
        <v>222</v>
      </c>
      <c r="B10" s="6">
        <v>5.2652755299191316</v>
      </c>
      <c r="C10" s="6"/>
    </row>
    <row r="11" spans="1:10" x14ac:dyDescent="0.25">
      <c r="A11" s="6" t="s">
        <v>229</v>
      </c>
      <c r="B11" s="6">
        <v>2.7134877807438396E-7</v>
      </c>
      <c r="C11" s="6"/>
    </row>
    <row r="12" spans="1:10" x14ac:dyDescent="0.25">
      <c r="A12" s="6" t="s">
        <v>230</v>
      </c>
      <c r="B12" s="6">
        <v>1.6563045419010245</v>
      </c>
      <c r="C12" s="6"/>
    </row>
    <row r="13" spans="1:10" x14ac:dyDescent="0.25">
      <c r="A13" s="6" t="s">
        <v>231</v>
      </c>
      <c r="B13" s="6">
        <v>5.4269755614876793E-7</v>
      </c>
      <c r="C13" s="6"/>
    </row>
    <row r="14" spans="1:10" x14ac:dyDescent="0.25">
      <c r="A14" s="6" t="s">
        <v>232</v>
      </c>
      <c r="B14" s="6">
        <v>1.9778257580871246</v>
      </c>
      <c r="C14" s="6"/>
    </row>
    <row r="16" spans="1:10" ht="18.75" x14ac:dyDescent="0.3">
      <c r="A16" s="10" t="s">
        <v>161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ht="18.75" x14ac:dyDescent="0.3">
      <c r="A17" s="9" t="s">
        <v>236</v>
      </c>
      <c r="B17" s="9" t="s">
        <v>233</v>
      </c>
      <c r="C17" s="22">
        <v>5.1426980000000003E-7</v>
      </c>
      <c r="D17" s="9" t="s">
        <v>237</v>
      </c>
      <c r="E17" s="9"/>
      <c r="F17" s="9"/>
      <c r="G17" s="9"/>
      <c r="H17" s="10"/>
      <c r="I17" s="10"/>
      <c r="J17" s="10"/>
    </row>
  </sheetData>
  <mergeCells count="1">
    <mergeCell ref="A1:C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" sqref="E2"/>
    </sheetView>
  </sheetViews>
  <sheetFormatPr defaultRowHeight="15" x14ac:dyDescent="0.25"/>
  <cols>
    <col min="1" max="1" width="42.5703125" bestFit="1" customWidth="1"/>
    <col min="2" max="2" width="15.28515625" bestFit="1" customWidth="1"/>
    <col min="3" max="3" width="16.5703125" bestFit="1" customWidth="1"/>
    <col min="5" max="5" width="20.42578125" bestFit="1" customWidth="1"/>
  </cols>
  <sheetData>
    <row r="1" spans="1:10" x14ac:dyDescent="0.25">
      <c r="A1" s="29" t="s">
        <v>238</v>
      </c>
      <c r="B1" s="27"/>
      <c r="C1" s="27"/>
    </row>
    <row r="2" spans="1:10" ht="15.75" thickBot="1" x14ac:dyDescent="0.3">
      <c r="A2" s="32"/>
      <c r="B2" s="32"/>
      <c r="C2" s="32"/>
      <c r="E2" s="25"/>
    </row>
    <row r="3" spans="1:10" x14ac:dyDescent="0.25">
      <c r="A3" s="5"/>
      <c r="B3" s="5" t="s">
        <v>2</v>
      </c>
      <c r="C3" s="5" t="s">
        <v>3</v>
      </c>
    </row>
    <row r="4" spans="1:10" x14ac:dyDescent="0.25">
      <c r="A4" s="6" t="s">
        <v>174</v>
      </c>
      <c r="B4" s="6">
        <v>22.403703703703712</v>
      </c>
      <c r="C4" s="6">
        <v>2.0400000000000005</v>
      </c>
    </row>
    <row r="5" spans="1:10" x14ac:dyDescent="0.25">
      <c r="A5" s="6" t="s">
        <v>147</v>
      </c>
      <c r="B5" s="6">
        <v>2288.3275234936441</v>
      </c>
      <c r="C5" s="6">
        <v>27.600029850746267</v>
      </c>
    </row>
    <row r="6" spans="1:10" x14ac:dyDescent="0.25">
      <c r="A6" s="6" t="s">
        <v>188</v>
      </c>
      <c r="B6" s="6">
        <v>135</v>
      </c>
      <c r="C6" s="6">
        <v>135</v>
      </c>
    </row>
    <row r="7" spans="1:10" x14ac:dyDescent="0.25">
      <c r="A7" s="6" t="s">
        <v>239</v>
      </c>
      <c r="B7" s="6">
        <v>1157.9637766721951</v>
      </c>
      <c r="C7" s="6"/>
    </row>
    <row r="8" spans="1:10" x14ac:dyDescent="0.25">
      <c r="A8" s="6" t="s">
        <v>198</v>
      </c>
      <c r="B8" s="6">
        <v>0</v>
      </c>
      <c r="C8" s="6"/>
    </row>
    <row r="9" spans="1:10" x14ac:dyDescent="0.25">
      <c r="A9" s="6" t="s">
        <v>151</v>
      </c>
      <c r="B9" s="6">
        <v>268</v>
      </c>
      <c r="C9" s="6"/>
    </row>
    <row r="10" spans="1:10" x14ac:dyDescent="0.25">
      <c r="A10" s="6" t="s">
        <v>222</v>
      </c>
      <c r="B10" s="6">
        <v>4.9165580213282425</v>
      </c>
      <c r="C10" s="6"/>
    </row>
    <row r="11" spans="1:10" x14ac:dyDescent="0.25">
      <c r="A11" s="6" t="s">
        <v>229</v>
      </c>
      <c r="B11" s="6">
        <v>7.68555709621973E-7</v>
      </c>
      <c r="C11" s="6"/>
    </row>
    <row r="12" spans="1:10" x14ac:dyDescent="0.25">
      <c r="A12" s="6" t="s">
        <v>230</v>
      </c>
      <c r="B12" s="6">
        <v>1.6505591572547047</v>
      </c>
      <c r="C12" s="6"/>
    </row>
    <row r="13" spans="1:10" x14ac:dyDescent="0.25">
      <c r="A13" s="6" t="s">
        <v>231</v>
      </c>
      <c r="B13" s="6">
        <v>1.537111419243946E-6</v>
      </c>
      <c r="C13" s="6"/>
    </row>
    <row r="14" spans="1:10" x14ac:dyDescent="0.25">
      <c r="A14" s="6" t="s">
        <v>232</v>
      </c>
      <c r="B14" s="6">
        <v>1.9688551733802446</v>
      </c>
      <c r="C14" s="6"/>
    </row>
    <row r="16" spans="1:10" ht="17.25" x14ac:dyDescent="0.3">
      <c r="A16" s="19" t="s">
        <v>161</v>
      </c>
      <c r="B16" s="19"/>
      <c r="C16" s="19"/>
      <c r="D16" s="19"/>
      <c r="E16" s="19"/>
      <c r="F16" s="19"/>
      <c r="G16" s="19"/>
      <c r="H16" s="19"/>
      <c r="I16" s="19"/>
      <c r="J16" s="19"/>
    </row>
    <row r="17" spans="1:10" ht="17.25" x14ac:dyDescent="0.3">
      <c r="A17" s="23" t="s">
        <v>236</v>
      </c>
      <c r="B17" s="23" t="s">
        <v>251</v>
      </c>
      <c r="C17" s="23">
        <v>1.53711</v>
      </c>
      <c r="D17" s="23" t="s">
        <v>237</v>
      </c>
      <c r="E17" s="23"/>
      <c r="F17" s="23"/>
      <c r="G17" s="23"/>
      <c r="H17" s="19"/>
      <c r="I17" s="19"/>
      <c r="J17" s="19"/>
    </row>
  </sheetData>
  <mergeCells count="1">
    <mergeCell ref="A1:C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" sqref="F2"/>
    </sheetView>
  </sheetViews>
  <sheetFormatPr defaultRowHeight="15" x14ac:dyDescent="0.25"/>
  <cols>
    <col min="1" max="1" width="45.140625" bestFit="1" customWidth="1"/>
    <col min="2" max="2" width="15.28515625" bestFit="1" customWidth="1"/>
    <col min="3" max="3" width="16.5703125" bestFit="1" customWidth="1"/>
    <col min="6" max="6" width="20.42578125" bestFit="1" customWidth="1"/>
  </cols>
  <sheetData>
    <row r="1" spans="1:10" ht="15" customHeight="1" x14ac:dyDescent="0.25">
      <c r="A1" s="33" t="s">
        <v>240</v>
      </c>
      <c r="B1" s="36"/>
      <c r="C1" s="36"/>
      <c r="D1" s="36"/>
    </row>
    <row r="2" spans="1:10" x14ac:dyDescent="0.25">
      <c r="A2" s="36"/>
      <c r="B2" s="36"/>
      <c r="C2" s="36"/>
      <c r="D2" s="36"/>
      <c r="F2" s="25"/>
    </row>
    <row r="3" spans="1:10" x14ac:dyDescent="0.25">
      <c r="A3" s="5"/>
      <c r="B3" s="5" t="s">
        <v>2</v>
      </c>
      <c r="C3" s="5" t="s">
        <v>3</v>
      </c>
    </row>
    <row r="4" spans="1:10" x14ac:dyDescent="0.25">
      <c r="A4" s="6" t="s">
        <v>174</v>
      </c>
      <c r="B4" s="6">
        <v>22.403703703703712</v>
      </c>
      <c r="C4" s="6">
        <v>2.0400000000000005</v>
      </c>
    </row>
    <row r="5" spans="1:10" x14ac:dyDescent="0.25">
      <c r="A5" s="6" t="s">
        <v>147</v>
      </c>
      <c r="B5" s="6">
        <v>2288.3275234936441</v>
      </c>
      <c r="C5" s="6">
        <v>27.600029850746267</v>
      </c>
    </row>
    <row r="6" spans="1:10" x14ac:dyDescent="0.25">
      <c r="A6" s="6" t="s">
        <v>188</v>
      </c>
      <c r="B6" s="6">
        <v>135</v>
      </c>
      <c r="C6" s="6">
        <v>135</v>
      </c>
    </row>
    <row r="7" spans="1:10" x14ac:dyDescent="0.25">
      <c r="A7" s="6" t="s">
        <v>198</v>
      </c>
      <c r="B7" s="6">
        <v>0</v>
      </c>
      <c r="C7" s="6"/>
    </row>
    <row r="8" spans="1:10" x14ac:dyDescent="0.25">
      <c r="A8" s="6" t="s">
        <v>151</v>
      </c>
      <c r="B8" s="6">
        <v>137</v>
      </c>
      <c r="C8" s="6"/>
    </row>
    <row r="9" spans="1:10" x14ac:dyDescent="0.25">
      <c r="A9" s="6" t="s">
        <v>222</v>
      </c>
      <c r="B9" s="6">
        <v>4.9165580213282425</v>
      </c>
      <c r="C9" s="6"/>
    </row>
    <row r="10" spans="1:10" x14ac:dyDescent="0.25">
      <c r="A10" s="6" t="s">
        <v>229</v>
      </c>
      <c r="B10" s="6">
        <v>1.2400970385072326E-6</v>
      </c>
      <c r="C10" s="6"/>
    </row>
    <row r="11" spans="1:10" x14ac:dyDescent="0.25">
      <c r="A11" s="6" t="s">
        <v>230</v>
      </c>
      <c r="B11" s="6">
        <v>1.6560520804964858</v>
      </c>
      <c r="C11" s="6"/>
    </row>
    <row r="12" spans="1:10" x14ac:dyDescent="0.25">
      <c r="A12" s="6" t="s">
        <v>231</v>
      </c>
      <c r="B12" s="24">
        <v>2.4801940770144699E-6</v>
      </c>
      <c r="C12" s="6"/>
    </row>
    <row r="13" spans="1:10" x14ac:dyDescent="0.25">
      <c r="A13" s="6" t="s">
        <v>232</v>
      </c>
      <c r="B13" s="6">
        <v>1.9774312123081748</v>
      </c>
      <c r="C13" s="6"/>
    </row>
    <row r="15" spans="1:10" ht="17.25" x14ac:dyDescent="0.3">
      <c r="A15" s="23" t="s">
        <v>236</v>
      </c>
      <c r="B15" s="23" t="s">
        <v>233</v>
      </c>
      <c r="C15" s="23">
        <f>_xlfn.T.TEST(Dataset!C1:C136,Dataset!D1:D136,2,1)</f>
        <v>5.4269755614874908E-7</v>
      </c>
      <c r="D15" s="23" t="s">
        <v>237</v>
      </c>
      <c r="E15" s="23"/>
      <c r="F15" s="23"/>
      <c r="G15" s="23"/>
      <c r="H15" s="19"/>
      <c r="I15" s="19"/>
      <c r="J15" s="19"/>
    </row>
    <row r="16" spans="1:10" ht="17.25" x14ac:dyDescent="0.3">
      <c r="A16" s="23" t="s">
        <v>236</v>
      </c>
      <c r="B16" s="23" t="s">
        <v>234</v>
      </c>
      <c r="C16" s="23">
        <f>_xlfn.T.TEST(Dataset!C1:C136,Dataset!D1:D136,2,2)</f>
        <v>1.5371114192439176E-6</v>
      </c>
      <c r="D16" s="23" t="s">
        <v>237</v>
      </c>
      <c r="E16" s="23"/>
      <c r="F16" s="23"/>
      <c r="G16" s="23"/>
      <c r="H16" s="19"/>
      <c r="I16" s="19"/>
      <c r="J16" s="19"/>
    </row>
    <row r="17" spans="1:10" ht="17.25" x14ac:dyDescent="0.3">
      <c r="A17" s="23" t="s">
        <v>236</v>
      </c>
      <c r="B17" s="23" t="s">
        <v>235</v>
      </c>
      <c r="C17" s="23">
        <f>_xlfn.T.TEST(Dataset!C1:C136,Dataset!D1:D136,2,3)</f>
        <v>2.4762942826878565E-6</v>
      </c>
      <c r="D17" s="23" t="s">
        <v>237</v>
      </c>
      <c r="E17" s="23"/>
      <c r="F17" s="23"/>
      <c r="G17" s="23"/>
      <c r="H17" s="19"/>
      <c r="I17" s="19"/>
      <c r="J17" s="19"/>
    </row>
  </sheetData>
  <mergeCells count="1">
    <mergeCell ref="A1:D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selection activeCell="E8" sqref="E8:E9"/>
    </sheetView>
  </sheetViews>
  <sheetFormatPr defaultRowHeight="15" x14ac:dyDescent="0.25"/>
  <cols>
    <col min="1" max="1" width="14.7109375" customWidth="1"/>
    <col min="2" max="2" width="36" customWidth="1"/>
    <col min="3" max="3" width="17.42578125" customWidth="1"/>
    <col min="4" max="4" width="18.7109375" customWidth="1"/>
    <col min="5" max="5" width="18.5703125" customWidth="1"/>
    <col min="6" max="6" width="23.5703125" customWidth="1"/>
    <col min="8" max="8" width="20.42578125" bestFit="1" customWidth="1"/>
  </cols>
  <sheetData>
    <row r="1" spans="1:8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H1" s="25"/>
    </row>
    <row r="2" spans="1:8" x14ac:dyDescent="0.25">
      <c r="A2">
        <v>1</v>
      </c>
      <c r="B2" s="2" t="s">
        <v>6</v>
      </c>
      <c r="C2">
        <v>134.80000000000001</v>
      </c>
      <c r="D2">
        <v>37.799999999999997</v>
      </c>
      <c r="E2">
        <v>2813.5</v>
      </c>
      <c r="F2">
        <v>237.3</v>
      </c>
    </row>
    <row r="3" spans="1:8" x14ac:dyDescent="0.25">
      <c r="A3">
        <v>2</v>
      </c>
      <c r="B3" t="s">
        <v>7</v>
      </c>
      <c r="C3">
        <v>113.1</v>
      </c>
      <c r="D3">
        <v>30.6</v>
      </c>
      <c r="E3">
        <v>2241</v>
      </c>
      <c r="F3">
        <v>202</v>
      </c>
    </row>
    <row r="4" spans="1:8" x14ac:dyDescent="0.25">
      <c r="A4">
        <v>8</v>
      </c>
      <c r="B4" t="s">
        <v>8</v>
      </c>
      <c r="C4">
        <v>103</v>
      </c>
      <c r="D4">
        <v>23</v>
      </c>
      <c r="E4">
        <v>2124.1999999999998</v>
      </c>
      <c r="F4">
        <v>150.80000000000001</v>
      </c>
    </row>
    <row r="5" spans="1:8" x14ac:dyDescent="0.25">
      <c r="A5">
        <v>9</v>
      </c>
      <c r="B5" t="s">
        <v>9</v>
      </c>
      <c r="C5">
        <v>308.89999999999998</v>
      </c>
      <c r="D5">
        <v>18.3</v>
      </c>
      <c r="E5">
        <v>347.8</v>
      </c>
      <c r="F5">
        <v>261.2</v>
      </c>
    </row>
    <row r="6" spans="1:8" x14ac:dyDescent="0.25">
      <c r="A6">
        <v>11</v>
      </c>
      <c r="B6" t="s">
        <v>10</v>
      </c>
      <c r="C6">
        <v>98.1</v>
      </c>
      <c r="D6">
        <v>22.1</v>
      </c>
      <c r="E6">
        <v>2033.8</v>
      </c>
      <c r="F6">
        <v>131.69999999999999</v>
      </c>
    </row>
    <row r="7" spans="1:8" x14ac:dyDescent="0.25">
      <c r="A7">
        <v>26</v>
      </c>
      <c r="B7" t="s">
        <v>11</v>
      </c>
      <c r="C7">
        <v>411.7</v>
      </c>
      <c r="D7">
        <v>10.1</v>
      </c>
      <c r="E7">
        <v>200</v>
      </c>
      <c r="F7">
        <v>106.9</v>
      </c>
    </row>
    <row r="8" spans="1:8" x14ac:dyDescent="0.25">
      <c r="A8">
        <v>54</v>
      </c>
      <c r="B8" t="s">
        <v>12</v>
      </c>
      <c r="C8">
        <v>43.5</v>
      </c>
      <c r="D8">
        <v>9.4</v>
      </c>
      <c r="E8">
        <v>846.4</v>
      </c>
      <c r="F8">
        <v>56.7</v>
      </c>
    </row>
    <row r="9" spans="1:8" x14ac:dyDescent="0.25">
      <c r="A9">
        <v>83</v>
      </c>
      <c r="B9" t="s">
        <v>13</v>
      </c>
      <c r="C9">
        <v>51.1</v>
      </c>
      <c r="D9">
        <v>3.2</v>
      </c>
      <c r="E9">
        <v>456.2</v>
      </c>
      <c r="F9">
        <v>57</v>
      </c>
    </row>
    <row r="10" spans="1:8" x14ac:dyDescent="0.25">
      <c r="A10">
        <v>101</v>
      </c>
      <c r="B10" t="s">
        <v>14</v>
      </c>
      <c r="C10">
        <v>28.4</v>
      </c>
      <c r="D10">
        <v>7.3</v>
      </c>
      <c r="E10">
        <v>547</v>
      </c>
      <c r="F10">
        <v>44.1</v>
      </c>
    </row>
    <row r="11" spans="1:8" x14ac:dyDescent="0.25">
      <c r="A11">
        <v>106</v>
      </c>
      <c r="B11" t="s">
        <v>15</v>
      </c>
      <c r="C11">
        <v>63.2</v>
      </c>
      <c r="D11">
        <v>1.8</v>
      </c>
      <c r="E11">
        <v>304.60000000000002</v>
      </c>
      <c r="F11">
        <v>79.900000000000006</v>
      </c>
    </row>
    <row r="12" spans="1:8" x14ac:dyDescent="0.25">
      <c r="A12">
        <v>107</v>
      </c>
      <c r="B12" t="s">
        <v>16</v>
      </c>
      <c r="C12">
        <v>27.9</v>
      </c>
      <c r="D12">
        <v>6.1</v>
      </c>
      <c r="E12">
        <v>515.5</v>
      </c>
      <c r="F12">
        <v>43.9</v>
      </c>
    </row>
    <row r="13" spans="1:8" x14ac:dyDescent="0.25">
      <c r="A13">
        <v>115</v>
      </c>
      <c r="B13" t="s">
        <v>17</v>
      </c>
      <c r="C13">
        <v>39.700000000000003</v>
      </c>
      <c r="D13">
        <v>7.7</v>
      </c>
      <c r="E13">
        <v>70.2</v>
      </c>
      <c r="F13">
        <v>70.8</v>
      </c>
    </row>
    <row r="14" spans="1:8" x14ac:dyDescent="0.25">
      <c r="A14">
        <v>125</v>
      </c>
      <c r="B14" t="s">
        <v>18</v>
      </c>
      <c r="C14">
        <v>25.4</v>
      </c>
      <c r="D14">
        <v>5.4</v>
      </c>
      <c r="E14">
        <v>504.5</v>
      </c>
      <c r="F14">
        <v>31.6</v>
      </c>
    </row>
    <row r="15" spans="1:8" x14ac:dyDescent="0.25">
      <c r="A15">
        <v>128</v>
      </c>
      <c r="B15" t="s">
        <v>19</v>
      </c>
      <c r="C15">
        <v>24.4</v>
      </c>
      <c r="D15">
        <v>4.9000000000000004</v>
      </c>
      <c r="E15">
        <v>474.7</v>
      </c>
      <c r="F15">
        <v>32.5</v>
      </c>
    </row>
    <row r="16" spans="1:8" x14ac:dyDescent="0.25">
      <c r="A16">
        <v>139</v>
      </c>
      <c r="B16" t="s">
        <v>20</v>
      </c>
      <c r="C16">
        <v>44.9</v>
      </c>
      <c r="D16">
        <v>2.4</v>
      </c>
      <c r="E16">
        <v>87.4</v>
      </c>
      <c r="F16">
        <v>42</v>
      </c>
    </row>
    <row r="17" spans="1:6" x14ac:dyDescent="0.25">
      <c r="A17">
        <v>142</v>
      </c>
      <c r="B17" t="s">
        <v>21</v>
      </c>
      <c r="C17">
        <v>18.7</v>
      </c>
      <c r="D17">
        <v>4.0999999999999996</v>
      </c>
      <c r="E17">
        <v>382.3</v>
      </c>
      <c r="F17">
        <v>38.200000000000003</v>
      </c>
    </row>
    <row r="18" spans="1:6" x14ac:dyDescent="0.25">
      <c r="A18">
        <v>167</v>
      </c>
      <c r="B18" t="s">
        <v>22</v>
      </c>
      <c r="C18">
        <v>75</v>
      </c>
      <c r="D18">
        <v>3.3</v>
      </c>
      <c r="E18">
        <v>48.1</v>
      </c>
      <c r="F18">
        <v>26.7</v>
      </c>
    </row>
    <row r="19" spans="1:6" x14ac:dyDescent="0.25">
      <c r="A19">
        <v>206</v>
      </c>
      <c r="B19" t="s">
        <v>23</v>
      </c>
      <c r="C19">
        <v>76.7</v>
      </c>
      <c r="D19">
        <v>2.2000000000000002</v>
      </c>
      <c r="E19">
        <v>79.900000000000006</v>
      </c>
      <c r="F19">
        <v>16.899999999999999</v>
      </c>
    </row>
    <row r="20" spans="1:6" x14ac:dyDescent="0.25">
      <c r="A20">
        <v>226</v>
      </c>
      <c r="B20" t="s">
        <v>24</v>
      </c>
      <c r="C20">
        <v>41.3</v>
      </c>
      <c r="D20">
        <v>1.1000000000000001</v>
      </c>
      <c r="E20">
        <v>110.5</v>
      </c>
      <c r="F20">
        <v>24.4</v>
      </c>
    </row>
    <row r="21" spans="1:6" x14ac:dyDescent="0.25">
      <c r="A21">
        <v>240</v>
      </c>
      <c r="B21" t="s">
        <v>25</v>
      </c>
      <c r="C21">
        <v>13.5</v>
      </c>
      <c r="D21">
        <v>2.9</v>
      </c>
      <c r="E21">
        <v>275.10000000000002</v>
      </c>
      <c r="F21">
        <v>21</v>
      </c>
    </row>
    <row r="22" spans="1:6" x14ac:dyDescent="0.25">
      <c r="A22">
        <v>278</v>
      </c>
      <c r="B22" t="s">
        <v>26</v>
      </c>
      <c r="C22">
        <v>27.3</v>
      </c>
      <c r="D22">
        <v>0.8</v>
      </c>
      <c r="E22">
        <v>109.3</v>
      </c>
      <c r="F22">
        <v>28.6</v>
      </c>
    </row>
    <row r="23" spans="1:6" x14ac:dyDescent="0.25">
      <c r="A23">
        <v>280</v>
      </c>
      <c r="B23" t="s">
        <v>27</v>
      </c>
      <c r="C23">
        <v>45.7</v>
      </c>
      <c r="D23">
        <v>1.9</v>
      </c>
      <c r="E23">
        <v>69.599999999999994</v>
      </c>
      <c r="F23">
        <v>12.9</v>
      </c>
    </row>
    <row r="24" spans="1:6" x14ac:dyDescent="0.25">
      <c r="A24">
        <v>283</v>
      </c>
      <c r="B24" t="s">
        <v>28</v>
      </c>
      <c r="C24">
        <v>13.2</v>
      </c>
      <c r="D24">
        <v>2.2000000000000002</v>
      </c>
      <c r="E24">
        <v>257.3</v>
      </c>
      <c r="F24">
        <v>18.3</v>
      </c>
    </row>
    <row r="25" spans="1:6" x14ac:dyDescent="0.25">
      <c r="A25">
        <v>314</v>
      </c>
      <c r="B25" t="s">
        <v>29</v>
      </c>
      <c r="C25">
        <v>15.5</v>
      </c>
      <c r="D25">
        <v>2</v>
      </c>
      <c r="E25">
        <v>60.3</v>
      </c>
      <c r="F25">
        <v>18.899999999999999</v>
      </c>
    </row>
    <row r="26" spans="1:6" x14ac:dyDescent="0.25">
      <c r="A26">
        <v>316</v>
      </c>
      <c r="B26" t="s">
        <v>30</v>
      </c>
      <c r="C26">
        <v>74.5</v>
      </c>
      <c r="D26">
        <v>1.3</v>
      </c>
      <c r="E26">
        <v>77.099999999999994</v>
      </c>
      <c r="F26">
        <v>10.4</v>
      </c>
    </row>
    <row r="27" spans="1:6" x14ac:dyDescent="0.25">
      <c r="A27">
        <v>322</v>
      </c>
      <c r="B27" t="s">
        <v>31</v>
      </c>
      <c r="C27">
        <v>76.7</v>
      </c>
      <c r="D27">
        <v>1.2</v>
      </c>
      <c r="E27">
        <v>88.4</v>
      </c>
      <c r="F27">
        <v>10.199999999999999</v>
      </c>
    </row>
    <row r="28" spans="1:6" x14ac:dyDescent="0.25">
      <c r="A28">
        <v>370</v>
      </c>
      <c r="B28" t="s">
        <v>32</v>
      </c>
      <c r="C28">
        <v>35.4</v>
      </c>
      <c r="D28">
        <v>1.2</v>
      </c>
      <c r="E28">
        <v>36.700000000000003</v>
      </c>
      <c r="F28">
        <v>13.4</v>
      </c>
    </row>
    <row r="29" spans="1:6" x14ac:dyDescent="0.25">
      <c r="A29">
        <v>404</v>
      </c>
      <c r="B29" t="s">
        <v>33</v>
      </c>
      <c r="C29">
        <v>21.1</v>
      </c>
      <c r="D29">
        <v>0.9</v>
      </c>
      <c r="E29">
        <v>41.2</v>
      </c>
      <c r="F29">
        <v>14.9</v>
      </c>
    </row>
    <row r="30" spans="1:6" x14ac:dyDescent="0.25">
      <c r="A30">
        <v>407</v>
      </c>
      <c r="B30" t="s">
        <v>34</v>
      </c>
      <c r="C30">
        <v>10.5</v>
      </c>
      <c r="D30">
        <v>1.5</v>
      </c>
      <c r="E30">
        <v>197.2</v>
      </c>
      <c r="F30">
        <v>11.5</v>
      </c>
    </row>
    <row r="31" spans="1:6" x14ac:dyDescent="0.25">
      <c r="A31">
        <v>473</v>
      </c>
      <c r="B31" t="s">
        <v>35</v>
      </c>
      <c r="C31">
        <v>13.6</v>
      </c>
      <c r="D31">
        <v>1.5</v>
      </c>
      <c r="E31">
        <v>29.5</v>
      </c>
      <c r="F31">
        <v>12.2</v>
      </c>
    </row>
    <row r="32" spans="1:6" x14ac:dyDescent="0.25">
      <c r="A32">
        <v>488</v>
      </c>
      <c r="B32" t="s">
        <v>36</v>
      </c>
      <c r="C32">
        <v>6.3</v>
      </c>
      <c r="D32">
        <v>1.4</v>
      </c>
      <c r="E32">
        <v>151.69999999999999</v>
      </c>
      <c r="F32">
        <v>13.1</v>
      </c>
    </row>
    <row r="33" spans="1:6" x14ac:dyDescent="0.25">
      <c r="A33">
        <v>503</v>
      </c>
      <c r="B33" t="s">
        <v>37</v>
      </c>
      <c r="C33">
        <v>19.7</v>
      </c>
      <c r="D33">
        <v>1.4</v>
      </c>
      <c r="E33">
        <v>19.2</v>
      </c>
      <c r="F33">
        <v>11.8</v>
      </c>
    </row>
    <row r="34" spans="1:6" x14ac:dyDescent="0.25">
      <c r="A34">
        <v>507</v>
      </c>
      <c r="B34" t="s">
        <v>38</v>
      </c>
      <c r="C34">
        <v>9.6</v>
      </c>
      <c r="D34">
        <v>1.3</v>
      </c>
      <c r="E34">
        <v>40.299999999999997</v>
      </c>
      <c r="F34">
        <v>12.2</v>
      </c>
    </row>
    <row r="35" spans="1:6" x14ac:dyDescent="0.25">
      <c r="A35">
        <v>508</v>
      </c>
      <c r="B35" t="s">
        <v>39</v>
      </c>
      <c r="C35">
        <v>18</v>
      </c>
      <c r="D35">
        <v>0.5</v>
      </c>
      <c r="E35">
        <v>79.2</v>
      </c>
      <c r="F35">
        <v>11.8</v>
      </c>
    </row>
    <row r="36" spans="1:6" x14ac:dyDescent="0.25">
      <c r="A36">
        <v>591</v>
      </c>
      <c r="B36" t="s">
        <v>40</v>
      </c>
      <c r="C36">
        <v>7</v>
      </c>
      <c r="D36">
        <v>2</v>
      </c>
      <c r="E36">
        <v>12.1</v>
      </c>
      <c r="F36">
        <v>65</v>
      </c>
    </row>
    <row r="37" spans="1:6" x14ac:dyDescent="0.25">
      <c r="A37">
        <v>628</v>
      </c>
      <c r="B37" t="s">
        <v>41</v>
      </c>
      <c r="C37">
        <v>13.8</v>
      </c>
      <c r="D37">
        <v>0.9</v>
      </c>
      <c r="E37">
        <v>31.2</v>
      </c>
      <c r="F37">
        <v>7.5</v>
      </c>
    </row>
    <row r="38" spans="1:6" x14ac:dyDescent="0.25">
      <c r="A38">
        <v>635</v>
      </c>
      <c r="B38" t="s">
        <v>42</v>
      </c>
      <c r="C38">
        <v>7.2</v>
      </c>
      <c r="D38">
        <v>1.9</v>
      </c>
      <c r="E38">
        <v>14.9</v>
      </c>
      <c r="F38">
        <v>18.7</v>
      </c>
    </row>
    <row r="39" spans="1:6" x14ac:dyDescent="0.25">
      <c r="A39">
        <v>639</v>
      </c>
      <c r="B39" t="s">
        <v>43</v>
      </c>
      <c r="C39">
        <v>12.2</v>
      </c>
      <c r="D39">
        <v>0.6</v>
      </c>
      <c r="E39">
        <v>42.4</v>
      </c>
      <c r="F39">
        <v>8.4</v>
      </c>
    </row>
    <row r="40" spans="1:6" x14ac:dyDescent="0.25">
      <c r="A40">
        <v>648</v>
      </c>
      <c r="B40" t="s">
        <v>44</v>
      </c>
      <c r="C40">
        <v>10.3</v>
      </c>
      <c r="D40">
        <v>1.5</v>
      </c>
      <c r="E40">
        <v>31.1</v>
      </c>
      <c r="F40">
        <v>6.9</v>
      </c>
    </row>
    <row r="41" spans="1:6" x14ac:dyDescent="0.25">
      <c r="A41">
        <v>650</v>
      </c>
      <c r="B41" t="s">
        <v>45</v>
      </c>
      <c r="C41">
        <v>25</v>
      </c>
      <c r="D41">
        <v>0.8</v>
      </c>
      <c r="E41">
        <v>12.5</v>
      </c>
      <c r="F41">
        <v>10.8</v>
      </c>
    </row>
    <row r="42" spans="1:6" x14ac:dyDescent="0.25">
      <c r="A42">
        <v>653</v>
      </c>
      <c r="B42" t="s">
        <v>46</v>
      </c>
      <c r="C42">
        <v>9.1999999999999993</v>
      </c>
      <c r="D42">
        <v>0.7</v>
      </c>
      <c r="E42">
        <v>25.3</v>
      </c>
      <c r="F42">
        <v>12.1</v>
      </c>
    </row>
    <row r="43" spans="1:6" x14ac:dyDescent="0.25">
      <c r="A43">
        <v>668</v>
      </c>
      <c r="B43" t="s">
        <v>47</v>
      </c>
      <c r="C43">
        <v>13.3</v>
      </c>
      <c r="D43">
        <v>0.8</v>
      </c>
      <c r="E43">
        <v>13.5</v>
      </c>
      <c r="F43">
        <v>13.5</v>
      </c>
    </row>
    <row r="44" spans="1:6" x14ac:dyDescent="0.25">
      <c r="A44">
        <v>674</v>
      </c>
      <c r="B44" t="s">
        <v>48</v>
      </c>
      <c r="C44">
        <v>9.1999999999999993</v>
      </c>
      <c r="D44">
        <v>1</v>
      </c>
      <c r="E44">
        <v>18</v>
      </c>
      <c r="F44">
        <v>11.8</v>
      </c>
    </row>
    <row r="45" spans="1:6" x14ac:dyDescent="0.25">
      <c r="A45">
        <v>692</v>
      </c>
      <c r="B45" t="s">
        <v>49</v>
      </c>
      <c r="C45">
        <v>29.6</v>
      </c>
      <c r="D45">
        <v>0.5</v>
      </c>
      <c r="E45">
        <v>15.5</v>
      </c>
      <c r="F45">
        <v>10.4</v>
      </c>
    </row>
    <row r="46" spans="1:6" x14ac:dyDescent="0.25">
      <c r="A46">
        <v>710</v>
      </c>
      <c r="B46" t="s">
        <v>50</v>
      </c>
      <c r="C46">
        <v>14.1</v>
      </c>
      <c r="D46">
        <v>0.6</v>
      </c>
      <c r="E46">
        <v>16.8</v>
      </c>
      <c r="F46">
        <v>9.9</v>
      </c>
    </row>
    <row r="47" spans="1:6" x14ac:dyDescent="0.25">
      <c r="A47">
        <v>728</v>
      </c>
      <c r="B47" t="s">
        <v>51</v>
      </c>
      <c r="C47">
        <v>7.2</v>
      </c>
      <c r="D47">
        <v>1</v>
      </c>
      <c r="E47">
        <v>14</v>
      </c>
      <c r="F47">
        <v>15.9</v>
      </c>
    </row>
    <row r="48" spans="1:6" x14ac:dyDescent="0.25">
      <c r="A48">
        <v>740</v>
      </c>
      <c r="B48" t="s">
        <v>52</v>
      </c>
      <c r="C48">
        <v>3.3</v>
      </c>
      <c r="D48">
        <v>1.2</v>
      </c>
      <c r="E48">
        <v>25.2</v>
      </c>
      <c r="F48">
        <v>19.399999999999999</v>
      </c>
    </row>
    <row r="49" spans="1:6" x14ac:dyDescent="0.25">
      <c r="A49">
        <v>774</v>
      </c>
      <c r="B49" t="s">
        <v>53</v>
      </c>
      <c r="C49">
        <v>18</v>
      </c>
      <c r="D49">
        <v>0.6</v>
      </c>
      <c r="E49">
        <v>25.8</v>
      </c>
      <c r="F49">
        <v>5.5</v>
      </c>
    </row>
    <row r="50" spans="1:6" x14ac:dyDescent="0.25">
      <c r="A50">
        <v>779</v>
      </c>
      <c r="B50" t="s">
        <v>54</v>
      </c>
      <c r="C50">
        <v>7.6</v>
      </c>
      <c r="D50">
        <v>1.2</v>
      </c>
      <c r="E50">
        <v>13.8</v>
      </c>
      <c r="F50">
        <v>10.5</v>
      </c>
    </row>
    <row r="51" spans="1:6" x14ac:dyDescent="0.25">
      <c r="A51">
        <v>783</v>
      </c>
      <c r="B51" t="s">
        <v>55</v>
      </c>
      <c r="C51">
        <v>6.6</v>
      </c>
      <c r="D51">
        <v>1.1000000000000001</v>
      </c>
      <c r="E51">
        <v>21.9</v>
      </c>
      <c r="F51">
        <v>8.1999999999999993</v>
      </c>
    </row>
    <row r="52" spans="1:6" x14ac:dyDescent="0.25">
      <c r="A52">
        <v>798</v>
      </c>
      <c r="B52" t="s">
        <v>56</v>
      </c>
      <c r="C52">
        <v>2.2000000000000002</v>
      </c>
      <c r="D52">
        <v>0.7</v>
      </c>
      <c r="E52">
        <v>27</v>
      </c>
      <c r="F52">
        <v>23.1</v>
      </c>
    </row>
    <row r="53" spans="1:6" x14ac:dyDescent="0.25">
      <c r="A53">
        <v>799</v>
      </c>
      <c r="B53" t="s">
        <v>57</v>
      </c>
      <c r="C53">
        <v>8</v>
      </c>
      <c r="D53">
        <v>0.6</v>
      </c>
      <c r="E53">
        <v>29.2</v>
      </c>
      <c r="F53">
        <v>8</v>
      </c>
    </row>
    <row r="54" spans="1:6" x14ac:dyDescent="0.25">
      <c r="A54">
        <v>830</v>
      </c>
      <c r="B54" t="s">
        <v>58</v>
      </c>
      <c r="C54">
        <v>34.1</v>
      </c>
      <c r="D54">
        <v>-1.1000000000000001</v>
      </c>
      <c r="E54">
        <v>56.2</v>
      </c>
      <c r="F54">
        <v>5.9</v>
      </c>
    </row>
    <row r="55" spans="1:6" x14ac:dyDescent="0.25">
      <c r="A55">
        <v>848</v>
      </c>
      <c r="B55" t="s">
        <v>59</v>
      </c>
      <c r="C55">
        <v>12.1</v>
      </c>
      <c r="D55">
        <v>0.4</v>
      </c>
      <c r="E55">
        <v>18.3</v>
      </c>
      <c r="F55">
        <v>8</v>
      </c>
    </row>
    <row r="56" spans="1:6" x14ac:dyDescent="0.25">
      <c r="A56">
        <v>851</v>
      </c>
      <c r="B56" t="s">
        <v>60</v>
      </c>
      <c r="C56">
        <v>8.1</v>
      </c>
      <c r="D56">
        <v>1.4</v>
      </c>
      <c r="E56">
        <v>8.1</v>
      </c>
      <c r="F56">
        <v>13</v>
      </c>
    </row>
    <row r="57" spans="1:6" x14ac:dyDescent="0.25">
      <c r="A57">
        <v>853</v>
      </c>
      <c r="B57" t="s">
        <v>61</v>
      </c>
      <c r="C57">
        <v>23.7</v>
      </c>
      <c r="D57">
        <v>-1.3</v>
      </c>
      <c r="E57">
        <v>28.7</v>
      </c>
      <c r="F57">
        <v>8.4</v>
      </c>
    </row>
    <row r="58" spans="1:6" x14ac:dyDescent="0.25">
      <c r="A58">
        <v>859</v>
      </c>
      <c r="B58" t="s">
        <v>62</v>
      </c>
      <c r="C58">
        <v>15.7</v>
      </c>
      <c r="D58">
        <v>0.4</v>
      </c>
      <c r="E58">
        <v>18.3</v>
      </c>
      <c r="F58">
        <v>8</v>
      </c>
    </row>
    <row r="59" spans="1:6" x14ac:dyDescent="0.25">
      <c r="A59">
        <v>863</v>
      </c>
      <c r="B59" t="s">
        <v>63</v>
      </c>
      <c r="C59">
        <v>14.2</v>
      </c>
      <c r="D59">
        <v>0.5</v>
      </c>
      <c r="E59">
        <v>15.4</v>
      </c>
      <c r="F59">
        <v>7.2</v>
      </c>
    </row>
    <row r="60" spans="1:6" x14ac:dyDescent="0.25">
      <c r="A60">
        <v>868</v>
      </c>
      <c r="B60" t="s">
        <v>64</v>
      </c>
      <c r="C60">
        <v>13.5</v>
      </c>
      <c r="D60">
        <v>0.5</v>
      </c>
      <c r="E60">
        <v>19.399999999999999</v>
      </c>
      <c r="F60">
        <v>5.7</v>
      </c>
    </row>
    <row r="61" spans="1:6" x14ac:dyDescent="0.25">
      <c r="A61">
        <v>880</v>
      </c>
      <c r="B61" t="s">
        <v>65</v>
      </c>
      <c r="C61">
        <v>7.6</v>
      </c>
      <c r="D61">
        <v>0.8</v>
      </c>
      <c r="E61">
        <v>10.8</v>
      </c>
      <c r="F61">
        <v>10.8</v>
      </c>
    </row>
    <row r="62" spans="1:6" x14ac:dyDescent="0.25">
      <c r="A62">
        <v>896</v>
      </c>
      <c r="B62" t="s">
        <v>66</v>
      </c>
      <c r="C62">
        <v>14.9</v>
      </c>
      <c r="D62">
        <v>0.8</v>
      </c>
      <c r="E62">
        <v>9.4</v>
      </c>
      <c r="F62">
        <v>7.4</v>
      </c>
    </row>
    <row r="63" spans="1:6" x14ac:dyDescent="0.25">
      <c r="A63">
        <v>934</v>
      </c>
      <c r="B63" t="s">
        <v>67</v>
      </c>
      <c r="C63">
        <v>3.8</v>
      </c>
      <c r="D63">
        <v>2.1</v>
      </c>
      <c r="E63">
        <v>6.2</v>
      </c>
      <c r="F63">
        <v>29.6</v>
      </c>
    </row>
    <row r="64" spans="1:6" x14ac:dyDescent="0.25">
      <c r="A64">
        <v>952</v>
      </c>
      <c r="B64" t="s">
        <v>68</v>
      </c>
      <c r="C64">
        <v>21.5</v>
      </c>
      <c r="D64">
        <v>0.3</v>
      </c>
      <c r="E64">
        <v>12.8</v>
      </c>
      <c r="F64">
        <v>8</v>
      </c>
    </row>
    <row r="65" spans="1:6" x14ac:dyDescent="0.25">
      <c r="A65">
        <v>957</v>
      </c>
      <c r="B65" t="s">
        <v>69</v>
      </c>
      <c r="C65">
        <v>6.6</v>
      </c>
      <c r="D65">
        <v>0.9</v>
      </c>
      <c r="E65">
        <v>6.8</v>
      </c>
      <c r="F65">
        <v>14.3</v>
      </c>
    </row>
    <row r="66" spans="1:6" x14ac:dyDescent="0.25">
      <c r="A66">
        <v>960</v>
      </c>
      <c r="B66" t="s">
        <v>70</v>
      </c>
      <c r="C66">
        <v>3.5</v>
      </c>
      <c r="D66">
        <v>1.7</v>
      </c>
      <c r="E66">
        <v>7.3</v>
      </c>
      <c r="F66">
        <v>29.7</v>
      </c>
    </row>
    <row r="67" spans="1:6" x14ac:dyDescent="0.25">
      <c r="A67">
        <v>965</v>
      </c>
      <c r="B67" t="s">
        <v>71</v>
      </c>
      <c r="C67">
        <v>4.4000000000000004</v>
      </c>
      <c r="D67">
        <v>1</v>
      </c>
      <c r="E67">
        <v>16.8</v>
      </c>
      <c r="F67">
        <v>8.6</v>
      </c>
    </row>
    <row r="68" spans="1:6" x14ac:dyDescent="0.25">
      <c r="A68">
        <v>969</v>
      </c>
      <c r="B68" t="s">
        <v>72</v>
      </c>
      <c r="C68">
        <v>1.6</v>
      </c>
      <c r="D68">
        <v>0.5</v>
      </c>
      <c r="E68">
        <v>20.3</v>
      </c>
      <c r="F68">
        <v>16.7</v>
      </c>
    </row>
    <row r="69" spans="1:6" x14ac:dyDescent="0.25">
      <c r="A69">
        <v>991</v>
      </c>
      <c r="B69" s="2" t="s">
        <v>73</v>
      </c>
      <c r="C69">
        <v>3.6</v>
      </c>
      <c r="D69">
        <v>0.8</v>
      </c>
      <c r="E69">
        <v>69.599999999999994</v>
      </c>
      <c r="F69">
        <v>5</v>
      </c>
    </row>
    <row r="70" spans="1:6" x14ac:dyDescent="0.25">
      <c r="A70">
        <v>1008</v>
      </c>
      <c r="B70" t="s">
        <v>74</v>
      </c>
      <c r="C70">
        <v>9.1999999999999993</v>
      </c>
      <c r="D70">
        <v>0.5</v>
      </c>
      <c r="E70">
        <v>7.5</v>
      </c>
      <c r="F70">
        <v>15</v>
      </c>
    </row>
    <row r="71" spans="1:6" x14ac:dyDescent="0.25">
      <c r="A71">
        <v>1012</v>
      </c>
      <c r="B71" t="s">
        <v>75</v>
      </c>
      <c r="C71">
        <v>12.3</v>
      </c>
      <c r="D71">
        <v>0.4</v>
      </c>
      <c r="E71">
        <v>7.2</v>
      </c>
      <c r="F71">
        <v>13.9</v>
      </c>
    </row>
    <row r="72" spans="1:6" x14ac:dyDescent="0.25">
      <c r="A72">
        <v>1019</v>
      </c>
      <c r="B72" t="s">
        <v>76</v>
      </c>
      <c r="C72">
        <v>8.1999999999999993</v>
      </c>
      <c r="D72">
        <v>0.6</v>
      </c>
      <c r="E72">
        <v>26</v>
      </c>
      <c r="F72">
        <v>4.0999999999999996</v>
      </c>
    </row>
    <row r="73" spans="1:6" x14ac:dyDescent="0.25">
      <c r="A73">
        <v>1028</v>
      </c>
      <c r="B73" t="s">
        <v>77</v>
      </c>
      <c r="C73">
        <v>4.5</v>
      </c>
      <c r="D73">
        <v>0.8</v>
      </c>
      <c r="E73">
        <v>13.3</v>
      </c>
      <c r="F73">
        <v>9.8000000000000007</v>
      </c>
    </row>
    <row r="74" spans="1:6" x14ac:dyDescent="0.25">
      <c r="A74">
        <v>1045</v>
      </c>
      <c r="B74" t="s">
        <v>78</v>
      </c>
      <c r="C74">
        <v>14</v>
      </c>
      <c r="D74">
        <v>-1.5</v>
      </c>
      <c r="E74">
        <v>26.5</v>
      </c>
      <c r="F74">
        <v>6.4</v>
      </c>
    </row>
    <row r="75" spans="1:6" x14ac:dyDescent="0.25">
      <c r="A75">
        <v>1073</v>
      </c>
      <c r="B75" t="s">
        <v>79</v>
      </c>
      <c r="C75">
        <v>4.5</v>
      </c>
      <c r="D75">
        <v>0.9</v>
      </c>
      <c r="E75">
        <v>19.2</v>
      </c>
      <c r="F75">
        <v>5.9</v>
      </c>
    </row>
    <row r="76" spans="1:6" x14ac:dyDescent="0.25">
      <c r="A76">
        <v>1111</v>
      </c>
      <c r="B76" t="s">
        <v>80</v>
      </c>
      <c r="C76">
        <v>3.5</v>
      </c>
      <c r="D76">
        <v>0.7</v>
      </c>
      <c r="E76">
        <v>12</v>
      </c>
      <c r="F76">
        <v>11.1</v>
      </c>
    </row>
    <row r="77" spans="1:6" x14ac:dyDescent="0.25">
      <c r="A77">
        <v>1145</v>
      </c>
      <c r="B77" t="s">
        <v>81</v>
      </c>
      <c r="C77">
        <v>3</v>
      </c>
      <c r="D77">
        <v>1</v>
      </c>
      <c r="E77">
        <v>5.9</v>
      </c>
      <c r="F77">
        <v>14.7</v>
      </c>
    </row>
    <row r="78" spans="1:6" x14ac:dyDescent="0.25">
      <c r="A78">
        <v>1151</v>
      </c>
      <c r="B78" t="s">
        <v>82</v>
      </c>
      <c r="C78">
        <v>7.6</v>
      </c>
      <c r="D78">
        <v>0.5</v>
      </c>
      <c r="E78">
        <v>10.6</v>
      </c>
      <c r="F78">
        <v>7</v>
      </c>
    </row>
    <row r="79" spans="1:6" x14ac:dyDescent="0.25">
      <c r="A79">
        <v>1163</v>
      </c>
      <c r="B79" t="s">
        <v>83</v>
      </c>
      <c r="C79">
        <v>6.3</v>
      </c>
      <c r="D79">
        <v>0.5</v>
      </c>
      <c r="E79">
        <v>2.7</v>
      </c>
      <c r="F79">
        <v>12.6</v>
      </c>
    </row>
    <row r="80" spans="1:6" x14ac:dyDescent="0.25">
      <c r="A80">
        <v>1165</v>
      </c>
      <c r="B80" t="s">
        <v>84</v>
      </c>
      <c r="C80">
        <v>13.3</v>
      </c>
      <c r="D80">
        <v>-0.4</v>
      </c>
      <c r="E80">
        <v>16.399999999999999</v>
      </c>
      <c r="F80">
        <v>6.5</v>
      </c>
    </row>
    <row r="81" spans="1:6" x14ac:dyDescent="0.25">
      <c r="A81">
        <v>1177</v>
      </c>
      <c r="B81" t="s">
        <v>85</v>
      </c>
      <c r="C81">
        <v>21.2</v>
      </c>
      <c r="D81">
        <v>0.2</v>
      </c>
      <c r="E81">
        <v>22.8</v>
      </c>
      <c r="F81">
        <v>4.0999999999999996</v>
      </c>
    </row>
    <row r="82" spans="1:6" x14ac:dyDescent="0.25">
      <c r="A82">
        <v>1181</v>
      </c>
      <c r="B82" t="s">
        <v>86</v>
      </c>
      <c r="C82">
        <v>5</v>
      </c>
      <c r="D82">
        <v>1</v>
      </c>
      <c r="E82">
        <v>6.4</v>
      </c>
      <c r="F82">
        <v>8.6999999999999993</v>
      </c>
    </row>
    <row r="83" spans="1:6" x14ac:dyDescent="0.25">
      <c r="A83">
        <v>1187</v>
      </c>
      <c r="B83" t="s">
        <v>87</v>
      </c>
      <c r="C83">
        <v>2.4</v>
      </c>
      <c r="D83">
        <v>0.5</v>
      </c>
      <c r="E83">
        <v>41.3</v>
      </c>
      <c r="F83">
        <v>4.9000000000000004</v>
      </c>
    </row>
    <row r="84" spans="1:6" x14ac:dyDescent="0.25">
      <c r="A84">
        <v>1191</v>
      </c>
      <c r="B84" t="s">
        <v>88</v>
      </c>
      <c r="C84">
        <v>5.6</v>
      </c>
      <c r="D84">
        <v>0.8</v>
      </c>
      <c r="E84">
        <v>17.3</v>
      </c>
      <c r="F84">
        <v>3.2</v>
      </c>
    </row>
    <row r="85" spans="1:6" x14ac:dyDescent="0.25">
      <c r="A85">
        <v>1197</v>
      </c>
      <c r="B85" t="s">
        <v>89</v>
      </c>
      <c r="C85">
        <v>4.8</v>
      </c>
      <c r="D85">
        <v>0.9</v>
      </c>
      <c r="E85">
        <v>15.8</v>
      </c>
      <c r="F85">
        <v>4.8</v>
      </c>
    </row>
    <row r="86" spans="1:6" x14ac:dyDescent="0.25">
      <c r="A86">
        <v>1218</v>
      </c>
      <c r="B86" t="s">
        <v>90</v>
      </c>
      <c r="C86">
        <v>12.6</v>
      </c>
      <c r="D86">
        <v>0.5</v>
      </c>
      <c r="E86">
        <v>8</v>
      </c>
      <c r="F86">
        <v>5.4</v>
      </c>
    </row>
    <row r="87" spans="1:6" x14ac:dyDescent="0.25">
      <c r="A87">
        <v>1227</v>
      </c>
      <c r="B87" t="s">
        <v>91</v>
      </c>
      <c r="C87">
        <v>3.4</v>
      </c>
      <c r="D87">
        <v>0.6</v>
      </c>
      <c r="E87">
        <v>3.5</v>
      </c>
      <c r="F87">
        <v>19.8</v>
      </c>
    </row>
    <row r="88" spans="1:6" x14ac:dyDescent="0.25">
      <c r="A88">
        <v>1246</v>
      </c>
      <c r="B88" t="s">
        <v>92</v>
      </c>
      <c r="C88">
        <v>2.2000000000000002</v>
      </c>
      <c r="D88">
        <v>0.5</v>
      </c>
      <c r="E88">
        <v>44.7</v>
      </c>
      <c r="F88">
        <v>4.4000000000000004</v>
      </c>
    </row>
    <row r="89" spans="1:6" x14ac:dyDescent="0.25">
      <c r="A89">
        <v>1262</v>
      </c>
      <c r="B89" t="s">
        <v>93</v>
      </c>
      <c r="C89">
        <v>4.5999999999999996</v>
      </c>
      <c r="D89">
        <v>0.7</v>
      </c>
      <c r="E89">
        <v>20.2</v>
      </c>
      <c r="F89">
        <v>3.5</v>
      </c>
    </row>
    <row r="90" spans="1:6" x14ac:dyDescent="0.25">
      <c r="A90">
        <v>1288</v>
      </c>
      <c r="B90" t="s">
        <v>94</v>
      </c>
      <c r="C90">
        <v>9.4</v>
      </c>
      <c r="D90">
        <v>0.2</v>
      </c>
      <c r="E90">
        <v>26.4</v>
      </c>
      <c r="F90">
        <v>4.8</v>
      </c>
    </row>
    <row r="91" spans="1:6" x14ac:dyDescent="0.25">
      <c r="A91">
        <v>1312</v>
      </c>
      <c r="B91" t="s">
        <v>95</v>
      </c>
      <c r="C91">
        <v>3.3</v>
      </c>
      <c r="D91">
        <v>0.5</v>
      </c>
      <c r="E91">
        <v>17.5</v>
      </c>
      <c r="F91">
        <v>6.1</v>
      </c>
    </row>
    <row r="92" spans="1:6" x14ac:dyDescent="0.25">
      <c r="A92">
        <v>1322</v>
      </c>
      <c r="B92" t="s">
        <v>96</v>
      </c>
      <c r="C92">
        <v>2</v>
      </c>
      <c r="D92">
        <v>0.6</v>
      </c>
      <c r="E92">
        <v>2.9</v>
      </c>
      <c r="F92">
        <v>12.4</v>
      </c>
    </row>
    <row r="93" spans="1:6" x14ac:dyDescent="0.25">
      <c r="A93">
        <v>1333</v>
      </c>
      <c r="B93" t="s">
        <v>97</v>
      </c>
      <c r="C93">
        <v>2.7</v>
      </c>
      <c r="D93">
        <v>0.4</v>
      </c>
      <c r="E93">
        <v>17.3</v>
      </c>
      <c r="F93">
        <v>7.2</v>
      </c>
    </row>
    <row r="94" spans="1:6" x14ac:dyDescent="0.25">
      <c r="A94">
        <v>1337</v>
      </c>
      <c r="B94" t="s">
        <v>98</v>
      </c>
      <c r="C94">
        <v>1</v>
      </c>
      <c r="D94">
        <v>0.3</v>
      </c>
      <c r="E94">
        <v>12.2</v>
      </c>
      <c r="F94">
        <v>13.9</v>
      </c>
    </row>
    <row r="95" spans="1:6" x14ac:dyDescent="0.25">
      <c r="A95">
        <v>1342</v>
      </c>
      <c r="B95" t="s">
        <v>99</v>
      </c>
      <c r="C95">
        <v>16.100000000000001</v>
      </c>
      <c r="D95">
        <v>0.2</v>
      </c>
      <c r="E95">
        <v>15.5</v>
      </c>
      <c r="F95">
        <v>4.5</v>
      </c>
    </row>
    <row r="96" spans="1:6" x14ac:dyDescent="0.25">
      <c r="A96">
        <v>1347</v>
      </c>
      <c r="B96" t="s">
        <v>100</v>
      </c>
      <c r="C96">
        <v>4.8</v>
      </c>
      <c r="D96">
        <v>0.8</v>
      </c>
      <c r="E96">
        <v>14.7</v>
      </c>
      <c r="F96">
        <v>4</v>
      </c>
    </row>
    <row r="97" spans="1:6" x14ac:dyDescent="0.25">
      <c r="A97">
        <v>1371</v>
      </c>
      <c r="B97" t="s">
        <v>101</v>
      </c>
      <c r="C97">
        <v>2.5</v>
      </c>
      <c r="D97">
        <v>1.7</v>
      </c>
      <c r="E97">
        <v>12.6</v>
      </c>
      <c r="F97">
        <v>4</v>
      </c>
    </row>
    <row r="98" spans="1:6" x14ac:dyDescent="0.25">
      <c r="A98">
        <v>1385</v>
      </c>
      <c r="B98" t="s">
        <v>102</v>
      </c>
      <c r="C98">
        <v>1.8</v>
      </c>
      <c r="D98">
        <v>0.6</v>
      </c>
      <c r="E98">
        <v>2.2000000000000002</v>
      </c>
      <c r="F98">
        <v>11.8</v>
      </c>
    </row>
    <row r="99" spans="1:6" x14ac:dyDescent="0.25">
      <c r="A99">
        <v>1388</v>
      </c>
      <c r="B99" t="s">
        <v>103</v>
      </c>
      <c r="C99">
        <v>3</v>
      </c>
      <c r="D99">
        <v>0.6</v>
      </c>
      <c r="E99">
        <v>11.7</v>
      </c>
      <c r="F99">
        <v>6.7</v>
      </c>
    </row>
    <row r="100" spans="1:6" x14ac:dyDescent="0.25">
      <c r="A100">
        <v>1418</v>
      </c>
      <c r="B100" t="s">
        <v>104</v>
      </c>
      <c r="C100">
        <v>14.5</v>
      </c>
      <c r="D100">
        <v>0.3</v>
      </c>
      <c r="E100">
        <v>13.3</v>
      </c>
      <c r="F100">
        <v>2.7</v>
      </c>
    </row>
    <row r="101" spans="1:6" x14ac:dyDescent="0.25">
      <c r="A101">
        <v>1431</v>
      </c>
      <c r="B101" t="s">
        <v>105</v>
      </c>
      <c r="C101">
        <v>7.4</v>
      </c>
      <c r="D101">
        <v>0</v>
      </c>
      <c r="E101">
        <v>11</v>
      </c>
      <c r="F101">
        <v>8.3000000000000007</v>
      </c>
    </row>
    <row r="102" spans="1:6" x14ac:dyDescent="0.25">
      <c r="A102">
        <v>1436</v>
      </c>
      <c r="B102" t="s">
        <v>106</v>
      </c>
      <c r="C102">
        <v>12.3</v>
      </c>
      <c r="D102">
        <v>-0.7</v>
      </c>
      <c r="E102">
        <v>16.2</v>
      </c>
      <c r="F102">
        <v>4.0999999999999996</v>
      </c>
    </row>
    <row r="103" spans="1:6" x14ac:dyDescent="0.25">
      <c r="A103">
        <v>1443</v>
      </c>
      <c r="B103" t="s">
        <v>107</v>
      </c>
      <c r="C103">
        <v>15.3</v>
      </c>
      <c r="D103">
        <v>0.3</v>
      </c>
      <c r="E103">
        <v>10.5</v>
      </c>
      <c r="F103">
        <v>3.1</v>
      </c>
    </row>
    <row r="104" spans="1:6" x14ac:dyDescent="0.25">
      <c r="A104">
        <v>1446</v>
      </c>
      <c r="B104" t="s">
        <v>108</v>
      </c>
      <c r="C104">
        <v>8</v>
      </c>
      <c r="D104">
        <v>0.4</v>
      </c>
      <c r="E104">
        <v>4.4000000000000004</v>
      </c>
      <c r="F104">
        <v>5.4</v>
      </c>
    </row>
    <row r="105" spans="1:6" x14ac:dyDescent="0.25">
      <c r="A105">
        <v>1447</v>
      </c>
      <c r="B105" t="s">
        <v>109</v>
      </c>
      <c r="C105">
        <v>2.4</v>
      </c>
      <c r="D105">
        <v>0.5</v>
      </c>
      <c r="E105">
        <v>3.8</v>
      </c>
      <c r="F105">
        <v>11.9</v>
      </c>
    </row>
    <row r="106" spans="1:6" x14ac:dyDescent="0.25">
      <c r="A106">
        <v>1455</v>
      </c>
      <c r="B106" t="s">
        <v>110</v>
      </c>
      <c r="C106">
        <v>10.8</v>
      </c>
      <c r="D106">
        <v>0.3</v>
      </c>
      <c r="E106">
        <v>8.1</v>
      </c>
      <c r="F106">
        <v>5.6</v>
      </c>
    </row>
    <row r="107" spans="1:6" x14ac:dyDescent="0.25">
      <c r="A107">
        <v>1485</v>
      </c>
      <c r="B107" t="s">
        <v>111</v>
      </c>
      <c r="C107">
        <v>6.9</v>
      </c>
      <c r="D107">
        <v>0.4</v>
      </c>
      <c r="E107">
        <v>7.2</v>
      </c>
      <c r="F107">
        <v>6.7</v>
      </c>
    </row>
    <row r="108" spans="1:6" x14ac:dyDescent="0.25">
      <c r="A108">
        <v>1506</v>
      </c>
      <c r="B108" t="s">
        <v>112</v>
      </c>
      <c r="C108">
        <v>11.4</v>
      </c>
      <c r="D108">
        <v>0.4</v>
      </c>
      <c r="E108">
        <v>3.5</v>
      </c>
      <c r="F108">
        <v>3.6</v>
      </c>
    </row>
    <row r="109" spans="1:6" x14ac:dyDescent="0.25">
      <c r="A109">
        <v>1513</v>
      </c>
      <c r="B109" t="s">
        <v>113</v>
      </c>
      <c r="C109">
        <v>5.0999999999999996</v>
      </c>
      <c r="D109">
        <v>0.5</v>
      </c>
      <c r="E109">
        <v>13.3</v>
      </c>
      <c r="F109">
        <v>4.4000000000000004</v>
      </c>
    </row>
    <row r="110" spans="1:6" x14ac:dyDescent="0.25">
      <c r="A110">
        <v>1519</v>
      </c>
      <c r="B110" t="s">
        <v>114</v>
      </c>
      <c r="C110">
        <v>1.3</v>
      </c>
      <c r="D110">
        <v>0.3</v>
      </c>
      <c r="E110">
        <v>13.6</v>
      </c>
      <c r="F110">
        <v>9.5</v>
      </c>
    </row>
    <row r="111" spans="1:6" x14ac:dyDescent="0.25">
      <c r="A111">
        <v>1528</v>
      </c>
      <c r="B111" t="s">
        <v>115</v>
      </c>
      <c r="C111">
        <v>12.8</v>
      </c>
      <c r="D111">
        <v>0.4</v>
      </c>
      <c r="E111">
        <v>8.1999999999999993</v>
      </c>
      <c r="F111">
        <v>2.2999999999999998</v>
      </c>
    </row>
    <row r="112" spans="1:6" x14ac:dyDescent="0.25">
      <c r="A112">
        <v>1529</v>
      </c>
      <c r="B112" t="s">
        <v>116</v>
      </c>
      <c r="C112">
        <v>8.6</v>
      </c>
      <c r="D112">
        <v>0.3</v>
      </c>
      <c r="E112">
        <v>10.3</v>
      </c>
      <c r="F112">
        <v>4.9000000000000004</v>
      </c>
    </row>
    <row r="113" spans="1:6" x14ac:dyDescent="0.25">
      <c r="A113">
        <v>1534</v>
      </c>
      <c r="B113" t="s">
        <v>117</v>
      </c>
      <c r="C113">
        <v>1.1000000000000001</v>
      </c>
      <c r="D113">
        <v>0.3</v>
      </c>
      <c r="E113">
        <v>10.9</v>
      </c>
      <c r="F113">
        <v>9.6999999999999993</v>
      </c>
    </row>
    <row r="114" spans="1:6" x14ac:dyDescent="0.25">
      <c r="A114">
        <v>1544</v>
      </c>
      <c r="B114" t="s">
        <v>118</v>
      </c>
      <c r="C114">
        <v>11.7</v>
      </c>
      <c r="D114">
        <v>0</v>
      </c>
      <c r="E114">
        <v>13.6</v>
      </c>
      <c r="F114">
        <v>1</v>
      </c>
    </row>
    <row r="115" spans="1:6" x14ac:dyDescent="0.25">
      <c r="A115">
        <v>1553</v>
      </c>
      <c r="B115" t="s">
        <v>119</v>
      </c>
      <c r="C115">
        <v>9.8000000000000007</v>
      </c>
      <c r="D115">
        <v>0.4</v>
      </c>
      <c r="E115">
        <v>7.2</v>
      </c>
      <c r="F115">
        <v>4.7</v>
      </c>
    </row>
    <row r="116" spans="1:6" x14ac:dyDescent="0.25">
      <c r="A116">
        <v>1568</v>
      </c>
      <c r="B116" t="s">
        <v>120</v>
      </c>
      <c r="C116">
        <v>6</v>
      </c>
      <c r="D116">
        <v>0.3</v>
      </c>
      <c r="E116">
        <v>12.6</v>
      </c>
      <c r="F116">
        <v>4.7</v>
      </c>
    </row>
    <row r="117" spans="1:6" x14ac:dyDescent="0.25">
      <c r="A117">
        <v>1592</v>
      </c>
      <c r="B117" t="s">
        <v>121</v>
      </c>
      <c r="C117">
        <v>6</v>
      </c>
      <c r="D117">
        <v>0.3</v>
      </c>
      <c r="E117">
        <v>3.2</v>
      </c>
      <c r="F117">
        <v>8.9</v>
      </c>
    </row>
    <row r="118" spans="1:6" x14ac:dyDescent="0.25">
      <c r="A118">
        <v>1610</v>
      </c>
      <c r="B118" t="s">
        <v>122</v>
      </c>
      <c r="C118">
        <v>11.8</v>
      </c>
      <c r="D118">
        <v>-0.6</v>
      </c>
      <c r="E118">
        <v>12.2</v>
      </c>
      <c r="F118">
        <v>2.2999999999999998</v>
      </c>
    </row>
    <row r="119" spans="1:6" x14ac:dyDescent="0.25">
      <c r="A119">
        <v>1613</v>
      </c>
      <c r="B119" t="s">
        <v>123</v>
      </c>
      <c r="C119">
        <v>11</v>
      </c>
      <c r="D119">
        <v>0.1</v>
      </c>
      <c r="E119">
        <v>12.8</v>
      </c>
      <c r="F119">
        <v>3.4</v>
      </c>
    </row>
    <row r="120" spans="1:6" x14ac:dyDescent="0.25">
      <c r="A120">
        <v>1613</v>
      </c>
      <c r="B120" t="s">
        <v>124</v>
      </c>
      <c r="C120">
        <v>6.3</v>
      </c>
      <c r="D120">
        <v>0.3</v>
      </c>
      <c r="E120">
        <v>2</v>
      </c>
      <c r="F120">
        <v>7.6</v>
      </c>
    </row>
    <row r="121" spans="1:6" x14ac:dyDescent="0.25">
      <c r="A121">
        <v>1631</v>
      </c>
      <c r="B121" t="s">
        <v>125</v>
      </c>
      <c r="C121">
        <v>1.3</v>
      </c>
      <c r="D121">
        <v>0.6</v>
      </c>
      <c r="E121">
        <v>3.1</v>
      </c>
      <c r="F121">
        <v>6.8</v>
      </c>
    </row>
    <row r="122" spans="1:6" x14ac:dyDescent="0.25">
      <c r="A122">
        <v>1631</v>
      </c>
      <c r="B122" t="s">
        <v>126</v>
      </c>
      <c r="C122">
        <v>6</v>
      </c>
      <c r="D122">
        <v>0.5</v>
      </c>
      <c r="E122">
        <v>6</v>
      </c>
      <c r="F122">
        <v>4.9000000000000004</v>
      </c>
    </row>
    <row r="123" spans="1:6" x14ac:dyDescent="0.25">
      <c r="A123">
        <v>1648</v>
      </c>
      <c r="B123" t="s">
        <v>127</v>
      </c>
      <c r="C123">
        <v>25.7</v>
      </c>
      <c r="D123">
        <v>0.1</v>
      </c>
      <c r="E123">
        <v>7.6</v>
      </c>
      <c r="F123">
        <v>2.6</v>
      </c>
    </row>
    <row r="124" spans="1:6" x14ac:dyDescent="0.25">
      <c r="A124">
        <v>1680</v>
      </c>
      <c r="B124" t="s">
        <v>128</v>
      </c>
      <c r="C124">
        <v>3.8</v>
      </c>
      <c r="D124">
        <v>0.5</v>
      </c>
      <c r="E124">
        <v>14.3</v>
      </c>
      <c r="F124">
        <v>4.3</v>
      </c>
    </row>
    <row r="125" spans="1:6" x14ac:dyDescent="0.25">
      <c r="A125">
        <v>1734</v>
      </c>
      <c r="B125" t="s">
        <v>129</v>
      </c>
      <c r="C125">
        <v>8.3000000000000007</v>
      </c>
      <c r="D125">
        <v>0.2</v>
      </c>
      <c r="E125">
        <v>12.3</v>
      </c>
      <c r="F125">
        <v>2.9</v>
      </c>
    </row>
    <row r="126" spans="1:6" x14ac:dyDescent="0.25">
      <c r="A126">
        <v>1745</v>
      </c>
      <c r="B126" t="s">
        <v>130</v>
      </c>
      <c r="C126">
        <v>15.2</v>
      </c>
      <c r="D126">
        <v>0</v>
      </c>
      <c r="E126">
        <v>8.5</v>
      </c>
      <c r="F126">
        <v>0.2</v>
      </c>
    </row>
    <row r="127" spans="1:6" x14ac:dyDescent="0.25">
      <c r="A127">
        <v>1773</v>
      </c>
      <c r="B127" t="s">
        <v>131</v>
      </c>
      <c r="C127">
        <v>1.3</v>
      </c>
      <c r="D127">
        <v>0.5</v>
      </c>
      <c r="E127">
        <v>1.9</v>
      </c>
      <c r="F127">
        <v>6.6</v>
      </c>
    </row>
    <row r="128" spans="1:6" x14ac:dyDescent="0.25">
      <c r="A128">
        <v>1833</v>
      </c>
      <c r="B128" t="s">
        <v>132</v>
      </c>
      <c r="C128">
        <v>4.4000000000000004</v>
      </c>
      <c r="D128">
        <v>0.3</v>
      </c>
      <c r="E128">
        <v>14.9</v>
      </c>
      <c r="F128">
        <v>4.5</v>
      </c>
    </row>
    <row r="129" spans="1:6" x14ac:dyDescent="0.25">
      <c r="A129">
        <v>1833</v>
      </c>
      <c r="B129" t="s">
        <v>133</v>
      </c>
      <c r="C129">
        <v>3.9</v>
      </c>
      <c r="D129">
        <v>0.9</v>
      </c>
      <c r="E129">
        <v>7.1</v>
      </c>
      <c r="F129">
        <v>3</v>
      </c>
    </row>
    <row r="130" spans="1:6" x14ac:dyDescent="0.25">
      <c r="A130">
        <v>1847</v>
      </c>
      <c r="B130" t="s">
        <v>134</v>
      </c>
      <c r="C130">
        <v>5.3</v>
      </c>
      <c r="D130">
        <v>0.3</v>
      </c>
      <c r="E130">
        <v>3</v>
      </c>
      <c r="F130">
        <v>6.9</v>
      </c>
    </row>
    <row r="131" spans="1:6" x14ac:dyDescent="0.25">
      <c r="A131">
        <v>1864</v>
      </c>
      <c r="B131" t="s">
        <v>135</v>
      </c>
      <c r="C131">
        <v>3.1</v>
      </c>
      <c r="D131">
        <v>0.4</v>
      </c>
      <c r="E131">
        <v>6.4</v>
      </c>
      <c r="F131">
        <v>6.7</v>
      </c>
    </row>
    <row r="132" spans="1:6" x14ac:dyDescent="0.25">
      <c r="A132">
        <v>1866</v>
      </c>
      <c r="B132" t="s">
        <v>136</v>
      </c>
      <c r="C132">
        <v>15.2</v>
      </c>
      <c r="D132">
        <v>0.4</v>
      </c>
      <c r="E132">
        <v>4.7</v>
      </c>
      <c r="F132">
        <v>6.8</v>
      </c>
    </row>
    <row r="133" spans="1:6" x14ac:dyDescent="0.25">
      <c r="A133">
        <v>1906</v>
      </c>
      <c r="B133" t="s">
        <v>137</v>
      </c>
      <c r="C133">
        <v>6.8</v>
      </c>
      <c r="D133">
        <v>0.1</v>
      </c>
      <c r="E133">
        <v>7.9</v>
      </c>
      <c r="F133">
        <v>6.4</v>
      </c>
    </row>
    <row r="134" spans="1:6" x14ac:dyDescent="0.25">
      <c r="A134">
        <v>1916</v>
      </c>
      <c r="B134" t="s">
        <v>138</v>
      </c>
      <c r="C134">
        <v>12.8</v>
      </c>
      <c r="D134">
        <v>0</v>
      </c>
      <c r="E134">
        <v>1.5</v>
      </c>
      <c r="F134">
        <v>0.3</v>
      </c>
    </row>
    <row r="135" spans="1:6" x14ac:dyDescent="0.25">
      <c r="A135">
        <v>1944</v>
      </c>
      <c r="B135" t="s">
        <v>139</v>
      </c>
      <c r="C135">
        <v>12.2</v>
      </c>
      <c r="D135">
        <v>0.1</v>
      </c>
      <c r="E135">
        <v>5.9</v>
      </c>
      <c r="F135">
        <v>3.9</v>
      </c>
    </row>
    <row r="136" spans="1:6" x14ac:dyDescent="0.25">
      <c r="A136">
        <v>1948</v>
      </c>
      <c r="B136" t="s">
        <v>140</v>
      </c>
      <c r="C136">
        <v>0.8</v>
      </c>
      <c r="D136">
        <v>0.2</v>
      </c>
      <c r="E136">
        <v>1.3</v>
      </c>
      <c r="F136">
        <v>12.3</v>
      </c>
    </row>
    <row r="138" spans="1:6" ht="18.75" x14ac:dyDescent="0.3">
      <c r="B138" s="10" t="s">
        <v>145</v>
      </c>
      <c r="C138" s="10">
        <f>SUM(C2:C136)</f>
        <v>3024.5000000000014</v>
      </c>
      <c r="D138" s="10">
        <f>SUM(D2:D136)</f>
        <v>275.40000000000009</v>
      </c>
      <c r="E138" s="10">
        <f>SUM(E2:E136)</f>
        <v>17198.900000000001</v>
      </c>
      <c r="F138" s="10">
        <f>SUM(F2:F136)</f>
        <v>2762.8000000000011</v>
      </c>
    </row>
    <row r="139" spans="1:6" ht="18.75" x14ac:dyDescent="0.3">
      <c r="B139" s="10" t="s">
        <v>159</v>
      </c>
      <c r="C139" s="10">
        <f>AVERAGE(C2:C136)</f>
        <v>22.403703703703712</v>
      </c>
      <c r="D139" s="10">
        <f>AVERAGE(D2:D136)</f>
        <v>2.0400000000000005</v>
      </c>
      <c r="E139" s="10">
        <f>AVERAGE(E2:E136)</f>
        <v>127.39925925925927</v>
      </c>
      <c r="F139" s="10">
        <f>AVERAGE(F2:F136)</f>
        <v>20.465185185185192</v>
      </c>
    </row>
    <row r="140" spans="1:6" ht="18.75" x14ac:dyDescent="0.3">
      <c r="B140" s="10" t="s">
        <v>147</v>
      </c>
      <c r="C140" s="10">
        <f>VAR(C2:C136)</f>
        <v>2288.3275234936441</v>
      </c>
      <c r="D140" s="10">
        <f>VAR(D2:D136)</f>
        <v>27.600029850746267</v>
      </c>
      <c r="E140" s="10">
        <f>VAR(E2:E136)</f>
        <v>164794.85320840252</v>
      </c>
      <c r="F140" s="10">
        <f>VAR(F2:F136)</f>
        <v>1540.1285550027633</v>
      </c>
    </row>
    <row r="141" spans="1:6" ht="18.75" x14ac:dyDescent="0.3">
      <c r="B141" s="10" t="s">
        <v>160</v>
      </c>
      <c r="C141" s="10">
        <f>COUNT(C2:C136)</f>
        <v>135</v>
      </c>
      <c r="D141" s="10">
        <f>COUNT(D2:D136)</f>
        <v>135</v>
      </c>
      <c r="E141" s="10">
        <f>COUNT(E2:E136)</f>
        <v>135</v>
      </c>
      <c r="F141" s="10">
        <f>COUNT(F2:F136)</f>
        <v>135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H2"/>
    </sheetView>
  </sheetViews>
  <sheetFormatPr defaultRowHeight="15" x14ac:dyDescent="0.25"/>
  <cols>
    <col min="1" max="1" width="21.85546875" bestFit="1" customWidth="1"/>
    <col min="2" max="2" width="12" bestFit="1" customWidth="1"/>
    <col min="3" max="3" width="8" bestFit="1" customWidth="1"/>
    <col min="4" max="5" width="12" bestFit="1" customWidth="1"/>
    <col min="6" max="6" width="12.42578125" customWidth="1"/>
    <col min="8" max="8" width="10.7109375" customWidth="1"/>
    <col min="10" max="10" width="20.5703125" customWidth="1"/>
  </cols>
  <sheetData>
    <row r="1" spans="1:8" x14ac:dyDescent="0.25">
      <c r="A1" s="28" t="s">
        <v>141</v>
      </c>
      <c r="B1" s="27"/>
      <c r="C1" s="27"/>
      <c r="D1" s="27"/>
      <c r="E1" s="27"/>
      <c r="F1" s="27"/>
      <c r="G1" s="27"/>
      <c r="H1" s="27"/>
    </row>
    <row r="2" spans="1:8" x14ac:dyDescent="0.25">
      <c r="A2" s="27"/>
      <c r="B2" s="27"/>
      <c r="C2" s="27"/>
      <c r="D2" s="27"/>
      <c r="E2" s="27"/>
      <c r="F2" s="27"/>
      <c r="G2" s="27"/>
      <c r="H2" s="27"/>
    </row>
    <row r="3" spans="1:8" x14ac:dyDescent="0.25">
      <c r="A3" s="4" t="s">
        <v>142</v>
      </c>
      <c r="B3" s="4"/>
      <c r="C3" s="4"/>
      <c r="D3" s="4"/>
      <c r="E3" s="4"/>
    </row>
    <row r="4" spans="1:8" x14ac:dyDescent="0.25">
      <c r="A4" s="5" t="s">
        <v>143</v>
      </c>
      <c r="B4" s="5" t="s">
        <v>144</v>
      </c>
      <c r="C4" s="5" t="s">
        <v>145</v>
      </c>
      <c r="D4" s="5" t="s">
        <v>146</v>
      </c>
      <c r="E4" s="5" t="s">
        <v>147</v>
      </c>
    </row>
    <row r="5" spans="1:8" x14ac:dyDescent="0.25">
      <c r="A5" s="6" t="s">
        <v>2</v>
      </c>
      <c r="B5" s="6">
        <v>135</v>
      </c>
      <c r="C5" s="6">
        <v>3024.5000000000014</v>
      </c>
      <c r="D5" s="6">
        <v>22.403703703703712</v>
      </c>
      <c r="E5" s="6">
        <v>2288.3275234936441</v>
      </c>
    </row>
    <row r="6" spans="1:8" x14ac:dyDescent="0.25">
      <c r="A6" s="6" t="s">
        <v>3</v>
      </c>
      <c r="B6" s="6">
        <v>135</v>
      </c>
      <c r="C6" s="6">
        <v>275.40000000000009</v>
      </c>
      <c r="D6" s="6">
        <v>2.0400000000000005</v>
      </c>
      <c r="E6" s="6">
        <v>27.600029850746267</v>
      </c>
    </row>
    <row r="7" spans="1:8" x14ac:dyDescent="0.25">
      <c r="A7" s="6" t="s">
        <v>4</v>
      </c>
      <c r="B7" s="6">
        <v>135</v>
      </c>
      <c r="C7" s="6">
        <v>17198.900000000001</v>
      </c>
      <c r="D7" s="6">
        <v>127.39925925925927</v>
      </c>
      <c r="E7" s="6">
        <v>164794.85320840252</v>
      </c>
    </row>
    <row r="8" spans="1:8" x14ac:dyDescent="0.25">
      <c r="A8" s="6" t="s">
        <v>5</v>
      </c>
      <c r="B8" s="6">
        <v>135</v>
      </c>
      <c r="C8" s="6">
        <v>2762.8000000000011</v>
      </c>
      <c r="D8" s="6">
        <v>20.465185185185192</v>
      </c>
      <c r="E8" s="6">
        <v>1540.1285550027633</v>
      </c>
    </row>
    <row r="11" spans="1:8" x14ac:dyDescent="0.25">
      <c r="A11" s="4" t="s">
        <v>148</v>
      </c>
      <c r="B11" s="4"/>
      <c r="C11" s="4"/>
      <c r="D11" s="4"/>
      <c r="E11" s="4"/>
      <c r="F11" s="4"/>
      <c r="G11" s="4"/>
    </row>
    <row r="12" spans="1:8" x14ac:dyDescent="0.25">
      <c r="A12" s="5" t="s">
        <v>149</v>
      </c>
      <c r="B12" s="5" t="s">
        <v>150</v>
      </c>
      <c r="C12" s="5" t="s">
        <v>151</v>
      </c>
      <c r="D12" s="5" t="s">
        <v>152</v>
      </c>
      <c r="E12" s="5" t="s">
        <v>153</v>
      </c>
      <c r="F12" s="5" t="s">
        <v>154</v>
      </c>
      <c r="G12" s="5" t="s">
        <v>155</v>
      </c>
    </row>
    <row r="13" spans="1:8" x14ac:dyDescent="0.25">
      <c r="A13" s="6" t="s">
        <v>156</v>
      </c>
      <c r="B13" s="6">
        <v>1313949.3468148075</v>
      </c>
      <c r="C13" s="6">
        <v>3</v>
      </c>
      <c r="D13" s="6">
        <v>437983.11560493585</v>
      </c>
      <c r="E13" s="6">
        <v>10.387921829282135</v>
      </c>
      <c r="F13" s="8">
        <v>1.1821304178219438E-6</v>
      </c>
      <c r="G13" s="6">
        <v>2.6215329174246733</v>
      </c>
    </row>
    <row r="14" spans="1:8" x14ac:dyDescent="0.25">
      <c r="A14" s="6" t="s">
        <v>157</v>
      </c>
      <c r="B14" s="6">
        <v>22599221.848444428</v>
      </c>
      <c r="C14" s="6">
        <v>536</v>
      </c>
      <c r="D14" s="6">
        <v>42162.727329187364</v>
      </c>
      <c r="E14" s="6"/>
      <c r="F14" s="6"/>
      <c r="G14" s="6"/>
    </row>
    <row r="15" spans="1:8" x14ac:dyDescent="0.25">
      <c r="A15" s="6"/>
      <c r="B15" s="6"/>
      <c r="C15" s="6"/>
      <c r="D15" s="6"/>
      <c r="E15" s="6"/>
      <c r="F15" s="6"/>
      <c r="G15" s="6"/>
    </row>
    <row r="16" spans="1:8" x14ac:dyDescent="0.25">
      <c r="A16" s="6" t="s">
        <v>158</v>
      </c>
      <c r="B16" s="6">
        <v>23913171.195259236</v>
      </c>
      <c r="C16" s="6">
        <v>539</v>
      </c>
      <c r="D16" s="6"/>
      <c r="E16" s="6"/>
      <c r="F16" s="6"/>
      <c r="G16" s="6"/>
    </row>
    <row r="18" spans="1:7" ht="18.75" x14ac:dyDescent="0.3">
      <c r="A18" s="9" t="s">
        <v>161</v>
      </c>
      <c r="B18" s="9"/>
      <c r="C18" s="9"/>
      <c r="D18" s="9"/>
      <c r="E18" s="9"/>
      <c r="F18" s="9"/>
      <c r="G18" s="7"/>
    </row>
    <row r="19" spans="1:7" ht="18.75" x14ac:dyDescent="0.3">
      <c r="A19" s="9" t="s">
        <v>162</v>
      </c>
      <c r="B19" s="9"/>
      <c r="C19" s="9"/>
      <c r="D19" s="9"/>
      <c r="E19" s="9"/>
      <c r="F19" s="9"/>
      <c r="G19" s="7"/>
    </row>
    <row r="20" spans="1:7" ht="18.75" x14ac:dyDescent="0.3">
      <c r="A20" s="9" t="s">
        <v>241</v>
      </c>
      <c r="B20" s="9"/>
      <c r="C20" s="9"/>
      <c r="D20" s="9"/>
      <c r="E20" s="9"/>
      <c r="F20" s="9"/>
      <c r="G20" s="7"/>
    </row>
    <row r="21" spans="1:7" ht="18.75" x14ac:dyDescent="0.3">
      <c r="A21" s="9" t="s">
        <v>163</v>
      </c>
      <c r="B21" s="9"/>
      <c r="C21" s="9"/>
      <c r="D21" s="9"/>
      <c r="E21" s="9"/>
      <c r="F21" s="9"/>
      <c r="G21" s="7"/>
    </row>
  </sheetData>
  <mergeCells count="1">
    <mergeCell ref="A1:H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workbookViewId="0">
      <selection activeCell="I12" sqref="I12"/>
    </sheetView>
  </sheetViews>
  <sheetFormatPr defaultRowHeight="15" x14ac:dyDescent="0.25"/>
  <cols>
    <col min="1" max="1" width="36.42578125" bestFit="1" customWidth="1"/>
    <col min="10" max="10" width="20.42578125" bestFit="1" customWidth="1"/>
    <col min="11" max="11" width="9.28515625" customWidth="1"/>
  </cols>
  <sheetData>
    <row r="1" spans="1:10" x14ac:dyDescent="0.25">
      <c r="A1" s="29" t="s">
        <v>164</v>
      </c>
      <c r="B1" s="27"/>
      <c r="C1" s="27"/>
      <c r="D1" s="27"/>
      <c r="E1" s="27"/>
      <c r="F1" s="27"/>
      <c r="G1" s="27"/>
      <c r="H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J2" s="25"/>
    </row>
    <row r="3" spans="1:10" x14ac:dyDescent="0.25">
      <c r="A3" s="5" t="s">
        <v>142</v>
      </c>
      <c r="B3" s="5" t="s">
        <v>144</v>
      </c>
      <c r="C3" s="5" t="s">
        <v>145</v>
      </c>
      <c r="D3" s="5" t="s">
        <v>146</v>
      </c>
      <c r="E3" s="5" t="s">
        <v>147</v>
      </c>
    </row>
    <row r="4" spans="1:10" ht="15.75" x14ac:dyDescent="0.25">
      <c r="A4" s="6" t="s">
        <v>6</v>
      </c>
      <c r="B4" s="6">
        <v>4</v>
      </c>
      <c r="C4" s="6">
        <v>3223.4</v>
      </c>
      <c r="D4" s="6">
        <v>805.85</v>
      </c>
      <c r="E4" s="6">
        <v>1798038.843333333</v>
      </c>
      <c r="J4" s="26" t="s">
        <v>257</v>
      </c>
    </row>
    <row r="5" spans="1:10" x14ac:dyDescent="0.25">
      <c r="A5" s="6" t="s">
        <v>7</v>
      </c>
      <c r="B5" s="6">
        <v>4</v>
      </c>
      <c r="C5" s="6">
        <v>2586.6999999999998</v>
      </c>
      <c r="D5" s="6">
        <v>646.67499999999995</v>
      </c>
      <c r="E5" s="6">
        <v>1134619.5825</v>
      </c>
    </row>
    <row r="6" spans="1:10" x14ac:dyDescent="0.25">
      <c r="A6" s="6" t="s">
        <v>8</v>
      </c>
      <c r="B6" s="6">
        <v>4</v>
      </c>
      <c r="C6" s="6">
        <v>2401</v>
      </c>
      <c r="D6" s="6">
        <v>600.25</v>
      </c>
      <c r="E6" s="6">
        <v>1034968.0099999998</v>
      </c>
    </row>
    <row r="7" spans="1:10" x14ac:dyDescent="0.25">
      <c r="A7" s="6" t="s">
        <v>9</v>
      </c>
      <c r="B7" s="6">
        <v>4</v>
      </c>
      <c r="C7" s="6">
        <v>936.2</v>
      </c>
      <c r="D7" s="6">
        <v>234.05</v>
      </c>
      <c r="E7" s="6">
        <v>21942.256666666664</v>
      </c>
    </row>
    <row r="8" spans="1:10" x14ac:dyDescent="0.25">
      <c r="A8" s="6" t="s">
        <v>10</v>
      </c>
      <c r="B8" s="6">
        <v>4</v>
      </c>
      <c r="C8" s="6">
        <v>2285.6999999999998</v>
      </c>
      <c r="D8" s="6">
        <v>571.42499999999995</v>
      </c>
      <c r="E8" s="6">
        <v>952564.40916666668</v>
      </c>
    </row>
    <row r="9" spans="1:10" x14ac:dyDescent="0.25">
      <c r="A9" s="6" t="s">
        <v>11</v>
      </c>
      <c r="B9" s="6">
        <v>4</v>
      </c>
      <c r="C9" s="6">
        <v>728.69999999999993</v>
      </c>
      <c r="D9" s="6">
        <v>182.17499999999998</v>
      </c>
      <c r="E9" s="6">
        <v>29425.195833333342</v>
      </c>
    </row>
    <row r="10" spans="1:10" x14ac:dyDescent="0.25">
      <c r="A10" s="6" t="s">
        <v>12</v>
      </c>
      <c r="B10" s="6">
        <v>4</v>
      </c>
      <c r="C10" s="6">
        <v>956</v>
      </c>
      <c r="D10" s="6">
        <v>239</v>
      </c>
      <c r="E10" s="6">
        <v>164368.15333333332</v>
      </c>
    </row>
    <row r="11" spans="1:10" x14ac:dyDescent="0.25">
      <c r="A11" s="6" t="s">
        <v>13</v>
      </c>
      <c r="B11" s="6">
        <v>4</v>
      </c>
      <c r="C11" s="6">
        <v>567.5</v>
      </c>
      <c r="D11" s="6">
        <v>141.875</v>
      </c>
      <c r="E11" s="6">
        <v>44491.609166666669</v>
      </c>
    </row>
    <row r="12" spans="1:10" x14ac:dyDescent="0.25">
      <c r="A12" s="6" t="s">
        <v>14</v>
      </c>
      <c r="B12" s="6">
        <v>4</v>
      </c>
      <c r="C12" s="6">
        <v>626.80000000000007</v>
      </c>
      <c r="D12" s="6">
        <v>156.70000000000002</v>
      </c>
      <c r="E12" s="6">
        <v>67931.366666666654</v>
      </c>
    </row>
    <row r="13" spans="1:10" x14ac:dyDescent="0.25">
      <c r="A13" s="6" t="s">
        <v>15</v>
      </c>
      <c r="B13" s="6">
        <v>4</v>
      </c>
      <c r="C13" s="6">
        <v>449.5</v>
      </c>
      <c r="D13" s="6">
        <v>112.375</v>
      </c>
      <c r="E13" s="6">
        <v>17550.029166666671</v>
      </c>
    </row>
    <row r="14" spans="1:10" x14ac:dyDescent="0.25">
      <c r="A14" s="6" t="s">
        <v>16</v>
      </c>
      <c r="B14" s="6">
        <v>4</v>
      </c>
      <c r="C14" s="6">
        <v>593.4</v>
      </c>
      <c r="D14" s="6">
        <v>148.35</v>
      </c>
      <c r="E14" s="6">
        <v>60150.73</v>
      </c>
    </row>
    <row r="15" spans="1:10" x14ac:dyDescent="0.25">
      <c r="A15" s="6" t="s">
        <v>17</v>
      </c>
      <c r="B15" s="6">
        <v>4</v>
      </c>
      <c r="C15" s="6">
        <v>188.4</v>
      </c>
      <c r="D15" s="6">
        <v>47.1</v>
      </c>
      <c r="E15" s="6">
        <v>900.80666666666605</v>
      </c>
    </row>
    <row r="16" spans="1:10" x14ac:dyDescent="0.25">
      <c r="A16" s="6" t="s">
        <v>18</v>
      </c>
      <c r="B16" s="6">
        <v>4</v>
      </c>
      <c r="C16" s="6">
        <v>566.9</v>
      </c>
      <c r="D16" s="6">
        <v>141.72499999999999</v>
      </c>
      <c r="E16" s="6">
        <v>58616.409166666672</v>
      </c>
    </row>
    <row r="17" spans="1:5" x14ac:dyDescent="0.25">
      <c r="A17" s="6" t="s">
        <v>19</v>
      </c>
      <c r="B17" s="6">
        <v>4</v>
      </c>
      <c r="C17" s="6">
        <v>536.5</v>
      </c>
      <c r="D17" s="6">
        <v>134.125</v>
      </c>
      <c r="E17" s="6">
        <v>51685.8825</v>
      </c>
    </row>
    <row r="18" spans="1:5" x14ac:dyDescent="0.25">
      <c r="A18" s="6" t="s">
        <v>20</v>
      </c>
      <c r="B18" s="6">
        <v>4</v>
      </c>
      <c r="C18" s="6">
        <v>176.7</v>
      </c>
      <c r="D18" s="6">
        <v>44.174999999999997</v>
      </c>
      <c r="E18" s="6">
        <v>1206.2691666666672</v>
      </c>
    </row>
    <row r="19" spans="1:5" x14ac:dyDescent="0.25">
      <c r="A19" s="6" t="s">
        <v>21</v>
      </c>
      <c r="B19" s="6">
        <v>4</v>
      </c>
      <c r="C19" s="6">
        <v>443.3</v>
      </c>
      <c r="D19" s="6">
        <v>110.825</v>
      </c>
      <c r="E19" s="6">
        <v>32950.102500000001</v>
      </c>
    </row>
    <row r="20" spans="1:5" x14ac:dyDescent="0.25">
      <c r="A20" s="6" t="s">
        <v>22</v>
      </c>
      <c r="B20" s="6">
        <v>4</v>
      </c>
      <c r="C20" s="6">
        <v>153.1</v>
      </c>
      <c r="D20" s="6">
        <v>38.274999999999999</v>
      </c>
      <c r="E20" s="6">
        <v>934.16250000000002</v>
      </c>
    </row>
    <row r="21" spans="1:5" x14ac:dyDescent="0.25">
      <c r="A21" s="6" t="s">
        <v>23</v>
      </c>
      <c r="B21" s="6">
        <v>4</v>
      </c>
      <c r="C21" s="6">
        <v>175.70000000000002</v>
      </c>
      <c r="D21" s="6">
        <v>43.925000000000004</v>
      </c>
      <c r="E21" s="6">
        <v>1613.2425000000003</v>
      </c>
    </row>
    <row r="22" spans="1:5" x14ac:dyDescent="0.25">
      <c r="A22" s="6" t="s">
        <v>24</v>
      </c>
      <c r="B22" s="6">
        <v>4</v>
      </c>
      <c r="C22" s="6">
        <v>177.3</v>
      </c>
      <c r="D22" s="6">
        <v>44.325000000000003</v>
      </c>
      <c r="E22" s="6">
        <v>2217.895833333333</v>
      </c>
    </row>
    <row r="23" spans="1:5" x14ac:dyDescent="0.25">
      <c r="A23" s="6" t="s">
        <v>25</v>
      </c>
      <c r="B23" s="6">
        <v>4</v>
      </c>
      <c r="C23" s="6">
        <v>312.5</v>
      </c>
      <c r="D23" s="6">
        <v>78.125</v>
      </c>
      <c r="E23" s="6">
        <v>17299.202500000003</v>
      </c>
    </row>
    <row r="24" spans="1:5" x14ac:dyDescent="0.25">
      <c r="A24" s="6" t="s">
        <v>26</v>
      </c>
      <c r="B24" s="6">
        <v>4</v>
      </c>
      <c r="C24" s="6">
        <v>166</v>
      </c>
      <c r="D24" s="6">
        <v>41.5</v>
      </c>
      <c r="E24" s="6">
        <v>2207.126666666667</v>
      </c>
    </row>
    <row r="25" spans="1:5" x14ac:dyDescent="0.25">
      <c r="A25" s="6" t="s">
        <v>27</v>
      </c>
      <c r="B25" s="6">
        <v>4</v>
      </c>
      <c r="C25" s="6">
        <v>130.1</v>
      </c>
      <c r="D25" s="6">
        <v>32.524999999999999</v>
      </c>
      <c r="E25" s="6">
        <v>957.05583333333323</v>
      </c>
    </row>
    <row r="26" spans="1:5" x14ac:dyDescent="0.25">
      <c r="A26" s="6" t="s">
        <v>28</v>
      </c>
      <c r="B26" s="6">
        <v>4</v>
      </c>
      <c r="C26" s="6">
        <v>291</v>
      </c>
      <c r="D26" s="6">
        <v>72.75</v>
      </c>
      <c r="E26" s="6">
        <v>15182.33666666667</v>
      </c>
    </row>
    <row r="27" spans="1:5" x14ac:dyDescent="0.25">
      <c r="A27" s="6" t="s">
        <v>29</v>
      </c>
      <c r="B27" s="6">
        <v>4</v>
      </c>
      <c r="C27" s="6">
        <v>96.699999999999989</v>
      </c>
      <c r="D27" s="6">
        <v>24.174999999999997</v>
      </c>
      <c r="E27" s="6">
        <v>633.27583333333325</v>
      </c>
    </row>
    <row r="28" spans="1:5" x14ac:dyDescent="0.25">
      <c r="A28" s="6" t="s">
        <v>30</v>
      </c>
      <c r="B28" s="6">
        <v>4</v>
      </c>
      <c r="C28" s="6">
        <v>163.29999999999998</v>
      </c>
      <c r="D28" s="6">
        <v>40.824999999999996</v>
      </c>
      <c r="E28" s="6">
        <v>1645.9291666666666</v>
      </c>
    </row>
    <row r="29" spans="1:5" x14ac:dyDescent="0.25">
      <c r="A29" s="6" t="s">
        <v>31</v>
      </c>
      <c r="B29" s="6">
        <v>4</v>
      </c>
      <c r="C29" s="6">
        <v>176.5</v>
      </c>
      <c r="D29" s="6">
        <v>44.125</v>
      </c>
      <c r="E29" s="6">
        <v>2004.9558333333341</v>
      </c>
    </row>
    <row r="30" spans="1:5" x14ac:dyDescent="0.25">
      <c r="A30" s="6" t="s">
        <v>32</v>
      </c>
      <c r="B30" s="6">
        <v>4</v>
      </c>
      <c r="C30" s="6">
        <v>86.700000000000017</v>
      </c>
      <c r="D30" s="6">
        <v>21.675000000000004</v>
      </c>
      <c r="E30" s="6">
        <v>300.60916666666634</v>
      </c>
    </row>
    <row r="31" spans="1:5" x14ac:dyDescent="0.25">
      <c r="A31" s="6" t="s">
        <v>33</v>
      </c>
      <c r="B31" s="6">
        <v>4</v>
      </c>
      <c r="C31" s="6">
        <v>78.100000000000009</v>
      </c>
      <c r="D31" s="6">
        <v>19.525000000000002</v>
      </c>
      <c r="E31" s="6">
        <v>280.18916666666678</v>
      </c>
    </row>
    <row r="32" spans="1:5" x14ac:dyDescent="0.25">
      <c r="A32" s="6" t="s">
        <v>34</v>
      </c>
      <c r="B32" s="6">
        <v>4</v>
      </c>
      <c r="C32" s="6">
        <v>220.7</v>
      </c>
      <c r="D32" s="6">
        <v>55.174999999999997</v>
      </c>
      <c r="E32" s="6">
        <v>8985.1558333333323</v>
      </c>
    </row>
    <row r="33" spans="1:5" x14ac:dyDescent="0.25">
      <c r="A33" s="6" t="s">
        <v>35</v>
      </c>
      <c r="B33" s="6">
        <v>4</v>
      </c>
      <c r="C33" s="6">
        <v>56.8</v>
      </c>
      <c r="D33" s="6">
        <v>14.2</v>
      </c>
      <c r="E33" s="6">
        <v>133.24666666666667</v>
      </c>
    </row>
    <row r="34" spans="1:5" x14ac:dyDescent="0.25">
      <c r="A34" s="6" t="s">
        <v>36</v>
      </c>
      <c r="B34" s="6">
        <v>4</v>
      </c>
      <c r="C34" s="6">
        <v>172.49999999999997</v>
      </c>
      <c r="D34" s="6">
        <v>43.124999999999993</v>
      </c>
      <c r="E34" s="6">
        <v>5262.3625000000002</v>
      </c>
    </row>
    <row r="35" spans="1:5" x14ac:dyDescent="0.25">
      <c r="A35" s="6" t="s">
        <v>37</v>
      </c>
      <c r="B35" s="6">
        <v>4</v>
      </c>
      <c r="C35" s="6">
        <v>52.099999999999994</v>
      </c>
      <c r="D35" s="6">
        <v>13.024999999999999</v>
      </c>
      <c r="E35" s="6">
        <v>73.109166666666695</v>
      </c>
    </row>
    <row r="36" spans="1:5" x14ac:dyDescent="0.25">
      <c r="A36" s="6" t="s">
        <v>38</v>
      </c>
      <c r="B36" s="6">
        <v>4</v>
      </c>
      <c r="C36" s="6">
        <v>63.399999999999991</v>
      </c>
      <c r="D36" s="6">
        <v>15.849999999999998</v>
      </c>
      <c r="E36" s="6">
        <v>287.29666666666657</v>
      </c>
    </row>
    <row r="37" spans="1:5" x14ac:dyDescent="0.25">
      <c r="A37" s="6" t="s">
        <v>39</v>
      </c>
      <c r="B37" s="6">
        <v>4</v>
      </c>
      <c r="C37" s="6">
        <v>109.5</v>
      </c>
      <c r="D37" s="6">
        <v>27.375</v>
      </c>
      <c r="E37" s="6">
        <v>1246.1891666666668</v>
      </c>
    </row>
    <row r="38" spans="1:5" x14ac:dyDescent="0.25">
      <c r="A38" s="6" t="s">
        <v>40</v>
      </c>
      <c r="B38" s="6">
        <v>4</v>
      </c>
      <c r="C38" s="6">
        <v>86.1</v>
      </c>
      <c r="D38" s="6">
        <v>21.524999999999999</v>
      </c>
      <c r="E38" s="6">
        <v>857.03583333333336</v>
      </c>
    </row>
    <row r="39" spans="1:5" x14ac:dyDescent="0.25">
      <c r="A39" s="6" t="s">
        <v>41</v>
      </c>
      <c r="B39" s="6">
        <v>4</v>
      </c>
      <c r="C39" s="6">
        <v>53.4</v>
      </c>
      <c r="D39" s="6">
        <v>13.35</v>
      </c>
      <c r="E39" s="6">
        <v>169.35000000000002</v>
      </c>
    </row>
    <row r="40" spans="1:5" x14ac:dyDescent="0.25">
      <c r="A40" s="6" t="s">
        <v>42</v>
      </c>
      <c r="B40" s="6">
        <v>4</v>
      </c>
      <c r="C40" s="6">
        <v>42.7</v>
      </c>
      <c r="D40" s="6">
        <v>10.675000000000001</v>
      </c>
      <c r="E40" s="6">
        <v>57.109166666666681</v>
      </c>
    </row>
    <row r="41" spans="1:5" x14ac:dyDescent="0.25">
      <c r="A41" s="6" t="s">
        <v>43</v>
      </c>
      <c r="B41" s="6">
        <v>4</v>
      </c>
      <c r="C41" s="6">
        <v>63.599999999999994</v>
      </c>
      <c r="D41" s="6">
        <v>15.899999999999999</v>
      </c>
      <c r="E41" s="6">
        <v>335.42666666666673</v>
      </c>
    </row>
    <row r="42" spans="1:5" x14ac:dyDescent="0.25">
      <c r="A42" s="6" t="s">
        <v>44</v>
      </c>
      <c r="B42" s="6">
        <v>4</v>
      </c>
      <c r="C42" s="6">
        <v>49.800000000000004</v>
      </c>
      <c r="D42" s="6">
        <v>12.450000000000001</v>
      </c>
      <c r="E42" s="6">
        <v>167.71666666666658</v>
      </c>
    </row>
    <row r="43" spans="1:5" x14ac:dyDescent="0.25">
      <c r="A43" s="6" t="s">
        <v>45</v>
      </c>
      <c r="B43" s="6">
        <v>4</v>
      </c>
      <c r="C43" s="6">
        <v>49.099999999999994</v>
      </c>
      <c r="D43" s="6">
        <v>12.274999999999999</v>
      </c>
      <c r="E43" s="6">
        <v>98.609166666666695</v>
      </c>
    </row>
    <row r="44" spans="1:5" x14ac:dyDescent="0.25">
      <c r="A44" s="6" t="s">
        <v>46</v>
      </c>
      <c r="B44" s="6">
        <v>4</v>
      </c>
      <c r="C44" s="6">
        <v>47.300000000000004</v>
      </c>
      <c r="D44" s="6">
        <v>11.825000000000001</v>
      </c>
      <c r="E44" s="6">
        <v>104.10249999999996</v>
      </c>
    </row>
    <row r="45" spans="1:5" x14ac:dyDescent="0.25">
      <c r="A45" s="6" t="s">
        <v>47</v>
      </c>
      <c r="B45" s="6">
        <v>4</v>
      </c>
      <c r="C45" s="6">
        <v>41.1</v>
      </c>
      <c r="D45" s="6">
        <v>10.275</v>
      </c>
      <c r="E45" s="6">
        <v>39.909166666666657</v>
      </c>
    </row>
    <row r="46" spans="1:5" x14ac:dyDescent="0.25">
      <c r="A46" s="6" t="s">
        <v>48</v>
      </c>
      <c r="B46" s="6">
        <v>4</v>
      </c>
      <c r="C46" s="6">
        <v>40</v>
      </c>
      <c r="D46" s="6">
        <v>10</v>
      </c>
      <c r="E46" s="6">
        <v>49.626666666666665</v>
      </c>
    </row>
    <row r="47" spans="1:5" x14ac:dyDescent="0.25">
      <c r="A47" s="6" t="s">
        <v>49</v>
      </c>
      <c r="B47" s="6">
        <v>4</v>
      </c>
      <c r="C47" s="6">
        <v>56</v>
      </c>
      <c r="D47" s="6">
        <v>14</v>
      </c>
      <c r="E47" s="6">
        <v>146.94000000000005</v>
      </c>
    </row>
    <row r="48" spans="1:5" x14ac:dyDescent="0.25">
      <c r="A48" s="6" t="s">
        <v>50</v>
      </c>
      <c r="B48" s="6">
        <v>4</v>
      </c>
      <c r="C48" s="6">
        <v>41.4</v>
      </c>
      <c r="D48" s="6">
        <v>10.35</v>
      </c>
      <c r="E48" s="6">
        <v>50.310000000000038</v>
      </c>
    </row>
    <row r="49" spans="1:5" x14ac:dyDescent="0.25">
      <c r="A49" s="6" t="s">
        <v>51</v>
      </c>
      <c r="B49" s="6">
        <v>4</v>
      </c>
      <c r="C49" s="6">
        <v>38.1</v>
      </c>
      <c r="D49" s="6">
        <v>9.5250000000000004</v>
      </c>
      <c r="E49" s="6">
        <v>46.249166666666646</v>
      </c>
    </row>
    <row r="50" spans="1:5" x14ac:dyDescent="0.25">
      <c r="A50" s="6" t="s">
        <v>52</v>
      </c>
      <c r="B50" s="6">
        <v>4</v>
      </c>
      <c r="C50" s="6">
        <v>49.099999999999994</v>
      </c>
      <c r="D50" s="6">
        <v>12.274999999999999</v>
      </c>
      <c r="E50" s="6">
        <v>140.34250000000006</v>
      </c>
    </row>
    <row r="51" spans="1:5" x14ac:dyDescent="0.25">
      <c r="A51" s="6" t="s">
        <v>53</v>
      </c>
      <c r="B51" s="6">
        <v>4</v>
      </c>
      <c r="C51" s="6">
        <v>49.900000000000006</v>
      </c>
      <c r="D51" s="6">
        <v>12.475000000000001</v>
      </c>
      <c r="E51" s="6">
        <v>132.58249999999995</v>
      </c>
    </row>
    <row r="52" spans="1:5" x14ac:dyDescent="0.25">
      <c r="A52" s="6" t="s">
        <v>54</v>
      </c>
      <c r="B52" s="6">
        <v>4</v>
      </c>
      <c r="C52" s="6">
        <v>33.1</v>
      </c>
      <c r="D52" s="6">
        <v>8.2750000000000004</v>
      </c>
      <c r="E52" s="6">
        <v>28.662499999999984</v>
      </c>
    </row>
    <row r="53" spans="1:5" x14ac:dyDescent="0.25">
      <c r="A53" s="6" t="s">
        <v>55</v>
      </c>
      <c r="B53" s="6">
        <v>4</v>
      </c>
      <c r="C53" s="6">
        <v>37.799999999999997</v>
      </c>
      <c r="D53" s="6">
        <v>9.4499999999999993</v>
      </c>
      <c r="E53" s="6">
        <v>78.136666666666699</v>
      </c>
    </row>
    <row r="54" spans="1:5" x14ac:dyDescent="0.25">
      <c r="A54" s="6" t="s">
        <v>56</v>
      </c>
      <c r="B54" s="6">
        <v>4</v>
      </c>
      <c r="C54" s="6">
        <v>53</v>
      </c>
      <c r="D54" s="6">
        <v>13.25</v>
      </c>
      <c r="E54" s="6">
        <v>188.56333333333336</v>
      </c>
    </row>
    <row r="55" spans="1:5" x14ac:dyDescent="0.25">
      <c r="A55" s="6" t="s">
        <v>57</v>
      </c>
      <c r="B55" s="6">
        <v>4</v>
      </c>
      <c r="C55" s="6">
        <v>45.8</v>
      </c>
      <c r="D55" s="6">
        <v>11.45</v>
      </c>
      <c r="E55" s="6">
        <v>152.19666666666669</v>
      </c>
    </row>
    <row r="56" spans="1:5" x14ac:dyDescent="0.25">
      <c r="A56" s="6" t="s">
        <v>58</v>
      </c>
      <c r="B56" s="6">
        <v>4</v>
      </c>
      <c r="C56" s="6">
        <v>95.100000000000009</v>
      </c>
      <c r="D56" s="6">
        <v>23.775000000000002</v>
      </c>
      <c r="E56" s="6">
        <v>698.75583333333361</v>
      </c>
    </row>
    <row r="57" spans="1:5" x14ac:dyDescent="0.25">
      <c r="A57" s="6" t="s">
        <v>59</v>
      </c>
      <c r="B57" s="6">
        <v>4</v>
      </c>
      <c r="C57" s="6">
        <v>38.799999999999997</v>
      </c>
      <c r="D57" s="6">
        <v>9.6999999999999993</v>
      </c>
      <c r="E57" s="6">
        <v>56.366666666666696</v>
      </c>
    </row>
    <row r="58" spans="1:5" x14ac:dyDescent="0.25">
      <c r="A58" s="6" t="s">
        <v>60</v>
      </c>
      <c r="B58" s="6">
        <v>4</v>
      </c>
      <c r="C58" s="6">
        <v>30.6</v>
      </c>
      <c r="D58" s="6">
        <v>7.65</v>
      </c>
      <c r="E58" s="6">
        <v>22.696666666666658</v>
      </c>
    </row>
    <row r="59" spans="1:5" x14ac:dyDescent="0.25">
      <c r="A59" s="6" t="s">
        <v>61</v>
      </c>
      <c r="B59" s="6">
        <v>4</v>
      </c>
      <c r="C59" s="6">
        <v>59.499999999999993</v>
      </c>
      <c r="D59" s="6">
        <v>14.874999999999998</v>
      </c>
      <c r="E59" s="6">
        <v>190.85583333333338</v>
      </c>
    </row>
    <row r="60" spans="1:5" x14ac:dyDescent="0.25">
      <c r="A60" s="6" t="s">
        <v>62</v>
      </c>
      <c r="B60" s="6">
        <v>4</v>
      </c>
      <c r="C60" s="6">
        <v>42.4</v>
      </c>
      <c r="D60" s="6">
        <v>10.6</v>
      </c>
      <c r="E60" s="6">
        <v>65.36666666666666</v>
      </c>
    </row>
    <row r="61" spans="1:5" x14ac:dyDescent="0.25">
      <c r="A61" s="6" t="s">
        <v>63</v>
      </c>
      <c r="B61" s="6">
        <v>4</v>
      </c>
      <c r="C61" s="6">
        <v>37.300000000000004</v>
      </c>
      <c r="D61" s="6">
        <v>9.3250000000000011</v>
      </c>
      <c r="E61" s="6">
        <v>47.68916666666663</v>
      </c>
    </row>
    <row r="62" spans="1:5" x14ac:dyDescent="0.25">
      <c r="A62" s="6" t="s">
        <v>64</v>
      </c>
      <c r="B62" s="6">
        <v>4</v>
      </c>
      <c r="C62" s="6">
        <v>39.1</v>
      </c>
      <c r="D62" s="6">
        <v>9.7750000000000004</v>
      </c>
      <c r="E62" s="6">
        <v>69.715833333333293</v>
      </c>
    </row>
    <row r="63" spans="1:5" x14ac:dyDescent="0.25">
      <c r="A63" s="6" t="s">
        <v>65</v>
      </c>
      <c r="B63" s="6">
        <v>4</v>
      </c>
      <c r="C63" s="6">
        <v>30.000000000000004</v>
      </c>
      <c r="D63" s="6">
        <v>7.5000000000000009</v>
      </c>
      <c r="E63" s="6">
        <v>22.22666666666667</v>
      </c>
    </row>
    <row r="64" spans="1:5" x14ac:dyDescent="0.25">
      <c r="A64" s="6" t="s">
        <v>66</v>
      </c>
      <c r="B64" s="6">
        <v>4</v>
      </c>
      <c r="C64" s="6">
        <v>32.5</v>
      </c>
      <c r="D64" s="6">
        <v>8.125</v>
      </c>
      <c r="E64" s="6">
        <v>33.902499999999996</v>
      </c>
    </row>
    <row r="65" spans="1:5" x14ac:dyDescent="0.25">
      <c r="A65" s="6" t="s">
        <v>67</v>
      </c>
      <c r="B65" s="6">
        <v>4</v>
      </c>
      <c r="C65" s="6">
        <v>41.7</v>
      </c>
      <c r="D65" s="6">
        <v>10.425000000000001</v>
      </c>
      <c r="E65" s="6">
        <v>166.24249999999998</v>
      </c>
    </row>
    <row r="66" spans="1:5" x14ac:dyDescent="0.25">
      <c r="A66" s="6" t="s">
        <v>68</v>
      </c>
      <c r="B66" s="6">
        <v>4</v>
      </c>
      <c r="C66" s="6">
        <v>42.6</v>
      </c>
      <c r="D66" s="6">
        <v>10.65</v>
      </c>
      <c r="E66" s="6">
        <v>78.83</v>
      </c>
    </row>
    <row r="67" spans="1:5" x14ac:dyDescent="0.25">
      <c r="A67" s="6" t="s">
        <v>69</v>
      </c>
      <c r="B67" s="6">
        <v>4</v>
      </c>
      <c r="C67" s="6">
        <v>28.6</v>
      </c>
      <c r="D67" s="6">
        <v>7.15</v>
      </c>
      <c r="E67" s="6">
        <v>30.203333333333337</v>
      </c>
    </row>
    <row r="68" spans="1:5" x14ac:dyDescent="0.25">
      <c r="A68" s="6" t="s">
        <v>70</v>
      </c>
      <c r="B68" s="6">
        <v>4</v>
      </c>
      <c r="C68" s="6">
        <v>42.2</v>
      </c>
      <c r="D68" s="6">
        <v>10.55</v>
      </c>
      <c r="E68" s="6">
        <v>168.43666666666664</v>
      </c>
    </row>
    <row r="69" spans="1:5" x14ac:dyDescent="0.25">
      <c r="A69" s="6" t="s">
        <v>71</v>
      </c>
      <c r="B69" s="6">
        <v>4</v>
      </c>
      <c r="C69" s="6">
        <v>30.800000000000004</v>
      </c>
      <c r="D69" s="6">
        <v>7.7000000000000011</v>
      </c>
      <c r="E69" s="6">
        <v>46.466666666666647</v>
      </c>
    </row>
    <row r="70" spans="1:5" x14ac:dyDescent="0.25">
      <c r="A70" s="6" t="s">
        <v>72</v>
      </c>
      <c r="B70" s="6">
        <v>4</v>
      </c>
      <c r="C70" s="6">
        <v>39.1</v>
      </c>
      <c r="D70" s="6">
        <v>9.7750000000000004</v>
      </c>
      <c r="E70" s="6">
        <v>103.86249999999997</v>
      </c>
    </row>
    <row r="71" spans="1:5" x14ac:dyDescent="0.25">
      <c r="A71" s="6" t="s">
        <v>73</v>
      </c>
      <c r="B71" s="6">
        <v>4</v>
      </c>
      <c r="C71" s="6">
        <v>79</v>
      </c>
      <c r="D71" s="6">
        <v>19.75</v>
      </c>
      <c r="E71" s="6">
        <v>1107.5033333333331</v>
      </c>
    </row>
    <row r="72" spans="1:5" x14ac:dyDescent="0.25">
      <c r="A72" s="6" t="s">
        <v>74</v>
      </c>
      <c r="B72" s="6">
        <v>4</v>
      </c>
      <c r="C72" s="6">
        <v>32.200000000000003</v>
      </c>
      <c r="D72" s="6">
        <v>8.0500000000000007</v>
      </c>
      <c r="E72" s="6">
        <v>35.643333333333317</v>
      </c>
    </row>
    <row r="73" spans="1:5" x14ac:dyDescent="0.25">
      <c r="A73" s="6" t="s">
        <v>75</v>
      </c>
      <c r="B73" s="6">
        <v>4</v>
      </c>
      <c r="C73" s="6">
        <v>33.800000000000004</v>
      </c>
      <c r="D73" s="6">
        <v>8.4500000000000011</v>
      </c>
      <c r="E73" s="6">
        <v>36.96333333333331</v>
      </c>
    </row>
    <row r="74" spans="1:5" x14ac:dyDescent="0.25">
      <c r="A74" s="6" t="s">
        <v>76</v>
      </c>
      <c r="B74" s="6">
        <v>4</v>
      </c>
      <c r="C74" s="6">
        <v>38.9</v>
      </c>
      <c r="D74" s="6">
        <v>9.7249999999999996</v>
      </c>
      <c r="E74" s="6">
        <v>127.36916666666667</v>
      </c>
    </row>
    <row r="75" spans="1:5" x14ac:dyDescent="0.25">
      <c r="A75" s="6" t="s">
        <v>77</v>
      </c>
      <c r="B75" s="6">
        <v>4</v>
      </c>
      <c r="C75" s="6">
        <v>28.400000000000002</v>
      </c>
      <c r="D75" s="6">
        <v>7.1000000000000005</v>
      </c>
      <c r="E75" s="6">
        <v>30.72666666666667</v>
      </c>
    </row>
    <row r="76" spans="1:5" x14ac:dyDescent="0.25">
      <c r="A76" s="6" t="s">
        <v>78</v>
      </c>
      <c r="B76" s="6">
        <v>4</v>
      </c>
      <c r="C76" s="6">
        <v>45.4</v>
      </c>
      <c r="D76" s="6">
        <v>11.35</v>
      </c>
      <c r="E76" s="6">
        <v>142.0566666666667</v>
      </c>
    </row>
    <row r="77" spans="1:5" x14ac:dyDescent="0.25">
      <c r="A77" s="6" t="s">
        <v>79</v>
      </c>
      <c r="B77" s="6">
        <v>4</v>
      </c>
      <c r="C77" s="6">
        <v>30.5</v>
      </c>
      <c r="D77" s="6">
        <v>7.625</v>
      </c>
      <c r="E77" s="6">
        <v>63.982499999999995</v>
      </c>
    </row>
    <row r="78" spans="1:5" x14ac:dyDescent="0.25">
      <c r="A78" s="6" t="s">
        <v>80</v>
      </c>
      <c r="B78" s="6">
        <v>4</v>
      </c>
      <c r="C78" s="6">
        <v>27.299999999999997</v>
      </c>
      <c r="D78" s="6">
        <v>6.8249999999999993</v>
      </c>
      <c r="E78" s="6">
        <v>31.209166666666675</v>
      </c>
    </row>
    <row r="79" spans="1:5" x14ac:dyDescent="0.25">
      <c r="A79" s="6" t="s">
        <v>81</v>
      </c>
      <c r="B79" s="6">
        <v>4</v>
      </c>
      <c r="C79" s="6">
        <v>24.6</v>
      </c>
      <c r="D79" s="6">
        <v>6.15</v>
      </c>
      <c r="E79" s="6">
        <v>36.536666666666655</v>
      </c>
    </row>
    <row r="80" spans="1:5" x14ac:dyDescent="0.25">
      <c r="A80" s="6" t="s">
        <v>82</v>
      </c>
      <c r="B80" s="6">
        <v>4</v>
      </c>
      <c r="C80" s="6">
        <v>25.7</v>
      </c>
      <c r="D80" s="6">
        <v>6.4249999999999998</v>
      </c>
      <c r="E80" s="6">
        <v>18.0825</v>
      </c>
    </row>
    <row r="81" spans="1:5" x14ac:dyDescent="0.25">
      <c r="A81" s="6" t="s">
        <v>83</v>
      </c>
      <c r="B81" s="6">
        <v>4</v>
      </c>
      <c r="C81" s="6">
        <v>22.1</v>
      </c>
      <c r="D81" s="6">
        <v>5.5250000000000004</v>
      </c>
      <c r="E81" s="6">
        <v>27.962499999999988</v>
      </c>
    </row>
    <row r="82" spans="1:5" x14ac:dyDescent="0.25">
      <c r="A82" s="6" t="s">
        <v>84</v>
      </c>
      <c r="B82" s="6">
        <v>4</v>
      </c>
      <c r="C82" s="6">
        <v>35.799999999999997</v>
      </c>
      <c r="D82" s="6">
        <v>8.9499999999999993</v>
      </c>
      <c r="E82" s="6">
        <v>55.95000000000001</v>
      </c>
    </row>
    <row r="83" spans="1:5" x14ac:dyDescent="0.25">
      <c r="A83" s="6" t="s">
        <v>85</v>
      </c>
      <c r="B83" s="6">
        <v>4</v>
      </c>
      <c r="C83" s="6">
        <v>48.300000000000004</v>
      </c>
      <c r="D83" s="6">
        <v>12.075000000000001</v>
      </c>
      <c r="E83" s="6">
        <v>134.30249999999998</v>
      </c>
    </row>
    <row r="84" spans="1:5" x14ac:dyDescent="0.25">
      <c r="A84" s="6" t="s">
        <v>86</v>
      </c>
      <c r="B84" s="6">
        <v>4</v>
      </c>
      <c r="C84" s="6">
        <v>21.1</v>
      </c>
      <c r="D84" s="6">
        <v>5.2750000000000004</v>
      </c>
      <c r="E84" s="6">
        <v>10.449166666666656</v>
      </c>
    </row>
    <row r="85" spans="1:5" x14ac:dyDescent="0.25">
      <c r="A85" s="6" t="s">
        <v>87</v>
      </c>
      <c r="B85" s="6">
        <v>4</v>
      </c>
      <c r="C85" s="6">
        <v>49.099999999999994</v>
      </c>
      <c r="D85" s="6">
        <v>12.274999999999999</v>
      </c>
      <c r="E85" s="6">
        <v>377.66916666666663</v>
      </c>
    </row>
    <row r="86" spans="1:5" x14ac:dyDescent="0.25">
      <c r="A86" s="6" t="s">
        <v>88</v>
      </c>
      <c r="B86" s="6">
        <v>4</v>
      </c>
      <c r="C86" s="6">
        <v>26.9</v>
      </c>
      <c r="D86" s="6">
        <v>6.7249999999999996</v>
      </c>
      <c r="E86" s="6">
        <v>53.542500000000018</v>
      </c>
    </row>
    <row r="87" spans="1:5" x14ac:dyDescent="0.25">
      <c r="A87" s="6" t="s">
        <v>89</v>
      </c>
      <c r="B87" s="6">
        <v>4</v>
      </c>
      <c r="C87" s="6">
        <v>26.3</v>
      </c>
      <c r="D87" s="6">
        <v>6.5750000000000002</v>
      </c>
      <c r="E87" s="6">
        <v>41.202500000000008</v>
      </c>
    </row>
    <row r="88" spans="1:5" x14ac:dyDescent="0.25">
      <c r="A88" s="6" t="s">
        <v>90</v>
      </c>
      <c r="B88" s="6">
        <v>4</v>
      </c>
      <c r="C88" s="6">
        <v>26.5</v>
      </c>
      <c r="D88" s="6">
        <v>6.625</v>
      </c>
      <c r="E88" s="6">
        <v>25.535833333333329</v>
      </c>
    </row>
    <row r="89" spans="1:5" x14ac:dyDescent="0.25">
      <c r="A89" s="6" t="s">
        <v>91</v>
      </c>
      <c r="B89" s="6">
        <v>4</v>
      </c>
      <c r="C89" s="6">
        <v>27.3</v>
      </c>
      <c r="D89" s="6">
        <v>6.8250000000000002</v>
      </c>
      <c r="E89" s="6">
        <v>76.629166666666677</v>
      </c>
    </row>
    <row r="90" spans="1:5" x14ac:dyDescent="0.25">
      <c r="A90" s="6" t="s">
        <v>92</v>
      </c>
      <c r="B90" s="6">
        <v>4</v>
      </c>
      <c r="C90" s="6">
        <v>51.800000000000004</v>
      </c>
      <c r="D90" s="6">
        <v>12.950000000000001</v>
      </c>
      <c r="E90" s="6">
        <v>450.57666666666665</v>
      </c>
    </row>
    <row r="91" spans="1:5" x14ac:dyDescent="0.25">
      <c r="A91" s="6" t="s">
        <v>93</v>
      </c>
      <c r="B91" s="6">
        <v>4</v>
      </c>
      <c r="C91" s="6">
        <v>29</v>
      </c>
      <c r="D91" s="6">
        <v>7.25</v>
      </c>
      <c r="E91" s="6">
        <v>77.229999999999976</v>
      </c>
    </row>
    <row r="92" spans="1:5" x14ac:dyDescent="0.25">
      <c r="A92" s="6" t="s">
        <v>94</v>
      </c>
      <c r="B92" s="6">
        <v>4</v>
      </c>
      <c r="C92" s="6">
        <v>40.799999999999997</v>
      </c>
      <c r="D92" s="6">
        <v>10.199999999999999</v>
      </c>
      <c r="E92" s="6">
        <v>130.74666666666664</v>
      </c>
    </row>
    <row r="93" spans="1:5" x14ac:dyDescent="0.25">
      <c r="A93" s="6" t="s">
        <v>95</v>
      </c>
      <c r="B93" s="6">
        <v>4</v>
      </c>
      <c r="C93" s="6">
        <v>27.4</v>
      </c>
      <c r="D93" s="6">
        <v>6.85</v>
      </c>
      <c r="E93" s="6">
        <v>55.636666666666663</v>
      </c>
    </row>
    <row r="94" spans="1:5" x14ac:dyDescent="0.25">
      <c r="A94" s="6" t="s">
        <v>96</v>
      </c>
      <c r="B94" s="6">
        <v>4</v>
      </c>
      <c r="C94" s="6">
        <v>17.899999999999999</v>
      </c>
      <c r="D94" s="6">
        <v>4.4749999999999996</v>
      </c>
      <c r="E94" s="6">
        <v>28.80916666666668</v>
      </c>
    </row>
    <row r="95" spans="1:5" x14ac:dyDescent="0.25">
      <c r="A95" s="6" t="s">
        <v>97</v>
      </c>
      <c r="B95" s="6">
        <v>4</v>
      </c>
      <c r="C95" s="6">
        <v>27.6</v>
      </c>
      <c r="D95" s="6">
        <v>6.9</v>
      </c>
      <c r="E95" s="6">
        <v>56.046666666666674</v>
      </c>
    </row>
    <row r="96" spans="1:5" x14ac:dyDescent="0.25">
      <c r="A96" s="6" t="s">
        <v>98</v>
      </c>
      <c r="B96" s="6">
        <v>4</v>
      </c>
      <c r="C96" s="6">
        <v>27.4</v>
      </c>
      <c r="D96" s="6">
        <v>6.85</v>
      </c>
      <c r="E96" s="6">
        <v>51.81666666666667</v>
      </c>
    </row>
    <row r="97" spans="1:5" x14ac:dyDescent="0.25">
      <c r="A97" s="6" t="s">
        <v>99</v>
      </c>
      <c r="B97" s="6">
        <v>4</v>
      </c>
      <c r="C97" s="6">
        <v>36.299999999999997</v>
      </c>
      <c r="D97" s="6">
        <v>9.0749999999999993</v>
      </c>
      <c r="E97" s="6">
        <v>63.442500000000017</v>
      </c>
    </row>
    <row r="98" spans="1:5" x14ac:dyDescent="0.25">
      <c r="A98" s="6" t="s">
        <v>100</v>
      </c>
      <c r="B98" s="6">
        <v>4</v>
      </c>
      <c r="C98" s="6">
        <v>24.299999999999997</v>
      </c>
      <c r="D98" s="6">
        <v>6.0749999999999993</v>
      </c>
      <c r="E98" s="6">
        <v>36.049166666666672</v>
      </c>
    </row>
    <row r="99" spans="1:5" x14ac:dyDescent="0.25">
      <c r="A99" s="6" t="s">
        <v>101</v>
      </c>
      <c r="B99" s="6">
        <v>4</v>
      </c>
      <c r="C99" s="6">
        <v>20.8</v>
      </c>
      <c r="D99" s="6">
        <v>5.2</v>
      </c>
      <c r="E99" s="6">
        <v>25.246666666666655</v>
      </c>
    </row>
    <row r="100" spans="1:5" x14ac:dyDescent="0.25">
      <c r="A100" s="6" t="s">
        <v>102</v>
      </c>
      <c r="B100" s="6">
        <v>4</v>
      </c>
      <c r="C100" s="6">
        <v>16.399999999999999</v>
      </c>
      <c r="D100" s="6">
        <v>4.0999999999999996</v>
      </c>
      <c r="E100" s="6">
        <v>26.813333333333336</v>
      </c>
    </row>
    <row r="101" spans="1:5" x14ac:dyDescent="0.25">
      <c r="A101" s="6" t="s">
        <v>103</v>
      </c>
      <c r="B101" s="6">
        <v>4</v>
      </c>
      <c r="C101" s="6">
        <v>22</v>
      </c>
      <c r="D101" s="6">
        <v>5.5</v>
      </c>
      <c r="E101" s="6">
        <v>23.379999999999995</v>
      </c>
    </row>
    <row r="102" spans="1:5" x14ac:dyDescent="0.25">
      <c r="A102" s="6" t="s">
        <v>104</v>
      </c>
      <c r="B102" s="6">
        <v>4</v>
      </c>
      <c r="C102" s="6">
        <v>30.8</v>
      </c>
      <c r="D102" s="6">
        <v>7.7</v>
      </c>
      <c r="E102" s="6">
        <v>52.45333333333334</v>
      </c>
    </row>
    <row r="103" spans="1:5" x14ac:dyDescent="0.25">
      <c r="A103" s="6" t="s">
        <v>105</v>
      </c>
      <c r="B103" s="6">
        <v>4</v>
      </c>
      <c r="C103" s="6">
        <v>26.7</v>
      </c>
      <c r="D103" s="6">
        <v>6.6749999999999998</v>
      </c>
      <c r="E103" s="6">
        <v>22.142500000000002</v>
      </c>
    </row>
    <row r="104" spans="1:5" x14ac:dyDescent="0.25">
      <c r="A104" s="6" t="s">
        <v>106</v>
      </c>
      <c r="B104" s="6">
        <v>4</v>
      </c>
      <c r="C104" s="6">
        <v>31.9</v>
      </c>
      <c r="D104" s="6">
        <v>7.9749999999999996</v>
      </c>
      <c r="E104" s="6">
        <v>58.875833333333354</v>
      </c>
    </row>
    <row r="105" spans="1:5" x14ac:dyDescent="0.25">
      <c r="A105" s="6" t="s">
        <v>107</v>
      </c>
      <c r="B105" s="6">
        <v>4</v>
      </c>
      <c r="C105" s="6">
        <v>29.200000000000003</v>
      </c>
      <c r="D105" s="6">
        <v>7.3000000000000007</v>
      </c>
      <c r="E105" s="6">
        <v>46.960000000000008</v>
      </c>
    </row>
    <row r="106" spans="1:5" x14ac:dyDescent="0.25">
      <c r="A106" s="6" t="s">
        <v>108</v>
      </c>
      <c r="B106" s="6">
        <v>4</v>
      </c>
      <c r="C106" s="6">
        <v>18.200000000000003</v>
      </c>
      <c r="D106" s="6">
        <v>4.5500000000000007</v>
      </c>
      <c r="E106" s="6">
        <v>9.9566666666666581</v>
      </c>
    </row>
    <row r="107" spans="1:5" x14ac:dyDescent="0.25">
      <c r="A107" s="6" t="s">
        <v>109</v>
      </c>
      <c r="B107" s="6">
        <v>4</v>
      </c>
      <c r="C107" s="6">
        <v>18.600000000000001</v>
      </c>
      <c r="D107" s="6">
        <v>4.6500000000000004</v>
      </c>
      <c r="E107" s="6">
        <v>25.189999999999998</v>
      </c>
    </row>
    <row r="108" spans="1:5" x14ac:dyDescent="0.25">
      <c r="A108" s="6" t="s">
        <v>110</v>
      </c>
      <c r="B108" s="6">
        <v>4</v>
      </c>
      <c r="C108" s="6">
        <v>24.800000000000004</v>
      </c>
      <c r="D108" s="6">
        <v>6.2000000000000011</v>
      </c>
      <c r="E108" s="6">
        <v>19.97999999999999</v>
      </c>
    </row>
    <row r="109" spans="1:5" x14ac:dyDescent="0.25">
      <c r="A109" s="6" t="s">
        <v>111</v>
      </c>
      <c r="B109" s="6">
        <v>4</v>
      </c>
      <c r="C109" s="6">
        <v>21.2</v>
      </c>
      <c r="D109" s="6">
        <v>5.3</v>
      </c>
      <c r="E109" s="6">
        <v>10.713333333333333</v>
      </c>
    </row>
    <row r="110" spans="1:5" x14ac:dyDescent="0.25">
      <c r="A110" s="6" t="s">
        <v>112</v>
      </c>
      <c r="B110" s="6">
        <v>4</v>
      </c>
      <c r="C110" s="6">
        <v>18.900000000000002</v>
      </c>
      <c r="D110" s="6">
        <v>4.7250000000000005</v>
      </c>
      <c r="E110" s="6">
        <v>22.009166666666662</v>
      </c>
    </row>
    <row r="111" spans="1:5" x14ac:dyDescent="0.25">
      <c r="A111" s="6" t="s">
        <v>113</v>
      </c>
      <c r="B111" s="6">
        <v>4</v>
      </c>
      <c r="C111" s="6">
        <v>23.299999999999997</v>
      </c>
      <c r="D111" s="6">
        <v>5.8249999999999993</v>
      </c>
      <c r="E111" s="6">
        <v>28.929166666666685</v>
      </c>
    </row>
    <row r="112" spans="1:5" x14ac:dyDescent="0.25">
      <c r="A112" s="6" t="s">
        <v>114</v>
      </c>
      <c r="B112" s="6">
        <v>4</v>
      </c>
      <c r="C112" s="6">
        <v>24.7</v>
      </c>
      <c r="D112" s="6">
        <v>6.1749999999999998</v>
      </c>
      <c r="E112" s="6">
        <v>41.489166666666677</v>
      </c>
    </row>
    <row r="113" spans="1:5" x14ac:dyDescent="0.25">
      <c r="A113" s="6" t="s">
        <v>115</v>
      </c>
      <c r="B113" s="6">
        <v>4</v>
      </c>
      <c r="C113" s="6">
        <v>23.7</v>
      </c>
      <c r="D113" s="6">
        <v>5.9249999999999998</v>
      </c>
      <c r="E113" s="6">
        <v>32.035833333333336</v>
      </c>
    </row>
    <row r="114" spans="1:5" x14ac:dyDescent="0.25">
      <c r="A114" s="6" t="s">
        <v>116</v>
      </c>
      <c r="B114" s="6">
        <v>4</v>
      </c>
      <c r="C114" s="6">
        <v>24.1</v>
      </c>
      <c r="D114" s="6">
        <v>6.0250000000000004</v>
      </c>
      <c r="E114" s="6">
        <v>19.649166666666673</v>
      </c>
    </row>
    <row r="115" spans="1:5" x14ac:dyDescent="0.25">
      <c r="A115" s="6" t="s">
        <v>117</v>
      </c>
      <c r="B115" s="6">
        <v>4</v>
      </c>
      <c r="C115" s="6">
        <v>22</v>
      </c>
      <c r="D115" s="6">
        <v>5.5</v>
      </c>
      <c r="E115" s="6">
        <v>31.066666666666663</v>
      </c>
    </row>
    <row r="116" spans="1:5" x14ac:dyDescent="0.25">
      <c r="A116" s="6" t="s">
        <v>118</v>
      </c>
      <c r="B116" s="6">
        <v>4</v>
      </c>
      <c r="C116" s="6">
        <v>26.299999999999997</v>
      </c>
      <c r="D116" s="6">
        <v>6.5749999999999993</v>
      </c>
      <c r="E116" s="6">
        <v>49.975833333333334</v>
      </c>
    </row>
    <row r="117" spans="1:5" x14ac:dyDescent="0.25">
      <c r="A117" s="6" t="s">
        <v>119</v>
      </c>
      <c r="B117" s="6">
        <v>4</v>
      </c>
      <c r="C117" s="6">
        <v>22.1</v>
      </c>
      <c r="D117" s="6">
        <v>5.5250000000000004</v>
      </c>
      <c r="E117" s="6">
        <v>16.009166666666669</v>
      </c>
    </row>
    <row r="118" spans="1:5" x14ac:dyDescent="0.25">
      <c r="A118" s="6" t="s">
        <v>120</v>
      </c>
      <c r="B118" s="6">
        <v>4</v>
      </c>
      <c r="C118" s="6">
        <v>23.599999999999998</v>
      </c>
      <c r="D118" s="6">
        <v>5.8999999999999995</v>
      </c>
      <c r="E118" s="6">
        <v>25.900000000000006</v>
      </c>
    </row>
    <row r="119" spans="1:5" x14ac:dyDescent="0.25">
      <c r="A119" s="6" t="s">
        <v>121</v>
      </c>
      <c r="B119" s="6">
        <v>4</v>
      </c>
      <c r="C119" s="6">
        <v>18.399999999999999</v>
      </c>
      <c r="D119" s="6">
        <v>4.5999999999999996</v>
      </c>
      <c r="E119" s="6">
        <v>13.633333333333345</v>
      </c>
    </row>
    <row r="120" spans="1:5" x14ac:dyDescent="0.25">
      <c r="A120" s="6" t="s">
        <v>122</v>
      </c>
      <c r="B120" s="6">
        <v>4</v>
      </c>
      <c r="C120" s="6">
        <v>25.7</v>
      </c>
      <c r="D120" s="6">
        <v>6.4249999999999998</v>
      </c>
      <c r="E120" s="6">
        <v>42.869166666666672</v>
      </c>
    </row>
    <row r="121" spans="1:5" x14ac:dyDescent="0.25">
      <c r="A121" s="6" t="s">
        <v>123</v>
      </c>
      <c r="B121" s="6">
        <v>4</v>
      </c>
      <c r="C121" s="6">
        <v>27.299999999999997</v>
      </c>
      <c r="D121" s="6">
        <v>6.8249999999999993</v>
      </c>
      <c r="E121" s="6">
        <v>36.695833333333354</v>
      </c>
    </row>
    <row r="122" spans="1:5" x14ac:dyDescent="0.25">
      <c r="A122" s="6" t="s">
        <v>124</v>
      </c>
      <c r="B122" s="6">
        <v>4</v>
      </c>
      <c r="C122" s="6">
        <v>16.2</v>
      </c>
      <c r="D122" s="6">
        <v>4.05</v>
      </c>
      <c r="E122" s="6">
        <v>11.976666666666665</v>
      </c>
    </row>
    <row r="123" spans="1:5" x14ac:dyDescent="0.25">
      <c r="A123" s="6" t="s">
        <v>125</v>
      </c>
      <c r="B123" s="6">
        <v>4</v>
      </c>
      <c r="C123" s="6">
        <v>11.8</v>
      </c>
      <c r="D123" s="6">
        <v>2.95</v>
      </c>
      <c r="E123" s="6">
        <v>7.6966666666666654</v>
      </c>
    </row>
    <row r="124" spans="1:5" x14ac:dyDescent="0.25">
      <c r="A124" s="6" t="s">
        <v>126</v>
      </c>
      <c r="B124" s="6">
        <v>4</v>
      </c>
      <c r="C124" s="6">
        <v>17.399999999999999</v>
      </c>
      <c r="D124" s="6">
        <v>4.3499999999999996</v>
      </c>
      <c r="E124" s="6">
        <v>6.8566666666666736</v>
      </c>
    </row>
    <row r="125" spans="1:5" x14ac:dyDescent="0.25">
      <c r="A125" s="6" t="s">
        <v>127</v>
      </c>
      <c r="B125" s="6">
        <v>4</v>
      </c>
      <c r="C125" s="6">
        <v>36</v>
      </c>
      <c r="D125" s="6">
        <v>9</v>
      </c>
      <c r="E125" s="6">
        <v>133.67333333333332</v>
      </c>
    </row>
    <row r="126" spans="1:5" x14ac:dyDescent="0.25">
      <c r="A126" s="6" t="s">
        <v>128</v>
      </c>
      <c r="B126" s="6">
        <v>4</v>
      </c>
      <c r="C126" s="6">
        <v>22.900000000000002</v>
      </c>
      <c r="D126" s="6">
        <v>5.7250000000000005</v>
      </c>
      <c r="E126" s="6">
        <v>35.522500000000001</v>
      </c>
    </row>
    <row r="127" spans="1:5" x14ac:dyDescent="0.25">
      <c r="A127" s="6" t="s">
        <v>129</v>
      </c>
      <c r="B127" s="6">
        <v>4</v>
      </c>
      <c r="C127" s="6">
        <v>23.7</v>
      </c>
      <c r="D127" s="6">
        <v>5.9249999999999998</v>
      </c>
      <c r="E127" s="6">
        <v>29.402500000000014</v>
      </c>
    </row>
    <row r="128" spans="1:5" x14ac:dyDescent="0.25">
      <c r="A128" s="6" t="s">
        <v>130</v>
      </c>
      <c r="B128" s="6">
        <v>4</v>
      </c>
      <c r="C128" s="6">
        <v>23.9</v>
      </c>
      <c r="D128" s="6">
        <v>5.9749999999999996</v>
      </c>
      <c r="E128" s="6">
        <v>53.509166666666665</v>
      </c>
    </row>
    <row r="129" spans="1:5" x14ac:dyDescent="0.25">
      <c r="A129" s="6" t="s">
        <v>131</v>
      </c>
      <c r="B129" s="6">
        <v>4</v>
      </c>
      <c r="C129" s="6">
        <v>10.3</v>
      </c>
      <c r="D129" s="6">
        <v>2.5750000000000002</v>
      </c>
      <c r="E129" s="6">
        <v>7.5291666666666623</v>
      </c>
    </row>
    <row r="130" spans="1:5" x14ac:dyDescent="0.25">
      <c r="A130" s="6" t="s">
        <v>132</v>
      </c>
      <c r="B130" s="6">
        <v>4</v>
      </c>
      <c r="C130" s="6">
        <v>24.1</v>
      </c>
      <c r="D130" s="6">
        <v>6.0250000000000004</v>
      </c>
      <c r="E130" s="6">
        <v>38.835833333333341</v>
      </c>
    </row>
    <row r="131" spans="1:5" x14ac:dyDescent="0.25">
      <c r="A131" s="6" t="s">
        <v>133</v>
      </c>
      <c r="B131" s="6">
        <v>4</v>
      </c>
      <c r="C131" s="6">
        <v>14.899999999999999</v>
      </c>
      <c r="D131" s="6">
        <v>3.7249999999999996</v>
      </c>
      <c r="E131" s="6">
        <v>6.642500000000001</v>
      </c>
    </row>
    <row r="132" spans="1:5" x14ac:dyDescent="0.25">
      <c r="A132" s="6" t="s">
        <v>134</v>
      </c>
      <c r="B132" s="6">
        <v>4</v>
      </c>
      <c r="C132" s="6">
        <v>15.5</v>
      </c>
      <c r="D132" s="6">
        <v>3.875</v>
      </c>
      <c r="E132" s="6">
        <v>8.2425000000000015</v>
      </c>
    </row>
    <row r="133" spans="1:5" x14ac:dyDescent="0.25">
      <c r="A133" s="6" t="s">
        <v>135</v>
      </c>
      <c r="B133" s="6">
        <v>4</v>
      </c>
      <c r="C133" s="6">
        <v>16.600000000000001</v>
      </c>
      <c r="D133" s="6">
        <v>4.1500000000000004</v>
      </c>
      <c r="E133" s="6">
        <v>8.9099999999999966</v>
      </c>
    </row>
    <row r="134" spans="1:5" x14ac:dyDescent="0.25">
      <c r="A134" s="6" t="s">
        <v>136</v>
      </c>
      <c r="B134" s="6">
        <v>4</v>
      </c>
      <c r="C134" s="6">
        <v>27.1</v>
      </c>
      <c r="D134" s="6">
        <v>6.7750000000000004</v>
      </c>
      <c r="E134" s="6">
        <v>38.642499999999984</v>
      </c>
    </row>
    <row r="135" spans="1:5" x14ac:dyDescent="0.25">
      <c r="A135" s="6" t="s">
        <v>137</v>
      </c>
      <c r="B135" s="6">
        <v>4</v>
      </c>
      <c r="C135" s="6">
        <v>21.200000000000003</v>
      </c>
      <c r="D135" s="6">
        <v>5.3000000000000007</v>
      </c>
      <c r="E135" s="6">
        <v>12.419999999999993</v>
      </c>
    </row>
    <row r="136" spans="1:5" x14ac:dyDescent="0.25">
      <c r="A136" s="6" t="s">
        <v>138</v>
      </c>
      <c r="B136" s="6">
        <v>4</v>
      </c>
      <c r="C136" s="6">
        <v>14.600000000000001</v>
      </c>
      <c r="D136" s="6">
        <v>3.6500000000000004</v>
      </c>
      <c r="E136" s="6">
        <v>37.630000000000003</v>
      </c>
    </row>
    <row r="137" spans="1:5" x14ac:dyDescent="0.25">
      <c r="A137" s="6" t="s">
        <v>139</v>
      </c>
      <c r="B137" s="6">
        <v>4</v>
      </c>
      <c r="C137" s="6">
        <v>22.099999999999998</v>
      </c>
      <c r="D137" s="6">
        <v>5.5249999999999995</v>
      </c>
      <c r="E137" s="6">
        <v>25.589166666666667</v>
      </c>
    </row>
    <row r="138" spans="1:5" x14ac:dyDescent="0.25">
      <c r="A138" s="6" t="s">
        <v>140</v>
      </c>
      <c r="B138" s="6">
        <v>4</v>
      </c>
      <c r="C138" s="6">
        <v>14.600000000000001</v>
      </c>
      <c r="D138" s="6">
        <v>3.6500000000000004</v>
      </c>
      <c r="E138" s="6">
        <v>33.456666666666671</v>
      </c>
    </row>
    <row r="139" spans="1:5" x14ac:dyDescent="0.25">
      <c r="A139" s="6"/>
      <c r="B139" s="6"/>
      <c r="C139" s="6"/>
      <c r="D139" s="6"/>
      <c r="E139" s="6"/>
    </row>
    <row r="140" spans="1:5" x14ac:dyDescent="0.25">
      <c r="A140" s="6" t="s">
        <v>2</v>
      </c>
      <c r="B140" s="6">
        <v>135</v>
      </c>
      <c r="C140" s="6">
        <v>3024.5000000000014</v>
      </c>
      <c r="D140" s="6">
        <v>22.403703703703712</v>
      </c>
      <c r="E140" s="6">
        <v>2288.3275234936441</v>
      </c>
    </row>
    <row r="141" spans="1:5" x14ac:dyDescent="0.25">
      <c r="A141" s="6" t="s">
        <v>3</v>
      </c>
      <c r="B141" s="6">
        <v>135</v>
      </c>
      <c r="C141" s="6">
        <v>275.40000000000009</v>
      </c>
      <c r="D141" s="6">
        <v>2.0400000000000005</v>
      </c>
      <c r="E141" s="6">
        <v>27.600029850746267</v>
      </c>
    </row>
    <row r="142" spans="1:5" x14ac:dyDescent="0.25">
      <c r="A142" s="6" t="s">
        <v>4</v>
      </c>
      <c r="B142" s="6">
        <v>135</v>
      </c>
      <c r="C142" s="6">
        <v>17198.900000000001</v>
      </c>
      <c r="D142" s="6">
        <v>127.39925925925927</v>
      </c>
      <c r="E142" s="6">
        <v>164794.85320840252</v>
      </c>
    </row>
    <row r="143" spans="1:5" x14ac:dyDescent="0.25">
      <c r="A143" s="6" t="s">
        <v>5</v>
      </c>
      <c r="B143" s="6">
        <v>135</v>
      </c>
      <c r="C143" s="6">
        <v>2762.8000000000011</v>
      </c>
      <c r="D143" s="6">
        <v>20.465185185185192</v>
      </c>
      <c r="E143" s="6">
        <v>1540.1285550027633</v>
      </c>
    </row>
    <row r="146" spans="1:15" x14ac:dyDescent="0.25">
      <c r="A146" s="4" t="s">
        <v>148</v>
      </c>
      <c r="B146" s="4"/>
      <c r="C146" s="4"/>
      <c r="D146" s="4"/>
      <c r="E146" s="4"/>
      <c r="F146" s="4"/>
      <c r="G146" s="4"/>
    </row>
    <row r="147" spans="1:15" x14ac:dyDescent="0.25">
      <c r="A147" s="5" t="s">
        <v>149</v>
      </c>
      <c r="B147" s="5" t="s">
        <v>150</v>
      </c>
      <c r="C147" s="5" t="s">
        <v>151</v>
      </c>
      <c r="D147" s="5" t="s">
        <v>152</v>
      </c>
      <c r="E147" s="5" t="s">
        <v>153</v>
      </c>
      <c r="F147" s="5" t="s">
        <v>154</v>
      </c>
      <c r="G147" s="5" t="s">
        <v>155</v>
      </c>
    </row>
    <row r="148" spans="1:15" x14ac:dyDescent="0.25">
      <c r="A148" s="6" t="s">
        <v>165</v>
      </c>
      <c r="B148" s="6">
        <v>7287532.2002592348</v>
      </c>
      <c r="C148" s="6">
        <v>134</v>
      </c>
      <c r="D148" s="6">
        <v>54384.568658651006</v>
      </c>
      <c r="E148" s="6">
        <v>1.4278369731304572</v>
      </c>
      <c r="F148" s="6">
        <v>4.4341890712344774E-3</v>
      </c>
      <c r="G148" s="6">
        <v>1.2521501705561764</v>
      </c>
    </row>
    <row r="149" spans="1:15" x14ac:dyDescent="0.25">
      <c r="A149" s="6" t="s">
        <v>166</v>
      </c>
      <c r="B149" s="6">
        <v>1313949.3468148075</v>
      </c>
      <c r="C149" s="6">
        <v>3</v>
      </c>
      <c r="D149" s="6">
        <v>437983.11560493585</v>
      </c>
      <c r="E149" s="6">
        <v>11.499006087421101</v>
      </c>
      <c r="F149" s="6">
        <v>3.0129211661503811E-7</v>
      </c>
      <c r="G149" s="6">
        <v>2.6271027427066129</v>
      </c>
    </row>
    <row r="150" spans="1:15" x14ac:dyDescent="0.25">
      <c r="A150" s="6" t="s">
        <v>167</v>
      </c>
      <c r="B150" s="6">
        <v>15311689.648185194</v>
      </c>
      <c r="C150" s="6">
        <v>402</v>
      </c>
      <c r="D150" s="6">
        <v>38088.780219366156</v>
      </c>
      <c r="E150" s="6"/>
      <c r="F150" s="6"/>
      <c r="G150" s="6"/>
    </row>
    <row r="151" spans="1:15" x14ac:dyDescent="0.25">
      <c r="A151" s="6"/>
      <c r="B151" s="6"/>
      <c r="C151" s="6"/>
      <c r="D151" s="6"/>
      <c r="E151" s="6"/>
      <c r="F151" s="6"/>
      <c r="G151" s="6"/>
    </row>
    <row r="152" spans="1:15" x14ac:dyDescent="0.25">
      <c r="A152" s="6" t="s">
        <v>158</v>
      </c>
      <c r="B152" s="6">
        <v>23913171.195259236</v>
      </c>
      <c r="C152" s="6">
        <v>539</v>
      </c>
      <c r="D152" s="6"/>
      <c r="E152" s="6"/>
      <c r="F152" s="6"/>
      <c r="G152" s="6"/>
    </row>
    <row r="154" spans="1:15" ht="18.75" x14ac:dyDescent="0.3">
      <c r="A154" s="9" t="s">
        <v>242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8.75" x14ac:dyDescent="0.3">
      <c r="A155" s="9" t="s">
        <v>252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8.75" x14ac:dyDescent="0.3">
      <c r="A156" s="9" t="s">
        <v>253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</sheetData>
  <mergeCells count="1">
    <mergeCell ref="A1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I2" sqref="I2"/>
    </sheetView>
  </sheetViews>
  <sheetFormatPr defaultRowHeight="15" x14ac:dyDescent="0.25"/>
  <cols>
    <col min="1" max="1" width="33.28515625" bestFit="1" customWidth="1"/>
    <col min="2" max="2" width="15.42578125" bestFit="1" customWidth="1"/>
    <col min="3" max="3" width="16.7109375" bestFit="1" customWidth="1"/>
    <col min="4" max="4" width="16.5703125" bestFit="1" customWidth="1"/>
    <col min="5" max="5" width="21.85546875" bestFit="1" customWidth="1"/>
    <col min="6" max="6" width="12" bestFit="1" customWidth="1"/>
    <col min="9" max="9" width="20.42578125" bestFit="1" customWidth="1"/>
  </cols>
  <sheetData>
    <row r="1" spans="1:9" x14ac:dyDescent="0.25">
      <c r="A1" s="30" t="s">
        <v>168</v>
      </c>
      <c r="B1" s="27"/>
      <c r="C1" s="27"/>
      <c r="D1" s="27"/>
      <c r="E1" s="27"/>
      <c r="F1" s="27"/>
      <c r="G1" s="27"/>
    </row>
    <row r="2" spans="1:9" x14ac:dyDescent="0.25">
      <c r="A2" s="27"/>
      <c r="B2" s="27"/>
      <c r="C2" s="27"/>
      <c r="D2" s="27"/>
      <c r="E2" s="27"/>
      <c r="F2" s="27"/>
      <c r="G2" s="27"/>
      <c r="I2" s="25"/>
    </row>
    <row r="3" spans="1:9" x14ac:dyDescent="0.25">
      <c r="A3" s="4" t="s">
        <v>142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158</v>
      </c>
    </row>
    <row r="4" spans="1:9" x14ac:dyDescent="0.25">
      <c r="A4" s="11" t="s">
        <v>6</v>
      </c>
      <c r="B4" s="11"/>
      <c r="C4" s="11"/>
      <c r="D4" s="11"/>
      <c r="E4" s="11"/>
      <c r="F4" s="11"/>
    </row>
    <row r="5" spans="1:9" x14ac:dyDescent="0.25">
      <c r="A5" s="6" t="s">
        <v>144</v>
      </c>
      <c r="B5" s="6">
        <v>67</v>
      </c>
      <c r="C5" s="6">
        <v>67</v>
      </c>
      <c r="D5" s="6">
        <v>67</v>
      </c>
      <c r="E5" s="6">
        <v>67</v>
      </c>
      <c r="F5" s="6">
        <v>268</v>
      </c>
    </row>
    <row r="6" spans="1:9" x14ac:dyDescent="0.25">
      <c r="A6" s="6" t="s">
        <v>145</v>
      </c>
      <c r="B6" s="6">
        <v>2519.4999999999991</v>
      </c>
      <c r="C6" s="6">
        <v>249.40000000000003</v>
      </c>
      <c r="D6" s="6">
        <v>16364.699999999997</v>
      </c>
      <c r="E6" s="6">
        <v>2322.7000000000003</v>
      </c>
      <c r="F6" s="6">
        <v>21456.300000000017</v>
      </c>
    </row>
    <row r="7" spans="1:9" x14ac:dyDescent="0.25">
      <c r="A7" s="6" t="s">
        <v>146</v>
      </c>
      <c r="B7" s="6">
        <v>37.604477611940283</v>
      </c>
      <c r="C7" s="6">
        <v>3.7223880597014931</v>
      </c>
      <c r="D7" s="6">
        <v>244.24925373134323</v>
      </c>
      <c r="E7" s="6">
        <v>34.667164179104482</v>
      </c>
      <c r="F7" s="6">
        <v>80.060820895522454</v>
      </c>
    </row>
    <row r="8" spans="1:9" x14ac:dyDescent="0.25">
      <c r="A8" s="6" t="s">
        <v>147</v>
      </c>
      <c r="B8" s="6">
        <v>4152.984070556312</v>
      </c>
      <c r="C8" s="6">
        <v>50.148733604703743</v>
      </c>
      <c r="D8" s="6">
        <v>306945.79799185909</v>
      </c>
      <c r="E8" s="6">
        <v>2705.4576933514231</v>
      </c>
      <c r="F8" s="6">
        <v>86778.429507937894</v>
      </c>
    </row>
    <row r="9" spans="1:9" x14ac:dyDescent="0.25">
      <c r="A9" s="1"/>
      <c r="B9" s="1"/>
      <c r="C9" s="1"/>
      <c r="D9" s="1"/>
      <c r="E9" s="1"/>
      <c r="F9" s="1"/>
    </row>
    <row r="10" spans="1:9" x14ac:dyDescent="0.25">
      <c r="A10" s="11" t="s">
        <v>73</v>
      </c>
      <c r="B10" s="11"/>
      <c r="C10" s="11"/>
      <c r="D10" s="11"/>
      <c r="E10" s="11"/>
      <c r="F10" s="11"/>
    </row>
    <row r="11" spans="1:9" x14ac:dyDescent="0.25">
      <c r="A11" s="6" t="s">
        <v>144</v>
      </c>
      <c r="B11" s="6">
        <v>67</v>
      </c>
      <c r="C11" s="6">
        <v>67</v>
      </c>
      <c r="D11" s="6">
        <v>67</v>
      </c>
      <c r="E11" s="6">
        <v>67</v>
      </c>
      <c r="F11" s="6">
        <v>268</v>
      </c>
    </row>
    <row r="12" spans="1:9" x14ac:dyDescent="0.25">
      <c r="A12" s="6" t="s">
        <v>145</v>
      </c>
      <c r="B12" s="6">
        <v>504.2000000000001</v>
      </c>
      <c r="C12" s="6">
        <v>25.8</v>
      </c>
      <c r="D12" s="6">
        <v>832.9</v>
      </c>
      <c r="E12" s="6">
        <v>427.7999999999999</v>
      </c>
      <c r="F12" s="6">
        <v>1790.6999999999998</v>
      </c>
    </row>
    <row r="13" spans="1:9" x14ac:dyDescent="0.25">
      <c r="A13" s="6" t="s">
        <v>146</v>
      </c>
      <c r="B13" s="6">
        <v>7.5253731343283601</v>
      </c>
      <c r="C13" s="6">
        <v>0.38507462686567168</v>
      </c>
      <c r="D13" s="6">
        <v>12.431343283582089</v>
      </c>
      <c r="E13" s="6">
        <v>6.38507462686567</v>
      </c>
      <c r="F13" s="6">
        <v>6.6817164179104473</v>
      </c>
    </row>
    <row r="14" spans="1:9" x14ac:dyDescent="0.25">
      <c r="A14" s="6" t="s">
        <v>147</v>
      </c>
      <c r="B14" s="6">
        <v>26.659497964721815</v>
      </c>
      <c r="C14" s="6">
        <v>0.18280416101311622</v>
      </c>
      <c r="D14" s="6">
        <v>118.07976028946183</v>
      </c>
      <c r="E14" s="6">
        <v>14.454319312528296</v>
      </c>
      <c r="F14" s="6">
        <v>57.84164947733246</v>
      </c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1" t="s">
        <v>158</v>
      </c>
      <c r="B16" s="11"/>
      <c r="C16" s="11"/>
      <c r="D16" s="11"/>
      <c r="E16" s="4"/>
    </row>
    <row r="17" spans="1:7" x14ac:dyDescent="0.25">
      <c r="A17" s="6" t="s">
        <v>144</v>
      </c>
      <c r="B17" s="6">
        <v>134</v>
      </c>
      <c r="C17" s="6">
        <v>134</v>
      </c>
      <c r="D17" s="6">
        <v>134</v>
      </c>
      <c r="E17" s="4">
        <v>134</v>
      </c>
    </row>
    <row r="18" spans="1:7" x14ac:dyDescent="0.25">
      <c r="A18" s="6" t="s">
        <v>145</v>
      </c>
      <c r="B18" s="6">
        <v>3023.6999999999994</v>
      </c>
      <c r="C18" s="6">
        <v>275.20000000000005</v>
      </c>
      <c r="D18" s="6">
        <v>17197.599999999999</v>
      </c>
      <c r="E18" s="4">
        <v>2750.5</v>
      </c>
    </row>
    <row r="19" spans="1:7" x14ac:dyDescent="0.25">
      <c r="A19" s="6" t="s">
        <v>146</v>
      </c>
      <c r="B19" s="6">
        <v>22.564925373134336</v>
      </c>
      <c r="C19" s="6">
        <v>2.0537313432835829</v>
      </c>
      <c r="D19" s="6">
        <v>128.34029850746271</v>
      </c>
      <c r="E19" s="4">
        <v>20.526119402985081</v>
      </c>
    </row>
    <row r="20" spans="1:7" x14ac:dyDescent="0.25">
      <c r="A20" s="6" t="s">
        <v>147</v>
      </c>
      <c r="B20" s="6">
        <v>2301.9976327011573</v>
      </c>
      <c r="C20" s="6">
        <v>27.781903265626752</v>
      </c>
      <c r="D20" s="6">
        <v>165913.46347660205</v>
      </c>
      <c r="E20" s="4">
        <v>1551.2034479856352</v>
      </c>
    </row>
    <row r="21" spans="1:7" x14ac:dyDescent="0.25">
      <c r="A21" s="1"/>
      <c r="B21" s="1"/>
      <c r="C21" s="1"/>
      <c r="D21" s="1"/>
    </row>
    <row r="23" spans="1:7" x14ac:dyDescent="0.25">
      <c r="A23" s="4" t="s">
        <v>148</v>
      </c>
      <c r="B23" s="4"/>
      <c r="C23" s="4"/>
      <c r="D23" s="4"/>
      <c r="E23" s="4"/>
      <c r="F23" s="4"/>
      <c r="G23" s="4"/>
    </row>
    <row r="24" spans="1:7" x14ac:dyDescent="0.25">
      <c r="A24" s="5" t="s">
        <v>149</v>
      </c>
      <c r="B24" s="5" t="s">
        <v>150</v>
      </c>
      <c r="C24" s="5" t="s">
        <v>151</v>
      </c>
      <c r="D24" s="5" t="s">
        <v>152</v>
      </c>
      <c r="E24" s="5" t="s">
        <v>153</v>
      </c>
      <c r="F24" s="5" t="s">
        <v>154</v>
      </c>
      <c r="G24" s="5" t="s">
        <v>155</v>
      </c>
    </row>
    <row r="25" spans="1:7" x14ac:dyDescent="0.25">
      <c r="A25" s="6" t="s">
        <v>169</v>
      </c>
      <c r="B25" s="6">
        <v>721522.05850745738</v>
      </c>
      <c r="C25" s="6">
        <v>1</v>
      </c>
      <c r="D25" s="6">
        <v>721522.05850745738</v>
      </c>
      <c r="E25" s="6">
        <v>18.381921793871388</v>
      </c>
      <c r="F25" s="6">
        <v>2.1493813344760631E-5</v>
      </c>
      <c r="G25" s="6">
        <v>3.8591308462508289</v>
      </c>
    </row>
    <row r="26" spans="1:7" x14ac:dyDescent="0.25">
      <c r="A26" s="6" t="s">
        <v>166</v>
      </c>
      <c r="B26" s="6">
        <v>1324145.0782835782</v>
      </c>
      <c r="C26" s="6">
        <v>3</v>
      </c>
      <c r="D26" s="6">
        <v>441381.69276119274</v>
      </c>
      <c r="E26" s="6">
        <v>11.244900501540185</v>
      </c>
      <c r="F26" s="6">
        <v>3.6690340687424865E-7</v>
      </c>
      <c r="G26" s="6">
        <v>2.62178577995804</v>
      </c>
    </row>
    <row r="27" spans="1:7" x14ac:dyDescent="0.25">
      <c r="A27" s="6" t="s">
        <v>170</v>
      </c>
      <c r="B27" s="6">
        <v>1136230.839253746</v>
      </c>
      <c r="C27" s="6">
        <v>3</v>
      </c>
      <c r="D27" s="6">
        <v>378743.61308458197</v>
      </c>
      <c r="E27" s="6">
        <v>9.6490958156577449</v>
      </c>
      <c r="F27" s="6">
        <v>3.2843389760788291E-6</v>
      </c>
      <c r="G27" s="6">
        <v>2.62178577995804</v>
      </c>
    </row>
    <row r="28" spans="1:7" x14ac:dyDescent="0.25">
      <c r="A28" s="6" t="s">
        <v>171</v>
      </c>
      <c r="B28" s="6">
        <v>20724908.481492527</v>
      </c>
      <c r="C28" s="6">
        <v>528</v>
      </c>
      <c r="D28" s="6">
        <v>39251.720608887365</v>
      </c>
      <c r="E28" s="6"/>
      <c r="F28" s="6"/>
      <c r="G28" s="6"/>
    </row>
    <row r="29" spans="1:7" x14ac:dyDescent="0.25">
      <c r="A29" s="6"/>
      <c r="B29" s="6"/>
      <c r="C29" s="6"/>
      <c r="D29" s="6"/>
      <c r="E29" s="6"/>
      <c r="F29" s="6"/>
      <c r="G29" s="6"/>
    </row>
    <row r="30" spans="1:7" x14ac:dyDescent="0.25">
      <c r="A30" s="6" t="s">
        <v>158</v>
      </c>
      <c r="B30" s="6">
        <v>23906806.457537308</v>
      </c>
      <c r="C30" s="6">
        <v>535</v>
      </c>
      <c r="D30" s="6"/>
      <c r="E30" s="6"/>
      <c r="F30" s="6"/>
      <c r="G30" s="6"/>
    </row>
    <row r="33" spans="1:5" ht="18.75" x14ac:dyDescent="0.3">
      <c r="A33" s="10" t="s">
        <v>161</v>
      </c>
      <c r="B33" s="10"/>
      <c r="C33" s="10"/>
      <c r="D33" s="10"/>
      <c r="E33" s="7"/>
    </row>
    <row r="34" spans="1:5" ht="18.75" x14ac:dyDescent="0.3">
      <c r="A34" s="10" t="s">
        <v>245</v>
      </c>
      <c r="B34" s="10"/>
      <c r="C34" s="10"/>
      <c r="D34" s="10"/>
      <c r="E34" s="7"/>
    </row>
    <row r="35" spans="1:5" ht="18.75" x14ac:dyDescent="0.3">
      <c r="A35" s="10" t="s">
        <v>243</v>
      </c>
      <c r="B35" s="10"/>
      <c r="C35" s="10"/>
      <c r="D35" s="10"/>
      <c r="E35" s="7"/>
    </row>
    <row r="36" spans="1:5" ht="18.75" x14ac:dyDescent="0.3">
      <c r="A36" s="10" t="s">
        <v>244</v>
      </c>
      <c r="B36" s="10"/>
      <c r="C36" s="10"/>
      <c r="D36" s="10"/>
      <c r="E36" s="7"/>
    </row>
    <row r="37" spans="1:5" x14ac:dyDescent="0.25">
      <c r="A37" s="7"/>
      <c r="B37" s="7"/>
      <c r="C37" s="7"/>
      <c r="D37" s="7"/>
      <c r="E37" s="7"/>
    </row>
    <row r="38" spans="1:5" ht="18.75" x14ac:dyDescent="0.3">
      <c r="A38" s="10" t="s">
        <v>246</v>
      </c>
      <c r="B38" s="7"/>
      <c r="C38" s="7"/>
      <c r="D38" s="7"/>
      <c r="E38" s="7"/>
    </row>
  </sheetData>
  <mergeCells count="1">
    <mergeCell ref="A1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9" sqref="H9"/>
    </sheetView>
  </sheetViews>
  <sheetFormatPr defaultRowHeight="15" x14ac:dyDescent="0.25"/>
  <cols>
    <col min="1" max="1" width="21.85546875" bestFit="1" customWidth="1"/>
    <col min="2" max="2" width="15.28515625" bestFit="1" customWidth="1"/>
    <col min="3" max="3" width="16.5703125" bestFit="1" customWidth="1"/>
    <col min="4" max="4" width="16.42578125" bestFit="1" customWidth="1"/>
    <col min="5" max="5" width="21.85546875" bestFit="1" customWidth="1"/>
    <col min="8" max="8" width="20.42578125" bestFit="1" customWidth="1"/>
  </cols>
  <sheetData>
    <row r="1" spans="1:8" x14ac:dyDescent="0.25">
      <c r="A1" s="28" t="s">
        <v>254</v>
      </c>
      <c r="B1" s="27"/>
      <c r="C1" s="27"/>
      <c r="D1" s="27"/>
      <c r="E1" s="27"/>
      <c r="F1" s="27"/>
    </row>
    <row r="2" spans="1:8" x14ac:dyDescent="0.25">
      <c r="A2" s="27"/>
      <c r="B2" s="27"/>
      <c r="C2" s="27"/>
      <c r="D2" s="27"/>
      <c r="E2" s="27"/>
      <c r="F2" s="27"/>
      <c r="H2" s="25"/>
    </row>
    <row r="3" spans="1:8" x14ac:dyDescent="0.25">
      <c r="A3" s="5"/>
      <c r="B3" s="5" t="s">
        <v>2</v>
      </c>
      <c r="C3" s="5" t="s">
        <v>3</v>
      </c>
      <c r="D3" s="5" t="s">
        <v>4</v>
      </c>
      <c r="E3" s="5" t="s">
        <v>5</v>
      </c>
    </row>
    <row r="4" spans="1:8" x14ac:dyDescent="0.25">
      <c r="A4" s="6" t="s">
        <v>2</v>
      </c>
      <c r="B4" s="6">
        <v>1</v>
      </c>
      <c r="C4" s="6"/>
      <c r="D4" s="6"/>
      <c r="E4" s="6"/>
    </row>
    <row r="5" spans="1:8" x14ac:dyDescent="0.25">
      <c r="A5" s="6" t="s">
        <v>3</v>
      </c>
      <c r="B5" s="6">
        <v>0.59011770826729493</v>
      </c>
      <c r="C5" s="6">
        <v>1</v>
      </c>
      <c r="D5" s="6"/>
      <c r="E5" s="6"/>
    </row>
    <row r="6" spans="1:8" x14ac:dyDescent="0.25">
      <c r="A6" s="6" t="s">
        <v>4</v>
      </c>
      <c r="B6" s="6">
        <v>0.40983016309632125</v>
      </c>
      <c r="C6" s="6">
        <v>0.94590120088598573</v>
      </c>
      <c r="D6" s="6">
        <v>1</v>
      </c>
      <c r="E6" s="6"/>
    </row>
    <row r="7" spans="1:8" x14ac:dyDescent="0.25">
      <c r="A7" s="6" t="s">
        <v>5</v>
      </c>
      <c r="B7" s="6">
        <v>0.7258704279464564</v>
      </c>
      <c r="C7" s="6">
        <v>0.92325708580729182</v>
      </c>
      <c r="D7" s="6">
        <v>0.80134642987050964</v>
      </c>
      <c r="E7" s="6">
        <v>1</v>
      </c>
    </row>
    <row r="10" spans="1:8" ht="18.75" x14ac:dyDescent="0.3">
      <c r="A10" s="10" t="s">
        <v>161</v>
      </c>
      <c r="B10" s="10"/>
      <c r="C10" s="10"/>
      <c r="D10" s="10"/>
      <c r="E10" s="7"/>
    </row>
    <row r="11" spans="1:8" ht="18.75" x14ac:dyDescent="0.3">
      <c r="A11" s="10" t="s">
        <v>172</v>
      </c>
      <c r="B11" s="10"/>
      <c r="C11" s="10"/>
      <c r="D11" s="10"/>
      <c r="E11" s="7"/>
    </row>
  </sheetData>
  <mergeCells count="1">
    <mergeCell ref="A1:F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2" sqref="I12"/>
    </sheetView>
  </sheetViews>
  <sheetFormatPr defaultRowHeight="15" x14ac:dyDescent="0.25"/>
  <cols>
    <col min="1" max="1" width="21.85546875" bestFit="1" customWidth="1"/>
    <col min="2" max="2" width="15.28515625" bestFit="1" customWidth="1"/>
    <col min="3" max="3" width="16.5703125" bestFit="1" customWidth="1"/>
    <col min="4" max="4" width="16.42578125" bestFit="1" customWidth="1"/>
    <col min="5" max="5" width="21.85546875" bestFit="1" customWidth="1"/>
    <col min="9" max="9" width="20.42578125" bestFit="1" customWidth="1"/>
  </cols>
  <sheetData>
    <row r="1" spans="1:9" x14ac:dyDescent="0.25">
      <c r="A1" s="29" t="s">
        <v>255</v>
      </c>
      <c r="B1" s="27"/>
      <c r="C1" s="27"/>
      <c r="D1" s="27"/>
      <c r="E1" s="27"/>
      <c r="F1" s="27"/>
      <c r="G1" s="27"/>
    </row>
    <row r="2" spans="1:9" x14ac:dyDescent="0.25">
      <c r="A2" s="27"/>
      <c r="B2" s="27"/>
      <c r="C2" s="27"/>
      <c r="D2" s="27"/>
      <c r="E2" s="27"/>
      <c r="F2" s="27"/>
      <c r="G2" s="27"/>
      <c r="I2" s="25"/>
    </row>
    <row r="3" spans="1:9" x14ac:dyDescent="0.25">
      <c r="A3" s="5"/>
      <c r="B3" s="5" t="s">
        <v>2</v>
      </c>
      <c r="C3" s="5" t="s">
        <v>3</v>
      </c>
      <c r="D3" s="5" t="s">
        <v>4</v>
      </c>
      <c r="E3" s="5" t="s">
        <v>5</v>
      </c>
    </row>
    <row r="4" spans="1:9" x14ac:dyDescent="0.25">
      <c r="A4" s="6" t="s">
        <v>2</v>
      </c>
      <c r="B4" s="6">
        <f>VARP(Dataset!$C$2:$C$136)</f>
        <v>2271.3769492455435</v>
      </c>
      <c r="C4" s="6"/>
      <c r="D4" s="6"/>
      <c r="E4" s="6"/>
    </row>
    <row r="5" spans="1:9" x14ac:dyDescent="0.25">
      <c r="A5" s="6" t="s">
        <v>3</v>
      </c>
      <c r="B5" s="6">
        <v>147.20533333333347</v>
      </c>
      <c r="C5" s="6">
        <f>VARP(Dataset!$D$2:$D$136)</f>
        <v>27.395585185185187</v>
      </c>
      <c r="D5" s="6"/>
      <c r="E5" s="6"/>
    </row>
    <row r="6" spans="1:9" x14ac:dyDescent="0.25">
      <c r="A6" s="6" t="s">
        <v>4</v>
      </c>
      <c r="B6" s="6">
        <v>7899.6138545953354</v>
      </c>
      <c r="C6" s="6">
        <v>2002.3657333333317</v>
      </c>
      <c r="D6" s="6">
        <f>VARP(Dataset!$E$2:$E$136)</f>
        <v>163574.150592044</v>
      </c>
      <c r="E6" s="6"/>
    </row>
    <row r="7" spans="1:9" x14ac:dyDescent="0.25">
      <c r="A7" s="6" t="s">
        <v>5</v>
      </c>
      <c r="B7" s="6">
        <v>1352.5947956104251</v>
      </c>
      <c r="C7" s="6">
        <v>188.94131851851847</v>
      </c>
      <c r="D7" s="6">
        <v>12671.897307544587</v>
      </c>
      <c r="E7" s="6">
        <f>VARP(Dataset!$F$2:$F$136)</f>
        <v>1528.7201953360759</v>
      </c>
    </row>
    <row r="10" spans="1:9" ht="18.75" x14ac:dyDescent="0.3">
      <c r="A10" s="10" t="s">
        <v>173</v>
      </c>
      <c r="B10" s="10"/>
      <c r="C10" s="10"/>
      <c r="D10" s="10"/>
      <c r="E10" s="10"/>
    </row>
    <row r="11" spans="1:9" ht="18.75" x14ac:dyDescent="0.3">
      <c r="A11" s="10" t="s">
        <v>247</v>
      </c>
      <c r="B11" s="10"/>
      <c r="C11" s="10"/>
      <c r="D11" s="10"/>
      <c r="E11" s="10"/>
    </row>
  </sheetData>
  <mergeCells count="1">
    <mergeCell ref="A1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M2" sqref="M2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2" customWidth="1"/>
    <col min="4" max="4" width="18.140625" bestFit="1" customWidth="1"/>
    <col min="5" max="5" width="12" bestFit="1" customWidth="1"/>
    <col min="6" max="6" width="12" customWidth="1"/>
    <col min="7" max="7" width="18.140625" bestFit="1" customWidth="1"/>
    <col min="8" max="8" width="12" bestFit="1" customWidth="1"/>
    <col min="9" max="9" width="11" customWidth="1"/>
    <col min="10" max="10" width="21.85546875" bestFit="1" customWidth="1"/>
    <col min="13" max="13" width="20.42578125" bestFit="1" customWidth="1"/>
  </cols>
  <sheetData>
    <row r="1" spans="1:13" x14ac:dyDescent="0.25">
      <c r="A1" s="31" t="s">
        <v>248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M2" s="25"/>
    </row>
    <row r="3" spans="1:13" ht="15.75" thickBo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3" x14ac:dyDescent="0.25">
      <c r="A4" s="5" t="s">
        <v>2</v>
      </c>
      <c r="B4" s="5"/>
      <c r="C4" s="5"/>
      <c r="D4" s="5" t="s">
        <v>3</v>
      </c>
      <c r="E4" s="5"/>
      <c r="F4" s="5"/>
      <c r="G4" s="5" t="s">
        <v>4</v>
      </c>
      <c r="H4" s="5"/>
      <c r="I4" s="5"/>
      <c r="J4" s="5" t="s">
        <v>5</v>
      </c>
      <c r="K4" s="5"/>
    </row>
    <row r="5" spans="1:13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x14ac:dyDescent="0.25">
      <c r="A6" s="6" t="s">
        <v>174</v>
      </c>
      <c r="B6" s="6">
        <v>22.403703703703712</v>
      </c>
      <c r="C6" s="6"/>
      <c r="D6" s="6" t="s">
        <v>174</v>
      </c>
      <c r="E6" s="6">
        <v>2.0400000000000005</v>
      </c>
      <c r="F6" s="6"/>
      <c r="G6" s="6" t="s">
        <v>174</v>
      </c>
      <c r="H6" s="6">
        <v>127.39925925925927</v>
      </c>
      <c r="I6" s="6"/>
      <c r="J6" s="6" t="s">
        <v>174</v>
      </c>
      <c r="K6" s="6">
        <v>20.465185185185192</v>
      </c>
    </row>
    <row r="7" spans="1:13" x14ac:dyDescent="0.25">
      <c r="A7" s="6" t="s">
        <v>175</v>
      </c>
      <c r="B7" s="6">
        <v>4.1171075099031684</v>
      </c>
      <c r="C7" s="6"/>
      <c r="D7" s="6" t="s">
        <v>175</v>
      </c>
      <c r="E7" s="6">
        <v>0.45215557672230855</v>
      </c>
      <c r="F7" s="6"/>
      <c r="G7" s="6" t="s">
        <v>175</v>
      </c>
      <c r="H7" s="6">
        <v>34.938554869349382</v>
      </c>
      <c r="I7" s="6"/>
      <c r="J7" s="6" t="s">
        <v>175</v>
      </c>
      <c r="K7" s="6">
        <v>3.3776263361548944</v>
      </c>
    </row>
    <row r="8" spans="1:13" x14ac:dyDescent="0.25">
      <c r="A8" s="6" t="s">
        <v>176</v>
      </c>
      <c r="B8" s="6">
        <v>10.3</v>
      </c>
      <c r="C8" s="6"/>
      <c r="D8" s="6" t="s">
        <v>176</v>
      </c>
      <c r="E8" s="6">
        <v>0.6</v>
      </c>
      <c r="F8" s="6"/>
      <c r="G8" s="6" t="s">
        <v>176</v>
      </c>
      <c r="H8" s="6">
        <v>15.5</v>
      </c>
      <c r="I8" s="6"/>
      <c r="J8" s="6" t="s">
        <v>176</v>
      </c>
      <c r="K8" s="6">
        <v>8.6999999999999993</v>
      </c>
    </row>
    <row r="9" spans="1:13" x14ac:dyDescent="0.25">
      <c r="A9" s="6" t="s">
        <v>177</v>
      </c>
      <c r="B9" s="6">
        <v>6.3</v>
      </c>
      <c r="C9" s="6"/>
      <c r="D9" s="6" t="s">
        <v>177</v>
      </c>
      <c r="E9" s="6">
        <v>0.5</v>
      </c>
      <c r="F9" s="6"/>
      <c r="G9" s="6" t="s">
        <v>177</v>
      </c>
      <c r="H9" s="6">
        <v>7.2</v>
      </c>
      <c r="I9" s="6"/>
      <c r="J9" s="6" t="s">
        <v>177</v>
      </c>
      <c r="K9" s="6">
        <v>11.8</v>
      </c>
    </row>
    <row r="10" spans="1:13" x14ac:dyDescent="0.25">
      <c r="A10" s="6" t="s">
        <v>178</v>
      </c>
      <c r="B10" s="6">
        <v>47.836466461201375</v>
      </c>
      <c r="C10" s="6"/>
      <c r="D10" s="6" t="s">
        <v>178</v>
      </c>
      <c r="E10" s="6">
        <v>5.253573055620933</v>
      </c>
      <c r="F10" s="6"/>
      <c r="G10" s="6" t="s">
        <v>178</v>
      </c>
      <c r="H10" s="6">
        <v>405.94932344863258</v>
      </c>
      <c r="I10" s="6"/>
      <c r="J10" s="6" t="s">
        <v>178</v>
      </c>
      <c r="K10" s="6">
        <v>39.244471648918442</v>
      </c>
    </row>
    <row r="11" spans="1:13" x14ac:dyDescent="0.25">
      <c r="A11" s="6" t="s">
        <v>179</v>
      </c>
      <c r="B11" s="6">
        <v>2288.3275234936441</v>
      </c>
      <c r="C11" s="6"/>
      <c r="D11" s="6" t="s">
        <v>179</v>
      </c>
      <c r="E11" s="6">
        <v>27.600029850746267</v>
      </c>
      <c r="F11" s="6"/>
      <c r="G11" s="6" t="s">
        <v>179</v>
      </c>
      <c r="H11" s="6">
        <v>164794.85320840252</v>
      </c>
      <c r="I11" s="6"/>
      <c r="J11" s="6" t="s">
        <v>179</v>
      </c>
      <c r="K11" s="6">
        <v>1540.1285550027633</v>
      </c>
    </row>
    <row r="12" spans="1:13" x14ac:dyDescent="0.25">
      <c r="A12" s="6" t="s">
        <v>180</v>
      </c>
      <c r="B12" s="6">
        <v>41.720337587025753</v>
      </c>
      <c r="C12" s="6"/>
      <c r="D12" s="6" t="s">
        <v>180</v>
      </c>
      <c r="E12" s="6">
        <v>24.962269088441232</v>
      </c>
      <c r="F12" s="6"/>
      <c r="G12" s="6" t="s">
        <v>180</v>
      </c>
      <c r="H12" s="6">
        <v>26.104918902341204</v>
      </c>
      <c r="I12" s="6"/>
      <c r="J12" s="6" t="s">
        <v>180</v>
      </c>
      <c r="K12" s="6">
        <v>20.569413737538788</v>
      </c>
    </row>
    <row r="13" spans="1:13" x14ac:dyDescent="0.25">
      <c r="A13" s="6" t="s">
        <v>181</v>
      </c>
      <c r="B13" s="6">
        <v>5.9503248426773023</v>
      </c>
      <c r="C13" s="6"/>
      <c r="D13" s="6" t="s">
        <v>181</v>
      </c>
      <c r="E13" s="6">
        <v>4.7788989077219917</v>
      </c>
      <c r="F13" s="6"/>
      <c r="G13" s="6" t="s">
        <v>181</v>
      </c>
      <c r="H13" s="6">
        <v>5.0084272766296456</v>
      </c>
      <c r="I13" s="6"/>
      <c r="J13" s="6" t="s">
        <v>181</v>
      </c>
      <c r="K13" s="6">
        <v>4.344174806103589</v>
      </c>
    </row>
    <row r="14" spans="1:13" x14ac:dyDescent="0.25">
      <c r="A14" s="6" t="s">
        <v>182</v>
      </c>
      <c r="B14" s="6">
        <v>410.9</v>
      </c>
      <c r="C14" s="6"/>
      <c r="D14" s="6" t="s">
        <v>182</v>
      </c>
      <c r="E14" s="6">
        <v>39.299999999999997</v>
      </c>
      <c r="F14" s="6"/>
      <c r="G14" s="6" t="s">
        <v>182</v>
      </c>
      <c r="H14" s="6">
        <v>2812.2</v>
      </c>
      <c r="I14" s="6"/>
      <c r="J14" s="6" t="s">
        <v>182</v>
      </c>
      <c r="K14" s="6">
        <v>261</v>
      </c>
    </row>
    <row r="15" spans="1:13" x14ac:dyDescent="0.25">
      <c r="A15" s="6" t="s">
        <v>183</v>
      </c>
      <c r="B15" s="6">
        <v>0.8</v>
      </c>
      <c r="C15" s="6"/>
      <c r="D15" s="6" t="s">
        <v>183</v>
      </c>
      <c r="E15" s="6">
        <v>-1.5</v>
      </c>
      <c r="F15" s="6"/>
      <c r="G15" s="6" t="s">
        <v>183</v>
      </c>
      <c r="H15" s="6">
        <v>1.3</v>
      </c>
      <c r="I15" s="6"/>
      <c r="J15" s="6" t="s">
        <v>183</v>
      </c>
      <c r="K15" s="6">
        <v>0.2</v>
      </c>
    </row>
    <row r="16" spans="1:13" x14ac:dyDescent="0.25">
      <c r="A16" s="6" t="s">
        <v>184</v>
      </c>
      <c r="B16" s="6">
        <v>411.7</v>
      </c>
      <c r="C16" s="6"/>
      <c r="D16" s="6" t="s">
        <v>184</v>
      </c>
      <c r="E16" s="6">
        <v>37.799999999999997</v>
      </c>
      <c r="F16" s="6"/>
      <c r="G16" s="6" t="s">
        <v>184</v>
      </c>
      <c r="H16" s="6">
        <v>2813.5</v>
      </c>
      <c r="I16" s="6"/>
      <c r="J16" s="6" t="s">
        <v>184</v>
      </c>
      <c r="K16" s="6">
        <v>261.2</v>
      </c>
    </row>
    <row r="17" spans="1:11" x14ac:dyDescent="0.25">
      <c r="A17" s="6" t="s">
        <v>145</v>
      </c>
      <c r="B17" s="6">
        <v>3024.5000000000014</v>
      </c>
      <c r="C17" s="6"/>
      <c r="D17" s="6" t="s">
        <v>145</v>
      </c>
      <c r="E17" s="6">
        <v>275.40000000000009</v>
      </c>
      <c r="F17" s="6"/>
      <c r="G17" s="6" t="s">
        <v>145</v>
      </c>
      <c r="H17" s="6">
        <v>17198.900000000001</v>
      </c>
      <c r="I17" s="6"/>
      <c r="J17" s="6" t="s">
        <v>145</v>
      </c>
      <c r="K17" s="6">
        <v>2762.8000000000011</v>
      </c>
    </row>
    <row r="18" spans="1:11" x14ac:dyDescent="0.25">
      <c r="A18" s="6" t="s">
        <v>144</v>
      </c>
      <c r="B18" s="6">
        <v>135</v>
      </c>
      <c r="C18" s="6"/>
      <c r="D18" s="6" t="s">
        <v>144</v>
      </c>
      <c r="E18" s="6">
        <v>135</v>
      </c>
      <c r="F18" s="6"/>
      <c r="G18" s="6" t="s">
        <v>144</v>
      </c>
      <c r="H18" s="6">
        <v>135</v>
      </c>
      <c r="I18" s="6"/>
      <c r="J18" s="6" t="s">
        <v>144</v>
      </c>
      <c r="K18" s="6">
        <v>135</v>
      </c>
    </row>
    <row r="19" spans="1:11" x14ac:dyDescent="0.25">
      <c r="A19" s="6" t="s">
        <v>185</v>
      </c>
      <c r="B19" s="6">
        <v>411.7</v>
      </c>
      <c r="C19" s="6"/>
      <c r="D19" s="6" t="s">
        <v>185</v>
      </c>
      <c r="E19" s="6">
        <v>37.799999999999997</v>
      </c>
      <c r="F19" s="6"/>
      <c r="G19" s="6" t="s">
        <v>185</v>
      </c>
      <c r="H19" s="6">
        <v>2813.5</v>
      </c>
      <c r="I19" s="6"/>
      <c r="J19" s="6" t="s">
        <v>185</v>
      </c>
      <c r="K19" s="6">
        <v>261.2</v>
      </c>
    </row>
    <row r="20" spans="1:11" x14ac:dyDescent="0.25">
      <c r="A20" s="6" t="s">
        <v>186</v>
      </c>
      <c r="B20" s="6">
        <v>0.8</v>
      </c>
      <c r="C20" s="6"/>
      <c r="D20" s="6" t="s">
        <v>186</v>
      </c>
      <c r="E20" s="6">
        <v>-1.5</v>
      </c>
      <c r="F20" s="6"/>
      <c r="G20" s="6" t="s">
        <v>186</v>
      </c>
      <c r="H20" s="6">
        <v>1.3</v>
      </c>
      <c r="I20" s="6"/>
      <c r="J20" s="6" t="s">
        <v>186</v>
      </c>
      <c r="K20" s="6">
        <v>0.2</v>
      </c>
    </row>
  </sheetData>
  <mergeCells count="1">
    <mergeCell ref="A1:K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J1" sqref="J1"/>
    </sheetView>
  </sheetViews>
  <sheetFormatPr defaultRowHeight="15" x14ac:dyDescent="0.25"/>
  <cols>
    <col min="1" max="1" width="30.5703125" bestFit="1" customWidth="1"/>
    <col min="2" max="2" width="16.5703125" bestFit="1" customWidth="1"/>
    <col min="3" max="3" width="15.28515625" bestFit="1" customWidth="1"/>
    <col min="10" max="10" width="20.42578125" bestFit="1" customWidth="1"/>
  </cols>
  <sheetData>
    <row r="1" spans="1:19" x14ac:dyDescent="0.25">
      <c r="A1" s="33" t="s">
        <v>187</v>
      </c>
      <c r="B1" s="27"/>
      <c r="C1" s="27"/>
      <c r="D1" s="27"/>
      <c r="J1" s="25"/>
    </row>
    <row r="2" spans="1:19" x14ac:dyDescent="0.25">
      <c r="A2" s="27"/>
      <c r="B2" s="27"/>
      <c r="C2" s="27"/>
      <c r="D2" s="27"/>
    </row>
    <row r="3" spans="1:19" x14ac:dyDescent="0.25">
      <c r="A3" s="5"/>
      <c r="B3" s="5" t="s">
        <v>3</v>
      </c>
      <c r="C3" s="5" t="s">
        <v>2</v>
      </c>
    </row>
    <row r="4" spans="1:19" x14ac:dyDescent="0.25">
      <c r="A4" s="6" t="s">
        <v>174</v>
      </c>
      <c r="B4" s="6">
        <v>2.0400000000000005</v>
      </c>
      <c r="C4" s="12">
        <v>22.403703703703712</v>
      </c>
    </row>
    <row r="5" spans="1:19" x14ac:dyDescent="0.25">
      <c r="A5" s="6" t="s">
        <v>147</v>
      </c>
      <c r="B5" s="12">
        <v>27.600029850746267</v>
      </c>
      <c r="C5" s="12">
        <v>2288.3275234936441</v>
      </c>
    </row>
    <row r="6" spans="1:19" x14ac:dyDescent="0.25">
      <c r="A6" s="6" t="s">
        <v>188</v>
      </c>
      <c r="B6" s="6">
        <v>135</v>
      </c>
      <c r="C6" s="6">
        <v>135</v>
      </c>
    </row>
    <row r="7" spans="1:19" x14ac:dyDescent="0.25">
      <c r="A7" s="6" t="s">
        <v>151</v>
      </c>
      <c r="B7" s="6">
        <v>134</v>
      </c>
      <c r="C7" s="6">
        <v>134</v>
      </c>
    </row>
    <row r="8" spans="1:19" x14ac:dyDescent="0.25">
      <c r="A8" s="6" t="s">
        <v>153</v>
      </c>
      <c r="B8" s="12">
        <v>1.20612235649767E-2</v>
      </c>
      <c r="C8" s="6"/>
    </row>
    <row r="9" spans="1:19" x14ac:dyDescent="0.25">
      <c r="A9" s="6" t="s">
        <v>189</v>
      </c>
      <c r="B9" s="6">
        <v>0</v>
      </c>
      <c r="C9" s="6"/>
    </row>
    <row r="10" spans="1:19" x14ac:dyDescent="0.25">
      <c r="A10" s="6" t="s">
        <v>190</v>
      </c>
      <c r="B10" s="12">
        <v>0.75186514874571708</v>
      </c>
      <c r="C10" s="6"/>
    </row>
    <row r="13" spans="1:19" ht="18.75" x14ac:dyDescent="0.3">
      <c r="A13" s="10" t="s">
        <v>161</v>
      </c>
      <c r="B13" s="10"/>
      <c r="C13" s="10"/>
      <c r="D13" s="10"/>
      <c r="E13" s="10"/>
      <c r="F13" s="10"/>
      <c r="G13" s="10"/>
      <c r="H13" s="1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20.25" x14ac:dyDescent="0.35">
      <c r="A14" s="14" t="s">
        <v>249</v>
      </c>
      <c r="B14" s="10"/>
      <c r="C14" s="10"/>
      <c r="D14" s="10"/>
      <c r="E14" s="10"/>
      <c r="F14" s="10"/>
      <c r="G14" s="10"/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8.75" x14ac:dyDescent="0.3">
      <c r="A15" s="10" t="s">
        <v>250</v>
      </c>
      <c r="B15" s="10"/>
      <c r="C15" s="10"/>
      <c r="D15" s="10"/>
      <c r="E15" s="10"/>
      <c r="F15" s="10"/>
      <c r="G15" s="10"/>
      <c r="H15" s="7"/>
    </row>
  </sheetData>
  <mergeCells count="1">
    <mergeCell ref="A1:D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abSelected="1" workbookViewId="0">
      <selection sqref="A1:F2"/>
    </sheetView>
  </sheetViews>
  <sheetFormatPr defaultRowHeight="15" x14ac:dyDescent="0.25"/>
  <cols>
    <col min="2" max="2" width="15.28515625" bestFit="1" customWidth="1"/>
    <col min="8" max="8" width="20.42578125" bestFit="1" customWidth="1"/>
  </cols>
  <sheetData>
    <row r="1" spans="1:8" x14ac:dyDescent="0.25">
      <c r="A1" s="29" t="s">
        <v>256</v>
      </c>
      <c r="B1" s="27"/>
      <c r="C1" s="27"/>
      <c r="D1" s="27"/>
      <c r="E1" s="27"/>
      <c r="F1" s="27"/>
    </row>
    <row r="2" spans="1:8" x14ac:dyDescent="0.25">
      <c r="A2" s="27"/>
      <c r="B2" s="27"/>
      <c r="C2" s="27"/>
      <c r="D2" s="27"/>
      <c r="E2" s="27"/>
      <c r="F2" s="27"/>
      <c r="H2" s="25"/>
    </row>
    <row r="3" spans="1:8" x14ac:dyDescent="0.25">
      <c r="A3" s="5" t="s">
        <v>191</v>
      </c>
      <c r="B3" s="5" t="s">
        <v>2</v>
      </c>
      <c r="C3" s="5" t="s">
        <v>192</v>
      </c>
      <c r="D3" s="5" t="s">
        <v>193</v>
      </c>
    </row>
    <row r="4" spans="1:8" x14ac:dyDescent="0.25">
      <c r="A4" s="6">
        <v>6</v>
      </c>
      <c r="B4" s="15">
        <v>411.7</v>
      </c>
      <c r="C4" s="6">
        <v>1</v>
      </c>
      <c r="D4" s="16">
        <v>1</v>
      </c>
    </row>
    <row r="5" spans="1:8" x14ac:dyDescent="0.25">
      <c r="A5" s="6">
        <v>4</v>
      </c>
      <c r="B5" s="15">
        <v>308.89999999999998</v>
      </c>
      <c r="C5" s="6">
        <v>2</v>
      </c>
      <c r="D5" s="16">
        <v>0.99199999999999999</v>
      </c>
    </row>
    <row r="6" spans="1:8" x14ac:dyDescent="0.25">
      <c r="A6" s="6">
        <v>1</v>
      </c>
      <c r="B6" s="15">
        <v>134.80000000000001</v>
      </c>
      <c r="C6" s="6">
        <v>3</v>
      </c>
      <c r="D6" s="16">
        <v>0.98499999999999999</v>
      </c>
    </row>
    <row r="7" spans="1:8" x14ac:dyDescent="0.25">
      <c r="A7" s="6">
        <v>2</v>
      </c>
      <c r="B7" s="15">
        <v>113.1</v>
      </c>
      <c r="C7" s="6">
        <v>4</v>
      </c>
      <c r="D7" s="16">
        <v>0.97699999999999998</v>
      </c>
    </row>
    <row r="8" spans="1:8" x14ac:dyDescent="0.25">
      <c r="A8" s="6">
        <v>3</v>
      </c>
      <c r="B8" s="15">
        <v>103</v>
      </c>
      <c r="C8" s="6">
        <v>5</v>
      </c>
      <c r="D8" s="16">
        <v>0.97</v>
      </c>
    </row>
    <row r="9" spans="1:8" x14ac:dyDescent="0.25">
      <c r="A9" s="6">
        <v>5</v>
      </c>
      <c r="B9" s="15">
        <v>98.1</v>
      </c>
      <c r="C9" s="6">
        <v>6</v>
      </c>
      <c r="D9" s="16">
        <v>0.96199999999999997</v>
      </c>
    </row>
    <row r="10" spans="1:8" x14ac:dyDescent="0.25">
      <c r="A10" s="6">
        <v>18</v>
      </c>
      <c r="B10" s="15">
        <v>76.7</v>
      </c>
      <c r="C10" s="6">
        <v>7</v>
      </c>
      <c r="D10" s="16">
        <v>0.94699999999999995</v>
      </c>
    </row>
    <row r="11" spans="1:8" x14ac:dyDescent="0.25">
      <c r="A11" s="6">
        <v>26</v>
      </c>
      <c r="B11" s="15">
        <v>76.7</v>
      </c>
      <c r="C11" s="6">
        <v>7</v>
      </c>
      <c r="D11" s="16">
        <v>0.94699999999999995</v>
      </c>
    </row>
    <row r="12" spans="1:8" x14ac:dyDescent="0.25">
      <c r="A12" s="6">
        <v>17</v>
      </c>
      <c r="B12" s="15">
        <v>75</v>
      </c>
      <c r="C12" s="6">
        <v>9</v>
      </c>
      <c r="D12" s="16">
        <v>0.94</v>
      </c>
    </row>
    <row r="13" spans="1:8" x14ac:dyDescent="0.25">
      <c r="A13" s="6">
        <v>25</v>
      </c>
      <c r="B13" s="15">
        <v>74.5</v>
      </c>
      <c r="C13" s="6">
        <v>10</v>
      </c>
      <c r="D13" s="16">
        <v>0.93200000000000005</v>
      </c>
    </row>
    <row r="14" spans="1:8" x14ac:dyDescent="0.25">
      <c r="A14" s="6">
        <v>10</v>
      </c>
      <c r="B14" s="15">
        <v>63.2</v>
      </c>
      <c r="C14" s="6">
        <v>11</v>
      </c>
      <c r="D14" s="16">
        <v>0.92500000000000004</v>
      </c>
    </row>
    <row r="15" spans="1:8" x14ac:dyDescent="0.25">
      <c r="A15" s="6">
        <v>8</v>
      </c>
      <c r="B15" s="15">
        <v>51.1</v>
      </c>
      <c r="C15" s="6">
        <v>12</v>
      </c>
      <c r="D15" s="16">
        <v>0.91700000000000004</v>
      </c>
    </row>
    <row r="16" spans="1:8" x14ac:dyDescent="0.25">
      <c r="A16" s="6">
        <v>22</v>
      </c>
      <c r="B16" s="15">
        <v>45.7</v>
      </c>
      <c r="C16" s="6">
        <v>13</v>
      </c>
      <c r="D16" s="16">
        <v>0.91</v>
      </c>
    </row>
    <row r="17" spans="1:4" x14ac:dyDescent="0.25">
      <c r="A17" s="6">
        <v>15</v>
      </c>
      <c r="B17" s="15">
        <v>44.9</v>
      </c>
      <c r="C17" s="6">
        <v>14</v>
      </c>
      <c r="D17" s="16">
        <v>0.90200000000000002</v>
      </c>
    </row>
    <row r="18" spans="1:4" x14ac:dyDescent="0.25">
      <c r="A18" s="6">
        <v>7</v>
      </c>
      <c r="B18" s="15">
        <v>43.5</v>
      </c>
      <c r="C18" s="6">
        <v>15</v>
      </c>
      <c r="D18" s="16">
        <v>0.89500000000000002</v>
      </c>
    </row>
    <row r="19" spans="1:4" x14ac:dyDescent="0.25">
      <c r="A19" s="6">
        <v>19</v>
      </c>
      <c r="B19" s="15">
        <v>41.3</v>
      </c>
      <c r="C19" s="6">
        <v>16</v>
      </c>
      <c r="D19" s="16">
        <v>0.88800000000000001</v>
      </c>
    </row>
    <row r="20" spans="1:4" x14ac:dyDescent="0.25">
      <c r="A20" s="6">
        <v>12</v>
      </c>
      <c r="B20" s="15">
        <v>39.700000000000003</v>
      </c>
      <c r="C20" s="6">
        <v>17</v>
      </c>
      <c r="D20" s="16">
        <v>0.88</v>
      </c>
    </row>
    <row r="21" spans="1:4" x14ac:dyDescent="0.25">
      <c r="A21" s="6">
        <v>27</v>
      </c>
      <c r="B21" s="15">
        <v>35.4</v>
      </c>
      <c r="C21" s="6">
        <v>18</v>
      </c>
      <c r="D21" s="16">
        <v>0.873</v>
      </c>
    </row>
    <row r="22" spans="1:4" x14ac:dyDescent="0.25">
      <c r="A22" s="6">
        <v>53</v>
      </c>
      <c r="B22" s="15">
        <v>34.1</v>
      </c>
      <c r="C22" s="6">
        <v>19</v>
      </c>
      <c r="D22" s="16">
        <v>0.86499999999999999</v>
      </c>
    </row>
    <row r="23" spans="1:4" x14ac:dyDescent="0.25">
      <c r="A23" s="6">
        <v>44</v>
      </c>
      <c r="B23" s="15">
        <v>29.6</v>
      </c>
      <c r="C23" s="6">
        <v>20</v>
      </c>
      <c r="D23" s="16">
        <v>0.85799999999999998</v>
      </c>
    </row>
    <row r="24" spans="1:4" x14ac:dyDescent="0.25">
      <c r="A24" s="6">
        <v>9</v>
      </c>
      <c r="B24" s="15">
        <v>28.4</v>
      </c>
      <c r="C24" s="6">
        <v>21</v>
      </c>
      <c r="D24" s="16">
        <v>0.85</v>
      </c>
    </row>
    <row r="25" spans="1:4" x14ac:dyDescent="0.25">
      <c r="A25" s="6">
        <v>11</v>
      </c>
      <c r="B25" s="15">
        <v>27.9</v>
      </c>
      <c r="C25" s="6">
        <v>22</v>
      </c>
      <c r="D25" s="16">
        <v>0.84299999999999997</v>
      </c>
    </row>
    <row r="26" spans="1:4" x14ac:dyDescent="0.25">
      <c r="A26" s="6">
        <v>21</v>
      </c>
      <c r="B26" s="15">
        <v>27.3</v>
      </c>
      <c r="C26" s="6">
        <v>23</v>
      </c>
      <c r="D26" s="16">
        <v>0.83499999999999996</v>
      </c>
    </row>
    <row r="27" spans="1:4" x14ac:dyDescent="0.25">
      <c r="A27" s="6">
        <v>122</v>
      </c>
      <c r="B27" s="15">
        <v>25.7</v>
      </c>
      <c r="C27" s="6">
        <v>24</v>
      </c>
      <c r="D27" s="16">
        <v>0.82799999999999996</v>
      </c>
    </row>
    <row r="28" spans="1:4" x14ac:dyDescent="0.25">
      <c r="A28" s="6">
        <v>13</v>
      </c>
      <c r="B28" s="15">
        <v>25.4</v>
      </c>
      <c r="C28" s="6">
        <v>25</v>
      </c>
      <c r="D28" s="16">
        <v>0.82</v>
      </c>
    </row>
    <row r="29" spans="1:4" x14ac:dyDescent="0.25">
      <c r="A29" s="6">
        <v>40</v>
      </c>
      <c r="B29" s="15">
        <v>25</v>
      </c>
      <c r="C29" s="6">
        <v>26</v>
      </c>
      <c r="D29" s="16">
        <v>0.81299999999999994</v>
      </c>
    </row>
    <row r="30" spans="1:4" x14ac:dyDescent="0.25">
      <c r="A30" s="6">
        <v>14</v>
      </c>
      <c r="B30" s="15">
        <v>24.4</v>
      </c>
      <c r="C30" s="6">
        <v>27</v>
      </c>
      <c r="D30" s="16">
        <v>0.80500000000000005</v>
      </c>
    </row>
    <row r="31" spans="1:4" x14ac:dyDescent="0.25">
      <c r="A31" s="6">
        <v>56</v>
      </c>
      <c r="B31" s="15">
        <v>23.7</v>
      </c>
      <c r="C31" s="6">
        <v>28</v>
      </c>
      <c r="D31" s="16">
        <v>0.79800000000000004</v>
      </c>
    </row>
    <row r="32" spans="1:4" x14ac:dyDescent="0.25">
      <c r="A32" s="6">
        <v>63</v>
      </c>
      <c r="B32" s="15">
        <v>21.5</v>
      </c>
      <c r="C32" s="6">
        <v>29</v>
      </c>
      <c r="D32" s="16">
        <v>0.79100000000000004</v>
      </c>
    </row>
    <row r="33" spans="1:4" x14ac:dyDescent="0.25">
      <c r="A33" s="6">
        <v>80</v>
      </c>
      <c r="B33" s="15">
        <v>21.2</v>
      </c>
      <c r="C33" s="6">
        <v>30</v>
      </c>
      <c r="D33" s="16">
        <v>0.78300000000000003</v>
      </c>
    </row>
    <row r="34" spans="1:4" x14ac:dyDescent="0.25">
      <c r="A34" s="6">
        <v>28</v>
      </c>
      <c r="B34" s="15">
        <v>21.1</v>
      </c>
      <c r="C34" s="6">
        <v>31</v>
      </c>
      <c r="D34" s="16">
        <v>0.77600000000000002</v>
      </c>
    </row>
    <row r="35" spans="1:4" x14ac:dyDescent="0.25">
      <c r="A35" s="6">
        <v>32</v>
      </c>
      <c r="B35" s="15">
        <v>19.7</v>
      </c>
      <c r="C35" s="6">
        <v>32</v>
      </c>
      <c r="D35" s="16">
        <v>0.76800000000000002</v>
      </c>
    </row>
    <row r="36" spans="1:4" x14ac:dyDescent="0.25">
      <c r="A36" s="6">
        <v>16</v>
      </c>
      <c r="B36" s="15">
        <v>18.7</v>
      </c>
      <c r="C36" s="6">
        <v>33</v>
      </c>
      <c r="D36" s="16">
        <v>0.76100000000000001</v>
      </c>
    </row>
    <row r="37" spans="1:4" x14ac:dyDescent="0.25">
      <c r="A37" s="6">
        <v>34</v>
      </c>
      <c r="B37" s="15">
        <v>18</v>
      </c>
      <c r="C37" s="6">
        <v>34</v>
      </c>
      <c r="D37" s="16">
        <v>0.746</v>
      </c>
    </row>
    <row r="38" spans="1:4" x14ac:dyDescent="0.25">
      <c r="A38" s="6">
        <v>48</v>
      </c>
      <c r="B38" s="15">
        <v>18</v>
      </c>
      <c r="C38" s="6">
        <v>34</v>
      </c>
      <c r="D38" s="16">
        <v>0.746</v>
      </c>
    </row>
    <row r="39" spans="1:4" x14ac:dyDescent="0.25">
      <c r="A39" s="6">
        <v>94</v>
      </c>
      <c r="B39" s="15">
        <v>16.100000000000001</v>
      </c>
      <c r="C39" s="6">
        <v>36</v>
      </c>
      <c r="D39" s="16">
        <v>0.73799999999999999</v>
      </c>
    </row>
    <row r="40" spans="1:4" x14ac:dyDescent="0.25">
      <c r="A40" s="6">
        <v>57</v>
      </c>
      <c r="B40" s="15">
        <v>15.7</v>
      </c>
      <c r="C40" s="6">
        <v>37</v>
      </c>
      <c r="D40" s="16">
        <v>0.73099999999999998</v>
      </c>
    </row>
    <row r="41" spans="1:4" x14ac:dyDescent="0.25">
      <c r="A41" s="6">
        <v>24</v>
      </c>
      <c r="B41" s="15">
        <v>15.5</v>
      </c>
      <c r="C41" s="6">
        <v>38</v>
      </c>
      <c r="D41" s="16">
        <v>0.72299999999999998</v>
      </c>
    </row>
    <row r="42" spans="1:4" x14ac:dyDescent="0.25">
      <c r="A42" s="6">
        <v>102</v>
      </c>
      <c r="B42" s="15">
        <v>15.3</v>
      </c>
      <c r="C42" s="6">
        <v>39</v>
      </c>
      <c r="D42" s="16">
        <v>0.71599999999999997</v>
      </c>
    </row>
    <row r="43" spans="1:4" x14ac:dyDescent="0.25">
      <c r="A43" s="6">
        <v>125</v>
      </c>
      <c r="B43" s="15">
        <v>15.2</v>
      </c>
      <c r="C43" s="6">
        <v>40</v>
      </c>
      <c r="D43" s="16">
        <v>0.70099999999999996</v>
      </c>
    </row>
    <row r="44" spans="1:4" x14ac:dyDescent="0.25">
      <c r="A44" s="6">
        <v>131</v>
      </c>
      <c r="B44" s="15">
        <v>15.2</v>
      </c>
      <c r="C44" s="6">
        <v>40</v>
      </c>
      <c r="D44" s="16">
        <v>0.70099999999999996</v>
      </c>
    </row>
    <row r="45" spans="1:4" x14ac:dyDescent="0.25">
      <c r="A45" s="6">
        <v>61</v>
      </c>
      <c r="B45" s="15">
        <v>14.9</v>
      </c>
      <c r="C45" s="6">
        <v>42</v>
      </c>
      <c r="D45" s="16">
        <v>0.69399999999999995</v>
      </c>
    </row>
    <row r="46" spans="1:4" x14ac:dyDescent="0.25">
      <c r="A46" s="6">
        <v>99</v>
      </c>
      <c r="B46" s="15">
        <v>14.5</v>
      </c>
      <c r="C46" s="6">
        <v>43</v>
      </c>
      <c r="D46" s="16">
        <v>0.68600000000000005</v>
      </c>
    </row>
    <row r="47" spans="1:4" x14ac:dyDescent="0.25">
      <c r="A47" s="6">
        <v>58</v>
      </c>
      <c r="B47" s="15">
        <v>14.2</v>
      </c>
      <c r="C47" s="6">
        <v>44</v>
      </c>
      <c r="D47" s="16">
        <v>0.67900000000000005</v>
      </c>
    </row>
    <row r="48" spans="1:4" x14ac:dyDescent="0.25">
      <c r="A48" s="6">
        <v>45</v>
      </c>
      <c r="B48" s="15">
        <v>14.1</v>
      </c>
      <c r="C48" s="6">
        <v>45</v>
      </c>
      <c r="D48" s="16">
        <v>0.67100000000000004</v>
      </c>
    </row>
    <row r="49" spans="1:4" x14ac:dyDescent="0.25">
      <c r="A49" s="6">
        <v>73</v>
      </c>
      <c r="B49" s="15">
        <v>14</v>
      </c>
      <c r="C49" s="6">
        <v>46</v>
      </c>
      <c r="D49" s="16">
        <v>0.66400000000000003</v>
      </c>
    </row>
    <row r="50" spans="1:4" x14ac:dyDescent="0.25">
      <c r="A50" s="6">
        <v>36</v>
      </c>
      <c r="B50" s="15">
        <v>13.8</v>
      </c>
      <c r="C50" s="6">
        <v>47</v>
      </c>
      <c r="D50" s="16">
        <v>0.65600000000000003</v>
      </c>
    </row>
    <row r="51" spans="1:4" x14ac:dyDescent="0.25">
      <c r="A51" s="6">
        <v>30</v>
      </c>
      <c r="B51" s="15">
        <v>13.6</v>
      </c>
      <c r="C51" s="6">
        <v>48</v>
      </c>
      <c r="D51" s="16">
        <v>0.64900000000000002</v>
      </c>
    </row>
    <row r="52" spans="1:4" x14ac:dyDescent="0.25">
      <c r="A52" s="6">
        <v>20</v>
      </c>
      <c r="B52" s="15">
        <v>13.5</v>
      </c>
      <c r="C52" s="6">
        <v>49</v>
      </c>
      <c r="D52" s="16">
        <v>0.63400000000000001</v>
      </c>
    </row>
    <row r="53" spans="1:4" x14ac:dyDescent="0.25">
      <c r="A53" s="6">
        <v>59</v>
      </c>
      <c r="B53" s="15">
        <v>13.5</v>
      </c>
      <c r="C53" s="6">
        <v>49</v>
      </c>
      <c r="D53" s="16">
        <v>0.63400000000000001</v>
      </c>
    </row>
    <row r="54" spans="1:4" x14ac:dyDescent="0.25">
      <c r="A54" s="6">
        <v>42</v>
      </c>
      <c r="B54" s="15">
        <v>13.3</v>
      </c>
      <c r="C54" s="6">
        <v>51</v>
      </c>
      <c r="D54" s="16">
        <v>0.61899999999999999</v>
      </c>
    </row>
    <row r="55" spans="1:4" x14ac:dyDescent="0.25">
      <c r="A55" s="6">
        <v>79</v>
      </c>
      <c r="B55" s="15">
        <v>13.3</v>
      </c>
      <c r="C55" s="6">
        <v>51</v>
      </c>
      <c r="D55" s="16">
        <v>0.61899999999999999</v>
      </c>
    </row>
    <row r="56" spans="1:4" x14ac:dyDescent="0.25">
      <c r="A56" s="6">
        <v>23</v>
      </c>
      <c r="B56" s="15">
        <v>13.2</v>
      </c>
      <c r="C56" s="6">
        <v>53</v>
      </c>
      <c r="D56" s="16">
        <v>0.61099999999999999</v>
      </c>
    </row>
    <row r="57" spans="1:4" x14ac:dyDescent="0.25">
      <c r="A57" s="6">
        <v>110</v>
      </c>
      <c r="B57" s="15">
        <v>12.8</v>
      </c>
      <c r="C57" s="6">
        <v>54</v>
      </c>
      <c r="D57" s="16">
        <v>0.59699999999999998</v>
      </c>
    </row>
    <row r="58" spans="1:4" x14ac:dyDescent="0.25">
      <c r="A58" s="6">
        <v>133</v>
      </c>
      <c r="B58" s="15">
        <v>12.8</v>
      </c>
      <c r="C58" s="6">
        <v>54</v>
      </c>
      <c r="D58" s="16">
        <v>0.59699999999999998</v>
      </c>
    </row>
    <row r="59" spans="1:4" x14ac:dyDescent="0.25">
      <c r="A59" s="6">
        <v>85</v>
      </c>
      <c r="B59" s="15">
        <v>12.6</v>
      </c>
      <c r="C59" s="6">
        <v>56</v>
      </c>
      <c r="D59" s="16">
        <v>0.58899999999999997</v>
      </c>
    </row>
    <row r="60" spans="1:4" x14ac:dyDescent="0.25">
      <c r="A60" s="6">
        <v>70</v>
      </c>
      <c r="B60" s="15">
        <v>12.3</v>
      </c>
      <c r="C60" s="6">
        <v>57</v>
      </c>
      <c r="D60" s="16">
        <v>0.57399999999999995</v>
      </c>
    </row>
    <row r="61" spans="1:4" x14ac:dyDescent="0.25">
      <c r="A61" s="6">
        <v>101</v>
      </c>
      <c r="B61" s="15">
        <v>12.3</v>
      </c>
      <c r="C61" s="6">
        <v>57</v>
      </c>
      <c r="D61" s="16">
        <v>0.57399999999999995</v>
      </c>
    </row>
    <row r="62" spans="1:4" x14ac:dyDescent="0.25">
      <c r="A62" s="6">
        <v>38</v>
      </c>
      <c r="B62" s="15">
        <v>12.2</v>
      </c>
      <c r="C62" s="6">
        <v>59</v>
      </c>
      <c r="D62" s="16">
        <v>0.55900000000000005</v>
      </c>
    </row>
    <row r="63" spans="1:4" x14ac:dyDescent="0.25">
      <c r="A63" s="6">
        <v>134</v>
      </c>
      <c r="B63" s="15">
        <v>12.2</v>
      </c>
      <c r="C63" s="6">
        <v>59</v>
      </c>
      <c r="D63" s="16">
        <v>0.55900000000000005</v>
      </c>
    </row>
    <row r="64" spans="1:4" x14ac:dyDescent="0.25">
      <c r="A64" s="6">
        <v>54</v>
      </c>
      <c r="B64" s="15">
        <v>12.1</v>
      </c>
      <c r="C64" s="6">
        <v>61</v>
      </c>
      <c r="D64" s="16">
        <v>0.55200000000000005</v>
      </c>
    </row>
    <row r="65" spans="1:4" x14ac:dyDescent="0.25">
      <c r="A65" s="6">
        <v>117</v>
      </c>
      <c r="B65" s="15">
        <v>11.8</v>
      </c>
      <c r="C65" s="6">
        <v>62</v>
      </c>
      <c r="D65" s="16">
        <v>0.54400000000000004</v>
      </c>
    </row>
    <row r="66" spans="1:4" x14ac:dyDescent="0.25">
      <c r="A66" s="6">
        <v>113</v>
      </c>
      <c r="B66" s="15">
        <v>11.7</v>
      </c>
      <c r="C66" s="6">
        <v>63</v>
      </c>
      <c r="D66" s="16">
        <v>0.53700000000000003</v>
      </c>
    </row>
    <row r="67" spans="1:4" x14ac:dyDescent="0.25">
      <c r="A67" s="6">
        <v>107</v>
      </c>
      <c r="B67" s="15">
        <v>11.4</v>
      </c>
      <c r="C67" s="6">
        <v>64</v>
      </c>
      <c r="D67" s="16">
        <v>0.52900000000000003</v>
      </c>
    </row>
    <row r="68" spans="1:4" x14ac:dyDescent="0.25">
      <c r="A68" s="6">
        <v>118</v>
      </c>
      <c r="B68" s="15">
        <v>11</v>
      </c>
      <c r="C68" s="6">
        <v>65</v>
      </c>
      <c r="D68" s="16">
        <v>0.52200000000000002</v>
      </c>
    </row>
    <row r="69" spans="1:4" x14ac:dyDescent="0.25">
      <c r="A69" s="6">
        <v>105</v>
      </c>
      <c r="B69" s="15">
        <v>10.8</v>
      </c>
      <c r="C69" s="6">
        <v>66</v>
      </c>
      <c r="D69" s="16">
        <v>0.51400000000000001</v>
      </c>
    </row>
    <row r="70" spans="1:4" x14ac:dyDescent="0.25">
      <c r="A70" s="6">
        <v>29</v>
      </c>
      <c r="B70" s="15">
        <v>10.5</v>
      </c>
      <c r="C70" s="6">
        <v>67</v>
      </c>
      <c r="D70" s="16">
        <v>0.50700000000000001</v>
      </c>
    </row>
    <row r="71" spans="1:4" x14ac:dyDescent="0.25">
      <c r="A71" s="6">
        <v>39</v>
      </c>
      <c r="B71" s="15">
        <v>10.3</v>
      </c>
      <c r="C71" s="6">
        <v>68</v>
      </c>
      <c r="D71" s="16">
        <v>0.5</v>
      </c>
    </row>
    <row r="72" spans="1:4" x14ac:dyDescent="0.25">
      <c r="A72" s="6">
        <v>114</v>
      </c>
      <c r="B72" s="15">
        <v>9.8000000000000007</v>
      </c>
      <c r="C72" s="6">
        <v>69</v>
      </c>
      <c r="D72" s="16">
        <v>0.49199999999999999</v>
      </c>
    </row>
    <row r="73" spans="1:4" x14ac:dyDescent="0.25">
      <c r="A73" s="6">
        <v>33</v>
      </c>
      <c r="B73" s="15">
        <v>9.6</v>
      </c>
      <c r="C73" s="6">
        <v>70</v>
      </c>
      <c r="D73" s="16">
        <v>0.48499999999999999</v>
      </c>
    </row>
    <row r="74" spans="1:4" x14ac:dyDescent="0.25">
      <c r="A74" s="6">
        <v>89</v>
      </c>
      <c r="B74" s="15">
        <v>9.4</v>
      </c>
      <c r="C74" s="6">
        <v>71</v>
      </c>
      <c r="D74" s="16">
        <v>0.47699999999999998</v>
      </c>
    </row>
    <row r="75" spans="1:4" x14ac:dyDescent="0.25">
      <c r="A75" s="6">
        <v>41</v>
      </c>
      <c r="B75" s="15">
        <v>9.1999999999999993</v>
      </c>
      <c r="C75" s="6">
        <v>72</v>
      </c>
      <c r="D75" s="16">
        <v>0.45500000000000002</v>
      </c>
    </row>
    <row r="76" spans="1:4" x14ac:dyDescent="0.25">
      <c r="A76" s="6">
        <v>43</v>
      </c>
      <c r="B76" s="15">
        <v>9.1999999999999993</v>
      </c>
      <c r="C76" s="6">
        <v>72</v>
      </c>
      <c r="D76" s="16">
        <v>0.45500000000000002</v>
      </c>
    </row>
    <row r="77" spans="1:4" x14ac:dyDescent="0.25">
      <c r="A77" s="6">
        <v>69</v>
      </c>
      <c r="B77" s="15">
        <v>9.1999999999999993</v>
      </c>
      <c r="C77" s="6">
        <v>72</v>
      </c>
      <c r="D77" s="16">
        <v>0.45500000000000002</v>
      </c>
    </row>
    <row r="78" spans="1:4" x14ac:dyDescent="0.25">
      <c r="A78" s="6">
        <v>111</v>
      </c>
      <c r="B78" s="15">
        <v>8.6</v>
      </c>
      <c r="C78" s="6">
        <v>75</v>
      </c>
      <c r="D78" s="16">
        <v>0.44700000000000001</v>
      </c>
    </row>
    <row r="79" spans="1:4" x14ac:dyDescent="0.25">
      <c r="A79" s="6">
        <v>124</v>
      </c>
      <c r="B79" s="15">
        <v>8.3000000000000007</v>
      </c>
      <c r="C79" s="6">
        <v>76</v>
      </c>
      <c r="D79" s="16">
        <v>0.44</v>
      </c>
    </row>
    <row r="80" spans="1:4" x14ac:dyDescent="0.25">
      <c r="A80" s="6">
        <v>71</v>
      </c>
      <c r="B80" s="15">
        <v>8.1999999999999993</v>
      </c>
      <c r="C80" s="6">
        <v>77</v>
      </c>
      <c r="D80" s="16">
        <v>0.432</v>
      </c>
    </row>
    <row r="81" spans="1:4" x14ac:dyDescent="0.25">
      <c r="A81" s="6">
        <v>55</v>
      </c>
      <c r="B81" s="15">
        <v>8.1</v>
      </c>
      <c r="C81" s="6">
        <v>78</v>
      </c>
      <c r="D81" s="16">
        <v>0.42499999999999999</v>
      </c>
    </row>
    <row r="82" spans="1:4" x14ac:dyDescent="0.25">
      <c r="A82" s="6">
        <v>52</v>
      </c>
      <c r="B82" s="15">
        <v>8</v>
      </c>
      <c r="C82" s="6">
        <v>79</v>
      </c>
      <c r="D82" s="16">
        <v>0.41</v>
      </c>
    </row>
    <row r="83" spans="1:4" x14ac:dyDescent="0.25">
      <c r="A83" s="6">
        <v>103</v>
      </c>
      <c r="B83" s="15">
        <v>8</v>
      </c>
      <c r="C83" s="6">
        <v>79</v>
      </c>
      <c r="D83" s="16">
        <v>0.41</v>
      </c>
    </row>
    <row r="84" spans="1:4" x14ac:dyDescent="0.25">
      <c r="A84" s="6">
        <v>49</v>
      </c>
      <c r="B84" s="15">
        <v>7.6</v>
      </c>
      <c r="C84" s="6">
        <v>81</v>
      </c>
      <c r="D84" s="16">
        <v>0.38800000000000001</v>
      </c>
    </row>
    <row r="85" spans="1:4" x14ac:dyDescent="0.25">
      <c r="A85" s="6">
        <v>60</v>
      </c>
      <c r="B85" s="15">
        <v>7.6</v>
      </c>
      <c r="C85" s="6">
        <v>81</v>
      </c>
      <c r="D85" s="16">
        <v>0.38800000000000001</v>
      </c>
    </row>
    <row r="86" spans="1:4" x14ac:dyDescent="0.25">
      <c r="A86" s="6">
        <v>77</v>
      </c>
      <c r="B86" s="15">
        <v>7.6</v>
      </c>
      <c r="C86" s="6">
        <v>81</v>
      </c>
      <c r="D86" s="16">
        <v>0.38800000000000001</v>
      </c>
    </row>
    <row r="87" spans="1:4" x14ac:dyDescent="0.25">
      <c r="A87" s="6">
        <v>100</v>
      </c>
      <c r="B87" s="15">
        <v>7.4</v>
      </c>
      <c r="C87" s="6">
        <v>84</v>
      </c>
      <c r="D87" s="16">
        <v>0.38</v>
      </c>
    </row>
    <row r="88" spans="1:4" x14ac:dyDescent="0.25">
      <c r="A88" s="6">
        <v>37</v>
      </c>
      <c r="B88" s="15">
        <v>7.2</v>
      </c>
      <c r="C88" s="6">
        <v>85</v>
      </c>
      <c r="D88" s="16">
        <v>0.36499999999999999</v>
      </c>
    </row>
    <row r="89" spans="1:4" x14ac:dyDescent="0.25">
      <c r="A89" s="6">
        <v>46</v>
      </c>
      <c r="B89" s="15">
        <v>7.2</v>
      </c>
      <c r="C89" s="6">
        <v>85</v>
      </c>
      <c r="D89" s="16">
        <v>0.36499999999999999</v>
      </c>
    </row>
    <row r="90" spans="1:4" x14ac:dyDescent="0.25">
      <c r="A90" s="6">
        <v>35</v>
      </c>
      <c r="B90" s="15">
        <v>7</v>
      </c>
      <c r="C90" s="6">
        <v>87</v>
      </c>
      <c r="D90" s="16">
        <v>0.35799999999999998</v>
      </c>
    </row>
    <row r="91" spans="1:4" x14ac:dyDescent="0.25">
      <c r="A91" s="6">
        <v>106</v>
      </c>
      <c r="B91" s="15">
        <v>6.9</v>
      </c>
      <c r="C91" s="6">
        <v>88</v>
      </c>
      <c r="D91" s="16">
        <v>0.35</v>
      </c>
    </row>
    <row r="92" spans="1:4" x14ac:dyDescent="0.25">
      <c r="A92" s="6">
        <v>132</v>
      </c>
      <c r="B92" s="15">
        <v>6.8</v>
      </c>
      <c r="C92" s="6">
        <v>89</v>
      </c>
      <c r="D92" s="16">
        <v>0.34300000000000003</v>
      </c>
    </row>
    <row r="93" spans="1:4" x14ac:dyDescent="0.25">
      <c r="A93" s="6">
        <v>50</v>
      </c>
      <c r="B93" s="15">
        <v>6.6</v>
      </c>
      <c r="C93" s="6">
        <v>90</v>
      </c>
      <c r="D93" s="16">
        <v>0.32800000000000001</v>
      </c>
    </row>
    <row r="94" spans="1:4" x14ac:dyDescent="0.25">
      <c r="A94" s="6">
        <v>64</v>
      </c>
      <c r="B94" s="15">
        <v>6.6</v>
      </c>
      <c r="C94" s="6">
        <v>90</v>
      </c>
      <c r="D94" s="16">
        <v>0.32800000000000001</v>
      </c>
    </row>
    <row r="95" spans="1:4" x14ac:dyDescent="0.25">
      <c r="A95" s="6">
        <v>31</v>
      </c>
      <c r="B95" s="15">
        <v>6.3</v>
      </c>
      <c r="C95" s="6">
        <v>92</v>
      </c>
      <c r="D95" s="16">
        <v>0.30499999999999999</v>
      </c>
    </row>
    <row r="96" spans="1:4" x14ac:dyDescent="0.25">
      <c r="A96" s="6">
        <v>78</v>
      </c>
      <c r="B96" s="15">
        <v>6.3</v>
      </c>
      <c r="C96" s="6">
        <v>92</v>
      </c>
      <c r="D96" s="16">
        <v>0.30499999999999999</v>
      </c>
    </row>
    <row r="97" spans="1:4" x14ac:dyDescent="0.25">
      <c r="A97" s="6">
        <v>119</v>
      </c>
      <c r="B97" s="15">
        <v>6.3</v>
      </c>
      <c r="C97" s="6">
        <v>92</v>
      </c>
      <c r="D97" s="16">
        <v>0.30499999999999999</v>
      </c>
    </row>
    <row r="98" spans="1:4" x14ac:dyDescent="0.25">
      <c r="A98" s="6">
        <v>115</v>
      </c>
      <c r="B98" s="15">
        <v>6</v>
      </c>
      <c r="C98" s="6">
        <v>95</v>
      </c>
      <c r="D98" s="16">
        <v>0.28299999999999997</v>
      </c>
    </row>
    <row r="99" spans="1:4" x14ac:dyDescent="0.25">
      <c r="A99" s="6">
        <v>116</v>
      </c>
      <c r="B99" s="15">
        <v>6</v>
      </c>
      <c r="C99" s="6">
        <v>95</v>
      </c>
      <c r="D99" s="16">
        <v>0.28299999999999997</v>
      </c>
    </row>
    <row r="100" spans="1:4" x14ac:dyDescent="0.25">
      <c r="A100" s="6">
        <v>121</v>
      </c>
      <c r="B100" s="15">
        <v>6</v>
      </c>
      <c r="C100" s="6">
        <v>95</v>
      </c>
      <c r="D100" s="16">
        <v>0.28299999999999997</v>
      </c>
    </row>
    <row r="101" spans="1:4" x14ac:dyDescent="0.25">
      <c r="A101" s="6">
        <v>83</v>
      </c>
      <c r="B101" s="15">
        <v>5.6</v>
      </c>
      <c r="C101" s="6">
        <v>98</v>
      </c>
      <c r="D101" s="16">
        <v>0.27600000000000002</v>
      </c>
    </row>
    <row r="102" spans="1:4" x14ac:dyDescent="0.25">
      <c r="A102" s="6">
        <v>129</v>
      </c>
      <c r="B102" s="15">
        <v>5.3</v>
      </c>
      <c r="C102" s="6">
        <v>99</v>
      </c>
      <c r="D102" s="16">
        <v>0.26800000000000002</v>
      </c>
    </row>
    <row r="103" spans="1:4" x14ac:dyDescent="0.25">
      <c r="A103" s="6">
        <v>108</v>
      </c>
      <c r="B103" s="15">
        <v>5.0999999999999996</v>
      </c>
      <c r="C103" s="6">
        <v>100</v>
      </c>
      <c r="D103" s="16">
        <v>0.26100000000000001</v>
      </c>
    </row>
    <row r="104" spans="1:4" x14ac:dyDescent="0.25">
      <c r="A104" s="6">
        <v>81</v>
      </c>
      <c r="B104" s="15">
        <v>5</v>
      </c>
      <c r="C104" s="6">
        <v>101</v>
      </c>
      <c r="D104" s="16">
        <v>0.253</v>
      </c>
    </row>
    <row r="105" spans="1:4" x14ac:dyDescent="0.25">
      <c r="A105" s="6">
        <v>84</v>
      </c>
      <c r="B105" s="15">
        <v>4.8</v>
      </c>
      <c r="C105" s="6">
        <v>102</v>
      </c>
      <c r="D105" s="16">
        <v>0.23799999999999999</v>
      </c>
    </row>
    <row r="106" spans="1:4" x14ac:dyDescent="0.25">
      <c r="A106" s="6">
        <v>95</v>
      </c>
      <c r="B106" s="15">
        <v>4.8</v>
      </c>
      <c r="C106" s="6">
        <v>102</v>
      </c>
      <c r="D106" s="16">
        <v>0.23799999999999999</v>
      </c>
    </row>
    <row r="107" spans="1:4" x14ac:dyDescent="0.25">
      <c r="A107" s="6">
        <v>88</v>
      </c>
      <c r="B107" s="15">
        <v>4.5999999999999996</v>
      </c>
      <c r="C107" s="6">
        <v>104</v>
      </c>
      <c r="D107" s="16">
        <v>0.23100000000000001</v>
      </c>
    </row>
    <row r="108" spans="1:4" x14ac:dyDescent="0.25">
      <c r="A108" s="6">
        <v>72</v>
      </c>
      <c r="B108" s="15">
        <v>4.5</v>
      </c>
      <c r="C108" s="6">
        <v>105</v>
      </c>
      <c r="D108" s="16">
        <v>0.216</v>
      </c>
    </row>
    <row r="109" spans="1:4" x14ac:dyDescent="0.25">
      <c r="A109" s="6">
        <v>74</v>
      </c>
      <c r="B109" s="15">
        <v>4.5</v>
      </c>
      <c r="C109" s="6">
        <v>105</v>
      </c>
      <c r="D109" s="16">
        <v>0.216</v>
      </c>
    </row>
    <row r="110" spans="1:4" x14ac:dyDescent="0.25">
      <c r="A110" s="6">
        <v>66</v>
      </c>
      <c r="B110" s="15">
        <v>4.4000000000000004</v>
      </c>
      <c r="C110" s="6">
        <v>107</v>
      </c>
      <c r="D110" s="16">
        <v>0.20100000000000001</v>
      </c>
    </row>
    <row r="111" spans="1:4" x14ac:dyDescent="0.25">
      <c r="A111" s="6">
        <v>127</v>
      </c>
      <c r="B111" s="15">
        <v>4.4000000000000004</v>
      </c>
      <c r="C111" s="6">
        <v>107</v>
      </c>
      <c r="D111" s="16">
        <v>0.20100000000000001</v>
      </c>
    </row>
    <row r="112" spans="1:4" x14ac:dyDescent="0.25">
      <c r="A112" s="6">
        <v>128</v>
      </c>
      <c r="B112" s="15">
        <v>3.9</v>
      </c>
      <c r="C112" s="6">
        <v>109</v>
      </c>
      <c r="D112" s="16">
        <v>0.19400000000000001</v>
      </c>
    </row>
    <row r="113" spans="1:4" x14ac:dyDescent="0.25">
      <c r="A113" s="6">
        <v>62</v>
      </c>
      <c r="B113" s="15">
        <v>3.8</v>
      </c>
      <c r="C113" s="6">
        <v>110</v>
      </c>
      <c r="D113" s="16">
        <v>0.17899999999999999</v>
      </c>
    </row>
    <row r="114" spans="1:4" x14ac:dyDescent="0.25">
      <c r="A114" s="6">
        <v>123</v>
      </c>
      <c r="B114" s="15">
        <v>3.8</v>
      </c>
      <c r="C114" s="6">
        <v>110</v>
      </c>
      <c r="D114" s="16">
        <v>0.17899999999999999</v>
      </c>
    </row>
    <row r="115" spans="1:4" x14ac:dyDescent="0.25">
      <c r="A115" s="6">
        <v>68</v>
      </c>
      <c r="B115" s="15">
        <v>3.6</v>
      </c>
      <c r="C115" s="6">
        <v>112</v>
      </c>
      <c r="D115" s="16">
        <v>0.17100000000000001</v>
      </c>
    </row>
    <row r="116" spans="1:4" x14ac:dyDescent="0.25">
      <c r="A116" s="6">
        <v>65</v>
      </c>
      <c r="B116" s="15">
        <v>3.5</v>
      </c>
      <c r="C116" s="6">
        <v>113</v>
      </c>
      <c r="D116" s="16">
        <v>0.156</v>
      </c>
    </row>
    <row r="117" spans="1:4" x14ac:dyDescent="0.25">
      <c r="A117" s="6">
        <v>75</v>
      </c>
      <c r="B117" s="15">
        <v>3.5</v>
      </c>
      <c r="C117" s="6">
        <v>113</v>
      </c>
      <c r="D117" s="16">
        <v>0.156</v>
      </c>
    </row>
    <row r="118" spans="1:4" x14ac:dyDescent="0.25">
      <c r="A118" s="6">
        <v>86</v>
      </c>
      <c r="B118" s="15">
        <v>3.4</v>
      </c>
      <c r="C118" s="6">
        <v>115</v>
      </c>
      <c r="D118" s="16">
        <v>0.14899999999999999</v>
      </c>
    </row>
    <row r="119" spans="1:4" x14ac:dyDescent="0.25">
      <c r="A119" s="6">
        <v>47</v>
      </c>
      <c r="B119" s="15">
        <v>3.3</v>
      </c>
      <c r="C119" s="6">
        <v>116</v>
      </c>
      <c r="D119" s="16">
        <v>0.13400000000000001</v>
      </c>
    </row>
    <row r="120" spans="1:4" x14ac:dyDescent="0.25">
      <c r="A120" s="6">
        <v>90</v>
      </c>
      <c r="B120" s="15">
        <v>3.3</v>
      </c>
      <c r="C120" s="6">
        <v>116</v>
      </c>
      <c r="D120" s="16">
        <v>0.13400000000000001</v>
      </c>
    </row>
    <row r="121" spans="1:4" x14ac:dyDescent="0.25">
      <c r="A121" s="6">
        <v>130</v>
      </c>
      <c r="B121" s="15">
        <v>3.1</v>
      </c>
      <c r="C121" s="6">
        <v>118</v>
      </c>
      <c r="D121" s="16">
        <v>0.126</v>
      </c>
    </row>
    <row r="122" spans="1:4" x14ac:dyDescent="0.25">
      <c r="A122" s="6">
        <v>76</v>
      </c>
      <c r="B122" s="15">
        <v>3</v>
      </c>
      <c r="C122" s="6">
        <v>119</v>
      </c>
      <c r="D122" s="16">
        <v>0.111</v>
      </c>
    </row>
    <row r="123" spans="1:4" x14ac:dyDescent="0.25">
      <c r="A123" s="6">
        <v>98</v>
      </c>
      <c r="B123" s="15">
        <v>3</v>
      </c>
      <c r="C123" s="6">
        <v>119</v>
      </c>
      <c r="D123" s="16">
        <v>0.111</v>
      </c>
    </row>
    <row r="124" spans="1:4" x14ac:dyDescent="0.25">
      <c r="A124" s="6">
        <v>92</v>
      </c>
      <c r="B124" s="15">
        <v>2.7</v>
      </c>
      <c r="C124" s="6">
        <v>121</v>
      </c>
      <c r="D124" s="16">
        <v>0.104</v>
      </c>
    </row>
    <row r="125" spans="1:4" x14ac:dyDescent="0.25">
      <c r="A125" s="6">
        <v>96</v>
      </c>
      <c r="B125" s="15">
        <v>2.5</v>
      </c>
      <c r="C125" s="6">
        <v>122</v>
      </c>
      <c r="D125" s="16">
        <v>9.7000000000000003E-2</v>
      </c>
    </row>
    <row r="126" spans="1:4" x14ac:dyDescent="0.25">
      <c r="A126" s="6">
        <v>82</v>
      </c>
      <c r="B126" s="15">
        <v>2.4</v>
      </c>
      <c r="C126" s="6">
        <v>123</v>
      </c>
      <c r="D126" s="16">
        <v>8.2000000000000003E-2</v>
      </c>
    </row>
    <row r="127" spans="1:4" x14ac:dyDescent="0.25">
      <c r="A127" s="6">
        <v>104</v>
      </c>
      <c r="B127" s="15">
        <v>2.4</v>
      </c>
      <c r="C127" s="6">
        <v>123</v>
      </c>
      <c r="D127" s="16">
        <v>8.2000000000000003E-2</v>
      </c>
    </row>
    <row r="128" spans="1:4" x14ac:dyDescent="0.25">
      <c r="A128" s="6">
        <v>51</v>
      </c>
      <c r="B128" s="15">
        <v>2.2000000000000002</v>
      </c>
      <c r="C128" s="6">
        <v>125</v>
      </c>
      <c r="D128" s="16">
        <v>6.7000000000000004E-2</v>
      </c>
    </row>
    <row r="129" spans="1:16" x14ac:dyDescent="0.25">
      <c r="A129" s="6">
        <v>87</v>
      </c>
      <c r="B129" s="15">
        <v>2.2000000000000002</v>
      </c>
      <c r="C129" s="6">
        <v>125</v>
      </c>
      <c r="D129" s="16">
        <v>6.7000000000000004E-2</v>
      </c>
    </row>
    <row r="130" spans="1:16" x14ac:dyDescent="0.25">
      <c r="A130" s="6">
        <v>91</v>
      </c>
      <c r="B130" s="15">
        <v>2</v>
      </c>
      <c r="C130" s="6">
        <v>127</v>
      </c>
      <c r="D130" s="16">
        <v>5.8999999999999997E-2</v>
      </c>
    </row>
    <row r="131" spans="1:16" x14ac:dyDescent="0.25">
      <c r="A131" s="6">
        <v>97</v>
      </c>
      <c r="B131" s="15">
        <v>1.8</v>
      </c>
      <c r="C131" s="6">
        <v>128</v>
      </c>
      <c r="D131" s="16">
        <v>5.1999999999999998E-2</v>
      </c>
    </row>
    <row r="132" spans="1:16" x14ac:dyDescent="0.25">
      <c r="A132" s="6">
        <v>67</v>
      </c>
      <c r="B132" s="15">
        <v>1.6</v>
      </c>
      <c r="C132" s="6">
        <v>129</v>
      </c>
      <c r="D132" s="16">
        <v>4.3999999999999997E-2</v>
      </c>
    </row>
    <row r="133" spans="1:16" x14ac:dyDescent="0.25">
      <c r="A133" s="6">
        <v>109</v>
      </c>
      <c r="B133" s="15">
        <v>1.3</v>
      </c>
      <c r="C133" s="6">
        <v>130</v>
      </c>
      <c r="D133" s="16">
        <v>2.1999999999999999E-2</v>
      </c>
    </row>
    <row r="134" spans="1:16" x14ac:dyDescent="0.25">
      <c r="A134" s="6">
        <v>120</v>
      </c>
      <c r="B134" s="15">
        <v>1.3</v>
      </c>
      <c r="C134" s="6">
        <v>130</v>
      </c>
      <c r="D134" s="16">
        <v>2.1999999999999999E-2</v>
      </c>
    </row>
    <row r="135" spans="1:16" x14ac:dyDescent="0.25">
      <c r="A135" s="6">
        <v>126</v>
      </c>
      <c r="B135" s="15">
        <v>1.3</v>
      </c>
      <c r="C135" s="6">
        <v>130</v>
      </c>
      <c r="D135" s="16">
        <v>2.1999999999999999E-2</v>
      </c>
    </row>
    <row r="136" spans="1:16" x14ac:dyDescent="0.25">
      <c r="A136" s="6">
        <v>112</v>
      </c>
      <c r="B136" s="15">
        <v>1.1000000000000001</v>
      </c>
      <c r="C136" s="6">
        <v>133</v>
      </c>
      <c r="D136" s="16">
        <v>1.4E-2</v>
      </c>
    </row>
    <row r="137" spans="1:16" x14ac:dyDescent="0.25">
      <c r="A137" s="6">
        <v>93</v>
      </c>
      <c r="B137" s="15">
        <v>1</v>
      </c>
      <c r="C137" s="6">
        <v>134</v>
      </c>
      <c r="D137" s="16">
        <v>7.0000000000000001E-3</v>
      </c>
    </row>
    <row r="138" spans="1:16" x14ac:dyDescent="0.25">
      <c r="A138" s="6">
        <v>135</v>
      </c>
      <c r="B138" s="15">
        <v>0.8</v>
      </c>
      <c r="C138" s="6">
        <v>135</v>
      </c>
      <c r="D138" s="16">
        <v>0</v>
      </c>
    </row>
    <row r="140" spans="1:16" ht="18.75" x14ac:dyDescent="0.3">
      <c r="A140" s="10" t="s">
        <v>161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8.75" x14ac:dyDescent="0.3">
      <c r="A141" s="10" t="s">
        <v>194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8.75" x14ac:dyDescent="0.3">
      <c r="A142" s="10" t="s">
        <v>195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</sheetData>
  <sortState ref="A2:D136">
    <sortCondition ref="C3"/>
  </sortState>
  <mergeCells count="1">
    <mergeCell ref="A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Annova Single Factor</vt:lpstr>
      <vt:lpstr>Annova two factor without repl.</vt:lpstr>
      <vt:lpstr>Annova with two factor with rep</vt:lpstr>
      <vt:lpstr>Correl.</vt:lpstr>
      <vt:lpstr>Covar.</vt:lpstr>
      <vt:lpstr>Descriptive statistics</vt:lpstr>
      <vt:lpstr>F-test</vt:lpstr>
      <vt:lpstr>Rank &amp; Percentile</vt:lpstr>
      <vt:lpstr>Z test two sample </vt:lpstr>
      <vt:lpstr>Regression</vt:lpstr>
      <vt:lpstr>T-test paired</vt:lpstr>
      <vt:lpstr>T-test -equal variance</vt:lpstr>
      <vt:lpstr>T test -unequal variance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Narayan</dc:creator>
  <cp:lastModifiedBy>Prem Narayan</cp:lastModifiedBy>
  <dcterms:created xsi:type="dcterms:W3CDTF">2022-01-23T08:42:47Z</dcterms:created>
  <dcterms:modified xsi:type="dcterms:W3CDTF">2022-01-27T16:47:53Z</dcterms:modified>
</cp:coreProperties>
</file>