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zairhannure/Desktop/CS/Data Science /"/>
    </mc:Choice>
  </mc:AlternateContent>
  <xr:revisionPtr revIDLastSave="0" documentId="13_ncr:1_{471E529B-1823-544C-9451-67ECCA68130D}" xr6:coauthVersionLast="45" xr6:coauthVersionMax="45" xr10:uidLastSave="{00000000-0000-0000-0000-000000000000}"/>
  <bookViews>
    <workbookView xWindow="0" yWindow="460" windowWidth="28800" windowHeight="15780" xr2:uid="{EC1E43A2-3CF5-F74C-B4CB-6BDEB69A99F3}"/>
  </bookViews>
  <sheets>
    <sheet name="Sheet1" sheetId="1" r:id="rId1"/>
  </sheets>
  <definedNames>
    <definedName name="_xlchart.v1.0" hidden="1">Sheet1!$D$20</definedName>
    <definedName name="_xlchart.v1.1" hidden="1">Sheet1!$D$21:$D$34</definedName>
    <definedName name="_xlchart.v1.10" hidden="1">Sheet1!$F$20</definedName>
    <definedName name="_xlchart.v1.11" hidden="1">Sheet1!$F$21:$F$34</definedName>
    <definedName name="_xlchart.v1.2" hidden="1">Sheet1!$E$20</definedName>
    <definedName name="_xlchart.v1.3" hidden="1">Sheet1!$E$21:$E$34</definedName>
    <definedName name="_xlchart.v1.4" hidden="1">Sheet1!$F$20</definedName>
    <definedName name="_xlchart.v1.5" hidden="1">Sheet1!$F$21:$F$34</definedName>
    <definedName name="_xlchart.v1.6" hidden="1">Sheet1!$D$20</definedName>
    <definedName name="_xlchart.v1.7" hidden="1">Sheet1!$D$21:$D$34</definedName>
    <definedName name="_xlchart.v1.8" hidden="1">Sheet1!$E$20</definedName>
    <definedName name="_xlchart.v1.9" hidden="1">Sheet1!$E$21:$E$34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K25" i="1"/>
  <c r="K24" i="1"/>
  <c r="K22" i="1"/>
  <c r="K21" i="1"/>
  <c r="K20" i="1"/>
  <c r="J25" i="1"/>
  <c r="J24" i="1"/>
  <c r="J23" i="1"/>
  <c r="J22" i="1"/>
  <c r="J21" i="1"/>
  <c r="J20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L21" i="1" l="1"/>
  <c r="N21" i="1" s="1"/>
  <c r="E13" i="1"/>
  <c r="G13" i="1" s="1"/>
  <c r="L20" i="1"/>
  <c r="N20" i="1" s="1"/>
  <c r="E10" i="1"/>
  <c r="F10" i="1" s="1"/>
  <c r="L22" i="1"/>
  <c r="M22" i="1" s="1"/>
  <c r="L25" i="1"/>
  <c r="N25" i="1" s="1"/>
  <c r="E17" i="1"/>
  <c r="F17" i="1" s="1"/>
  <c r="L24" i="1"/>
  <c r="M24" i="1" s="1"/>
  <c r="L23" i="1"/>
  <c r="M23" i="1" s="1"/>
  <c r="E11" i="1"/>
  <c r="G11" i="1" s="1"/>
  <c r="E12" i="1"/>
  <c r="E16" i="1"/>
  <c r="F16" i="1" s="1"/>
  <c r="E15" i="1"/>
  <c r="G15" i="1" s="1"/>
  <c r="E14" i="1"/>
  <c r="G14" i="1" s="1"/>
  <c r="E18" i="1"/>
  <c r="M21" i="1" l="1"/>
  <c r="G10" i="1"/>
  <c r="M20" i="1"/>
  <c r="N24" i="1"/>
  <c r="N22" i="1"/>
  <c r="F14" i="1"/>
  <c r="M25" i="1"/>
  <c r="G16" i="1"/>
  <c r="F13" i="1"/>
  <c r="G18" i="1"/>
  <c r="F18" i="1"/>
  <c r="F12" i="1"/>
  <c r="G12" i="1"/>
  <c r="N23" i="1"/>
  <c r="F11" i="1"/>
  <c r="G17" i="1"/>
  <c r="F15" i="1"/>
</calcChain>
</file>

<file path=xl/sharedStrings.xml><?xml version="1.0" encoding="utf-8"?>
<sst xmlns="http://schemas.openxmlformats.org/spreadsheetml/2006/main" count="99" uniqueCount="65">
  <si>
    <t>stimuli 1a.png</t>
  </si>
  <si>
    <t>stimuli 1b.png</t>
  </si>
  <si>
    <t>stimuli 2a.png</t>
  </si>
  <si>
    <t>stimuli 2b.png</t>
  </si>
  <si>
    <t>stimuli 3a.png</t>
  </si>
  <si>
    <t>stimuli 3b.png</t>
  </si>
  <si>
    <t>Data</t>
  </si>
  <si>
    <t>Q1</t>
  </si>
  <si>
    <t>Q3</t>
  </si>
  <si>
    <t>IQR</t>
  </si>
  <si>
    <t>Upper Bound</t>
  </si>
  <si>
    <t>Lower Bound</t>
  </si>
  <si>
    <t>More Time</t>
  </si>
  <si>
    <t>Level 1</t>
  </si>
  <si>
    <t>Level 2</t>
  </si>
  <si>
    <t>Level 3</t>
  </si>
  <si>
    <t>Less time</t>
  </si>
  <si>
    <t xml:space="preserve"> Level 1 A</t>
  </si>
  <si>
    <t>Level 1 B</t>
  </si>
  <si>
    <t>Level 2 A</t>
  </si>
  <si>
    <t>Level 2 B</t>
  </si>
  <si>
    <t>Level 3 A</t>
  </si>
  <si>
    <t>Level 3 B</t>
  </si>
  <si>
    <t>Time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</si>
  <si>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</si>
  <si>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</si>
  <si>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</si>
  <si>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</si>
  <si>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</si>
  <si>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</si>
  <si>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</si>
  <si>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</si>
  <si>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</si>
  <si>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</si>
  <si>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</si>
  <si>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</si>
  <si>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</si>
  <si>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</si>
  <si>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</si>
  <si>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</si>
  <si>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</si>
  <si>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</si>
  <si>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 xml:space="preserve">  Source of Variation</t>
  </si>
  <si>
    <t>Intrasample Outlier Test</t>
  </si>
  <si>
    <t xml:space="preserve">Intersample Outlier Test </t>
  </si>
  <si>
    <t>Paricipant 1</t>
  </si>
  <si>
    <t>Paricipant 2</t>
  </si>
  <si>
    <t>Paricipant 3</t>
  </si>
  <si>
    <t>Paricipant 4</t>
  </si>
  <si>
    <t>Paricipant 5</t>
  </si>
  <si>
    <t>Paricipant 6</t>
  </si>
  <si>
    <t>Paricipant 7</t>
  </si>
  <si>
    <t>Paricipant 8</t>
  </si>
  <si>
    <t>Paricipant 9</t>
  </si>
  <si>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</si>
  <si>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</si>
  <si>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</si>
  <si>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</si>
  <si>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</si>
  <si>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</si>
  <si>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</si>
  <si>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</si>
  <si>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</si>
  <si>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Leven's Test</t>
  </si>
  <si>
    <t>Final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</si>
</sst>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4" fontId="1" fillId="0" borderId="0" xfId="0" applyNumberFormat="1" applyFont="1"/>
    <xf numFmtId="164" fontId="0" fillId="2" borderId="0" xfId="0" applyNumberFormat="1" applyFill="1"/>
    <xf numFmtId="165" fontId="1" fillId="0" borderId="0" xfId="0" applyNumberFormat="1" applyFont="1" applyFill="1"/>
    <xf numFmtId="164" fontId="1" fillId="0" borderId="0" xfId="0" applyNumberFormat="1" applyFont="1" applyFill="1"/>
    <xf numFmtId="0" fontId="0" fillId="0" borderId="0" xfId="0" applyFill="1" applyBorder="1" applyAlignment="1"/>
    <xf numFmtId="0" fontId="2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/>
    <cx:plotArea>
      <cx:plotAreaRegion>
        <cx:series layoutId="boxWhisker" uniqueId="{46500DD6-EA17-2E40-AC37-6B163FE1A37C}">
          <cx:tx>
            <cx:txData>
              <cx:f>_xlchart.v1.6</cx:f>
              <cx:v>Level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A5BA8E3-5C86-2B49-ADDE-2EC2A9AC931B}">
          <cx:tx>
            <cx:txData>
              <cx:f>_xlchart.v1.8</cx:f>
              <cx:v>Level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E56673B-EBCA-7E4E-B877-91DEA6E347D0}">
          <cx:tx>
            <cx:txData>
              <cx:f>_xlchart.v1.10</cx:f>
              <cx:v>Level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36</xdr:row>
      <xdr:rowOff>50800</xdr:rowOff>
    </xdr:from>
    <xdr:to>
      <xdr:col>9</xdr:col>
      <xdr:colOff>88900</xdr:colOff>
      <xdr:row>51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682E35B-4434-1440-B4FE-9F287BC499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0" y="7366000"/>
              <a:ext cx="6210300" cy="3213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9B7D-2284-1445-AC96-DE39FA69B178}">
  <dimension ref="A1:Q63"/>
  <sheetViews>
    <sheetView tabSelected="1" workbookViewId="0">
      <selection activeCell="A24" sqref="A24"/>
    </sheetView>
  </sheetViews>
  <sheetFormatPr baseColWidth="10" defaultRowHeight="16" x14ac:dyDescent="0.2"/>
  <cols>
    <col min="1" max="1" width="19" customWidth="1"/>
    <col min="3" max="3" width="12.6640625" bestFit="1" customWidth="1"/>
    <col min="4" max="4" width="11.6640625" bestFit="1" customWidth="1"/>
    <col min="6" max="6" width="12.83203125" customWidth="1"/>
    <col min="11" max="11" width="17.33203125" customWidth="1"/>
  </cols>
  <sheetData>
    <row r="1" spans="1:10" x14ac:dyDescent="0.2">
      <c r="A1" s="12" t="s">
        <v>6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</row>
    <row r="2" spans="1:10" x14ac:dyDescent="0.2">
      <c r="A2" t="s">
        <v>0</v>
      </c>
      <c r="B2" s="1">
        <v>5.604733306</v>
      </c>
      <c r="C2" s="2">
        <v>1.1374107020699999</v>
      </c>
      <c r="D2" s="3">
        <v>13.131095289599999</v>
      </c>
      <c r="E2" s="4">
        <v>4.8050481450099998</v>
      </c>
      <c r="F2" s="1">
        <v>3.1312000000000002</v>
      </c>
      <c r="G2" s="1">
        <v>12.8131</v>
      </c>
      <c r="H2" s="1">
        <v>1.3083</v>
      </c>
      <c r="I2" s="5">
        <v>64.083399999999997</v>
      </c>
      <c r="J2" s="3">
        <v>3.95E-2</v>
      </c>
    </row>
    <row r="3" spans="1:10" x14ac:dyDescent="0.2">
      <c r="A3" t="s">
        <v>1</v>
      </c>
      <c r="B3" s="1">
        <v>5.3480084650000004</v>
      </c>
      <c r="C3" s="2">
        <v>0.75924465672800001</v>
      </c>
      <c r="D3" s="3">
        <v>11.662927697900001</v>
      </c>
      <c r="E3" s="4">
        <v>5.2171830370299999</v>
      </c>
      <c r="F3" s="1">
        <v>2.1318000000000001</v>
      </c>
      <c r="G3" s="1">
        <v>11.2911</v>
      </c>
      <c r="H3" s="1">
        <v>7.1040000000000001</v>
      </c>
      <c r="I3" s="5">
        <v>10.113899999999999</v>
      </c>
      <c r="J3" s="3">
        <v>1.0230999999999999</v>
      </c>
    </row>
    <row r="4" spans="1:10" x14ac:dyDescent="0.2">
      <c r="A4" t="s">
        <v>2</v>
      </c>
      <c r="B4" s="1">
        <v>9.4399321799999996</v>
      </c>
      <c r="C4" s="2">
        <v>1.4744354963499999</v>
      </c>
      <c r="D4" s="3">
        <v>16.356155157100002</v>
      </c>
      <c r="E4" s="4">
        <v>6.8494999785299999</v>
      </c>
      <c r="F4" s="1">
        <v>3.5379</v>
      </c>
      <c r="G4" s="1">
        <v>11.9314</v>
      </c>
      <c r="H4" s="1">
        <v>5.0145</v>
      </c>
      <c r="I4" s="5">
        <v>50.406970000000001</v>
      </c>
      <c r="J4" s="3">
        <v>3.0626000000000002</v>
      </c>
    </row>
    <row r="5" spans="1:10" x14ac:dyDescent="0.2">
      <c r="A5" t="s">
        <v>3</v>
      </c>
      <c r="B5" s="1">
        <v>7.8433833960000001</v>
      </c>
      <c r="C5" s="2">
        <v>1.0286270343699999</v>
      </c>
      <c r="D5" s="3">
        <v>15.403067314099999</v>
      </c>
      <c r="E5" s="4">
        <v>5.6256988364899998</v>
      </c>
      <c r="F5" s="1">
        <v>2.5005299999999999</v>
      </c>
      <c r="G5" s="5">
        <v>7.0934999999999997</v>
      </c>
      <c r="H5" s="1">
        <v>4.2972999999999999</v>
      </c>
      <c r="I5" s="5">
        <v>48.796900000000001</v>
      </c>
      <c r="J5" s="3">
        <v>2.3690000000000002</v>
      </c>
    </row>
    <row r="6" spans="1:10" x14ac:dyDescent="0.2">
      <c r="A6" t="s">
        <v>4</v>
      </c>
      <c r="B6" s="1">
        <v>12.75517761</v>
      </c>
      <c r="C6" s="6">
        <v>2.1935350498699999</v>
      </c>
      <c r="D6" s="3">
        <v>21.0665603976</v>
      </c>
      <c r="E6" s="7">
        <v>9.9567401954099992</v>
      </c>
      <c r="F6" s="1">
        <v>3.7921</v>
      </c>
      <c r="G6" s="1">
        <v>13.4351</v>
      </c>
      <c r="H6" s="1">
        <v>1.1187</v>
      </c>
      <c r="I6" s="5">
        <v>58.489400000000003</v>
      </c>
      <c r="J6" s="3">
        <v>4.2607999999999997</v>
      </c>
    </row>
    <row r="7" spans="1:10" x14ac:dyDescent="0.2">
      <c r="A7" t="s">
        <v>5</v>
      </c>
      <c r="B7" s="1">
        <v>8.4206644950000005</v>
      </c>
      <c r="C7" s="2">
        <v>1.1565820707400001</v>
      </c>
      <c r="D7" s="3">
        <v>19.932148875999999</v>
      </c>
      <c r="E7" s="4">
        <v>6.5303216899400001</v>
      </c>
      <c r="F7" s="1">
        <v>3.3420000000000001</v>
      </c>
      <c r="G7" s="1">
        <v>12.724600000000001</v>
      </c>
      <c r="H7" s="1">
        <v>8.6433</v>
      </c>
      <c r="I7" s="5">
        <v>69.590199999999996</v>
      </c>
      <c r="J7" s="3">
        <v>1.6029</v>
      </c>
    </row>
    <row r="8" spans="1:10" x14ac:dyDescent="0.2">
      <c r="A8" s="12" t="s">
        <v>44</v>
      </c>
    </row>
    <row r="9" spans="1:10" x14ac:dyDescent="0.2">
      <c r="A9" t="s">
        <v>6</v>
      </c>
      <c r="C9" t="s">
        <v>7</v>
      </c>
      <c r="D9" t="s">
        <v>8</v>
      </c>
      <c r="E9" t="s">
        <v>9</v>
      </c>
      <c r="F9" t="s">
        <v>10</v>
      </c>
      <c r="G9" t="s">
        <v>11</v>
      </c>
    </row>
    <row r="10" spans="1:10" x14ac:dyDescent="0.2">
      <c r="A10" t="s">
        <v>54</v>
      </c>
      <c r="C10">
        <f>QUARTILE(B2:B7,1 )</f>
        <v>6.1643958285</v>
      </c>
      <c r="D10">
        <f>QUARTILE(B2:B7,3)</f>
        <v>9.1851152587499989</v>
      </c>
      <c r="E10">
        <f t="shared" ref="E10:E18" si="0">D10-C10</f>
        <v>3.0207194302499989</v>
      </c>
      <c r="F10">
        <f t="shared" ref="F10:F18" si="1">D10+(3*E10)</f>
        <v>18.247273549499994</v>
      </c>
      <c r="G10">
        <f t="shared" ref="G10:G18" si="2">C10-(3*E10)</f>
        <v>-2.8977624622499967</v>
      </c>
    </row>
    <row r="11" spans="1:10" x14ac:dyDescent="0.2">
      <c r="A11" t="s">
        <v>55</v>
      </c>
      <c r="C11">
        <f>QUARTILE(C2:C7,1)</f>
        <v>1.0558229512949999</v>
      </c>
      <c r="D11">
        <f>QUARTILE(C2:C7,3)</f>
        <v>1.3949721399474999</v>
      </c>
      <c r="E11">
        <f t="shared" si="0"/>
        <v>0.33914918865249999</v>
      </c>
      <c r="F11">
        <f t="shared" si="1"/>
        <v>2.4124197059050001</v>
      </c>
      <c r="G11">
        <f t="shared" si="2"/>
        <v>3.8375385337499957E-2</v>
      </c>
    </row>
    <row r="12" spans="1:10" x14ac:dyDescent="0.2">
      <c r="A12" t="s">
        <v>56</v>
      </c>
      <c r="C12">
        <f>QUARTILE(D2:D7,1)</f>
        <v>13.699088295725</v>
      </c>
      <c r="D12">
        <f>QUARTILE(D2:D7,3)</f>
        <v>19.038150446275001</v>
      </c>
      <c r="E12">
        <f t="shared" si="0"/>
        <v>5.3390621505500011</v>
      </c>
      <c r="F12">
        <f t="shared" si="1"/>
        <v>35.055336897925002</v>
      </c>
      <c r="G12">
        <f t="shared" si="2"/>
        <v>-2.3180981559250053</v>
      </c>
    </row>
    <row r="13" spans="1:10" x14ac:dyDescent="0.2">
      <c r="A13" t="s">
        <v>57</v>
      </c>
      <c r="C13">
        <f>QUARTILE(E2:E7,1)</f>
        <v>5.3193119868950003</v>
      </c>
      <c r="D13">
        <f>QUARTILE(E2:E7,3)</f>
        <v>6.7697054063825002</v>
      </c>
      <c r="E13">
        <f t="shared" si="0"/>
        <v>1.4503934194874999</v>
      </c>
      <c r="F13">
        <f t="shared" si="1"/>
        <v>11.120885664845</v>
      </c>
      <c r="G13">
        <f t="shared" si="2"/>
        <v>0.96813172843250062</v>
      </c>
    </row>
    <row r="14" spans="1:10" x14ac:dyDescent="0.2">
      <c r="A14" t="s">
        <v>58</v>
      </c>
      <c r="C14">
        <f>QUARTILE(F2:F7,1)</f>
        <v>2.6581975</v>
      </c>
      <c r="D14">
        <f>QUARTILE(F2:F7,3)</f>
        <v>3.4889250000000001</v>
      </c>
      <c r="E14">
        <f t="shared" si="0"/>
        <v>0.83072750000000006</v>
      </c>
      <c r="F14">
        <f t="shared" si="1"/>
        <v>5.9811075000000002</v>
      </c>
      <c r="G14">
        <f t="shared" si="2"/>
        <v>0.1660149999999998</v>
      </c>
    </row>
    <row r="15" spans="1:10" x14ac:dyDescent="0.2">
      <c r="A15" t="s">
        <v>59</v>
      </c>
      <c r="C15">
        <f>QUARTILE(G2:G7,1)</f>
        <v>11.451174999999999</v>
      </c>
      <c r="D15">
        <f>QUARTILE(G2:G7,3)</f>
        <v>12.790975</v>
      </c>
      <c r="E15">
        <f t="shared" si="0"/>
        <v>1.3398000000000003</v>
      </c>
      <c r="F15">
        <f t="shared" si="1"/>
        <v>16.810375000000001</v>
      </c>
      <c r="G15">
        <f t="shared" si="2"/>
        <v>7.4317749999999982</v>
      </c>
    </row>
    <row r="16" spans="1:10" x14ac:dyDescent="0.2">
      <c r="A16" t="s">
        <v>60</v>
      </c>
      <c r="C16">
        <f>QUARTILE(H2:H7,1)</f>
        <v>2.0555500000000002</v>
      </c>
      <c r="D16">
        <f>QUARTILE(H2:H7,3)</f>
        <v>6.5816249999999998</v>
      </c>
      <c r="E16">
        <f t="shared" si="0"/>
        <v>4.5260749999999996</v>
      </c>
      <c r="F16">
        <f t="shared" si="1"/>
        <v>20.159849999999999</v>
      </c>
      <c r="G16">
        <f t="shared" si="2"/>
        <v>-11.522675</v>
      </c>
    </row>
    <row r="17" spans="1:17" x14ac:dyDescent="0.2">
      <c r="A17" t="s">
        <v>61</v>
      </c>
      <c r="C17">
        <f>QUARTILE(I2:I7,1)</f>
        <v>49.199417500000003</v>
      </c>
      <c r="D17">
        <f>QUARTILE(I2:I7,3)</f>
        <v>62.684899999999999</v>
      </c>
      <c r="E17">
        <f t="shared" si="0"/>
        <v>13.485482499999996</v>
      </c>
      <c r="F17">
        <f t="shared" si="1"/>
        <v>103.14134749999999</v>
      </c>
      <c r="G17">
        <f t="shared" si="2"/>
        <v>8.7429700000000139</v>
      </c>
    </row>
    <row r="18" spans="1:17" x14ac:dyDescent="0.2">
      <c r="A18" t="s">
        <v>62</v>
      </c>
      <c r="C18">
        <f>QUARTILE(J2:J7,1)</f>
        <v>1.16805</v>
      </c>
      <c r="D18">
        <f>QUARTILE(J2:J7,3)</f>
        <v>2.8892000000000002</v>
      </c>
      <c r="E18">
        <f t="shared" si="0"/>
        <v>1.7211500000000002</v>
      </c>
      <c r="F18">
        <f t="shared" si="1"/>
        <v>8.0526500000000016</v>
      </c>
      <c r="G18">
        <f t="shared" si="2"/>
        <v>-3.995400000000001</v>
      </c>
      <c r="I18" s="12" t="s">
        <v>43</v>
      </c>
      <c r="J18" s="12"/>
    </row>
    <row r="19" spans="1:17" x14ac:dyDescent="0.2">
      <c r="C19" s="12" t="s">
        <v>64</v>
      </c>
      <c r="I19" t="s">
        <v>6</v>
      </c>
      <c r="J19" t="s">
        <v>7</v>
      </c>
      <c r="K19" t="s">
        <v>8</v>
      </c>
      <c r="L19" t="s">
        <v>9</v>
      </c>
      <c r="M19" t="s">
        <v>10</v>
      </c>
      <c r="N19" t="s">
        <v>11</v>
      </c>
    </row>
    <row r="20" spans="1:17" x14ac:dyDescent="0.2">
      <c r="C20" t="s">
        <v>23</v>
      </c>
      <c r="D20" t="s">
        <v>13</v>
      </c>
      <c r="E20" t="s">
        <v>14</v>
      </c>
      <c r="F20" t="s">
        <v>15</v>
      </c>
      <c r="I20" t="s">
        <v>17</v>
      </c>
      <c r="J20">
        <f>QUARTILE(D21:D27,1)</f>
        <v>1.222855351035</v>
      </c>
      <c r="K20">
        <f>QUARTILE(D21:D27,3)</f>
        <v>5.2048907255049999</v>
      </c>
      <c r="L20">
        <f t="shared" ref="L20:L25" si="3">K20-J20</f>
        <v>3.9820353744699997</v>
      </c>
      <c r="M20">
        <f t="shared" ref="M20:M25" si="4">K20+(3*L20)</f>
        <v>17.150996848915</v>
      </c>
      <c r="N20">
        <f t="shared" ref="N20:N25" si="5">J20-(3*L20)</f>
        <v>-10.723250772375</v>
      </c>
      <c r="Q20" s="1"/>
    </row>
    <row r="21" spans="1:17" x14ac:dyDescent="0.2">
      <c r="C21" t="s">
        <v>12</v>
      </c>
      <c r="D21" s="1">
        <v>5.604733306</v>
      </c>
      <c r="E21" s="1">
        <v>9.4399321799999996</v>
      </c>
      <c r="F21" s="1">
        <v>12.75517761</v>
      </c>
      <c r="I21" t="s">
        <v>18</v>
      </c>
      <c r="J21">
        <f>QUARTILE(D28:D34,1)</f>
        <v>1.57745</v>
      </c>
      <c r="K21">
        <f>QUARTILE(D28:D34,3)</f>
        <v>6.2260042325000002</v>
      </c>
      <c r="L21">
        <f t="shared" si="3"/>
        <v>4.6485542325000004</v>
      </c>
      <c r="M21">
        <f t="shared" si="4"/>
        <v>20.171666930000001</v>
      </c>
      <c r="N21">
        <f t="shared" si="5"/>
        <v>-12.368212697500001</v>
      </c>
      <c r="Q21" s="2"/>
    </row>
    <row r="22" spans="1:17" x14ac:dyDescent="0.2">
      <c r="C22" t="s">
        <v>12</v>
      </c>
      <c r="D22" s="2">
        <v>1.1374107020699999</v>
      </c>
      <c r="E22" s="2">
        <v>1.4744354963499999</v>
      </c>
      <c r="F22" s="3">
        <v>21.0665603976</v>
      </c>
      <c r="I22" t="s">
        <v>19</v>
      </c>
      <c r="J22">
        <f>QUARTILE(E21:E27,1)</f>
        <v>3.3002500000000001</v>
      </c>
      <c r="K22">
        <f>QUARTILE(E21:E27,3)</f>
        <v>8.1447160792649989</v>
      </c>
      <c r="L22">
        <f t="shared" si="3"/>
        <v>4.8444660792649987</v>
      </c>
      <c r="M22">
        <f t="shared" si="4"/>
        <v>22.678114317059993</v>
      </c>
      <c r="N22">
        <f t="shared" si="5"/>
        <v>-11.233148237794996</v>
      </c>
      <c r="Q22" s="3"/>
    </row>
    <row r="23" spans="1:17" x14ac:dyDescent="0.2">
      <c r="C23" t="s">
        <v>12</v>
      </c>
      <c r="D23" s="3">
        <v>13.131095289599999</v>
      </c>
      <c r="E23" s="3">
        <v>16.356155157100002</v>
      </c>
      <c r="F23" s="3">
        <v>21.0665603976</v>
      </c>
      <c r="I23" t="s">
        <v>20</v>
      </c>
      <c r="J23">
        <f>QUARTILE(E28:E34,1)</f>
        <v>2.4347650000000001</v>
      </c>
      <c r="K23">
        <f>QUARTILE(E28:E34,3)</f>
        <v>6.7345411162449995</v>
      </c>
      <c r="L23">
        <f t="shared" si="3"/>
        <v>4.299776116244999</v>
      </c>
      <c r="M23">
        <f t="shared" si="4"/>
        <v>19.633869464979995</v>
      </c>
      <c r="N23">
        <f t="shared" si="5"/>
        <v>-10.464563348734996</v>
      </c>
      <c r="Q23" s="4"/>
    </row>
    <row r="24" spans="1:17" x14ac:dyDescent="0.2">
      <c r="C24" t="s">
        <v>12</v>
      </c>
      <c r="D24" s="4">
        <v>4.8050481450099998</v>
      </c>
      <c r="E24" s="4">
        <v>6.8494999785299999</v>
      </c>
      <c r="F24" s="7">
        <v>9.9567401954099992</v>
      </c>
      <c r="I24" t="s">
        <v>21</v>
      </c>
      <c r="J24">
        <f>QUARTILE(F21:F27,1)</f>
        <v>4.0264499999999996</v>
      </c>
      <c r="K24">
        <f>QUARTILE(F21:F27,3)</f>
        <v>16.910869003800002</v>
      </c>
      <c r="L24">
        <f t="shared" si="3"/>
        <v>12.884419003800001</v>
      </c>
      <c r="M24">
        <f t="shared" si="4"/>
        <v>55.564126015200003</v>
      </c>
      <c r="N24">
        <f t="shared" si="5"/>
        <v>-34.626807011400004</v>
      </c>
      <c r="Q24" s="1"/>
    </row>
    <row r="25" spans="1:17" x14ac:dyDescent="0.2">
      <c r="C25" t="s">
        <v>12</v>
      </c>
      <c r="D25" s="1">
        <v>3.1312000000000002</v>
      </c>
      <c r="E25" s="1">
        <v>3.5379</v>
      </c>
      <c r="F25" s="1">
        <v>3.7921</v>
      </c>
      <c r="I25" t="s">
        <v>22</v>
      </c>
      <c r="J25">
        <f>QUARTILE(F28:F34,1)</f>
        <v>2.4724500000000003</v>
      </c>
      <c r="K25">
        <f>QUARTILE(F28:F34,3)</f>
        <v>8.5319822475000002</v>
      </c>
      <c r="L25">
        <f t="shared" si="3"/>
        <v>6.0595322475</v>
      </c>
      <c r="M25">
        <f t="shared" si="4"/>
        <v>26.710578989999998</v>
      </c>
      <c r="N25">
        <f t="shared" si="5"/>
        <v>-15.706146742499998</v>
      </c>
      <c r="Q25" s="1"/>
    </row>
    <row r="26" spans="1:17" x14ac:dyDescent="0.2">
      <c r="C26" t="s">
        <v>12</v>
      </c>
      <c r="D26" s="1">
        <v>1.3083</v>
      </c>
      <c r="E26" s="1">
        <v>5.0145</v>
      </c>
      <c r="F26" s="1">
        <v>1.1187</v>
      </c>
      <c r="Q26" s="3"/>
    </row>
    <row r="27" spans="1:17" x14ac:dyDescent="0.2">
      <c r="C27" t="s">
        <v>12</v>
      </c>
      <c r="D27" s="3">
        <v>3.95E-2</v>
      </c>
      <c r="E27" s="3">
        <v>3.0626000000000002</v>
      </c>
      <c r="F27" s="3">
        <v>4.2607999999999997</v>
      </c>
    </row>
    <row r="28" spans="1:17" x14ac:dyDescent="0.2">
      <c r="C28" t="s">
        <v>16</v>
      </c>
      <c r="D28" s="1">
        <v>5.3480084650000004</v>
      </c>
      <c r="E28" s="1">
        <v>7.8433833960000001</v>
      </c>
      <c r="F28" s="1">
        <v>8.4206644950000005</v>
      </c>
    </row>
    <row r="29" spans="1:17" x14ac:dyDescent="0.2">
      <c r="C29" t="s">
        <v>16</v>
      </c>
      <c r="D29" s="2">
        <v>0.75924465672800001</v>
      </c>
      <c r="E29" s="2">
        <v>1.0286270343699999</v>
      </c>
      <c r="F29" s="2">
        <v>1.1565820707400001</v>
      </c>
    </row>
    <row r="30" spans="1:17" x14ac:dyDescent="0.2">
      <c r="C30" t="s">
        <v>16</v>
      </c>
      <c r="D30" s="3">
        <v>11.662927697900001</v>
      </c>
      <c r="E30" s="3">
        <v>15.403067314099999</v>
      </c>
      <c r="F30" s="3">
        <v>19.932148875999999</v>
      </c>
    </row>
    <row r="31" spans="1:17" x14ac:dyDescent="0.2">
      <c r="C31" t="s">
        <v>16</v>
      </c>
      <c r="D31" s="4">
        <v>5.2171830370299999</v>
      </c>
      <c r="E31" s="4">
        <v>5.6256988364899998</v>
      </c>
      <c r="F31" s="4">
        <v>6.5303216899400001</v>
      </c>
    </row>
    <row r="32" spans="1:17" x14ac:dyDescent="0.2">
      <c r="C32" t="s">
        <v>16</v>
      </c>
      <c r="D32" s="1">
        <v>2.1318000000000001</v>
      </c>
      <c r="E32" s="1">
        <v>2.5005299999999999</v>
      </c>
      <c r="F32" s="1">
        <v>3.3420000000000001</v>
      </c>
    </row>
    <row r="33" spans="3:15" x14ac:dyDescent="0.2">
      <c r="C33" t="s">
        <v>16</v>
      </c>
      <c r="D33" s="1">
        <v>7.1040000000000001</v>
      </c>
      <c r="E33" s="1">
        <v>4.2972999999999999</v>
      </c>
      <c r="F33" s="1">
        <v>8.6433</v>
      </c>
    </row>
    <row r="34" spans="3:15" x14ac:dyDescent="0.2">
      <c r="C34" t="s">
        <v>16</v>
      </c>
      <c r="D34" s="3">
        <v>1.0230999999999999</v>
      </c>
      <c r="E34" s="3">
        <v>2.3690000000000002</v>
      </c>
      <c r="F34" s="3">
        <v>1.6029</v>
      </c>
      <c r="K34" t="s">
        <v>24</v>
      </c>
    </row>
    <row r="36" spans="3:15" x14ac:dyDescent="0.2">
      <c r="C36" s="12" t="s">
        <v>63</v>
      </c>
      <c r="K36" t="s">
        <v>25</v>
      </c>
      <c r="L36" t="s">
        <v>13</v>
      </c>
      <c r="M36" t="s">
        <v>14</v>
      </c>
      <c r="N36" t="s">
        <v>15</v>
      </c>
      <c r="O36" t="s">
        <v>26</v>
      </c>
    </row>
    <row r="37" spans="3:15" ht="17" thickBot="1" x14ac:dyDescent="0.25">
      <c r="K37" s="9" t="s">
        <v>12</v>
      </c>
      <c r="L37" s="9"/>
      <c r="M37" s="9"/>
      <c r="N37" s="9"/>
      <c r="O37" s="9"/>
    </row>
    <row r="38" spans="3:15" x14ac:dyDescent="0.2">
      <c r="K38" s="8" t="s">
        <v>27</v>
      </c>
      <c r="L38" s="8">
        <v>7</v>
      </c>
      <c r="M38" s="8">
        <v>7</v>
      </c>
      <c r="N38" s="8">
        <v>7</v>
      </c>
      <c r="O38" s="8">
        <v>21</v>
      </c>
    </row>
    <row r="39" spans="3:15" x14ac:dyDescent="0.2">
      <c r="K39" s="8" t="s">
        <v>28</v>
      </c>
      <c r="L39" s="8">
        <v>29.157287442679994</v>
      </c>
      <c r="M39" s="8">
        <v>45.735022811980002</v>
      </c>
      <c r="N39" s="8">
        <v>74.016638600610008</v>
      </c>
      <c r="O39" s="8">
        <v>148.90894885527001</v>
      </c>
    </row>
    <row r="40" spans="3:15" x14ac:dyDescent="0.2">
      <c r="K40" s="8" t="s">
        <v>29</v>
      </c>
      <c r="L40" s="8">
        <v>4.1653267775257135</v>
      </c>
      <c r="M40" s="8">
        <v>6.5335746874257143</v>
      </c>
      <c r="N40" s="8">
        <v>10.573805514372859</v>
      </c>
      <c r="O40" s="8">
        <v>7.0909023264414293</v>
      </c>
    </row>
    <row r="41" spans="3:15" x14ac:dyDescent="0.2">
      <c r="K41" s="8" t="s">
        <v>30</v>
      </c>
      <c r="L41" s="8">
        <v>19.714813691996529</v>
      </c>
      <c r="M41" s="8">
        <v>25.659003186952958</v>
      </c>
      <c r="N41" s="8">
        <v>66.763258750420448</v>
      </c>
      <c r="O41" s="8">
        <v>40.991200040955505</v>
      </c>
    </row>
    <row r="42" spans="3:15" x14ac:dyDescent="0.2">
      <c r="K42" s="8"/>
      <c r="L42" s="8"/>
      <c r="M42" s="8"/>
      <c r="N42" s="8"/>
      <c r="O42" s="8"/>
    </row>
    <row r="43" spans="3:15" ht="17" thickBot="1" x14ac:dyDescent="0.25">
      <c r="K43" s="9" t="s">
        <v>16</v>
      </c>
      <c r="L43" s="9"/>
      <c r="M43" s="9"/>
      <c r="N43" s="9"/>
      <c r="O43" s="9"/>
    </row>
    <row r="44" spans="3:15" x14ac:dyDescent="0.2">
      <c r="K44" s="8" t="s">
        <v>27</v>
      </c>
      <c r="L44" s="8">
        <v>7</v>
      </c>
      <c r="M44" s="8">
        <v>7</v>
      </c>
      <c r="N44" s="8">
        <v>7</v>
      </c>
      <c r="O44" s="8">
        <v>21</v>
      </c>
    </row>
    <row r="45" spans="3:15" x14ac:dyDescent="0.2">
      <c r="K45" s="8" t="s">
        <v>28</v>
      </c>
      <c r="L45" s="8">
        <v>33.246263856658004</v>
      </c>
      <c r="M45" s="8">
        <v>39.067606580959996</v>
      </c>
      <c r="N45" s="8">
        <v>49.62791713168</v>
      </c>
      <c r="O45" s="8">
        <v>121.941787569298</v>
      </c>
    </row>
    <row r="46" spans="3:15" x14ac:dyDescent="0.2">
      <c r="K46" s="8" t="s">
        <v>29</v>
      </c>
      <c r="L46" s="8">
        <v>4.7494662652368573</v>
      </c>
      <c r="M46" s="8">
        <v>5.5810866544228563</v>
      </c>
      <c r="N46" s="8">
        <v>7.0897024473828569</v>
      </c>
      <c r="O46" s="8">
        <v>5.8067517890141902</v>
      </c>
    </row>
    <row r="47" spans="3:15" x14ac:dyDescent="0.2">
      <c r="K47" s="8" t="s">
        <v>30</v>
      </c>
      <c r="L47" s="8">
        <v>15.096106756072942</v>
      </c>
      <c r="M47" s="8">
        <v>23.961934602621273</v>
      </c>
      <c r="N47" s="8">
        <v>41.463109094309068</v>
      </c>
      <c r="O47" s="8">
        <v>25.141504074149729</v>
      </c>
    </row>
    <row r="48" spans="3:15" x14ac:dyDescent="0.2">
      <c r="K48" s="8"/>
      <c r="L48" s="8"/>
      <c r="M48" s="8"/>
      <c r="N48" s="8"/>
      <c r="O48" s="8"/>
    </row>
    <row r="49" spans="11:17" ht="17" thickBot="1" x14ac:dyDescent="0.25">
      <c r="K49" s="9" t="s">
        <v>26</v>
      </c>
      <c r="L49" s="9"/>
      <c r="M49" s="9"/>
      <c r="N49" s="9"/>
    </row>
    <row r="50" spans="11:17" x14ac:dyDescent="0.2">
      <c r="K50" s="8" t="s">
        <v>27</v>
      </c>
      <c r="L50" s="8">
        <v>14</v>
      </c>
      <c r="M50" s="8">
        <v>14</v>
      </c>
      <c r="N50" s="8">
        <v>14</v>
      </c>
    </row>
    <row r="51" spans="11:17" x14ac:dyDescent="0.2">
      <c r="K51" s="8" t="s">
        <v>28</v>
      </c>
      <c r="L51" s="8">
        <v>62.403551299337998</v>
      </c>
      <c r="M51" s="8">
        <v>84.802629392939991</v>
      </c>
      <c r="N51" s="8">
        <v>123.64455573229</v>
      </c>
    </row>
    <row r="52" spans="11:17" x14ac:dyDescent="0.2">
      <c r="K52" s="8" t="s">
        <v>29</v>
      </c>
      <c r="L52" s="8">
        <v>4.4573965213812849</v>
      </c>
      <c r="M52" s="8">
        <v>6.0573306709242853</v>
      </c>
      <c r="N52" s="8">
        <v>8.831753980877858</v>
      </c>
    </row>
    <row r="53" spans="11:17" x14ac:dyDescent="0.2">
      <c r="K53" s="8" t="s">
        <v>30</v>
      </c>
      <c r="L53" s="8">
        <v>16.158445306329138</v>
      </c>
      <c r="M53" s="8">
        <v>23.146226447922555</v>
      </c>
      <c r="N53" s="8">
        <v>53.2188166694853</v>
      </c>
    </row>
    <row r="54" spans="11:17" x14ac:dyDescent="0.2">
      <c r="K54" s="8"/>
      <c r="L54" s="8"/>
      <c r="M54" s="8"/>
      <c r="N54" s="8"/>
    </row>
    <row r="56" spans="11:17" ht="17" thickBot="1" x14ac:dyDescent="0.25">
      <c r="K56" t="s">
        <v>31</v>
      </c>
    </row>
    <row r="57" spans="11:17" x14ac:dyDescent="0.2">
      <c r="K57" s="11" t="s">
        <v>42</v>
      </c>
      <c r="L57" s="11" t="s">
        <v>32</v>
      </c>
      <c r="M57" s="11" t="s">
        <v>33</v>
      </c>
      <c r="N57" s="11" t="s">
        <v>34</v>
      </c>
      <c r="O57" s="11" t="s">
        <v>35</v>
      </c>
      <c r="P57" s="11" t="s">
        <v>36</v>
      </c>
      <c r="Q57" s="11" t="s">
        <v>37</v>
      </c>
    </row>
    <row r="58" spans="11:17" x14ac:dyDescent="0.2">
      <c r="K58" s="8" t="s">
        <v>38</v>
      </c>
      <c r="L58" s="8">
        <v>17.314947329134156</v>
      </c>
      <c r="M58" s="8">
        <v>1</v>
      </c>
      <c r="N58" s="8">
        <v>17.314947329134156</v>
      </c>
      <c r="O58" s="8">
        <v>0.53924343687450804</v>
      </c>
      <c r="P58" s="8">
        <v>0.46750278941266388</v>
      </c>
      <c r="Q58" s="8">
        <v>4.1131652768128939</v>
      </c>
    </row>
    <row r="59" spans="11:17" x14ac:dyDescent="0.2">
      <c r="K59" s="8" t="s">
        <v>39</v>
      </c>
      <c r="L59" s="8">
        <v>137.16368012265775</v>
      </c>
      <c r="M59" s="8">
        <v>2</v>
      </c>
      <c r="N59" s="8">
        <v>68.581840061328876</v>
      </c>
      <c r="O59" s="8">
        <v>2.1358602159662547</v>
      </c>
      <c r="P59" s="8">
        <v>0.13287452162700933</v>
      </c>
      <c r="Q59" s="8">
        <v>3.2594463061441079</v>
      </c>
    </row>
    <row r="60" spans="11:17" x14ac:dyDescent="0.2">
      <c r="K60" s="8" t="s">
        <v>40</v>
      </c>
      <c r="L60" s="8">
        <v>29.541045685207337</v>
      </c>
      <c r="M60" s="8">
        <v>2</v>
      </c>
      <c r="N60" s="8">
        <v>14.770522842603668</v>
      </c>
      <c r="O60" s="8">
        <v>0.46000183255985222</v>
      </c>
      <c r="P60" s="8">
        <v>0.6349415902944886</v>
      </c>
      <c r="Q60" s="8">
        <v>3.2594463061441079</v>
      </c>
    </row>
    <row r="61" spans="11:17" x14ac:dyDescent="0.2">
      <c r="K61" s="8" t="s">
        <v>41</v>
      </c>
      <c r="L61" s="8">
        <v>1155.9493564942395</v>
      </c>
      <c r="M61" s="8">
        <v>36</v>
      </c>
      <c r="N61" s="8">
        <v>32.109704347062205</v>
      </c>
      <c r="O61" s="8"/>
      <c r="P61" s="8"/>
      <c r="Q61" s="8"/>
    </row>
    <row r="62" spans="11:17" x14ac:dyDescent="0.2">
      <c r="K62" s="8"/>
      <c r="L62" s="8"/>
      <c r="M62" s="8"/>
      <c r="N62" s="8"/>
      <c r="O62" s="8"/>
      <c r="P62" s="8"/>
      <c r="Q62" s="8"/>
    </row>
    <row r="63" spans="11:17" ht="17" thickBot="1" x14ac:dyDescent="0.25">
      <c r="K63" s="10" t="s">
        <v>26</v>
      </c>
      <c r="L63" s="10">
        <v>1339.9690296312388</v>
      </c>
      <c r="M63" s="10">
        <v>41</v>
      </c>
      <c r="N63" s="10"/>
      <c r="O63" s="10"/>
      <c r="P63" s="10"/>
      <c r="Q63" s="10"/>
    </row>
  </sheetData>
  <phoneticPr fontId="4" type="noConversion"/>
  <pageMargins left="0.7" right="0.7" top="0.75" bottom="0.75" header="0.3" footer="0.3"/>
  <ignoredErrors>
    <ignoredError sqref="J20:J25 K20:K2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2020-12-12T14:52:31Z</dcterms:created>
  <dcterms:modified xsi:type="dcterms:W3CDTF">2020-12-17T21:27:15Z</dcterms:modified>
</cp:coreProperties>
</file>