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aecherem\Desktop\Altryx project\Predictive_analytics_for_business\Create_an_Analytical_Dataset\"/>
    </mc:Choice>
  </mc:AlternateContent>
  <xr:revisionPtr revIDLastSave="0" documentId="13_ncr:40009_{67D6BA07-6D24-4644-A6AE-1E8C746D3CD4}" xr6:coauthVersionLast="43" xr6:coauthVersionMax="43" xr10:uidLastSave="{00000000-0000-0000-0000-000000000000}"/>
  <bookViews>
    <workbookView xWindow="-120" yWindow="-120" windowWidth="24240" windowHeight="13140"/>
  </bookViews>
  <sheets>
    <sheet name="Land area" sheetId="1" r:id="rId1"/>
    <sheet name="Under 18" sheetId="2" r:id="rId2"/>
    <sheet name="Pop density" sheetId="3" r:id="rId3"/>
    <sheet name="Total family" sheetId="5" r:id="rId4"/>
    <sheet name="Census" sheetId="6" r:id="rId5"/>
    <sheet name="Yearly sales" sheetId="7" r:id="rId6"/>
  </sheets>
  <calcPr calcId="0"/>
</workbook>
</file>

<file path=xl/calcChain.xml><?xml version="1.0" encoding="utf-8"?>
<calcChain xmlns="http://schemas.openxmlformats.org/spreadsheetml/2006/main">
  <c r="O12" i="7" l="1"/>
  <c r="O11" i="7"/>
  <c r="O10" i="7"/>
  <c r="O9" i="7"/>
  <c r="O8" i="7"/>
  <c r="O7" i="7"/>
  <c r="O6" i="7"/>
  <c r="O5" i="7"/>
  <c r="O4" i="7"/>
  <c r="O3" i="7"/>
  <c r="O2" i="7"/>
  <c r="I2" i="7"/>
  <c r="G2" i="7" s="1"/>
  <c r="E2" i="7"/>
  <c r="N3" i="6"/>
  <c r="N4" i="6"/>
  <c r="N5" i="6"/>
  <c r="N6" i="6"/>
  <c r="N7" i="6"/>
  <c r="N8" i="6"/>
  <c r="N9" i="6"/>
  <c r="N10" i="6"/>
  <c r="N11" i="6"/>
  <c r="N12" i="6"/>
  <c r="N2" i="6"/>
  <c r="N3" i="5"/>
  <c r="N4" i="5"/>
  <c r="N5" i="5"/>
  <c r="N6" i="5"/>
  <c r="N7" i="5"/>
  <c r="N8" i="5"/>
  <c r="N9" i="5"/>
  <c r="N10" i="5"/>
  <c r="N11" i="5"/>
  <c r="N12" i="5"/>
  <c r="N2" i="5"/>
  <c r="H2" i="6"/>
  <c r="D2" i="6"/>
  <c r="H2" i="5"/>
  <c r="F2" i="5" s="1"/>
  <c r="D2" i="5"/>
  <c r="N3" i="3"/>
  <c r="N4" i="3"/>
  <c r="N5" i="3"/>
  <c r="N6" i="3"/>
  <c r="N7" i="3"/>
  <c r="N8" i="3"/>
  <c r="N9" i="3"/>
  <c r="N10" i="3"/>
  <c r="N11" i="3"/>
  <c r="N12" i="3"/>
  <c r="N2" i="3"/>
  <c r="H2" i="3"/>
  <c r="F2" i="3" s="1"/>
  <c r="D2" i="3"/>
  <c r="N3" i="2"/>
  <c r="N4" i="2"/>
  <c r="N5" i="2"/>
  <c r="N6" i="2"/>
  <c r="N7" i="2"/>
  <c r="N8" i="2"/>
  <c r="N9" i="2"/>
  <c r="N10" i="2"/>
  <c r="N11" i="2"/>
  <c r="N12" i="2"/>
  <c r="N2" i="2"/>
  <c r="H2" i="2"/>
  <c r="F2" i="2" s="1"/>
  <c r="D2" i="2"/>
  <c r="N3" i="1"/>
  <c r="N4" i="1"/>
  <c r="N5" i="1"/>
  <c r="N6" i="1"/>
  <c r="N7" i="1"/>
  <c r="N8" i="1"/>
  <c r="N9" i="1"/>
  <c r="N10" i="1"/>
  <c r="N11" i="1"/>
  <c r="N12" i="1"/>
  <c r="N2" i="1"/>
  <c r="L2" i="1"/>
  <c r="J2" i="1"/>
  <c r="H2" i="1"/>
  <c r="F2" i="1" s="1"/>
  <c r="D2" i="1"/>
  <c r="K2" i="7" l="1"/>
  <c r="M2" i="7"/>
  <c r="F2" i="6"/>
  <c r="L2" i="6" s="1"/>
  <c r="J2" i="5"/>
  <c r="L2" i="5"/>
  <c r="J2" i="3"/>
  <c r="L2" i="3"/>
  <c r="J2" i="2"/>
  <c r="L2" i="2"/>
  <c r="J2" i="6" l="1"/>
</calcChain>
</file>

<file path=xl/sharedStrings.xml><?xml version="1.0" encoding="utf-8"?>
<sst xmlns="http://schemas.openxmlformats.org/spreadsheetml/2006/main" count="114" uniqueCount="27">
  <si>
    <t>City</t>
  </si>
  <si>
    <t>Land Area</t>
  </si>
  <si>
    <t>Households with Under 18</t>
  </si>
  <si>
    <t>Population Density</t>
  </si>
  <si>
    <t>Total Families</t>
  </si>
  <si>
    <t>2010 Census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</si>
  <si>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</si>
  <si>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</si>
  <si>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</si>
  <si>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</si>
  <si>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</si>
  <si>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</si>
  <si>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</si>
  <si>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</si>
  <si>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</si>
  <si>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RockSprings</t>
  </si>
  <si>
    <t>Sheridan</t>
  </si>
  <si>
    <t>Q1</t>
  </si>
  <si>
    <t>Q2</t>
  </si>
  <si>
    <t>Q3</t>
  </si>
  <si>
    <t>Is_outlier</t>
  </si>
  <si>
    <t>Lower fence</t>
  </si>
  <si>
    <t>Upper fence</t>
  </si>
  <si>
    <t>CITY</t>
  </si>
  <si>
    <t>Sum_Yearly_Sales</t>
  </si>
  <si>
    <t>Upperfence</t>
  </si>
  <si>
    <t>Rock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</si>
</sst>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W24" sqref="W24"/>
    </sheetView>
  </sheetViews>
  <sheetFormatPr defaultRowHeight="15" x14ac:dyDescent="0.25"/>
  <cols>
    <col min="1" max="1" width="11.5703125" bestFit="1" customWidth="1"/>
    <col min="2" max="2" width="9.7109375" bestFit="1" customWidth="1"/>
    <col min="3" max="3" width="9.28515625" customWidth="1"/>
    <col min="4" max="4" width="18.140625" bestFit="1" customWidth="1"/>
    <col min="5" max="5" width="13.42578125" customWidth="1"/>
    <col min="6" max="6" width="11.7109375" bestFit="1" customWidth="1"/>
    <col min="7" max="7" width="11.42578125" customWidth="1"/>
    <col min="10" max="10" width="11.85546875" bestFit="1" customWidth="1"/>
    <col min="12" max="12" width="11.85546875" bestFit="1" customWidth="1"/>
    <col min="14" max="14" width="9.42578125" bestFit="1" customWidth="1"/>
  </cols>
  <sheetData>
    <row r="1" spans="1:14" x14ac:dyDescent="0.25">
      <c r="A1" t="s">
        <v>0</v>
      </c>
      <c r="B1" t="s">
        <v>1</v>
      </c>
      <c r="D1" t="s">
        <v>17</v>
      </c>
      <c r="F1" t="s">
        <v>18</v>
      </c>
      <c r="H1" t="s">
        <v>19</v>
      </c>
      <c r="J1" t="s">
        <v>21</v>
      </c>
      <c r="L1" t="s">
        <v>22</v>
      </c>
      <c r="N1" t="s">
        <v>20</v>
      </c>
    </row>
    <row r="2" spans="1:14" x14ac:dyDescent="0.25">
      <c r="A2" t="s">
        <v>6</v>
      </c>
      <c r="B2">
        <v>3116</v>
      </c>
      <c r="D2">
        <f>_xlfn.QUARTILE.INC(B:B,1)</f>
        <v>1861.5</v>
      </c>
      <c r="F2">
        <f>H2-D2</f>
        <v>1643.5</v>
      </c>
      <c r="H2">
        <f>_xlfn.QUARTILE.INC(B:B,3)</f>
        <v>3505</v>
      </c>
      <c r="J2">
        <f>D2-(1.5*F2)</f>
        <v>-603.75</v>
      </c>
      <c r="L2">
        <f>H2+(1.5*F2)</f>
        <v>5970.25</v>
      </c>
      <c r="N2" t="b">
        <f>OR(B2&lt;-603.75,B2&gt;5970.25)</f>
        <v>0</v>
      </c>
    </row>
    <row r="3" spans="1:14" x14ac:dyDescent="0.25">
      <c r="A3" t="s">
        <v>7</v>
      </c>
      <c r="B3">
        <v>3894</v>
      </c>
      <c r="N3" t="b">
        <f t="shared" ref="N3:N12" si="0">OR(B3&lt;-603.75,B3&gt;5970.25)</f>
        <v>0</v>
      </c>
    </row>
    <row r="4" spans="1:14" x14ac:dyDescent="0.25">
      <c r="A4" t="s">
        <v>8</v>
      </c>
      <c r="B4">
        <v>1500</v>
      </c>
      <c r="N4" t="b">
        <f t="shared" si="0"/>
        <v>0</v>
      </c>
    </row>
    <row r="5" spans="1:14" x14ac:dyDescent="0.25">
      <c r="A5" t="s">
        <v>9</v>
      </c>
      <c r="B5">
        <v>2999</v>
      </c>
      <c r="N5" t="b">
        <f t="shared" si="0"/>
        <v>0</v>
      </c>
    </row>
    <row r="6" spans="1:14" x14ac:dyDescent="0.25">
      <c r="A6" t="s">
        <v>10</v>
      </c>
      <c r="B6">
        <v>1829</v>
      </c>
      <c r="N6" t="b">
        <f t="shared" si="0"/>
        <v>0</v>
      </c>
    </row>
    <row r="7" spans="1:14" x14ac:dyDescent="0.25">
      <c r="A7" t="s">
        <v>11</v>
      </c>
      <c r="B7">
        <v>999</v>
      </c>
      <c r="N7" t="b">
        <f t="shared" si="0"/>
        <v>0</v>
      </c>
    </row>
    <row r="8" spans="1:14" x14ac:dyDescent="0.25">
      <c r="A8" t="s">
        <v>12</v>
      </c>
      <c r="B8">
        <v>2749</v>
      </c>
      <c r="N8" t="b">
        <f t="shared" si="0"/>
        <v>0</v>
      </c>
    </row>
    <row r="9" spans="1:14" x14ac:dyDescent="0.25">
      <c r="A9" t="s">
        <v>13</v>
      </c>
      <c r="B9">
        <v>2674</v>
      </c>
      <c r="N9" t="b">
        <f t="shared" si="0"/>
        <v>0</v>
      </c>
    </row>
    <row r="10" spans="1:14" x14ac:dyDescent="0.25">
      <c r="A10" t="s">
        <v>14</v>
      </c>
      <c r="B10">
        <v>4797</v>
      </c>
      <c r="N10" t="b">
        <f t="shared" si="0"/>
        <v>0</v>
      </c>
    </row>
    <row r="11" spans="1:14" x14ac:dyDescent="0.25">
      <c r="A11" t="s">
        <v>15</v>
      </c>
      <c r="B11">
        <v>6620</v>
      </c>
      <c r="N11" t="b">
        <f t="shared" si="0"/>
        <v>1</v>
      </c>
    </row>
    <row r="12" spans="1:14" x14ac:dyDescent="0.25">
      <c r="A12" t="s">
        <v>16</v>
      </c>
      <c r="B12">
        <v>1894</v>
      </c>
      <c r="N12" t="b">
        <f t="shared" si="0"/>
        <v>0</v>
      </c>
    </row>
  </sheetData>
  <conditionalFormatting sqref="N1:N1048576">
    <cfRule type="containsText" dxfId="6" priority="1" operator="containsText" text="True">
      <formula>NOT(ISERROR(SEARCH("True",N1)))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T29" sqref="T29"/>
    </sheetView>
  </sheetViews>
  <sheetFormatPr defaultRowHeight="15" x14ac:dyDescent="0.25"/>
  <cols>
    <col min="1" max="1" width="11.5703125" bestFit="1" customWidth="1"/>
    <col min="2" max="2" width="24.5703125" bestFit="1" customWidth="1"/>
    <col min="3" max="4" width="18.140625" bestFit="1" customWidth="1"/>
    <col min="5" max="5" width="13.42578125" bestFit="1" customWidth="1"/>
    <col min="6" max="6" width="11.7109375" bestFit="1" customWidth="1"/>
    <col min="7" max="7" width="11.42578125" bestFit="1" customWidth="1"/>
    <col min="10" max="10" width="11.85546875" bestFit="1" customWidth="1"/>
    <col min="12" max="12" width="11.85546875" bestFit="1" customWidth="1"/>
    <col min="14" max="14" width="9.42578125" bestFit="1" customWidth="1"/>
  </cols>
  <sheetData>
    <row r="1" spans="1:14" x14ac:dyDescent="0.25">
      <c r="A1" t="s">
        <v>0</v>
      </c>
      <c r="B1" t="s">
        <v>2</v>
      </c>
      <c r="D1" t="s">
        <v>17</v>
      </c>
      <c r="F1" t="s">
        <v>18</v>
      </c>
      <c r="H1" t="s">
        <v>19</v>
      </c>
      <c r="J1" t="s">
        <v>21</v>
      </c>
      <c r="L1" t="s">
        <v>22</v>
      </c>
      <c r="N1" t="s">
        <v>20</v>
      </c>
    </row>
    <row r="2" spans="1:14" x14ac:dyDescent="0.25">
      <c r="A2" t="s">
        <v>6</v>
      </c>
      <c r="B2">
        <v>746</v>
      </c>
      <c r="D2">
        <f>_xlfn.QUARTILE.INC(B:B,1)</f>
        <v>1327</v>
      </c>
      <c r="F2">
        <f>H2-D2</f>
        <v>2710</v>
      </c>
      <c r="H2">
        <f>_xlfn.QUARTILE.INC(B:B,3)</f>
        <v>4037</v>
      </c>
      <c r="J2">
        <f>D2-(1.5*F2)</f>
        <v>-2738</v>
      </c>
      <c r="L2">
        <f>H2+(1.5*F2)</f>
        <v>8102</v>
      </c>
      <c r="N2" t="b">
        <f>OR(B2&lt;-2738,B2&gt;8102)</f>
        <v>0</v>
      </c>
    </row>
    <row r="3" spans="1:14" x14ac:dyDescent="0.25">
      <c r="A3" t="s">
        <v>7</v>
      </c>
      <c r="B3">
        <v>7788</v>
      </c>
      <c r="N3" t="b">
        <f t="shared" ref="N3:N12" si="0">OR(B3&lt;-2738,B3&gt;8102)</f>
        <v>0</v>
      </c>
    </row>
    <row r="4" spans="1:14" x14ac:dyDescent="0.25">
      <c r="A4" t="s">
        <v>8</v>
      </c>
      <c r="B4">
        <v>7158</v>
      </c>
      <c r="N4" t="b">
        <f t="shared" si="0"/>
        <v>0</v>
      </c>
    </row>
    <row r="5" spans="1:14" x14ac:dyDescent="0.25">
      <c r="A5" t="s">
        <v>9</v>
      </c>
      <c r="B5">
        <v>1403</v>
      </c>
      <c r="N5" t="b">
        <f t="shared" si="0"/>
        <v>0</v>
      </c>
    </row>
    <row r="6" spans="1:14" x14ac:dyDescent="0.25">
      <c r="A6" t="s">
        <v>10</v>
      </c>
      <c r="B6">
        <v>832</v>
      </c>
      <c r="N6" t="b">
        <f t="shared" si="0"/>
        <v>0</v>
      </c>
    </row>
    <row r="7" spans="1:14" x14ac:dyDescent="0.25">
      <c r="A7" t="s">
        <v>11</v>
      </c>
      <c r="B7">
        <v>1486</v>
      </c>
      <c r="N7" t="b">
        <f t="shared" si="0"/>
        <v>0</v>
      </c>
    </row>
    <row r="8" spans="1:14" x14ac:dyDescent="0.25">
      <c r="A8" t="s">
        <v>12</v>
      </c>
      <c r="B8">
        <v>4052</v>
      </c>
      <c r="N8" t="b">
        <f t="shared" si="0"/>
        <v>0</v>
      </c>
    </row>
    <row r="9" spans="1:14" x14ac:dyDescent="0.25">
      <c r="A9" t="s">
        <v>13</v>
      </c>
      <c r="B9">
        <v>1251</v>
      </c>
      <c r="N9" t="b">
        <f t="shared" si="0"/>
        <v>0</v>
      </c>
    </row>
    <row r="10" spans="1:14" x14ac:dyDescent="0.25">
      <c r="A10" t="s">
        <v>14</v>
      </c>
      <c r="B10">
        <v>2680</v>
      </c>
      <c r="N10" t="b">
        <f t="shared" si="0"/>
        <v>0</v>
      </c>
    </row>
    <row r="11" spans="1:14" x14ac:dyDescent="0.25">
      <c r="A11" t="s">
        <v>15</v>
      </c>
      <c r="B11">
        <v>4022</v>
      </c>
      <c r="N11" t="b">
        <f t="shared" si="0"/>
        <v>0</v>
      </c>
    </row>
    <row r="12" spans="1:14" x14ac:dyDescent="0.25">
      <c r="A12" t="s">
        <v>16</v>
      </c>
      <c r="B12">
        <v>2646</v>
      </c>
      <c r="N12" t="b">
        <f t="shared" si="0"/>
        <v>0</v>
      </c>
    </row>
  </sheetData>
  <conditionalFormatting sqref="N1:N1048576">
    <cfRule type="containsText" dxfId="5" priority="1" operator="containsText" text="True">
      <formula>NOT(ISERROR(SEARCH("True",N1)))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W29" sqref="W29"/>
    </sheetView>
  </sheetViews>
  <sheetFormatPr defaultRowHeight="15" x14ac:dyDescent="0.25"/>
  <cols>
    <col min="1" max="1" width="11.5703125" bestFit="1" customWidth="1"/>
    <col min="2" max="2" width="18.140625" bestFit="1" customWidth="1"/>
    <col min="3" max="3" width="13.42578125" customWidth="1"/>
    <col min="4" max="4" width="18.140625" bestFit="1" customWidth="1"/>
    <col min="5" max="5" width="13.42578125" bestFit="1" customWidth="1"/>
    <col min="6" max="6" width="11.7109375" bestFit="1" customWidth="1"/>
    <col min="7" max="7" width="11.42578125" bestFit="1" customWidth="1"/>
    <col min="10" max="10" width="11.85546875" bestFit="1" customWidth="1"/>
    <col min="12" max="12" width="11.85546875" bestFit="1" customWidth="1"/>
    <col min="14" max="14" width="9.42578125" bestFit="1" customWidth="1"/>
  </cols>
  <sheetData>
    <row r="1" spans="1:14" x14ac:dyDescent="0.25">
      <c r="A1" t="s">
        <v>0</v>
      </c>
      <c r="B1" t="s">
        <v>3</v>
      </c>
      <c r="D1" t="s">
        <v>17</v>
      </c>
      <c r="F1" t="s">
        <v>18</v>
      </c>
      <c r="H1" t="s">
        <v>19</v>
      </c>
      <c r="J1" t="s">
        <v>21</v>
      </c>
      <c r="L1" t="s">
        <v>22</v>
      </c>
      <c r="N1" t="s">
        <v>20</v>
      </c>
    </row>
    <row r="2" spans="1:14" x14ac:dyDescent="0.25">
      <c r="A2" t="s">
        <v>6</v>
      </c>
      <c r="B2">
        <v>2</v>
      </c>
      <c r="D2">
        <f>_xlfn.QUARTILE.INC(B:B,1)</f>
        <v>2</v>
      </c>
      <c r="F2">
        <f>H2-D2</f>
        <v>5.5</v>
      </c>
      <c r="H2">
        <f>_xlfn.QUARTILE.INC(B:B,3)</f>
        <v>7.5</v>
      </c>
      <c r="J2">
        <f>D2-(1.5*F2)</f>
        <v>-6.25</v>
      </c>
      <c r="L2">
        <f>H2+(1.5*F2)</f>
        <v>15.75</v>
      </c>
      <c r="N2" t="b">
        <f>OR(B2&lt;-6.25,B2&gt;15.75)</f>
        <v>0</v>
      </c>
    </row>
    <row r="3" spans="1:14" x14ac:dyDescent="0.25">
      <c r="A3" t="s">
        <v>7</v>
      </c>
      <c r="B3">
        <v>11</v>
      </c>
      <c r="N3" t="b">
        <f t="shared" ref="N3:N12" si="0">OR(B3&lt;-6.25,B3&gt;15.75)</f>
        <v>0</v>
      </c>
    </row>
    <row r="4" spans="1:14" x14ac:dyDescent="0.25">
      <c r="A4" t="s">
        <v>8</v>
      </c>
      <c r="B4">
        <v>20</v>
      </c>
      <c r="N4" t="b">
        <f t="shared" si="0"/>
        <v>1</v>
      </c>
    </row>
    <row r="5" spans="1:14" x14ac:dyDescent="0.25">
      <c r="A5" t="s">
        <v>9</v>
      </c>
      <c r="B5">
        <v>2</v>
      </c>
      <c r="N5" t="b">
        <f t="shared" si="0"/>
        <v>0</v>
      </c>
    </row>
    <row r="6" spans="1:14" x14ac:dyDescent="0.25">
      <c r="A6" t="s">
        <v>10</v>
      </c>
      <c r="B6">
        <v>1</v>
      </c>
      <c r="N6" t="b">
        <f t="shared" si="0"/>
        <v>0</v>
      </c>
    </row>
    <row r="7" spans="1:14" x14ac:dyDescent="0.25">
      <c r="A7" t="s">
        <v>11</v>
      </c>
      <c r="B7">
        <v>5</v>
      </c>
      <c r="N7" t="b">
        <f t="shared" si="0"/>
        <v>0</v>
      </c>
    </row>
    <row r="8" spans="1:14" x14ac:dyDescent="0.25">
      <c r="A8" t="s">
        <v>12</v>
      </c>
      <c r="B8">
        <v>6</v>
      </c>
      <c r="N8" t="b">
        <f t="shared" si="0"/>
        <v>0</v>
      </c>
    </row>
    <row r="9" spans="1:14" x14ac:dyDescent="0.25">
      <c r="A9" t="s">
        <v>13</v>
      </c>
      <c r="B9">
        <v>2</v>
      </c>
      <c r="N9" t="b">
        <f t="shared" si="0"/>
        <v>0</v>
      </c>
    </row>
    <row r="10" spans="1:14" x14ac:dyDescent="0.25">
      <c r="A10" t="s">
        <v>14</v>
      </c>
      <c r="B10">
        <v>2</v>
      </c>
      <c r="N10" t="b">
        <f t="shared" si="0"/>
        <v>0</v>
      </c>
    </row>
    <row r="11" spans="1:14" x14ac:dyDescent="0.25">
      <c r="A11" t="s">
        <v>15</v>
      </c>
      <c r="B11">
        <v>3</v>
      </c>
      <c r="N11" t="b">
        <f t="shared" si="0"/>
        <v>0</v>
      </c>
    </row>
    <row r="12" spans="1:14" x14ac:dyDescent="0.25">
      <c r="A12" t="s">
        <v>16</v>
      </c>
      <c r="B12">
        <v>9</v>
      </c>
      <c r="N12" t="b">
        <f t="shared" si="0"/>
        <v>0</v>
      </c>
    </row>
  </sheetData>
  <conditionalFormatting sqref="N1:N1048576">
    <cfRule type="containsText" dxfId="4" priority="1" operator="containsText" text="True">
      <formula>NOT(ISERROR(SEARCH("True",N1)))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W29" sqref="W29"/>
    </sheetView>
  </sheetViews>
  <sheetFormatPr defaultRowHeight="15" x14ac:dyDescent="0.25"/>
  <cols>
    <col min="1" max="1" width="11.5703125" bestFit="1" customWidth="1"/>
    <col min="2" max="2" width="13.42578125" bestFit="1" customWidth="1"/>
    <col min="4" max="4" width="18.140625" bestFit="1" customWidth="1"/>
    <col min="5" max="5" width="13.42578125" bestFit="1" customWidth="1"/>
    <col min="6" max="6" width="11.7109375" bestFit="1" customWidth="1"/>
    <col min="7" max="7" width="11.42578125" bestFit="1" customWidth="1"/>
    <col min="10" max="10" width="11.85546875" bestFit="1" customWidth="1"/>
    <col min="12" max="12" width="11.85546875" bestFit="1" customWidth="1"/>
    <col min="14" max="14" width="9.42578125" bestFit="1" customWidth="1"/>
  </cols>
  <sheetData>
    <row r="1" spans="1:14" x14ac:dyDescent="0.25">
      <c r="A1" t="s">
        <v>0</v>
      </c>
      <c r="B1" t="s">
        <v>4</v>
      </c>
      <c r="D1" t="s">
        <v>17</v>
      </c>
      <c r="F1" t="s">
        <v>18</v>
      </c>
      <c r="H1" t="s">
        <v>19</v>
      </c>
      <c r="J1" t="s">
        <v>21</v>
      </c>
      <c r="L1" t="s">
        <v>22</v>
      </c>
      <c r="N1" t="s">
        <v>20</v>
      </c>
    </row>
    <row r="2" spans="1:14" x14ac:dyDescent="0.25">
      <c r="A2" t="s">
        <v>6</v>
      </c>
      <c r="B2">
        <v>1820</v>
      </c>
      <c r="D2">
        <f>_xlfn.QUARTILE.INC(B:B,1)</f>
        <v>2923.5</v>
      </c>
      <c r="F2">
        <f>H2-D2</f>
        <v>4457</v>
      </c>
      <c r="H2">
        <f>_xlfn.QUARTILE.INC(B:B,3)</f>
        <v>7380.5</v>
      </c>
      <c r="J2">
        <f>D2-(1.5*F2)</f>
        <v>-3762</v>
      </c>
      <c r="L2">
        <f>H2+(1.5*F2)</f>
        <v>14066</v>
      </c>
      <c r="N2" t="b">
        <f>OR(B2&lt;-3762,B2&gt;14066)</f>
        <v>0</v>
      </c>
    </row>
    <row r="3" spans="1:14" x14ac:dyDescent="0.25">
      <c r="A3" t="s">
        <v>7</v>
      </c>
      <c r="B3">
        <v>8756</v>
      </c>
      <c r="N3" t="b">
        <f t="shared" ref="N3:N12" si="0">OR(B3&lt;-3762,B3&gt;14066)</f>
        <v>0</v>
      </c>
    </row>
    <row r="4" spans="1:14" x14ac:dyDescent="0.25">
      <c r="A4" t="s">
        <v>8</v>
      </c>
      <c r="B4">
        <v>14613</v>
      </c>
      <c r="N4" t="b">
        <f t="shared" si="0"/>
        <v>1</v>
      </c>
    </row>
    <row r="5" spans="1:14" x14ac:dyDescent="0.25">
      <c r="A5" t="s">
        <v>9</v>
      </c>
      <c r="B5">
        <v>3516</v>
      </c>
      <c r="N5" t="b">
        <f t="shared" si="0"/>
        <v>0</v>
      </c>
    </row>
    <row r="6" spans="1:14" x14ac:dyDescent="0.25">
      <c r="A6" t="s">
        <v>10</v>
      </c>
      <c r="B6">
        <v>1744</v>
      </c>
      <c r="N6" t="b">
        <f t="shared" si="0"/>
        <v>0</v>
      </c>
    </row>
    <row r="7" spans="1:14" x14ac:dyDescent="0.25">
      <c r="A7" t="s">
        <v>11</v>
      </c>
      <c r="B7">
        <v>2713</v>
      </c>
      <c r="N7" t="b">
        <f t="shared" si="0"/>
        <v>0</v>
      </c>
    </row>
    <row r="8" spans="1:14" x14ac:dyDescent="0.25">
      <c r="A8" t="s">
        <v>12</v>
      </c>
      <c r="B8">
        <v>7189</v>
      </c>
      <c r="N8" t="b">
        <f t="shared" si="0"/>
        <v>0</v>
      </c>
    </row>
    <row r="9" spans="1:14" x14ac:dyDescent="0.25">
      <c r="A9" t="s">
        <v>13</v>
      </c>
      <c r="B9">
        <v>3134</v>
      </c>
      <c r="N9" t="b">
        <f t="shared" si="0"/>
        <v>0</v>
      </c>
    </row>
    <row r="10" spans="1:14" x14ac:dyDescent="0.25">
      <c r="A10" t="s">
        <v>14</v>
      </c>
      <c r="B10">
        <v>5556</v>
      </c>
      <c r="N10" t="b">
        <f t="shared" si="0"/>
        <v>0</v>
      </c>
    </row>
    <row r="11" spans="1:14" x14ac:dyDescent="0.25">
      <c r="A11" t="s">
        <v>15</v>
      </c>
      <c r="B11">
        <v>7572</v>
      </c>
      <c r="N11" t="b">
        <f t="shared" si="0"/>
        <v>0</v>
      </c>
    </row>
    <row r="12" spans="1:14" x14ac:dyDescent="0.25">
      <c r="A12" t="s">
        <v>16</v>
      </c>
      <c r="B12">
        <v>6040</v>
      </c>
      <c r="N12" t="b">
        <f t="shared" si="0"/>
        <v>0</v>
      </c>
    </row>
  </sheetData>
  <conditionalFormatting sqref="N1:N1048576">
    <cfRule type="containsText" dxfId="2" priority="1" operator="containsText" text="True">
      <formula>NOT(ISERROR(SEARCH("True",N1)))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W29" sqref="W2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11.42578125" bestFit="1" customWidth="1"/>
    <col min="4" max="4" width="18.140625" bestFit="1" customWidth="1"/>
    <col min="5" max="5" width="13.42578125" bestFit="1" customWidth="1"/>
    <col min="6" max="6" width="11.7109375" bestFit="1" customWidth="1"/>
    <col min="7" max="7" width="11.42578125" bestFit="1" customWidth="1"/>
    <col min="10" max="10" width="11.85546875" bestFit="1" customWidth="1"/>
    <col min="12" max="12" width="11.85546875" bestFit="1" customWidth="1"/>
    <col min="14" max="14" width="9.42578125" bestFit="1" customWidth="1"/>
  </cols>
  <sheetData>
    <row r="1" spans="1:14" x14ac:dyDescent="0.25">
      <c r="A1" t="s">
        <v>0</v>
      </c>
      <c r="B1" t="s">
        <v>5</v>
      </c>
      <c r="D1" t="s">
        <v>17</v>
      </c>
      <c r="F1" t="s">
        <v>18</v>
      </c>
      <c r="H1" t="s">
        <v>19</v>
      </c>
      <c r="J1" t="s">
        <v>21</v>
      </c>
      <c r="L1" t="s">
        <v>22</v>
      </c>
      <c r="N1" t="s">
        <v>20</v>
      </c>
    </row>
    <row r="2" spans="1:14" x14ac:dyDescent="0.25">
      <c r="A2" t="s">
        <v>6</v>
      </c>
      <c r="B2">
        <v>4585</v>
      </c>
      <c r="D2">
        <f>_xlfn.QUARTILE.INC(B:B,1)</f>
        <v>7917</v>
      </c>
      <c r="F2">
        <f>H2-D2</f>
        <v>18144.5</v>
      </c>
      <c r="H2">
        <f>_xlfn.QUARTILE.INC(B:B,3)</f>
        <v>26061.5</v>
      </c>
      <c r="J2">
        <f>D2-(1.5*F2)</f>
        <v>-19299.75</v>
      </c>
      <c r="L2">
        <f>H2+(1.5*F2)</f>
        <v>53278.25</v>
      </c>
      <c r="N2" t="b">
        <f>OR(B2&lt;-19299.8,B2&gt;53278.25)</f>
        <v>0</v>
      </c>
    </row>
    <row r="3" spans="1:14" x14ac:dyDescent="0.25">
      <c r="A3" t="s">
        <v>7</v>
      </c>
      <c r="B3">
        <v>35316</v>
      </c>
      <c r="N3" t="b">
        <f t="shared" ref="N3:N12" si="0">OR(B3&lt;-19299.8,B3&gt;53278.25)</f>
        <v>0</v>
      </c>
    </row>
    <row r="4" spans="1:14" x14ac:dyDescent="0.25">
      <c r="A4" t="s">
        <v>8</v>
      </c>
      <c r="B4">
        <v>59466</v>
      </c>
      <c r="N4" t="b">
        <f t="shared" si="0"/>
        <v>1</v>
      </c>
    </row>
    <row r="5" spans="1:14" x14ac:dyDescent="0.25">
      <c r="A5" t="s">
        <v>9</v>
      </c>
      <c r="B5">
        <v>9520</v>
      </c>
      <c r="N5" t="b">
        <f t="shared" si="0"/>
        <v>0</v>
      </c>
    </row>
    <row r="6" spans="1:14" x14ac:dyDescent="0.25">
      <c r="A6" t="s">
        <v>10</v>
      </c>
      <c r="B6">
        <v>6120</v>
      </c>
      <c r="N6" t="b">
        <f t="shared" si="0"/>
        <v>0</v>
      </c>
    </row>
    <row r="7" spans="1:14" x14ac:dyDescent="0.25">
      <c r="A7" t="s">
        <v>11</v>
      </c>
      <c r="B7">
        <v>12359</v>
      </c>
      <c r="N7" t="b">
        <f t="shared" si="0"/>
        <v>0</v>
      </c>
    </row>
    <row r="8" spans="1:14" x14ac:dyDescent="0.25">
      <c r="A8" t="s">
        <v>12</v>
      </c>
      <c r="B8">
        <v>29087</v>
      </c>
      <c r="N8" t="b">
        <f t="shared" si="0"/>
        <v>0</v>
      </c>
    </row>
    <row r="9" spans="1:14" x14ac:dyDescent="0.25">
      <c r="A9" t="s">
        <v>13</v>
      </c>
      <c r="B9">
        <v>6314</v>
      </c>
      <c r="N9" t="b">
        <f t="shared" si="0"/>
        <v>0</v>
      </c>
    </row>
    <row r="10" spans="1:14" x14ac:dyDescent="0.25">
      <c r="A10" t="s">
        <v>14</v>
      </c>
      <c r="B10">
        <v>10615</v>
      </c>
      <c r="N10" t="b">
        <f t="shared" si="0"/>
        <v>0</v>
      </c>
    </row>
    <row r="11" spans="1:14" x14ac:dyDescent="0.25">
      <c r="A11" t="s">
        <v>15</v>
      </c>
      <c r="B11">
        <v>23036</v>
      </c>
      <c r="N11" t="b">
        <f t="shared" si="0"/>
        <v>0</v>
      </c>
    </row>
    <row r="12" spans="1:14" x14ac:dyDescent="0.25">
      <c r="A12" t="s">
        <v>16</v>
      </c>
      <c r="B12">
        <v>17444</v>
      </c>
      <c r="N12" t="b">
        <f t="shared" si="0"/>
        <v>0</v>
      </c>
    </row>
  </sheetData>
  <conditionalFormatting sqref="N1:N1048576">
    <cfRule type="containsText" dxfId="1" priority="1" operator="containsText" text="True">
      <formula>NOT(ISERROR(SEARCH("True",N1)))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X29" sqref="X29"/>
    </sheetView>
  </sheetViews>
  <sheetFormatPr defaultRowHeight="15" x14ac:dyDescent="0.25"/>
  <cols>
    <col min="2" max="2" width="17" bestFit="1" customWidth="1"/>
    <col min="11" max="11" width="11.85546875" bestFit="1" customWidth="1"/>
    <col min="13" max="13" width="11.42578125" bestFit="1" customWidth="1"/>
    <col min="15" max="15" width="9.42578125" bestFit="1" customWidth="1"/>
  </cols>
  <sheetData>
    <row r="1" spans="1:15" x14ac:dyDescent="0.25">
      <c r="A1" t="s">
        <v>23</v>
      </c>
      <c r="B1" t="s">
        <v>24</v>
      </c>
      <c r="E1" t="s">
        <v>17</v>
      </c>
      <c r="G1" t="s">
        <v>18</v>
      </c>
      <c r="I1" t="s">
        <v>19</v>
      </c>
      <c r="K1" t="s">
        <v>21</v>
      </c>
      <c r="M1" t="s">
        <v>25</v>
      </c>
      <c r="O1" t="s">
        <v>20</v>
      </c>
    </row>
    <row r="2" spans="1:15" x14ac:dyDescent="0.25">
      <c r="A2" t="s">
        <v>6</v>
      </c>
      <c r="B2">
        <v>185328</v>
      </c>
      <c r="E2">
        <f>_xlfn.QUARTILE.INC(B:B,1)</f>
        <v>226152</v>
      </c>
      <c r="G2">
        <f>I2-E2</f>
        <v>86832</v>
      </c>
      <c r="I2">
        <f>_xlfn.QUARTILE.INC(B:B,3)</f>
        <v>312984</v>
      </c>
      <c r="K2">
        <f>E2-(1.5*G2)</f>
        <v>95904</v>
      </c>
      <c r="M2">
        <f>I2+(1.5*G2)</f>
        <v>443232</v>
      </c>
      <c r="O2" t="b">
        <f>OR(B2&lt;95904,B2&gt;443232)</f>
        <v>0</v>
      </c>
    </row>
    <row r="3" spans="1:15" x14ac:dyDescent="0.25">
      <c r="A3" t="s">
        <v>7</v>
      </c>
      <c r="B3">
        <v>317736</v>
      </c>
      <c r="O3" t="b">
        <f t="shared" ref="O3:O13" si="0">OR(B3&lt;95904,B3&gt;443232)</f>
        <v>0</v>
      </c>
    </row>
    <row r="4" spans="1:15" x14ac:dyDescent="0.25">
      <c r="A4" t="s">
        <v>8</v>
      </c>
      <c r="B4">
        <v>917892</v>
      </c>
      <c r="O4" t="b">
        <f t="shared" si="0"/>
        <v>1</v>
      </c>
    </row>
    <row r="5" spans="1:15" x14ac:dyDescent="0.25">
      <c r="A5" t="s">
        <v>9</v>
      </c>
      <c r="B5">
        <v>218376</v>
      </c>
      <c r="O5" t="b">
        <f t="shared" si="0"/>
        <v>0</v>
      </c>
    </row>
    <row r="6" spans="1:15" x14ac:dyDescent="0.25">
      <c r="A6" t="s">
        <v>10</v>
      </c>
      <c r="B6">
        <v>208008</v>
      </c>
      <c r="O6" t="b">
        <f t="shared" si="0"/>
        <v>0</v>
      </c>
    </row>
    <row r="7" spans="1:15" x14ac:dyDescent="0.25">
      <c r="A7" t="s">
        <v>11</v>
      </c>
      <c r="B7">
        <v>283824</v>
      </c>
      <c r="O7" t="b">
        <f t="shared" si="0"/>
        <v>0</v>
      </c>
    </row>
    <row r="8" spans="1:15" x14ac:dyDescent="0.25">
      <c r="A8" t="s">
        <v>12</v>
      </c>
      <c r="B8">
        <v>543132</v>
      </c>
      <c r="O8" t="b">
        <f t="shared" si="0"/>
        <v>1</v>
      </c>
    </row>
    <row r="9" spans="1:15" x14ac:dyDescent="0.25">
      <c r="A9" t="s">
        <v>13</v>
      </c>
      <c r="B9">
        <v>233928</v>
      </c>
      <c r="O9" t="b">
        <f t="shared" si="0"/>
        <v>0</v>
      </c>
    </row>
    <row r="10" spans="1:15" x14ac:dyDescent="0.25">
      <c r="A10" t="s">
        <v>14</v>
      </c>
      <c r="B10">
        <v>303264</v>
      </c>
      <c r="O10" t="b">
        <f t="shared" si="0"/>
        <v>0</v>
      </c>
    </row>
    <row r="11" spans="1:15" x14ac:dyDescent="0.25">
      <c r="A11" t="s">
        <v>26</v>
      </c>
      <c r="B11">
        <v>253584</v>
      </c>
      <c r="O11" t="b">
        <f t="shared" si="0"/>
        <v>0</v>
      </c>
    </row>
    <row r="12" spans="1:15" x14ac:dyDescent="0.25">
      <c r="A12" t="s">
        <v>16</v>
      </c>
      <c r="B12">
        <v>308232</v>
      </c>
      <c r="O12" t="b">
        <f t="shared" si="0"/>
        <v>0</v>
      </c>
    </row>
  </sheetData>
  <conditionalFormatting sqref="O1:O1048576">
    <cfRule type="containsText" dxfId="0" priority="1" operator="containsText" text="True">
      <formula>NOT(ISERROR(SEARCH("True",O1)))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Land area</vt:lpstr>
      <vt:lpstr>Under 18</vt:lpstr>
      <vt:lpstr>Pop density</vt:lpstr>
      <vt:lpstr>Total family</vt:lpstr>
      <vt:lpstr>Census</vt:lpstr>
      <vt:lpstr>Yearly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Chinaecherem</dc:creator>
  <cp:lastModifiedBy>Chinaecherem</cp:lastModifiedBy>
  <dcterms:created xsi:type="dcterms:W3CDTF">2021-06-25T06:03:59Z</dcterms:created>
  <dcterms:modified xsi:type="dcterms:W3CDTF">2021-06-25T06:05:15Z</dcterms:modified>
</cp:coreProperties>
</file>