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ACROFLUXO\"/>
    </mc:Choice>
  </mc:AlternateContent>
  <xr:revisionPtr revIDLastSave="0" documentId="13_ncr:1_{346A1D7D-E770-48A3-B741-8FFF2EC3A50E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BD" sheetId="3" r:id="rId1"/>
    <sheet name="GERAL" sheetId="1" r:id="rId2"/>
    <sheet name="LEGENDA" sheetId="2" r:id="rId3"/>
  </sheets>
  <definedNames>
    <definedName name="_xlnm._FilterDatabase" localSheetId="0" hidden="1">BD!$A$1:$K$1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8" i="3" l="1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CP30" i="1"/>
  <c r="CL30" i="1"/>
  <c r="CK30" i="1"/>
  <c r="CH30" i="1"/>
  <c r="BZ30" i="1"/>
  <c r="BY30" i="1"/>
  <c r="BX30" i="1" s="1"/>
  <c r="Q30" i="1"/>
  <c r="O30" i="1" s="1"/>
  <c r="P30" i="1"/>
  <c r="L30" i="1"/>
  <c r="G30" i="1"/>
  <c r="F30" i="1" s="1"/>
  <c r="CP29" i="1"/>
  <c r="CL29" i="1"/>
  <c r="CK29" i="1"/>
  <c r="CH29" i="1"/>
  <c r="BZ29" i="1"/>
  <c r="BX29" i="1" s="1"/>
  <c r="BY29" i="1"/>
  <c r="Q29" i="1"/>
  <c r="O29" i="1" s="1"/>
  <c r="P29" i="1"/>
  <c r="L29" i="1"/>
  <c r="G29" i="1"/>
  <c r="F29" i="1" s="1"/>
  <c r="CP28" i="1"/>
  <c r="CL28" i="1"/>
  <c r="CK28" i="1"/>
  <c r="CH28" i="1"/>
  <c r="BZ28" i="1"/>
  <c r="BY28" i="1"/>
  <c r="Q28" i="1"/>
  <c r="O28" i="1" s="1"/>
  <c r="P28" i="1"/>
  <c r="N28" i="1" s="1"/>
  <c r="K28" i="1" s="1"/>
  <c r="L28" i="1"/>
  <c r="G28" i="1"/>
  <c r="F28" i="1"/>
  <c r="CP27" i="1"/>
  <c r="CL27" i="1"/>
  <c r="CJ27" i="1" s="1"/>
  <c r="CG27" i="1" s="1"/>
  <c r="CK27" i="1"/>
  <c r="CH27" i="1"/>
  <c r="CF27" i="1" s="1"/>
  <c r="CC27" i="1" s="1"/>
  <c r="BZ27" i="1"/>
  <c r="BY27" i="1"/>
  <c r="Q27" i="1"/>
  <c r="O27" i="1" s="1"/>
  <c r="P27" i="1"/>
  <c r="L27" i="1"/>
  <c r="G27" i="1"/>
  <c r="F27" i="1" s="1"/>
  <c r="CP26" i="1"/>
  <c r="CL26" i="1"/>
  <c r="CK26" i="1"/>
  <c r="CH26" i="1"/>
  <c r="BZ26" i="1"/>
  <c r="BY26" i="1"/>
  <c r="Q26" i="1"/>
  <c r="O26" i="1" s="1"/>
  <c r="P26" i="1"/>
  <c r="L26" i="1"/>
  <c r="G26" i="1"/>
  <c r="F26" i="1" s="1"/>
  <c r="CP25" i="1"/>
  <c r="CL25" i="1"/>
  <c r="CK25" i="1"/>
  <c r="CH25" i="1"/>
  <c r="BZ25" i="1"/>
  <c r="BX25" i="1" s="1"/>
  <c r="BY25" i="1"/>
  <c r="Q25" i="1"/>
  <c r="P25" i="1"/>
  <c r="O25" i="1"/>
  <c r="L25" i="1"/>
  <c r="G25" i="1"/>
  <c r="F25" i="1"/>
  <c r="CP24" i="1"/>
  <c r="CL24" i="1"/>
  <c r="CJ24" i="1" s="1"/>
  <c r="CG24" i="1" s="1"/>
  <c r="CK24" i="1"/>
  <c r="CH24" i="1"/>
  <c r="BZ24" i="1"/>
  <c r="BX24" i="1" s="1"/>
  <c r="BY24" i="1"/>
  <c r="Q24" i="1"/>
  <c r="P24" i="1"/>
  <c r="O24" i="1"/>
  <c r="L24" i="1"/>
  <c r="G24" i="1"/>
  <c r="F24" i="1" s="1"/>
  <c r="CP23" i="1"/>
  <c r="CL23" i="1"/>
  <c r="CK23" i="1"/>
  <c r="CH23" i="1"/>
  <c r="BZ23" i="1"/>
  <c r="BX23" i="1" s="1"/>
  <c r="BU23" i="1" s="1"/>
  <c r="BT23" i="1" s="1"/>
  <c r="BQ23" i="1" s="1"/>
  <c r="BP23" i="1" s="1"/>
  <c r="BY23" i="1"/>
  <c r="Q23" i="1"/>
  <c r="P23" i="1"/>
  <c r="O23" i="1"/>
  <c r="L23" i="1"/>
  <c r="G23" i="1"/>
  <c r="F23" i="1" s="1"/>
  <c r="CP22" i="1"/>
  <c r="CL22" i="1"/>
  <c r="CK22" i="1"/>
  <c r="CJ22" i="1" s="1"/>
  <c r="CG22" i="1" s="1"/>
  <c r="CH22" i="1"/>
  <c r="BZ22" i="1"/>
  <c r="BY22" i="1"/>
  <c r="Q22" i="1"/>
  <c r="P22" i="1"/>
  <c r="O22" i="1"/>
  <c r="N22" i="1" s="1"/>
  <c r="K22" i="1" s="1"/>
  <c r="L22" i="1"/>
  <c r="G22" i="1"/>
  <c r="F22" i="1" s="1"/>
  <c r="CP21" i="1"/>
  <c r="CL21" i="1"/>
  <c r="CK21" i="1"/>
  <c r="CH21" i="1"/>
  <c r="BZ21" i="1"/>
  <c r="BY21" i="1"/>
  <c r="Q21" i="1"/>
  <c r="O21" i="1" s="1"/>
  <c r="P21" i="1"/>
  <c r="L21" i="1"/>
  <c r="G21" i="1"/>
  <c r="F21" i="1" s="1"/>
  <c r="CP20" i="1"/>
  <c r="CL20" i="1"/>
  <c r="CK20" i="1"/>
  <c r="CH20" i="1"/>
  <c r="BZ20" i="1"/>
  <c r="BY20" i="1"/>
  <c r="Q20" i="1"/>
  <c r="O20" i="1" s="1"/>
  <c r="P20" i="1"/>
  <c r="N20" i="1" s="1"/>
  <c r="K20" i="1" s="1"/>
  <c r="L20" i="1"/>
  <c r="G20" i="1"/>
  <c r="F20" i="1" s="1"/>
  <c r="CP19" i="1"/>
  <c r="CL19" i="1"/>
  <c r="CK19" i="1"/>
  <c r="CH19" i="1"/>
  <c r="BZ19" i="1"/>
  <c r="BY19" i="1"/>
  <c r="Q19" i="1"/>
  <c r="O19" i="1" s="1"/>
  <c r="P19" i="1"/>
  <c r="L19" i="1"/>
  <c r="G19" i="1"/>
  <c r="F19" i="1" s="1"/>
  <c r="CP18" i="1"/>
  <c r="CL18" i="1"/>
  <c r="CK18" i="1"/>
  <c r="CH18" i="1"/>
  <c r="BZ18" i="1"/>
  <c r="BY18" i="1"/>
  <c r="Q18" i="1"/>
  <c r="O18" i="1" s="1"/>
  <c r="P18" i="1"/>
  <c r="L18" i="1"/>
  <c r="G18" i="1"/>
  <c r="F18" i="1" s="1"/>
  <c r="CP17" i="1"/>
  <c r="CL17" i="1"/>
  <c r="CK17" i="1"/>
  <c r="CJ17" i="1"/>
  <c r="CH17" i="1"/>
  <c r="CG17" i="1"/>
  <c r="CF17" i="1" s="1"/>
  <c r="CC17" i="1" s="1"/>
  <c r="BZ17" i="1"/>
  <c r="BY17" i="1"/>
  <c r="Q17" i="1"/>
  <c r="O17" i="1" s="1"/>
  <c r="P17" i="1"/>
  <c r="N17" i="1" s="1"/>
  <c r="K17" i="1" s="1"/>
  <c r="L17" i="1"/>
  <c r="G17" i="1"/>
  <c r="F17" i="1" s="1"/>
  <c r="CP16" i="1"/>
  <c r="CL16" i="1"/>
  <c r="CJ16" i="1" s="1"/>
  <c r="CG16" i="1" s="1"/>
  <c r="CK16" i="1"/>
  <c r="CH16" i="1"/>
  <c r="BZ16" i="1"/>
  <c r="BY16" i="1"/>
  <c r="Q16" i="1"/>
  <c r="O16" i="1" s="1"/>
  <c r="P16" i="1"/>
  <c r="N16" i="1" s="1"/>
  <c r="K16" i="1" s="1"/>
  <c r="L16" i="1"/>
  <c r="G16" i="1"/>
  <c r="F16" i="1" s="1"/>
  <c r="CP15" i="1"/>
  <c r="CL15" i="1"/>
  <c r="CK15" i="1"/>
  <c r="CJ15" i="1" s="1"/>
  <c r="CG15" i="1" s="1"/>
  <c r="CH15" i="1"/>
  <c r="BZ15" i="1"/>
  <c r="BY15" i="1"/>
  <c r="BX15" i="1"/>
  <c r="AW15" i="1" s="1"/>
  <c r="AV15" i="1" s="1"/>
  <c r="AR15" i="1" s="1"/>
  <c r="AQ15" i="1" s="1"/>
  <c r="AF15" i="1" s="1"/>
  <c r="AE15" i="1" s="1"/>
  <c r="Q15" i="1"/>
  <c r="O15" i="1" s="1"/>
  <c r="P15" i="1"/>
  <c r="L15" i="1"/>
  <c r="G15" i="1"/>
  <c r="F15" i="1" s="1"/>
  <c r="CP14" i="1"/>
  <c r="CL14" i="1"/>
  <c r="CK14" i="1"/>
  <c r="CH14" i="1"/>
  <c r="BZ14" i="1"/>
  <c r="BY14" i="1"/>
  <c r="BX14" i="1" s="1"/>
  <c r="Q14" i="1"/>
  <c r="O14" i="1" s="1"/>
  <c r="N14" i="1" s="1"/>
  <c r="K14" i="1" s="1"/>
  <c r="P14" i="1"/>
  <c r="L14" i="1"/>
  <c r="G14" i="1"/>
  <c r="F14" i="1" s="1"/>
  <c r="CP13" i="1"/>
  <c r="CL13" i="1"/>
  <c r="CK13" i="1"/>
  <c r="CH13" i="1"/>
  <c r="BZ13" i="1"/>
  <c r="BY13" i="1"/>
  <c r="Q13" i="1"/>
  <c r="P13" i="1"/>
  <c r="O13" i="1"/>
  <c r="L13" i="1"/>
  <c r="G13" i="1"/>
  <c r="F13" i="1" s="1"/>
  <c r="CP12" i="1"/>
  <c r="CL12" i="1"/>
  <c r="CK12" i="1"/>
  <c r="CH12" i="1"/>
  <c r="BZ12" i="1"/>
  <c r="BY12" i="1"/>
  <c r="Q12" i="1"/>
  <c r="O12" i="1" s="1"/>
  <c r="P12" i="1"/>
  <c r="N12" i="1" s="1"/>
  <c r="K12" i="1" s="1"/>
  <c r="L12" i="1"/>
  <c r="G12" i="1"/>
  <c r="F12" i="1" s="1"/>
  <c r="CP11" i="1"/>
  <c r="CL11" i="1"/>
  <c r="CK11" i="1"/>
  <c r="CH11" i="1"/>
  <c r="BZ11" i="1"/>
  <c r="BY11" i="1"/>
  <c r="Q11" i="1"/>
  <c r="O11" i="1" s="1"/>
  <c r="P11" i="1"/>
  <c r="L11" i="1"/>
  <c r="G11" i="1"/>
  <c r="F11" i="1" s="1"/>
  <c r="CP10" i="1"/>
  <c r="CL10" i="1"/>
  <c r="CK10" i="1"/>
  <c r="CH10" i="1"/>
  <c r="BZ10" i="1"/>
  <c r="BY10" i="1"/>
  <c r="BX10" i="1"/>
  <c r="AW10" i="1" s="1"/>
  <c r="AV10" i="1" s="1"/>
  <c r="AR10" i="1" s="1"/>
  <c r="AQ10" i="1" s="1"/>
  <c r="AF10" i="1" s="1"/>
  <c r="AE10" i="1" s="1"/>
  <c r="BU10" i="1"/>
  <c r="BT10" i="1"/>
  <c r="BQ10" i="1" s="1"/>
  <c r="BP10" i="1" s="1"/>
  <c r="Q10" i="1"/>
  <c r="O10" i="1" s="1"/>
  <c r="P10" i="1"/>
  <c r="L10" i="1"/>
  <c r="G10" i="1"/>
  <c r="F10" i="1" s="1"/>
  <c r="CP9" i="1"/>
  <c r="CL9" i="1"/>
  <c r="CK9" i="1"/>
  <c r="CH9" i="1"/>
  <c r="BZ9" i="1"/>
  <c r="BY9" i="1"/>
  <c r="BX9" i="1"/>
  <c r="AW9" i="1" s="1"/>
  <c r="AV9" i="1" s="1"/>
  <c r="AR9" i="1" s="1"/>
  <c r="AQ9" i="1" s="1"/>
  <c r="AF9" i="1" s="1"/>
  <c r="AE9" i="1" s="1"/>
  <c r="BU9" i="1"/>
  <c r="BT9" i="1" s="1"/>
  <c r="BQ9" i="1" s="1"/>
  <c r="BP9" i="1" s="1"/>
  <c r="Q9" i="1"/>
  <c r="O9" i="1" s="1"/>
  <c r="P9" i="1"/>
  <c r="L9" i="1"/>
  <c r="G9" i="1"/>
  <c r="F9" i="1" s="1"/>
  <c r="CP8" i="1"/>
  <c r="CL8" i="1"/>
  <c r="CK8" i="1"/>
  <c r="CH8" i="1"/>
  <c r="BZ8" i="1"/>
  <c r="BX8" i="1" s="1"/>
  <c r="BM8" i="1" s="1"/>
  <c r="BL8" i="1" s="1"/>
  <c r="BI8" i="1" s="1"/>
  <c r="BH8" i="1" s="1"/>
  <c r="BY8" i="1"/>
  <c r="Q8" i="1"/>
  <c r="P8" i="1"/>
  <c r="O8" i="1"/>
  <c r="N8" i="1"/>
  <c r="L8" i="1"/>
  <c r="K8" i="1"/>
  <c r="G8" i="1"/>
  <c r="F8" i="1" s="1"/>
  <c r="J28" i="1" l="1"/>
  <c r="N25" i="1"/>
  <c r="K25" i="1" s="1"/>
  <c r="J12" i="1"/>
  <c r="BX19" i="1"/>
  <c r="CJ20" i="1"/>
  <c r="CG20" i="1" s="1"/>
  <c r="CF20" i="1" s="1"/>
  <c r="CC20" i="1" s="1"/>
  <c r="CJ10" i="1"/>
  <c r="CG10" i="1" s="1"/>
  <c r="CJ13" i="1"/>
  <c r="CG13" i="1" s="1"/>
  <c r="CF13" i="1" s="1"/>
  <c r="CC13" i="1" s="1"/>
  <c r="CF22" i="1"/>
  <c r="CC22" i="1" s="1"/>
  <c r="N24" i="1"/>
  <c r="K24" i="1" s="1"/>
  <c r="N9" i="1"/>
  <c r="K9" i="1" s="1"/>
  <c r="J9" i="1" s="1"/>
  <c r="CF15" i="1"/>
  <c r="CC15" i="1" s="1"/>
  <c r="BX21" i="1"/>
  <c r="BM21" i="1" s="1"/>
  <c r="BL21" i="1" s="1"/>
  <c r="BI21" i="1" s="1"/>
  <c r="BH21" i="1" s="1"/>
  <c r="CJ12" i="1"/>
  <c r="CG12" i="1" s="1"/>
  <c r="CF12" i="1" s="1"/>
  <c r="CC12" i="1" s="1"/>
  <c r="CJ14" i="1"/>
  <c r="CG14" i="1" s="1"/>
  <c r="BX26" i="1"/>
  <c r="AW26" i="1" s="1"/>
  <c r="AV26" i="1" s="1"/>
  <c r="AR26" i="1" s="1"/>
  <c r="AQ26" i="1" s="1"/>
  <c r="AF26" i="1" s="1"/>
  <c r="AE26" i="1" s="1"/>
  <c r="N10" i="1"/>
  <c r="K10" i="1" s="1"/>
  <c r="CJ18" i="1"/>
  <c r="CG18" i="1" s="1"/>
  <c r="N23" i="1"/>
  <c r="K23" i="1" s="1"/>
  <c r="CJ30" i="1"/>
  <c r="CG30" i="1" s="1"/>
  <c r="BM10" i="1"/>
  <c r="BL10" i="1" s="1"/>
  <c r="BI10" i="1" s="1"/>
  <c r="BH10" i="1" s="1"/>
  <c r="BX11" i="1"/>
  <c r="BM24" i="1"/>
  <c r="BL24" i="1" s="1"/>
  <c r="BI24" i="1" s="1"/>
  <c r="BH24" i="1" s="1"/>
  <c r="BU24" i="1"/>
  <c r="BT24" i="1" s="1"/>
  <c r="BQ24" i="1" s="1"/>
  <c r="BP24" i="1" s="1"/>
  <c r="CF18" i="1"/>
  <c r="CC18" i="1" s="1"/>
  <c r="AW25" i="1"/>
  <c r="AV25" i="1" s="1"/>
  <c r="AR25" i="1" s="1"/>
  <c r="AQ25" i="1" s="1"/>
  <c r="AF25" i="1" s="1"/>
  <c r="AE25" i="1" s="1"/>
  <c r="BU25" i="1"/>
  <c r="BT25" i="1" s="1"/>
  <c r="BQ25" i="1" s="1"/>
  <c r="BP25" i="1" s="1"/>
  <c r="BM25" i="1"/>
  <c r="BL25" i="1" s="1"/>
  <c r="BI25" i="1" s="1"/>
  <c r="BH25" i="1" s="1"/>
  <c r="J21" i="1"/>
  <c r="BM9" i="1"/>
  <c r="BL9" i="1" s="1"/>
  <c r="BI9" i="1" s="1"/>
  <c r="BH9" i="1" s="1"/>
  <c r="J14" i="1"/>
  <c r="N18" i="1"/>
  <c r="K18" i="1" s="1"/>
  <c r="J18" i="1" s="1"/>
  <c r="CJ23" i="1"/>
  <c r="CG23" i="1" s="1"/>
  <c r="CF23" i="1" s="1"/>
  <c r="CC23" i="1" s="1"/>
  <c r="CB23" i="1" s="1"/>
  <c r="S23" i="1" s="1"/>
  <c r="T23" i="1" s="1"/>
  <c r="W23" i="1" s="1"/>
  <c r="X23" i="1" s="1"/>
  <c r="AA23" i="1" s="1"/>
  <c r="AB23" i="1" s="1"/>
  <c r="CJ11" i="1"/>
  <c r="CG11" i="1" s="1"/>
  <c r="CJ29" i="1"/>
  <c r="CG29" i="1" s="1"/>
  <c r="CF29" i="1" s="1"/>
  <c r="CC29" i="1" s="1"/>
  <c r="J17" i="1"/>
  <c r="BX28" i="1"/>
  <c r="BX18" i="1"/>
  <c r="CJ19" i="1"/>
  <c r="CG19" i="1" s="1"/>
  <c r="CF19" i="1" s="1"/>
  <c r="CC19" i="1" s="1"/>
  <c r="CB19" i="1" s="1"/>
  <c r="S19" i="1" s="1"/>
  <c r="T19" i="1" s="1"/>
  <c r="W19" i="1" s="1"/>
  <c r="X19" i="1" s="1"/>
  <c r="AA19" i="1" s="1"/>
  <c r="AB19" i="1" s="1"/>
  <c r="N21" i="1"/>
  <c r="K21" i="1" s="1"/>
  <c r="N13" i="1"/>
  <c r="K13" i="1" s="1"/>
  <c r="J13" i="1" s="1"/>
  <c r="CF14" i="1"/>
  <c r="CC14" i="1" s="1"/>
  <c r="CB14" i="1" s="1"/>
  <c r="S14" i="1" s="1"/>
  <c r="T14" i="1" s="1"/>
  <c r="W14" i="1" s="1"/>
  <c r="X14" i="1" s="1"/>
  <c r="AA14" i="1" s="1"/>
  <c r="AB14" i="1" s="1"/>
  <c r="J24" i="1"/>
  <c r="J25" i="1"/>
  <c r="CJ26" i="1"/>
  <c r="CG26" i="1" s="1"/>
  <c r="CF26" i="1" s="1"/>
  <c r="CC26" i="1" s="1"/>
  <c r="CB26" i="1" s="1"/>
  <c r="S26" i="1" s="1"/>
  <c r="T26" i="1" s="1"/>
  <c r="W26" i="1" s="1"/>
  <c r="X26" i="1" s="1"/>
  <c r="AA26" i="1" s="1"/>
  <c r="AB26" i="1" s="1"/>
  <c r="J8" i="1"/>
  <c r="CJ9" i="1"/>
  <c r="CG9" i="1" s="1"/>
  <c r="CF9" i="1" s="1"/>
  <c r="CC9" i="1" s="1"/>
  <c r="CB9" i="1" s="1"/>
  <c r="S9" i="1" s="1"/>
  <c r="T9" i="1" s="1"/>
  <c r="W9" i="1" s="1"/>
  <c r="X9" i="1" s="1"/>
  <c r="AA9" i="1" s="1"/>
  <c r="AB9" i="1" s="1"/>
  <c r="BX13" i="1"/>
  <c r="J16" i="1"/>
  <c r="BX17" i="1"/>
  <c r="J20" i="1"/>
  <c r="N26" i="1"/>
  <c r="K26" i="1" s="1"/>
  <c r="J26" i="1" s="1"/>
  <c r="CJ28" i="1"/>
  <c r="CG28" i="1" s="1"/>
  <c r="CF28" i="1" s="1"/>
  <c r="CC28" i="1" s="1"/>
  <c r="BX22" i="1"/>
  <c r="AW22" i="1" s="1"/>
  <c r="AV22" i="1" s="1"/>
  <c r="AR22" i="1" s="1"/>
  <c r="AQ22" i="1" s="1"/>
  <c r="AF22" i="1" s="1"/>
  <c r="AE22" i="1" s="1"/>
  <c r="CJ8" i="1"/>
  <c r="CG8" i="1" s="1"/>
  <c r="CF8" i="1" s="1"/>
  <c r="CC8" i="1" s="1"/>
  <c r="CF10" i="1"/>
  <c r="CC10" i="1" s="1"/>
  <c r="CB10" i="1" s="1"/>
  <c r="S10" i="1" s="1"/>
  <c r="T10" i="1" s="1"/>
  <c r="W10" i="1" s="1"/>
  <c r="X10" i="1" s="1"/>
  <c r="AA10" i="1" s="1"/>
  <c r="AB10" i="1" s="1"/>
  <c r="J23" i="1"/>
  <c r="CJ21" i="1"/>
  <c r="CG21" i="1" s="1"/>
  <c r="CF21" i="1" s="1"/>
  <c r="CC21" i="1" s="1"/>
  <c r="CB21" i="1" s="1"/>
  <c r="S21" i="1" s="1"/>
  <c r="T21" i="1" s="1"/>
  <c r="W21" i="1" s="1"/>
  <c r="X21" i="1" s="1"/>
  <c r="AA21" i="1" s="1"/>
  <c r="AB21" i="1" s="1"/>
  <c r="BX27" i="1"/>
  <c r="BM27" i="1" s="1"/>
  <c r="BL27" i="1" s="1"/>
  <c r="BI27" i="1" s="1"/>
  <c r="BH27" i="1" s="1"/>
  <c r="N30" i="1"/>
  <c r="K30" i="1" s="1"/>
  <c r="J30" i="1" s="1"/>
  <c r="CJ25" i="1"/>
  <c r="CG25" i="1" s="1"/>
  <c r="CF25" i="1" s="1"/>
  <c r="CC25" i="1" s="1"/>
  <c r="AI25" i="1" s="1"/>
  <c r="AJ25" i="1" s="1"/>
  <c r="CF11" i="1"/>
  <c r="CC11" i="1" s="1"/>
  <c r="CB11" i="1" s="1"/>
  <c r="S11" i="1" s="1"/>
  <c r="T11" i="1" s="1"/>
  <c r="W11" i="1" s="1"/>
  <c r="X11" i="1" s="1"/>
  <c r="AA11" i="1" s="1"/>
  <c r="AB11" i="1" s="1"/>
  <c r="BX12" i="1"/>
  <c r="BX16" i="1"/>
  <c r="BX20" i="1"/>
  <c r="J10" i="1"/>
  <c r="BU8" i="1"/>
  <c r="BT8" i="1" s="1"/>
  <c r="BQ8" i="1" s="1"/>
  <c r="BP8" i="1" s="1"/>
  <c r="N11" i="1"/>
  <c r="K11" i="1" s="1"/>
  <c r="J11" i="1" s="1"/>
  <c r="N15" i="1"/>
  <c r="K15" i="1" s="1"/>
  <c r="CF16" i="1"/>
  <c r="CC16" i="1" s="1"/>
  <c r="CB16" i="1" s="1"/>
  <c r="S16" i="1" s="1"/>
  <c r="T16" i="1" s="1"/>
  <c r="W16" i="1" s="1"/>
  <c r="X16" i="1" s="1"/>
  <c r="AA16" i="1" s="1"/>
  <c r="AB16" i="1" s="1"/>
  <c r="N19" i="1"/>
  <c r="K19" i="1" s="1"/>
  <c r="J19" i="1" s="1"/>
  <c r="J22" i="1"/>
  <c r="N29" i="1"/>
  <c r="K29" i="1" s="1"/>
  <c r="J29" i="1" s="1"/>
  <c r="AW14" i="1"/>
  <c r="AV14" i="1" s="1"/>
  <c r="AR14" i="1" s="1"/>
  <c r="AQ14" i="1" s="1"/>
  <c r="AF14" i="1" s="1"/>
  <c r="AE14" i="1" s="1"/>
  <c r="BU14" i="1"/>
  <c r="BT14" i="1" s="1"/>
  <c r="BQ14" i="1" s="1"/>
  <c r="BP14" i="1" s="1"/>
  <c r="BM14" i="1"/>
  <c r="BL14" i="1" s="1"/>
  <c r="BI14" i="1" s="1"/>
  <c r="BH14" i="1" s="1"/>
  <c r="BM22" i="1"/>
  <c r="BL22" i="1" s="1"/>
  <c r="BI22" i="1" s="1"/>
  <c r="BH22" i="1" s="1"/>
  <c r="AI19" i="1"/>
  <c r="AJ19" i="1" s="1"/>
  <c r="AI22" i="1"/>
  <c r="AJ22" i="1" s="1"/>
  <c r="CB22" i="1"/>
  <c r="S22" i="1" s="1"/>
  <c r="T22" i="1" s="1"/>
  <c r="W22" i="1" s="1"/>
  <c r="X22" i="1" s="1"/>
  <c r="AA22" i="1" s="1"/>
  <c r="AB22" i="1" s="1"/>
  <c r="CB18" i="1"/>
  <c r="S18" i="1" s="1"/>
  <c r="T18" i="1" s="1"/>
  <c r="W18" i="1" s="1"/>
  <c r="X18" i="1" s="1"/>
  <c r="AA18" i="1" s="1"/>
  <c r="AB18" i="1" s="1"/>
  <c r="AI18" i="1"/>
  <c r="AJ18" i="1" s="1"/>
  <c r="BM11" i="1"/>
  <c r="BL11" i="1" s="1"/>
  <c r="BI11" i="1" s="1"/>
  <c r="BH11" i="1" s="1"/>
  <c r="AW11" i="1"/>
  <c r="AV11" i="1" s="1"/>
  <c r="AR11" i="1" s="1"/>
  <c r="AQ11" i="1" s="1"/>
  <c r="AF11" i="1" s="1"/>
  <c r="AE11" i="1" s="1"/>
  <c r="BU11" i="1"/>
  <c r="BT11" i="1" s="1"/>
  <c r="BQ11" i="1" s="1"/>
  <c r="BP11" i="1" s="1"/>
  <c r="AW18" i="1"/>
  <c r="AV18" i="1" s="1"/>
  <c r="AR18" i="1" s="1"/>
  <c r="AQ18" i="1" s="1"/>
  <c r="AF18" i="1" s="1"/>
  <c r="AE18" i="1" s="1"/>
  <c r="BU18" i="1"/>
  <c r="BT18" i="1" s="1"/>
  <c r="BQ18" i="1" s="1"/>
  <c r="BP18" i="1" s="1"/>
  <c r="BM18" i="1"/>
  <c r="BL18" i="1" s="1"/>
  <c r="BI18" i="1" s="1"/>
  <c r="BH18" i="1" s="1"/>
  <c r="BM28" i="1"/>
  <c r="BL28" i="1" s="1"/>
  <c r="BI28" i="1" s="1"/>
  <c r="BH28" i="1" s="1"/>
  <c r="AW28" i="1"/>
  <c r="AV28" i="1" s="1"/>
  <c r="AR28" i="1" s="1"/>
  <c r="AQ28" i="1" s="1"/>
  <c r="AF28" i="1" s="1"/>
  <c r="AE28" i="1" s="1"/>
  <c r="BU28" i="1"/>
  <c r="BT28" i="1" s="1"/>
  <c r="BQ28" i="1" s="1"/>
  <c r="BP28" i="1" s="1"/>
  <c r="BU21" i="1"/>
  <c r="BT21" i="1" s="1"/>
  <c r="BQ21" i="1" s="1"/>
  <c r="BP21" i="1" s="1"/>
  <c r="AW21" i="1"/>
  <c r="AV21" i="1" s="1"/>
  <c r="AR21" i="1" s="1"/>
  <c r="AQ21" i="1" s="1"/>
  <c r="AF21" i="1" s="1"/>
  <c r="AE21" i="1" s="1"/>
  <c r="N27" i="1"/>
  <c r="K27" i="1" s="1"/>
  <c r="J27" i="1" s="1"/>
  <c r="CB17" i="1"/>
  <c r="S17" i="1" s="1"/>
  <c r="T17" i="1" s="1"/>
  <c r="W17" i="1" s="1"/>
  <c r="X17" i="1" s="1"/>
  <c r="AA17" i="1" s="1"/>
  <c r="AB17" i="1" s="1"/>
  <c r="AI17" i="1"/>
  <c r="AJ17" i="1" s="1"/>
  <c r="CB27" i="1"/>
  <c r="S27" i="1" s="1"/>
  <c r="T27" i="1" s="1"/>
  <c r="W27" i="1" s="1"/>
  <c r="X27" i="1" s="1"/>
  <c r="AA27" i="1" s="1"/>
  <c r="AB27" i="1" s="1"/>
  <c r="AI27" i="1"/>
  <c r="AJ27" i="1" s="1"/>
  <c r="AW30" i="1"/>
  <c r="AV30" i="1" s="1"/>
  <c r="AR30" i="1" s="1"/>
  <c r="AQ30" i="1" s="1"/>
  <c r="AF30" i="1" s="1"/>
  <c r="AE30" i="1" s="1"/>
  <c r="BU30" i="1"/>
  <c r="BT30" i="1" s="1"/>
  <c r="BQ30" i="1" s="1"/>
  <c r="BP30" i="1" s="1"/>
  <c r="BM30" i="1"/>
  <c r="BL30" i="1" s="1"/>
  <c r="BI30" i="1" s="1"/>
  <c r="BH30" i="1" s="1"/>
  <c r="CB15" i="1"/>
  <c r="S15" i="1" s="1"/>
  <c r="T15" i="1" s="1"/>
  <c r="W15" i="1" s="1"/>
  <c r="X15" i="1" s="1"/>
  <c r="AA15" i="1" s="1"/>
  <c r="AB15" i="1" s="1"/>
  <c r="AI15" i="1"/>
  <c r="AJ15" i="1" s="1"/>
  <c r="BM13" i="1"/>
  <c r="BL13" i="1" s="1"/>
  <c r="BI13" i="1" s="1"/>
  <c r="BH13" i="1" s="1"/>
  <c r="AW13" i="1"/>
  <c r="AV13" i="1" s="1"/>
  <c r="AR13" i="1" s="1"/>
  <c r="AQ13" i="1" s="1"/>
  <c r="AF13" i="1" s="1"/>
  <c r="AE13" i="1" s="1"/>
  <c r="BU13" i="1"/>
  <c r="BT13" i="1" s="1"/>
  <c r="BQ13" i="1" s="1"/>
  <c r="BP13" i="1" s="1"/>
  <c r="AW17" i="1"/>
  <c r="AV17" i="1" s="1"/>
  <c r="AR17" i="1" s="1"/>
  <c r="AQ17" i="1" s="1"/>
  <c r="AF17" i="1" s="1"/>
  <c r="AE17" i="1" s="1"/>
  <c r="BU17" i="1"/>
  <c r="BT17" i="1" s="1"/>
  <c r="BQ17" i="1" s="1"/>
  <c r="BP17" i="1" s="1"/>
  <c r="BM17" i="1"/>
  <c r="BL17" i="1" s="1"/>
  <c r="BI17" i="1" s="1"/>
  <c r="BH17" i="1" s="1"/>
  <c r="AW12" i="1"/>
  <c r="AV12" i="1" s="1"/>
  <c r="AR12" i="1" s="1"/>
  <c r="AQ12" i="1" s="1"/>
  <c r="AF12" i="1" s="1"/>
  <c r="AE12" i="1" s="1"/>
  <c r="BU12" i="1"/>
  <c r="BT12" i="1" s="1"/>
  <c r="BQ12" i="1" s="1"/>
  <c r="BP12" i="1" s="1"/>
  <c r="BM12" i="1"/>
  <c r="BL12" i="1" s="1"/>
  <c r="BI12" i="1" s="1"/>
  <c r="BH12" i="1" s="1"/>
  <c r="J15" i="1"/>
  <c r="AW16" i="1"/>
  <c r="AV16" i="1" s="1"/>
  <c r="AR16" i="1" s="1"/>
  <c r="AQ16" i="1" s="1"/>
  <c r="AF16" i="1" s="1"/>
  <c r="AE16" i="1" s="1"/>
  <c r="BU16" i="1"/>
  <c r="BT16" i="1" s="1"/>
  <c r="BQ16" i="1" s="1"/>
  <c r="BP16" i="1" s="1"/>
  <c r="BM16" i="1"/>
  <c r="BL16" i="1" s="1"/>
  <c r="BI16" i="1" s="1"/>
  <c r="BH16" i="1" s="1"/>
  <c r="BU20" i="1"/>
  <c r="BT20" i="1" s="1"/>
  <c r="BQ20" i="1" s="1"/>
  <c r="BP20" i="1" s="1"/>
  <c r="BM20" i="1"/>
  <c r="BL20" i="1" s="1"/>
  <c r="BI20" i="1" s="1"/>
  <c r="BH20" i="1" s="1"/>
  <c r="AW20" i="1"/>
  <c r="AV20" i="1" s="1"/>
  <c r="AR20" i="1" s="1"/>
  <c r="AQ20" i="1" s="1"/>
  <c r="AF20" i="1" s="1"/>
  <c r="AE20" i="1" s="1"/>
  <c r="CF30" i="1"/>
  <c r="CC30" i="1" s="1"/>
  <c r="AI16" i="1"/>
  <c r="AJ16" i="1" s="1"/>
  <c r="CB20" i="1"/>
  <c r="S20" i="1" s="1"/>
  <c r="T20" i="1" s="1"/>
  <c r="W20" i="1" s="1"/>
  <c r="X20" i="1" s="1"/>
  <c r="AA20" i="1" s="1"/>
  <c r="AB20" i="1" s="1"/>
  <c r="AI20" i="1"/>
  <c r="AJ20" i="1" s="1"/>
  <c r="CF24" i="1"/>
  <c r="CC24" i="1" s="1"/>
  <c r="AW19" i="1"/>
  <c r="AV19" i="1" s="1"/>
  <c r="AR19" i="1" s="1"/>
  <c r="AQ19" i="1" s="1"/>
  <c r="AF19" i="1" s="1"/>
  <c r="AE19" i="1" s="1"/>
  <c r="BU19" i="1"/>
  <c r="BT19" i="1" s="1"/>
  <c r="BQ19" i="1" s="1"/>
  <c r="BP19" i="1" s="1"/>
  <c r="BM19" i="1"/>
  <c r="BL19" i="1" s="1"/>
  <c r="BI19" i="1" s="1"/>
  <c r="BH19" i="1" s="1"/>
  <c r="AW29" i="1"/>
  <c r="AV29" i="1" s="1"/>
  <c r="AR29" i="1" s="1"/>
  <c r="AQ29" i="1" s="1"/>
  <c r="AF29" i="1" s="1"/>
  <c r="AE29" i="1" s="1"/>
  <c r="BU29" i="1"/>
  <c r="BT29" i="1" s="1"/>
  <c r="BQ29" i="1" s="1"/>
  <c r="BP29" i="1" s="1"/>
  <c r="BM29" i="1"/>
  <c r="BL29" i="1" s="1"/>
  <c r="BI29" i="1" s="1"/>
  <c r="BH29" i="1" s="1"/>
  <c r="BM15" i="1"/>
  <c r="BL15" i="1" s="1"/>
  <c r="BI15" i="1" s="1"/>
  <c r="BH15" i="1" s="1"/>
  <c r="AW23" i="1"/>
  <c r="AV23" i="1" s="1"/>
  <c r="AR23" i="1" s="1"/>
  <c r="AQ23" i="1" s="1"/>
  <c r="AF23" i="1" s="1"/>
  <c r="AE23" i="1" s="1"/>
  <c r="AW8" i="1"/>
  <c r="AV8" i="1" s="1"/>
  <c r="AR8" i="1" s="1"/>
  <c r="AQ8" i="1" s="1"/>
  <c r="AF8" i="1" s="1"/>
  <c r="AE8" i="1" s="1"/>
  <c r="AW24" i="1"/>
  <c r="AV24" i="1" s="1"/>
  <c r="AR24" i="1" s="1"/>
  <c r="AQ24" i="1" s="1"/>
  <c r="AF24" i="1" s="1"/>
  <c r="AE24" i="1" s="1"/>
  <c r="BU15" i="1"/>
  <c r="BT15" i="1" s="1"/>
  <c r="BQ15" i="1" s="1"/>
  <c r="BP15" i="1" s="1"/>
  <c r="BM23" i="1"/>
  <c r="BL23" i="1" s="1"/>
  <c r="BI23" i="1" s="1"/>
  <c r="BH23" i="1" s="1"/>
  <c r="CB13" i="1" l="1"/>
  <c r="S13" i="1" s="1"/>
  <c r="T13" i="1" s="1"/>
  <c r="W13" i="1" s="1"/>
  <c r="X13" i="1" s="1"/>
  <c r="AA13" i="1" s="1"/>
  <c r="AB13" i="1" s="1"/>
  <c r="AI13" i="1"/>
  <c r="AJ13" i="1" s="1"/>
  <c r="CB29" i="1"/>
  <c r="S29" i="1" s="1"/>
  <c r="T29" i="1" s="1"/>
  <c r="W29" i="1" s="1"/>
  <c r="X29" i="1" s="1"/>
  <c r="AA29" i="1" s="1"/>
  <c r="AB29" i="1" s="1"/>
  <c r="AI29" i="1"/>
  <c r="AJ29" i="1" s="1"/>
  <c r="AI10" i="1"/>
  <c r="AJ10" i="1" s="1"/>
  <c r="AZ10" i="1" s="1"/>
  <c r="BA10" i="1" s="1"/>
  <c r="BD10" i="1" s="1"/>
  <c r="BE10" i="1" s="1"/>
  <c r="BM26" i="1"/>
  <c r="BL26" i="1" s="1"/>
  <c r="BI26" i="1" s="1"/>
  <c r="BH26" i="1" s="1"/>
  <c r="BU26" i="1"/>
  <c r="BT26" i="1" s="1"/>
  <c r="BQ26" i="1" s="1"/>
  <c r="BP26" i="1" s="1"/>
  <c r="BU22" i="1"/>
  <c r="BT22" i="1" s="1"/>
  <c r="BQ22" i="1" s="1"/>
  <c r="BP22" i="1" s="1"/>
  <c r="AI14" i="1"/>
  <c r="AJ14" i="1" s="1"/>
  <c r="AI8" i="1"/>
  <c r="AJ8" i="1" s="1"/>
  <c r="CB8" i="1"/>
  <c r="S8" i="1" s="1"/>
  <c r="T8" i="1" s="1"/>
  <c r="W8" i="1" s="1"/>
  <c r="X8" i="1" s="1"/>
  <c r="AA8" i="1" s="1"/>
  <c r="AB8" i="1" s="1"/>
  <c r="AI23" i="1"/>
  <c r="AJ23" i="1" s="1"/>
  <c r="AI26" i="1"/>
  <c r="AJ26" i="1" s="1"/>
  <c r="AI9" i="1"/>
  <c r="AJ9" i="1" s="1"/>
  <c r="AZ9" i="1" s="1"/>
  <c r="BA9" i="1" s="1"/>
  <c r="BD9" i="1" s="1"/>
  <c r="BE9" i="1" s="1"/>
  <c r="AI11" i="1"/>
  <c r="AJ11" i="1" s="1"/>
  <c r="AM11" i="1" s="1"/>
  <c r="AN11" i="1" s="1"/>
  <c r="BU27" i="1"/>
  <c r="BT27" i="1" s="1"/>
  <c r="BQ27" i="1" s="1"/>
  <c r="BP27" i="1" s="1"/>
  <c r="AW27" i="1"/>
  <c r="AV27" i="1" s="1"/>
  <c r="AR27" i="1" s="1"/>
  <c r="AQ27" i="1" s="1"/>
  <c r="AF27" i="1" s="1"/>
  <c r="AE27" i="1" s="1"/>
  <c r="AI21" i="1"/>
  <c r="AJ21" i="1" s="1"/>
  <c r="CB25" i="1"/>
  <c r="S25" i="1" s="1"/>
  <c r="T25" i="1" s="1"/>
  <c r="W25" i="1" s="1"/>
  <c r="X25" i="1" s="1"/>
  <c r="AA25" i="1" s="1"/>
  <c r="AB25" i="1" s="1"/>
  <c r="AZ19" i="1"/>
  <c r="BA19" i="1" s="1"/>
  <c r="BD19" i="1" s="1"/>
  <c r="BE19" i="1" s="1"/>
  <c r="AM19" i="1"/>
  <c r="AN19" i="1" s="1"/>
  <c r="CB30" i="1"/>
  <c r="S30" i="1" s="1"/>
  <c r="T30" i="1" s="1"/>
  <c r="W30" i="1" s="1"/>
  <c r="X30" i="1" s="1"/>
  <c r="AA30" i="1" s="1"/>
  <c r="AB30" i="1" s="1"/>
  <c r="AI30" i="1"/>
  <c r="AJ30" i="1" s="1"/>
  <c r="AZ18" i="1"/>
  <c r="BA18" i="1" s="1"/>
  <c r="BD18" i="1" s="1"/>
  <c r="BE18" i="1" s="1"/>
  <c r="AM18" i="1"/>
  <c r="AN18" i="1" s="1"/>
  <c r="AM22" i="1"/>
  <c r="AN22" i="1" s="1"/>
  <c r="AZ22" i="1"/>
  <c r="BA22" i="1" s="1"/>
  <c r="BD22" i="1" s="1"/>
  <c r="BE22" i="1" s="1"/>
  <c r="AZ14" i="1"/>
  <c r="BA14" i="1" s="1"/>
  <c r="BD14" i="1" s="1"/>
  <c r="BE14" i="1" s="1"/>
  <c r="AM14" i="1"/>
  <c r="AN14" i="1" s="1"/>
  <c r="AZ8" i="1"/>
  <c r="BA8" i="1" s="1"/>
  <c r="BD8" i="1" s="1"/>
  <c r="BE8" i="1" s="1"/>
  <c r="AM8" i="1"/>
  <c r="AN8" i="1" s="1"/>
  <c r="AZ11" i="1"/>
  <c r="BA11" i="1" s="1"/>
  <c r="BD11" i="1" s="1"/>
  <c r="BE11" i="1" s="1"/>
  <c r="AM10" i="1"/>
  <c r="AN10" i="1" s="1"/>
  <c r="AZ13" i="1"/>
  <c r="BA13" i="1" s="1"/>
  <c r="BD13" i="1" s="1"/>
  <c r="BE13" i="1" s="1"/>
  <c r="AM13" i="1"/>
  <c r="AN13" i="1" s="1"/>
  <c r="AM21" i="1"/>
  <c r="AN21" i="1" s="1"/>
  <c r="AZ21" i="1"/>
  <c r="BA21" i="1" s="1"/>
  <c r="BD21" i="1" s="1"/>
  <c r="BE21" i="1" s="1"/>
  <c r="AM27" i="1"/>
  <c r="AN27" i="1" s="1"/>
  <c r="AZ27" i="1"/>
  <c r="BA27" i="1" s="1"/>
  <c r="BD27" i="1" s="1"/>
  <c r="BE27" i="1" s="1"/>
  <c r="AM25" i="1"/>
  <c r="AN25" i="1" s="1"/>
  <c r="AZ25" i="1"/>
  <c r="BA25" i="1" s="1"/>
  <c r="BD25" i="1" s="1"/>
  <c r="BE25" i="1" s="1"/>
  <c r="AI12" i="1"/>
  <c r="AJ12" i="1" s="1"/>
  <c r="CB12" i="1"/>
  <c r="S12" i="1" s="1"/>
  <c r="T12" i="1" s="1"/>
  <c r="W12" i="1" s="1"/>
  <c r="X12" i="1" s="1"/>
  <c r="AA12" i="1" s="1"/>
  <c r="AB12" i="1" s="1"/>
  <c r="AZ17" i="1"/>
  <c r="BA17" i="1" s="1"/>
  <c r="BD17" i="1" s="1"/>
  <c r="BE17" i="1" s="1"/>
  <c r="AM17" i="1"/>
  <c r="AN17" i="1" s="1"/>
  <c r="AM9" i="1"/>
  <c r="AN9" i="1" s="1"/>
  <c r="AI24" i="1"/>
  <c r="AJ24" i="1" s="1"/>
  <c r="CB24" i="1"/>
  <c r="S24" i="1" s="1"/>
  <c r="T24" i="1" s="1"/>
  <c r="W24" i="1" s="1"/>
  <c r="X24" i="1" s="1"/>
  <c r="AA24" i="1" s="1"/>
  <c r="AB24" i="1" s="1"/>
  <c r="AZ15" i="1"/>
  <c r="BA15" i="1" s="1"/>
  <c r="BD15" i="1" s="1"/>
  <c r="BE15" i="1" s="1"/>
  <c r="AM15" i="1"/>
  <c r="AN15" i="1" s="1"/>
  <c r="AZ29" i="1"/>
  <c r="BA29" i="1" s="1"/>
  <c r="BD29" i="1" s="1"/>
  <c r="BE29" i="1" s="1"/>
  <c r="AM29" i="1"/>
  <c r="AN29" i="1" s="1"/>
  <c r="AM20" i="1"/>
  <c r="AN20" i="1" s="1"/>
  <c r="AZ20" i="1"/>
  <c r="BA20" i="1" s="1"/>
  <c r="BD20" i="1" s="1"/>
  <c r="BE20" i="1" s="1"/>
  <c r="AZ16" i="1"/>
  <c r="BA16" i="1" s="1"/>
  <c r="BD16" i="1" s="1"/>
  <c r="BE16" i="1" s="1"/>
  <c r="AM16" i="1"/>
  <c r="AN16" i="1" s="1"/>
  <c r="AM23" i="1"/>
  <c r="AN23" i="1" s="1"/>
  <c r="AZ23" i="1"/>
  <c r="BA23" i="1" s="1"/>
  <c r="BD23" i="1" s="1"/>
  <c r="BE23" i="1" s="1"/>
  <c r="AM26" i="1"/>
  <c r="AN26" i="1" s="1"/>
  <c r="AZ26" i="1"/>
  <c r="BA26" i="1" s="1"/>
  <c r="BD26" i="1" s="1"/>
  <c r="BE26" i="1" s="1"/>
  <c r="AI28" i="1"/>
  <c r="AJ28" i="1" s="1"/>
  <c r="CB28" i="1"/>
  <c r="S28" i="1" s="1"/>
  <c r="T28" i="1" s="1"/>
  <c r="W28" i="1" s="1"/>
  <c r="X28" i="1" s="1"/>
  <c r="AA28" i="1" s="1"/>
  <c r="AB28" i="1" s="1"/>
  <c r="AM24" i="1" l="1"/>
  <c r="AN24" i="1" s="1"/>
  <c r="AZ24" i="1"/>
  <c r="BA24" i="1" s="1"/>
  <c r="BD24" i="1" s="1"/>
  <c r="BE24" i="1" s="1"/>
  <c r="AZ28" i="1"/>
  <c r="BA28" i="1" s="1"/>
  <c r="BD28" i="1" s="1"/>
  <c r="BE28" i="1" s="1"/>
  <c r="AM28" i="1"/>
  <c r="AN28" i="1" s="1"/>
  <c r="AZ30" i="1"/>
  <c r="BA30" i="1" s="1"/>
  <c r="BD30" i="1" s="1"/>
  <c r="BE30" i="1" s="1"/>
  <c r="AM30" i="1"/>
  <c r="AN30" i="1" s="1"/>
  <c r="AZ12" i="1"/>
  <c r="BA12" i="1" s="1"/>
  <c r="BD12" i="1" s="1"/>
  <c r="BE12" i="1" s="1"/>
  <c r="AM12" i="1"/>
  <c r="AN12" i="1" s="1"/>
</calcChain>
</file>

<file path=xl/sharedStrings.xml><?xml version="1.0" encoding="utf-8"?>
<sst xmlns="http://schemas.openxmlformats.org/spreadsheetml/2006/main" count="936" uniqueCount="128">
  <si>
    <t>PLANEJAMENTO MACROFLUXO</t>
  </si>
  <si>
    <t>LIMPEZA "SUPRESSÃO"</t>
  </si>
  <si>
    <t>TERRAPLANAGEM</t>
  </si>
  <si>
    <t>INFRA INCIDENTE (SAA E SES)</t>
  </si>
  <si>
    <t>PULMÃO</t>
  </si>
  <si>
    <t>RADIER</t>
  </si>
  <si>
    <t>Com Pulmão</t>
  </si>
  <si>
    <t>PROSPECÇÃO</t>
  </si>
  <si>
    <t>LEGALIZAÇÃO PARA VENDA</t>
  </si>
  <si>
    <t>PULMÃO VENDA</t>
  </si>
  <si>
    <t>PL.LIMP</t>
  </si>
  <si>
    <t>LEG.LIMP</t>
  </si>
  <si>
    <t>ENG. LIMP.</t>
  </si>
  <si>
    <t>EXECUÇÃO LIMP.</t>
  </si>
  <si>
    <t>PL.TER.</t>
  </si>
  <si>
    <t>LEG.TER.</t>
  </si>
  <si>
    <t>ENG. TER.</t>
  </si>
  <si>
    <t>EXECUÇÃO TER.</t>
  </si>
  <si>
    <t>PL.INFRA</t>
  </si>
  <si>
    <t>LEG.INFRA</t>
  </si>
  <si>
    <t>ENG. INFRA</t>
  </si>
  <si>
    <t>EXECUÇÃO INFRA</t>
  </si>
  <si>
    <t>ENG. PAV</t>
  </si>
  <si>
    <t>EXECUÇÃO PAV.</t>
  </si>
  <si>
    <t>PULMÃO INFRA</t>
  </si>
  <si>
    <t>PL.RADIER</t>
  </si>
  <si>
    <t>LEG.RADIER</t>
  </si>
  <si>
    <t>PULMÃO RADIER</t>
  </si>
  <si>
    <t>DEMANDA MÍNIMA</t>
  </si>
  <si>
    <t>PREV.</t>
  </si>
  <si>
    <t>INÍCIO</t>
  </si>
  <si>
    <t>TÉRMINO</t>
  </si>
  <si>
    <t>UGB</t>
  </si>
  <si>
    <t>EMP</t>
  </si>
  <si>
    <t>TIPO</t>
  </si>
  <si>
    <t>PROSPEC.PREV.INICIO</t>
  </si>
  <si>
    <t>PROSPEC.PREV.TERMINO</t>
  </si>
  <si>
    <t>LEGVENDA.PREV.INICIO</t>
  </si>
  <si>
    <t>PULVENDA.PREV.INICIO</t>
  </si>
  <si>
    <t>PULVENDA.PREV.TERMINO</t>
  </si>
  <si>
    <t>PULVENDA.DEM.MIN</t>
  </si>
  <si>
    <t>PL.LIMP.PREV.INICIO</t>
  </si>
  <si>
    <t>PL.LIMP.PREV.TERMINO</t>
  </si>
  <si>
    <t>LEG.LIMP.PREV.INICIO</t>
  </si>
  <si>
    <t>LEG.LIMP.PREV.TERMINO</t>
  </si>
  <si>
    <t>ENG.LIMP.PREV.INICIO</t>
  </si>
  <si>
    <t>ENG.LIMP.PREV.TERMINO</t>
  </si>
  <si>
    <t>EXECLIMP.PREV.INICIO</t>
  </si>
  <si>
    <t>EXECLIMP.PREV.TERMINO</t>
  </si>
  <si>
    <t>PL.TER.PREV.INICIO</t>
  </si>
  <si>
    <t>PL.TER.PREV.TERMINO</t>
  </si>
  <si>
    <t>LEG.TER.PREV.INICIO</t>
  </si>
  <si>
    <t>LEG.TER.PREV.TERMINO</t>
  </si>
  <si>
    <t>ENG. TER.PREV.INICIO</t>
  </si>
  <si>
    <t>ENG. TER.PREV.TERMINO</t>
  </si>
  <si>
    <t>EXECTER.PREV.INICIO</t>
  </si>
  <si>
    <t>EXECTER.PREV.TERMINO</t>
  </si>
  <si>
    <t>PL.INFRA.PREV.INICIO</t>
  </si>
  <si>
    <t>PL.INFRA.PREV.TERMINO</t>
  </si>
  <si>
    <t>LEG.INFRA.PREV.INICIO</t>
  </si>
  <si>
    <t>LEG.INFRA.PREV.TERMINO</t>
  </si>
  <si>
    <t>ENG. INFRA.PREV.INICIO</t>
  </si>
  <si>
    <t>ENG. INFRA.PREV.TERMINO</t>
  </si>
  <si>
    <t>EXECINFRA.PREV.INICIO</t>
  </si>
  <si>
    <t>EXECINFRA.PREV.TERMINO</t>
  </si>
  <si>
    <t>ENG.PAV.PREV.INICIO</t>
  </si>
  <si>
    <t>ENG.PAV.PREV.TERMINO</t>
  </si>
  <si>
    <t>EXEC.PAV.PREV.INICIO</t>
  </si>
  <si>
    <t>EXEC.PAV.PREV.TERMINO</t>
  </si>
  <si>
    <t>PUL.INFRA.PREV.INICIO</t>
  </si>
  <si>
    <t>PUL.INFRA.PREV.TERMINO</t>
  </si>
  <si>
    <t>PL.RAD.PREV.INICIO</t>
  </si>
  <si>
    <t>PL.RAD.PREV.TERMINO</t>
  </si>
  <si>
    <t>LEG.RAD.PREV.INICIO</t>
  </si>
  <si>
    <t>LEG.RAD.PREV.TERMINO</t>
  </si>
  <si>
    <t>PUL.RAD.PREV.INICIO</t>
  </si>
  <si>
    <t>PUL.RAD.PREV.TERMINO</t>
  </si>
  <si>
    <t>RAD.PREV.INICIO</t>
  </si>
  <si>
    <t>DEM.MIN.PREV.INICIO</t>
  </si>
  <si>
    <t>SC</t>
  </si>
  <si>
    <t>NOVO MALHADA</t>
  </si>
  <si>
    <t>Loteamento</t>
  </si>
  <si>
    <t>CA</t>
  </si>
  <si>
    <t>RECANTO DAS OLIVEIRAS</t>
  </si>
  <si>
    <t>Condomínio</t>
  </si>
  <si>
    <t>RECANTO DAS AMOREIRAS</t>
  </si>
  <si>
    <t>RECANTO DAS VIDEIRAS</t>
  </si>
  <si>
    <t>RECANTO DAS FIGUEIRAS</t>
  </si>
  <si>
    <t>RECANTO DAS PINTANGUEIRAS</t>
  </si>
  <si>
    <t>NOVO EMP CA</t>
  </si>
  <si>
    <t>CA02</t>
  </si>
  <si>
    <t>JARDIM DA SERRA I</t>
  </si>
  <si>
    <t xml:space="preserve">JARDIM DA SERRA II (TOINHO) </t>
  </si>
  <si>
    <t>NOVO EMP CA 02</t>
  </si>
  <si>
    <t>CA03</t>
  </si>
  <si>
    <t>CARUARU T+3</t>
  </si>
  <si>
    <t>GA</t>
  </si>
  <si>
    <t>JARDIM DAS HOTÊNSIAS</t>
  </si>
  <si>
    <t>JARDIM DAS ORQUÍDEAS</t>
  </si>
  <si>
    <t>JARDIM DOS LÍRIOS</t>
  </si>
  <si>
    <t>NOVO EMP GA</t>
  </si>
  <si>
    <t>IG</t>
  </si>
  <si>
    <t>JARDIM DOS CAMPOS</t>
  </si>
  <si>
    <t>JB</t>
  </si>
  <si>
    <t>JARDIM DOS ARCOS</t>
  </si>
  <si>
    <t>JARDIM DOS ARCOS 2</t>
  </si>
  <si>
    <t>SL</t>
  </si>
  <si>
    <t>JARDIM DOS EUCALIPTOS</t>
  </si>
  <si>
    <t>PETRIBÚ 02</t>
  </si>
  <si>
    <t>PETRIBÚ 03</t>
  </si>
  <si>
    <t>PETRIBÚ 04</t>
  </si>
  <si>
    <t>VIT</t>
  </si>
  <si>
    <t>VITÓRIA</t>
  </si>
  <si>
    <t>TRADUTOR</t>
  </si>
  <si>
    <t>PULVENDA.DEM.MIN.PREV</t>
  </si>
  <si>
    <t>Empreendimento</t>
  </si>
  <si>
    <t>Serviço</t>
  </si>
  <si>
    <t>Fase</t>
  </si>
  <si>
    <t>%</t>
  </si>
  <si>
    <t>Primário</t>
  </si>
  <si>
    <t>Data de Início</t>
  </si>
  <si>
    <t>Data de Fim</t>
  </si>
  <si>
    <t>Início LB</t>
  </si>
  <si>
    <t>Término LB</t>
  </si>
  <si>
    <t>Origem Planilha</t>
  </si>
  <si>
    <t>ID</t>
  </si>
  <si>
    <t>GESTÃO</t>
  </si>
  <si>
    <t>LEG.PAV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</si>
</sst>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333F4F"/>
      <name val="Calibri"/>
      <family val="2"/>
      <scheme val="minor"/>
    </font>
    <font>
      <sz val="1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2" xfId="0" applyFont="1" applyFill="1" applyBorder="1"/>
    <xf numFmtId="0" fontId="0" fillId="3" borderId="5" xfId="0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14" fontId="4" fillId="9" borderId="7" xfId="0" applyNumberFormat="1" applyFont="1" applyFill="1" applyBorder="1" applyAlignment="1">
      <alignment horizontal="center"/>
    </xf>
    <xf numFmtId="0" fontId="6" fillId="3" borderId="0" xfId="0" applyFont="1" applyFill="1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/>
    <xf numFmtId="0" fontId="0" fillId="0" borderId="12" xfId="0" applyBorder="1"/>
    <xf numFmtId="0" fontId="5" fillId="2" borderId="1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44" fontId="5" fillId="2" borderId="0" xfId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6" fillId="0" borderId="0" xfId="0" applyFont="1"/>
    <xf numFmtId="0" fontId="8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right"/>
    </xf>
    <xf numFmtId="0" fontId="3" fillId="0" borderId="15" xfId="0" applyFont="1" applyBorder="1" applyAlignment="1">
      <alignment horizontal="right"/>
    </xf>
    <xf numFmtId="0" fontId="0" fillId="0" borderId="6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5" xfId="0" applyNumberForma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4" fillId="3" borderId="17" xfId="0" applyNumberFormat="1" applyFont="1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4" fontId="4" fillId="10" borderId="6" xfId="0" applyNumberFormat="1" applyFont="1" applyFill="1" applyBorder="1" applyAlignment="1">
      <alignment horizontal="center"/>
    </xf>
    <xf numFmtId="14" fontId="4" fillId="11" borderId="6" xfId="0" applyNumberFormat="1" applyFont="1" applyFill="1" applyBorder="1" applyAlignment="1">
      <alignment horizontal="center"/>
    </xf>
    <xf numFmtId="0" fontId="0" fillId="12" borderId="15" xfId="0" applyFill="1" applyBorder="1" applyAlignment="1">
      <alignment horizontal="right"/>
    </xf>
    <xf numFmtId="0" fontId="3" fillId="12" borderId="15" xfId="0" applyFont="1" applyFill="1" applyBorder="1" applyAlignment="1">
      <alignment horizontal="right"/>
    </xf>
    <xf numFmtId="0" fontId="0" fillId="12" borderId="6" xfId="0" applyFill="1" applyBorder="1" applyAlignment="1">
      <alignment horizontal="center"/>
    </xf>
    <xf numFmtId="14" fontId="0" fillId="12" borderId="16" xfId="0" applyNumberFormat="1" applyFill="1" applyBorder="1" applyAlignment="1">
      <alignment horizontal="center"/>
    </xf>
    <xf numFmtId="14" fontId="0" fillId="12" borderId="0" xfId="0" applyNumberFormat="1" applyFill="1" applyAlignment="1">
      <alignment horizontal="center"/>
    </xf>
    <xf numFmtId="14" fontId="0" fillId="12" borderId="15" xfId="0" applyNumberForma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14" fontId="9" fillId="12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0" fontId="3" fillId="0" borderId="18" xfId="0" applyFont="1" applyBorder="1" applyAlignment="1">
      <alignment horizontal="right"/>
    </xf>
    <xf numFmtId="0" fontId="0" fillId="0" borderId="19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/>
    <xf numFmtId="14" fontId="0" fillId="0" borderId="18" xfId="0" applyNumberFormat="1" applyBorder="1" applyAlignment="1">
      <alignment horizontal="center"/>
    </xf>
    <xf numFmtId="0" fontId="9" fillId="0" borderId="22" xfId="0" applyFont="1" applyBorder="1" applyAlignment="1">
      <alignment horizontal="center"/>
    </xf>
    <xf numFmtId="14" fontId="4" fillId="3" borderId="23" xfId="0" applyNumberFormat="1" applyFont="1" applyFill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4" fontId="4" fillId="11" borderId="19" xfId="0" applyNumberFormat="1" applyFont="1" applyFill="1" applyBorder="1" applyAlignment="1">
      <alignment horizontal="center"/>
    </xf>
    <xf numFmtId="0" fontId="0" fillId="0" borderId="7" xfId="0" applyBorder="1"/>
    <xf numFmtId="0" fontId="0" fillId="13" borderId="7" xfId="0" applyFill="1" applyBorder="1"/>
    <xf numFmtId="44" fontId="5" fillId="2" borderId="7" xfId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14" fontId="11" fillId="14" borderId="7" xfId="0" applyNumberFormat="1" applyFont="1" applyFill="1" applyBorder="1" applyAlignment="1">
      <alignment horizontal="center" vertical="top"/>
    </xf>
    <xf numFmtId="14" fontId="11" fillId="15" borderId="24" xfId="0" applyNumberFormat="1" applyFont="1" applyFill="1" applyBorder="1" applyAlignment="1">
      <alignment horizontal="center" vertical="top"/>
    </xf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6" xfId="0" applyFont="1" applyFill="1" applyBorder="1" applyAlignment="1">
      <alignment horizontal="center"/>
    </xf>
    <xf numFmtId="44" fontId="5" fillId="2" borderId="10" xfId="1" applyFont="1" applyFill="1" applyBorder="1" applyAlignment="1">
      <alignment horizontal="center"/>
    </xf>
    <xf numFmtId="44" fontId="5" fillId="2" borderId="11" xfId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5" fillId="2" borderId="3" xfId="1" applyFont="1" applyFill="1" applyBorder="1" applyAlignment="1">
      <alignment horizontal="center"/>
    </xf>
    <xf numFmtId="44" fontId="5" fillId="2" borderId="4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44" fontId="10" fillId="2" borderId="0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1"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7383-6359-4A86-A877-FB5E9C6C1122}">
  <dimension ref="A1:K208"/>
  <sheetViews>
    <sheetView tabSelected="1" zoomScale="55" zoomScaleNormal="55" workbookViewId="0">
      <selection activeCell="B1" sqref="B1"/>
    </sheetView>
  </sheetViews>
  <sheetFormatPr defaultRowHeight="14.4" x14ac:dyDescent="0.3"/>
  <cols>
    <col min="1" max="1" width="24.109375" customWidth="1"/>
    <col min="2" max="4" width="13.6640625" customWidth="1"/>
    <col min="5" max="5" width="29.21875" bestFit="1" customWidth="1"/>
    <col min="6" max="7" width="13.6640625" style="64" customWidth="1"/>
    <col min="8" max="9" width="19.44140625" style="64" bestFit="1" customWidth="1"/>
    <col min="10" max="10" width="17.44140625" customWidth="1"/>
    <col min="11" max="11" width="47.44140625" bestFit="1" customWidth="1"/>
  </cols>
  <sheetData>
    <row r="1" spans="1:11" x14ac:dyDescent="0.3">
      <c r="A1" s="60" t="s">
        <v>115</v>
      </c>
      <c r="B1" s="60" t="s">
        <v>116</v>
      </c>
      <c r="C1" s="61" t="s">
        <v>117</v>
      </c>
      <c r="D1" s="60" t="s">
        <v>118</v>
      </c>
      <c r="E1" s="60" t="s">
        <v>119</v>
      </c>
      <c r="F1" s="62" t="s">
        <v>120</v>
      </c>
      <c r="G1" s="62" t="s">
        <v>121</v>
      </c>
      <c r="H1" s="61" t="s">
        <v>122</v>
      </c>
      <c r="I1" s="61" t="s">
        <v>123</v>
      </c>
      <c r="J1" s="61" t="s">
        <v>124</v>
      </c>
      <c r="K1" s="63" t="s">
        <v>125</v>
      </c>
    </row>
    <row r="2" spans="1:11" x14ac:dyDescent="0.3">
      <c r="A2" t="s">
        <v>80</v>
      </c>
      <c r="B2" t="s">
        <v>126</v>
      </c>
      <c r="E2" t="s">
        <v>7</v>
      </c>
      <c r="H2" s="65">
        <v>45042</v>
      </c>
      <c r="I2" s="65">
        <v>45348</v>
      </c>
      <c r="K2" t="str">
        <f>A2&amp;E2</f>
        <v>NOVO MALHADAPROSPECÇÃO</v>
      </c>
    </row>
    <row r="3" spans="1:11" x14ac:dyDescent="0.3">
      <c r="A3" t="s">
        <v>80</v>
      </c>
      <c r="B3" t="s">
        <v>126</v>
      </c>
      <c r="E3" t="s">
        <v>8</v>
      </c>
      <c r="F3" s="64">
        <v>45744.333333333336</v>
      </c>
      <c r="G3" s="64">
        <v>46335.70833332176</v>
      </c>
      <c r="H3" s="65">
        <v>45349</v>
      </c>
      <c r="I3" s="65">
        <v>46080</v>
      </c>
      <c r="K3" t="str">
        <f t="shared" ref="K3:K66" si="0">A3&amp;E3</f>
        <v>NOVO MALHADALEGALIZAÇÃO PARA VENDA</v>
      </c>
    </row>
    <row r="4" spans="1:11" x14ac:dyDescent="0.3">
      <c r="A4" t="s">
        <v>80</v>
      </c>
      <c r="B4" t="s">
        <v>126</v>
      </c>
      <c r="E4" t="s">
        <v>9</v>
      </c>
      <c r="H4" s="65">
        <v>46081</v>
      </c>
      <c r="I4" s="65">
        <v>46265</v>
      </c>
      <c r="K4" t="str">
        <f t="shared" si="0"/>
        <v>NOVO MALHADAPULMÃO VENDA</v>
      </c>
    </row>
    <row r="5" spans="1:11" x14ac:dyDescent="0.3">
      <c r="A5" t="s">
        <v>80</v>
      </c>
      <c r="B5" t="s">
        <v>126</v>
      </c>
      <c r="E5" t="s">
        <v>10</v>
      </c>
      <c r="F5" s="64">
        <v>45742.333333333336</v>
      </c>
      <c r="G5" s="64">
        <v>45820.70833332176</v>
      </c>
      <c r="H5" s="65">
        <v>45349</v>
      </c>
      <c r="I5" s="65">
        <v>45398</v>
      </c>
      <c r="K5" t="str">
        <f t="shared" si="0"/>
        <v>NOVO MALHADAPL.LIMP</v>
      </c>
    </row>
    <row r="6" spans="1:11" x14ac:dyDescent="0.3">
      <c r="A6" t="s">
        <v>80</v>
      </c>
      <c r="B6" t="s">
        <v>126</v>
      </c>
      <c r="E6" t="s">
        <v>11</v>
      </c>
      <c r="F6" s="64">
        <v>45820.333333333336</v>
      </c>
      <c r="G6" s="64">
        <v>45926.70833332176</v>
      </c>
      <c r="H6" s="65">
        <v>45399</v>
      </c>
      <c r="I6" s="65">
        <v>45800</v>
      </c>
      <c r="K6" t="str">
        <f t="shared" si="0"/>
        <v>NOVO MALHADALEG.LIMP</v>
      </c>
    </row>
    <row r="7" spans="1:11" x14ac:dyDescent="0.3">
      <c r="A7" t="s">
        <v>80</v>
      </c>
      <c r="B7" t="s">
        <v>126</v>
      </c>
      <c r="E7" t="s">
        <v>12</v>
      </c>
      <c r="F7" s="64">
        <v>45831.333333333336</v>
      </c>
      <c r="G7" s="64">
        <v>45916.70833332176</v>
      </c>
      <c r="H7" s="65">
        <v>45803</v>
      </c>
      <c r="I7" s="65">
        <v>45887</v>
      </c>
      <c r="K7" t="str">
        <f t="shared" si="0"/>
        <v>NOVO MALHADAENG. LIMP.</v>
      </c>
    </row>
    <row r="8" spans="1:11" x14ac:dyDescent="0.3">
      <c r="A8" t="s">
        <v>80</v>
      </c>
      <c r="B8" t="s">
        <v>126</v>
      </c>
      <c r="E8" t="s">
        <v>13</v>
      </c>
      <c r="F8" s="64">
        <v>45929.333333333336</v>
      </c>
      <c r="G8" s="64">
        <v>45957.70833332176</v>
      </c>
      <c r="H8" s="65">
        <v>45888</v>
      </c>
      <c r="I8" s="65">
        <v>45919</v>
      </c>
      <c r="K8" t="str">
        <f t="shared" si="0"/>
        <v>NOVO MALHADAEXECUÇÃO LIMP.</v>
      </c>
    </row>
    <row r="9" spans="1:11" x14ac:dyDescent="0.3">
      <c r="A9" t="s">
        <v>80</v>
      </c>
      <c r="B9" t="s">
        <v>126</v>
      </c>
      <c r="E9" t="s">
        <v>14</v>
      </c>
      <c r="F9" s="64">
        <v>45918.333333333336</v>
      </c>
      <c r="G9" s="64">
        <v>45950.70833332176</v>
      </c>
      <c r="H9" s="65">
        <v>45378</v>
      </c>
      <c r="I9" s="65">
        <v>45413</v>
      </c>
      <c r="K9" t="str">
        <f t="shared" si="0"/>
        <v>NOVO MALHADAPL.TER.</v>
      </c>
    </row>
    <row r="10" spans="1:11" x14ac:dyDescent="0.3">
      <c r="A10" t="s">
        <v>80</v>
      </c>
      <c r="B10" t="s">
        <v>126</v>
      </c>
      <c r="E10" t="s">
        <v>15</v>
      </c>
      <c r="F10" s="64">
        <v>45950.333333333336</v>
      </c>
      <c r="G10" s="64">
        <v>46069.70833332176</v>
      </c>
      <c r="H10" s="65">
        <v>45414</v>
      </c>
      <c r="I10" s="65">
        <v>45919</v>
      </c>
      <c r="K10" t="str">
        <f t="shared" si="0"/>
        <v>NOVO MALHADALEG.TER.</v>
      </c>
    </row>
    <row r="11" spans="1:11" x14ac:dyDescent="0.3">
      <c r="A11" t="s">
        <v>80</v>
      </c>
      <c r="B11" t="s">
        <v>126</v>
      </c>
      <c r="E11" t="s">
        <v>16</v>
      </c>
      <c r="F11" s="64">
        <v>45958.333333333336</v>
      </c>
      <c r="G11" s="64">
        <v>46099.70833332176</v>
      </c>
      <c r="H11" s="65">
        <v>45922</v>
      </c>
      <c r="I11" s="65">
        <v>46063</v>
      </c>
      <c r="K11" t="str">
        <f t="shared" si="0"/>
        <v>NOVO MALHADAENG. TER.</v>
      </c>
    </row>
    <row r="12" spans="1:11" x14ac:dyDescent="0.3">
      <c r="A12" t="s">
        <v>80</v>
      </c>
      <c r="B12" t="s">
        <v>126</v>
      </c>
      <c r="E12" t="s">
        <v>17</v>
      </c>
      <c r="F12" s="64">
        <v>46100.333333333336</v>
      </c>
      <c r="G12" s="64">
        <v>46311.70833332176</v>
      </c>
      <c r="H12" s="65">
        <v>46064</v>
      </c>
      <c r="I12" s="65">
        <v>46276</v>
      </c>
      <c r="K12" t="str">
        <f t="shared" si="0"/>
        <v>NOVO MALHADAEXECUÇÃO TER.</v>
      </c>
    </row>
    <row r="13" spans="1:11" x14ac:dyDescent="0.3">
      <c r="A13" t="s">
        <v>80</v>
      </c>
      <c r="B13" t="s">
        <v>126</v>
      </c>
      <c r="E13" t="s">
        <v>18</v>
      </c>
      <c r="F13" s="64">
        <v>45847.333333333336</v>
      </c>
      <c r="G13" s="64">
        <v>45916.70833332176</v>
      </c>
      <c r="H13" s="65">
        <v>45414</v>
      </c>
      <c r="I13" s="65">
        <v>45456</v>
      </c>
      <c r="K13" t="str">
        <f t="shared" si="0"/>
        <v>NOVO MALHADAPL.INFRA</v>
      </c>
    </row>
    <row r="14" spans="1:11" x14ac:dyDescent="0.3">
      <c r="A14" t="s">
        <v>80</v>
      </c>
      <c r="B14" t="s">
        <v>126</v>
      </c>
      <c r="E14" t="s">
        <v>19</v>
      </c>
      <c r="F14" s="64">
        <v>45916.333333333336</v>
      </c>
      <c r="G14" s="64">
        <v>46167.70833332176</v>
      </c>
      <c r="H14" s="65">
        <v>45457</v>
      </c>
      <c r="I14" s="65">
        <v>45995</v>
      </c>
      <c r="K14" t="str">
        <f t="shared" si="0"/>
        <v>NOVO MALHADALEG.INFRA</v>
      </c>
    </row>
    <row r="15" spans="1:11" x14ac:dyDescent="0.3">
      <c r="A15" t="s">
        <v>80</v>
      </c>
      <c r="B15" t="s">
        <v>126</v>
      </c>
      <c r="E15" t="s">
        <v>20</v>
      </c>
      <c r="F15" s="64">
        <v>46031.333333333336</v>
      </c>
      <c r="G15" s="64">
        <v>46199.70833332176</v>
      </c>
      <c r="H15" s="65">
        <v>45996</v>
      </c>
      <c r="I15" s="65">
        <v>46122</v>
      </c>
      <c r="K15" t="str">
        <f t="shared" si="0"/>
        <v>NOVO MALHADAENG. INFRA</v>
      </c>
    </row>
    <row r="16" spans="1:11" x14ac:dyDescent="0.3">
      <c r="A16" t="s">
        <v>80</v>
      </c>
      <c r="B16" t="s">
        <v>126</v>
      </c>
      <c r="E16" t="s">
        <v>21</v>
      </c>
      <c r="F16" s="64">
        <v>46202.333333333336</v>
      </c>
      <c r="G16" s="64">
        <v>46353.70833332176</v>
      </c>
      <c r="H16" s="65">
        <v>46123</v>
      </c>
      <c r="I16" s="65">
        <v>46276</v>
      </c>
      <c r="K16" t="str">
        <f t="shared" si="0"/>
        <v>NOVO MALHADAEXECUÇÃO INFRA</v>
      </c>
    </row>
    <row r="17" spans="1:11" x14ac:dyDescent="0.3">
      <c r="A17" t="s">
        <v>80</v>
      </c>
      <c r="B17" t="s">
        <v>126</v>
      </c>
      <c r="E17" t="s">
        <v>127</v>
      </c>
      <c r="F17" s="64">
        <v>45950.333333333336</v>
      </c>
      <c r="G17" s="64">
        <v>46167.70833332176</v>
      </c>
      <c r="H17" s="65">
        <v>45414</v>
      </c>
      <c r="I17" s="65">
        <v>46077</v>
      </c>
      <c r="K17" t="str">
        <f t="shared" si="0"/>
        <v>NOVO MALHADALEG.PAV</v>
      </c>
    </row>
    <row r="18" spans="1:11" x14ac:dyDescent="0.3">
      <c r="A18" t="s">
        <v>80</v>
      </c>
      <c r="B18" t="s">
        <v>126</v>
      </c>
      <c r="E18" t="s">
        <v>22</v>
      </c>
      <c r="F18" s="64">
        <v>46045.333333333336</v>
      </c>
      <c r="G18" s="64">
        <v>46147.70833332176</v>
      </c>
      <c r="H18" s="65">
        <v>46078</v>
      </c>
      <c r="I18" s="65">
        <v>46183</v>
      </c>
      <c r="K18" t="str">
        <f t="shared" si="0"/>
        <v>NOVO MALHADAENG. PAV</v>
      </c>
    </row>
    <row r="19" spans="1:11" x14ac:dyDescent="0.3">
      <c r="A19" t="s">
        <v>80</v>
      </c>
      <c r="B19" t="s">
        <v>126</v>
      </c>
      <c r="E19" t="s">
        <v>23</v>
      </c>
      <c r="F19" s="64">
        <v>46230.333333333336</v>
      </c>
      <c r="G19" s="64">
        <v>46322.70833332176</v>
      </c>
      <c r="H19" s="65">
        <v>46184</v>
      </c>
      <c r="I19" s="65">
        <v>46276</v>
      </c>
      <c r="K19" t="str">
        <f t="shared" si="0"/>
        <v>NOVO MALHADAEXECUÇÃO PAV.</v>
      </c>
    </row>
    <row r="20" spans="1:11" x14ac:dyDescent="0.3">
      <c r="A20" t="s">
        <v>80</v>
      </c>
      <c r="B20" t="s">
        <v>126</v>
      </c>
      <c r="E20" t="s">
        <v>24</v>
      </c>
      <c r="H20" s="65">
        <v>46279</v>
      </c>
      <c r="I20" s="65">
        <v>46279</v>
      </c>
      <c r="K20" t="str">
        <f t="shared" si="0"/>
        <v>NOVO MALHADAPULMÃO INFRA</v>
      </c>
    </row>
    <row r="21" spans="1:11" x14ac:dyDescent="0.3">
      <c r="A21" t="s">
        <v>80</v>
      </c>
      <c r="B21" t="s">
        <v>126</v>
      </c>
      <c r="E21" t="s">
        <v>25</v>
      </c>
      <c r="F21" s="64">
        <v>45744.333333333336</v>
      </c>
      <c r="G21" s="64">
        <v>45957.70833332176</v>
      </c>
      <c r="H21" s="65">
        <v>45349</v>
      </c>
      <c r="I21" s="65">
        <v>45377</v>
      </c>
      <c r="K21" t="str">
        <f t="shared" si="0"/>
        <v>NOVO MALHADAPL.RADIER</v>
      </c>
    </row>
    <row r="22" spans="1:11" x14ac:dyDescent="0.3">
      <c r="A22" t="s">
        <v>80</v>
      </c>
      <c r="B22" t="s">
        <v>126</v>
      </c>
      <c r="E22" t="s">
        <v>26</v>
      </c>
      <c r="F22" s="64">
        <v>45957.333333333336</v>
      </c>
      <c r="G22" s="64">
        <v>46239.70833332176</v>
      </c>
      <c r="H22" s="65">
        <v>45378</v>
      </c>
      <c r="I22" s="65">
        <v>46082</v>
      </c>
      <c r="K22" t="str">
        <f t="shared" si="0"/>
        <v>NOVO MALHADALEG.RADIER</v>
      </c>
    </row>
    <row r="23" spans="1:11" x14ac:dyDescent="0.3">
      <c r="A23" t="s">
        <v>80</v>
      </c>
      <c r="B23" t="s">
        <v>126</v>
      </c>
      <c r="E23" t="s">
        <v>5</v>
      </c>
      <c r="F23" s="64">
        <v>46280.333333333336</v>
      </c>
      <c r="G23" s="64">
        <v>46310.70833332176</v>
      </c>
      <c r="H23" s="65">
        <v>46280</v>
      </c>
      <c r="I23" s="65">
        <v>46310</v>
      </c>
      <c r="K23" t="str">
        <f t="shared" si="0"/>
        <v>NOVO MALHADARADIER</v>
      </c>
    </row>
    <row r="24" spans="1:11" x14ac:dyDescent="0.3">
      <c r="A24" t="s">
        <v>80</v>
      </c>
      <c r="B24" t="s">
        <v>126</v>
      </c>
      <c r="E24" t="s">
        <v>28</v>
      </c>
      <c r="F24" s="64">
        <v>46266.333333333336</v>
      </c>
      <c r="G24" s="64">
        <v>46296.70833332176</v>
      </c>
      <c r="H24" s="65">
        <v>46266</v>
      </c>
      <c r="I24" s="65">
        <v>46296</v>
      </c>
      <c r="K24" t="str">
        <f t="shared" si="0"/>
        <v>NOVO MALHADADEMANDA MÍNIMA</v>
      </c>
    </row>
    <row r="25" spans="1:11" x14ac:dyDescent="0.3">
      <c r="A25" t="s">
        <v>98</v>
      </c>
      <c r="B25" t="s">
        <v>126</v>
      </c>
      <c r="E25" t="s">
        <v>7</v>
      </c>
      <c r="F25" s="64">
        <v>44579.333333333336</v>
      </c>
      <c r="G25" s="64">
        <v>44743.70833332176</v>
      </c>
      <c r="H25"/>
      <c r="I25"/>
      <c r="K25" t="str">
        <f t="shared" si="0"/>
        <v>JARDIM DAS ORQUÍDEASPROSPECÇÃO</v>
      </c>
    </row>
    <row r="26" spans="1:11" x14ac:dyDescent="0.3">
      <c r="A26" t="s">
        <v>98</v>
      </c>
      <c r="B26" t="s">
        <v>126</v>
      </c>
      <c r="E26" t="s">
        <v>8</v>
      </c>
      <c r="F26" s="64">
        <v>45784.333333333336</v>
      </c>
      <c r="G26" s="64">
        <v>46273.70833332176</v>
      </c>
      <c r="H26"/>
      <c r="I26"/>
      <c r="K26" t="str">
        <f t="shared" si="0"/>
        <v>JARDIM DAS ORQUÍDEASLEGALIZAÇÃO PARA VENDA</v>
      </c>
    </row>
    <row r="27" spans="1:11" x14ac:dyDescent="0.3">
      <c r="A27" t="s">
        <v>98</v>
      </c>
      <c r="B27" t="s">
        <v>126</v>
      </c>
      <c r="E27" t="s">
        <v>9</v>
      </c>
      <c r="F27" s="64">
        <v>45968.333333333336</v>
      </c>
      <c r="G27" s="64">
        <v>46051.70833332176</v>
      </c>
      <c r="H27"/>
      <c r="I27"/>
      <c r="K27" t="str">
        <f t="shared" si="0"/>
        <v>JARDIM DAS ORQUÍDEASPULMÃO VENDA</v>
      </c>
    </row>
    <row r="28" spans="1:11" x14ac:dyDescent="0.3">
      <c r="A28" t="s">
        <v>98</v>
      </c>
      <c r="B28" t="s">
        <v>126</v>
      </c>
      <c r="E28" t="s">
        <v>10</v>
      </c>
      <c r="F28" s="64">
        <v>45824.333333333336</v>
      </c>
      <c r="G28" s="64">
        <v>45980.70833332176</v>
      </c>
      <c r="H28"/>
      <c r="I28"/>
      <c r="K28" t="str">
        <f t="shared" si="0"/>
        <v>JARDIM DAS ORQUÍDEASPL.LIMP</v>
      </c>
    </row>
    <row r="29" spans="1:11" x14ac:dyDescent="0.3">
      <c r="A29" t="s">
        <v>98</v>
      </c>
      <c r="B29" t="s">
        <v>126</v>
      </c>
      <c r="E29" t="s">
        <v>11</v>
      </c>
      <c r="F29" s="64">
        <v>45979.333333333336</v>
      </c>
      <c r="G29" s="64">
        <v>45981.70833332176</v>
      </c>
      <c r="H29"/>
      <c r="I29"/>
      <c r="K29" t="str">
        <f t="shared" si="0"/>
        <v>JARDIM DAS ORQUÍDEASLEG.LIMP</v>
      </c>
    </row>
    <row r="30" spans="1:11" x14ac:dyDescent="0.3">
      <c r="A30" t="s">
        <v>98</v>
      </c>
      <c r="B30" t="s">
        <v>126</v>
      </c>
      <c r="E30" t="s">
        <v>12</v>
      </c>
      <c r="F30" s="64">
        <v>45930.333333333336</v>
      </c>
      <c r="G30" s="64">
        <v>45978.70833332176</v>
      </c>
      <c r="H30"/>
      <c r="I30"/>
      <c r="K30" t="str">
        <f t="shared" si="0"/>
        <v>JARDIM DAS ORQUÍDEASENG. LIMP.</v>
      </c>
    </row>
    <row r="31" spans="1:11" x14ac:dyDescent="0.3">
      <c r="A31" t="s">
        <v>98</v>
      </c>
      <c r="B31" t="s">
        <v>126</v>
      </c>
      <c r="E31" t="s">
        <v>13</v>
      </c>
      <c r="F31" s="64">
        <v>45979.333333333336</v>
      </c>
      <c r="G31" s="64">
        <v>46007.70833332176</v>
      </c>
      <c r="H31"/>
      <c r="I31"/>
      <c r="K31" t="str">
        <f t="shared" si="0"/>
        <v>JARDIM DAS ORQUÍDEASEXECUÇÃO LIMP.</v>
      </c>
    </row>
    <row r="32" spans="1:11" x14ac:dyDescent="0.3">
      <c r="A32" t="s">
        <v>98</v>
      </c>
      <c r="B32" t="s">
        <v>126</v>
      </c>
      <c r="E32" t="s">
        <v>14</v>
      </c>
      <c r="F32" s="64">
        <v>45966.333333333336</v>
      </c>
      <c r="G32" s="64">
        <v>46000.70833332176</v>
      </c>
      <c r="H32"/>
      <c r="I32"/>
      <c r="K32" t="str">
        <f t="shared" si="0"/>
        <v>JARDIM DAS ORQUÍDEASPL.TER.</v>
      </c>
    </row>
    <row r="33" spans="1:11" x14ac:dyDescent="0.3">
      <c r="A33" t="s">
        <v>98</v>
      </c>
      <c r="B33" t="s">
        <v>126</v>
      </c>
      <c r="E33" t="s">
        <v>15</v>
      </c>
      <c r="F33" s="64">
        <v>45959.333333333336</v>
      </c>
      <c r="G33" s="64">
        <v>46001.70833332176</v>
      </c>
      <c r="H33"/>
      <c r="I33"/>
      <c r="K33" t="str">
        <f t="shared" si="0"/>
        <v>JARDIM DAS ORQUÍDEASLEG.TER.</v>
      </c>
    </row>
    <row r="34" spans="1:11" x14ac:dyDescent="0.3">
      <c r="A34" t="s">
        <v>98</v>
      </c>
      <c r="B34" t="s">
        <v>126</v>
      </c>
      <c r="E34" t="s">
        <v>16</v>
      </c>
      <c r="F34" s="64">
        <v>46001.333333333336</v>
      </c>
      <c r="G34" s="64">
        <v>46125.333333333336</v>
      </c>
      <c r="H34"/>
      <c r="I34"/>
      <c r="K34" t="str">
        <f t="shared" si="0"/>
        <v>JARDIM DAS ORQUÍDEASENG. TER.</v>
      </c>
    </row>
    <row r="35" spans="1:11" x14ac:dyDescent="0.3">
      <c r="A35" t="s">
        <v>98</v>
      </c>
      <c r="B35" t="s">
        <v>126</v>
      </c>
      <c r="E35" t="s">
        <v>17</v>
      </c>
      <c r="F35" s="64">
        <v>46125.333333344905</v>
      </c>
      <c r="G35" s="64">
        <v>46336.70833332176</v>
      </c>
      <c r="H35"/>
      <c r="I35"/>
      <c r="K35" t="str">
        <f t="shared" si="0"/>
        <v>JARDIM DAS ORQUÍDEASEXECUÇÃO TER.</v>
      </c>
    </row>
    <row r="36" spans="1:11" x14ac:dyDescent="0.3">
      <c r="A36" t="s">
        <v>98</v>
      </c>
      <c r="B36" t="s">
        <v>126</v>
      </c>
      <c r="E36" t="s">
        <v>18</v>
      </c>
      <c r="F36" s="64">
        <v>46001.333333333336</v>
      </c>
      <c r="G36" s="64">
        <v>46063.70833332176</v>
      </c>
      <c r="H36"/>
      <c r="I36"/>
      <c r="K36" t="str">
        <f t="shared" si="0"/>
        <v>JARDIM DAS ORQUÍDEASPL.INFRA</v>
      </c>
    </row>
    <row r="37" spans="1:11" x14ac:dyDescent="0.3">
      <c r="A37" t="s">
        <v>98</v>
      </c>
      <c r="B37" t="s">
        <v>126</v>
      </c>
      <c r="E37" t="s">
        <v>19</v>
      </c>
      <c r="F37" s="64">
        <v>45880.333333333336</v>
      </c>
      <c r="G37" s="64">
        <v>46016.70833332176</v>
      </c>
      <c r="H37"/>
      <c r="I37"/>
      <c r="K37" t="str">
        <f t="shared" si="0"/>
        <v>JARDIM DAS ORQUÍDEASLEG.INFRA</v>
      </c>
    </row>
    <row r="38" spans="1:11" x14ac:dyDescent="0.3">
      <c r="A38" t="s">
        <v>98</v>
      </c>
      <c r="B38" t="s">
        <v>126</v>
      </c>
      <c r="E38" t="s">
        <v>20</v>
      </c>
      <c r="F38" s="64">
        <v>46069.333333333336</v>
      </c>
      <c r="G38" s="64">
        <v>46189.70833332176</v>
      </c>
      <c r="H38"/>
      <c r="I38"/>
      <c r="K38" t="str">
        <f t="shared" si="0"/>
        <v>JARDIM DAS ORQUÍDEASENG. INFRA</v>
      </c>
    </row>
    <row r="39" spans="1:11" x14ac:dyDescent="0.3">
      <c r="A39" t="s">
        <v>98</v>
      </c>
      <c r="B39" t="s">
        <v>126</v>
      </c>
      <c r="E39" t="s">
        <v>21</v>
      </c>
      <c r="F39" s="64">
        <v>46190.333333333336</v>
      </c>
      <c r="G39" s="64">
        <v>46343.70833332176</v>
      </c>
      <c r="H39"/>
      <c r="I39"/>
      <c r="K39" t="str">
        <f t="shared" si="0"/>
        <v>JARDIM DAS ORQUÍDEASEXECUÇÃO INFRA</v>
      </c>
    </row>
    <row r="40" spans="1:11" x14ac:dyDescent="0.3">
      <c r="A40" t="s">
        <v>98</v>
      </c>
      <c r="B40" t="s">
        <v>126</v>
      </c>
      <c r="E40" t="s">
        <v>127</v>
      </c>
      <c r="F40" s="64">
        <v>46001.333333333336</v>
      </c>
      <c r="G40" s="64">
        <v>46016.70833332176</v>
      </c>
      <c r="H40"/>
      <c r="I40"/>
      <c r="K40" t="str">
        <f t="shared" si="0"/>
        <v>JARDIM DAS ORQUÍDEASLEG.PAV</v>
      </c>
    </row>
    <row r="41" spans="1:11" x14ac:dyDescent="0.3">
      <c r="A41" t="s">
        <v>98</v>
      </c>
      <c r="B41" t="s">
        <v>126</v>
      </c>
      <c r="E41" t="s">
        <v>22</v>
      </c>
      <c r="F41" s="64">
        <v>46069.333333333336</v>
      </c>
      <c r="G41" s="64">
        <v>46162.70833332176</v>
      </c>
      <c r="H41"/>
      <c r="I41"/>
      <c r="K41" t="str">
        <f t="shared" si="0"/>
        <v>JARDIM DAS ORQUÍDEASENG. PAV</v>
      </c>
    </row>
    <row r="42" spans="1:11" x14ac:dyDescent="0.3">
      <c r="A42" t="s">
        <v>98</v>
      </c>
      <c r="B42" t="s">
        <v>126</v>
      </c>
      <c r="E42" t="s">
        <v>23</v>
      </c>
      <c r="F42" s="64">
        <v>46218.333333333336</v>
      </c>
      <c r="G42" s="64">
        <v>46310.70833332176</v>
      </c>
      <c r="H42"/>
      <c r="I42"/>
      <c r="K42" t="str">
        <f t="shared" si="0"/>
        <v>JARDIM DAS ORQUÍDEASEXECUÇÃO PAV.</v>
      </c>
    </row>
    <row r="43" spans="1:11" x14ac:dyDescent="0.3">
      <c r="A43" t="s">
        <v>98</v>
      </c>
      <c r="B43" t="s">
        <v>126</v>
      </c>
      <c r="E43" t="s">
        <v>24</v>
      </c>
      <c r="H43"/>
      <c r="I43"/>
      <c r="K43" t="str">
        <f t="shared" si="0"/>
        <v>JARDIM DAS ORQUÍDEASPULMÃO INFRA</v>
      </c>
    </row>
    <row r="44" spans="1:11" x14ac:dyDescent="0.3">
      <c r="A44" t="s">
        <v>98</v>
      </c>
      <c r="B44" t="s">
        <v>126</v>
      </c>
      <c r="E44" t="s">
        <v>25</v>
      </c>
      <c r="F44" s="64">
        <v>45784.333333333336</v>
      </c>
      <c r="G44" s="64">
        <v>45985.70833332176</v>
      </c>
      <c r="H44"/>
      <c r="I44"/>
      <c r="K44" t="str">
        <f t="shared" si="0"/>
        <v>JARDIM DAS ORQUÍDEASPL.RADIER</v>
      </c>
    </row>
    <row r="45" spans="1:11" x14ac:dyDescent="0.3">
      <c r="A45" t="s">
        <v>98</v>
      </c>
      <c r="B45" t="s">
        <v>126</v>
      </c>
      <c r="E45" t="s">
        <v>26</v>
      </c>
      <c r="F45" s="64">
        <v>45986.333333333336</v>
      </c>
      <c r="G45" s="64">
        <v>46203.70833332176</v>
      </c>
      <c r="H45"/>
      <c r="I45"/>
      <c r="K45" t="str">
        <f t="shared" si="0"/>
        <v>JARDIM DAS ORQUÍDEASLEG.RADIER</v>
      </c>
    </row>
    <row r="46" spans="1:11" x14ac:dyDescent="0.3">
      <c r="A46" t="s">
        <v>98</v>
      </c>
      <c r="B46" t="s">
        <v>126</v>
      </c>
      <c r="E46" t="s">
        <v>5</v>
      </c>
      <c r="F46" s="64">
        <v>46266.333333333336</v>
      </c>
      <c r="G46" s="64">
        <v>46266.70833332176</v>
      </c>
      <c r="H46"/>
      <c r="I46"/>
      <c r="K46" t="str">
        <f t="shared" si="0"/>
        <v>JARDIM DAS ORQUÍDEASRADIER</v>
      </c>
    </row>
    <row r="47" spans="1:11" x14ac:dyDescent="0.3">
      <c r="A47" t="s">
        <v>98</v>
      </c>
      <c r="B47" t="s">
        <v>126</v>
      </c>
      <c r="E47" t="s">
        <v>28</v>
      </c>
      <c r="F47" s="64">
        <v>46266.333333333336</v>
      </c>
      <c r="G47" s="64">
        <v>46266.70833332176</v>
      </c>
      <c r="H47"/>
      <c r="I47"/>
      <c r="K47" t="str">
        <f t="shared" si="0"/>
        <v>JARDIM DAS ORQUÍDEASDEMANDA MÍNIMA</v>
      </c>
    </row>
    <row r="48" spans="1:11" x14ac:dyDescent="0.3">
      <c r="A48" t="s">
        <v>85</v>
      </c>
      <c r="B48" t="s">
        <v>126</v>
      </c>
      <c r="E48" t="s">
        <v>7</v>
      </c>
      <c r="F48" s="64">
        <v>44579.333333333336</v>
      </c>
      <c r="G48" s="64">
        <v>44743.70833332176</v>
      </c>
      <c r="H48" s="64">
        <v>44579</v>
      </c>
      <c r="I48" s="64">
        <v>44743</v>
      </c>
      <c r="K48" t="str">
        <f t="shared" si="0"/>
        <v>RECANTO DAS AMOREIRASPROSPECÇÃO</v>
      </c>
    </row>
    <row r="49" spans="1:11" x14ac:dyDescent="0.3">
      <c r="A49" t="s">
        <v>85</v>
      </c>
      <c r="B49" t="s">
        <v>126</v>
      </c>
      <c r="E49" t="s">
        <v>8</v>
      </c>
      <c r="F49" s="64">
        <v>45560.333333333336</v>
      </c>
      <c r="G49" s="64">
        <v>46022.70833332176</v>
      </c>
      <c r="H49" s="64">
        <v>45560</v>
      </c>
      <c r="I49" s="64">
        <v>45967</v>
      </c>
      <c r="K49" t="str">
        <f t="shared" si="0"/>
        <v>RECANTO DAS AMOREIRASLEGALIZAÇÃO PARA VENDA</v>
      </c>
    </row>
    <row r="50" spans="1:11" x14ac:dyDescent="0.3">
      <c r="A50" t="s">
        <v>85</v>
      </c>
      <c r="B50" t="s">
        <v>126</v>
      </c>
      <c r="E50" t="s">
        <v>9</v>
      </c>
      <c r="F50" s="64">
        <v>46023.333333333336</v>
      </c>
      <c r="G50" s="64">
        <v>46052.333333333336</v>
      </c>
      <c r="H50" s="64">
        <v>45968</v>
      </c>
      <c r="I50" s="64">
        <v>46052</v>
      </c>
      <c r="K50" t="str">
        <f t="shared" si="0"/>
        <v>RECANTO DAS AMOREIRASPULMÃO VENDA</v>
      </c>
    </row>
    <row r="51" spans="1:11" x14ac:dyDescent="0.3">
      <c r="A51" t="s">
        <v>85</v>
      </c>
      <c r="B51" t="s">
        <v>126</v>
      </c>
      <c r="E51" t="s">
        <v>10</v>
      </c>
      <c r="F51" s="64">
        <v>45547.333333333336</v>
      </c>
      <c r="G51" s="64">
        <v>45642.70833332176</v>
      </c>
      <c r="H51" s="64">
        <v>45547</v>
      </c>
      <c r="I51" s="64">
        <v>45642</v>
      </c>
      <c r="K51" t="str">
        <f t="shared" si="0"/>
        <v>RECANTO DAS AMOREIRASPL.LIMP</v>
      </c>
    </row>
    <row r="52" spans="1:11" x14ac:dyDescent="0.3">
      <c r="A52" t="s">
        <v>85</v>
      </c>
      <c r="B52" t="s">
        <v>126</v>
      </c>
      <c r="E52" t="s">
        <v>11</v>
      </c>
      <c r="F52" s="64">
        <v>45643.333333333336</v>
      </c>
      <c r="G52" s="64">
        <v>45726.70833332176</v>
      </c>
      <c r="H52" s="64">
        <v>45643</v>
      </c>
      <c r="I52" s="64">
        <v>45726</v>
      </c>
      <c r="K52" t="str">
        <f t="shared" si="0"/>
        <v>RECANTO DAS AMOREIRASLEG.LIMP</v>
      </c>
    </row>
    <row r="53" spans="1:11" x14ac:dyDescent="0.3">
      <c r="A53" t="s">
        <v>85</v>
      </c>
      <c r="B53" t="s">
        <v>126</v>
      </c>
      <c r="E53" t="s">
        <v>12</v>
      </c>
      <c r="F53" s="64">
        <v>45734.333333333336</v>
      </c>
      <c r="G53" s="64">
        <v>45735.70833332176</v>
      </c>
      <c r="H53" s="64">
        <v>45593</v>
      </c>
      <c r="I53" s="64">
        <v>45735</v>
      </c>
      <c r="K53" t="str">
        <f t="shared" si="0"/>
        <v>RECANTO DAS AMOREIRASENG. LIMP.</v>
      </c>
    </row>
    <row r="54" spans="1:11" x14ac:dyDescent="0.3">
      <c r="A54" t="s">
        <v>85</v>
      </c>
      <c r="B54" t="s">
        <v>126</v>
      </c>
      <c r="E54" t="s">
        <v>13</v>
      </c>
      <c r="F54" s="64">
        <v>45736.333333333336</v>
      </c>
      <c r="G54" s="64">
        <v>45741.70833332176</v>
      </c>
      <c r="H54" s="64">
        <v>45736</v>
      </c>
      <c r="I54" s="64">
        <v>45741</v>
      </c>
      <c r="K54" t="str">
        <f t="shared" si="0"/>
        <v>RECANTO DAS AMOREIRASEXECUÇÃO LIMP.</v>
      </c>
    </row>
    <row r="55" spans="1:11" x14ac:dyDescent="0.3">
      <c r="A55" t="s">
        <v>85</v>
      </c>
      <c r="B55" t="s">
        <v>126</v>
      </c>
      <c r="E55" t="s">
        <v>14</v>
      </c>
      <c r="F55" s="64">
        <v>45727.333333333336</v>
      </c>
      <c r="G55" s="64">
        <v>45737.70833332176</v>
      </c>
      <c r="H55" s="64">
        <v>45727</v>
      </c>
      <c r="I55" s="64">
        <v>45737</v>
      </c>
      <c r="K55" t="str">
        <f t="shared" si="0"/>
        <v>RECANTO DAS AMOREIRASPL.TER.</v>
      </c>
    </row>
    <row r="56" spans="1:11" x14ac:dyDescent="0.3">
      <c r="A56" t="s">
        <v>85</v>
      </c>
      <c r="B56" t="s">
        <v>126</v>
      </c>
      <c r="E56" t="s">
        <v>15</v>
      </c>
      <c r="F56" s="64">
        <v>45740.333333333336</v>
      </c>
      <c r="G56" s="64">
        <v>45811.70833332176</v>
      </c>
      <c r="H56" s="64">
        <v>45740</v>
      </c>
      <c r="I56" s="64">
        <v>45819</v>
      </c>
      <c r="K56" t="str">
        <f t="shared" si="0"/>
        <v>RECANTO DAS AMOREIRASLEG.TER.</v>
      </c>
    </row>
    <row r="57" spans="1:11" x14ac:dyDescent="0.3">
      <c r="A57" t="s">
        <v>85</v>
      </c>
      <c r="B57" t="s">
        <v>126</v>
      </c>
      <c r="E57" t="s">
        <v>16</v>
      </c>
      <c r="F57" s="64">
        <v>45734.333333333336</v>
      </c>
      <c r="G57" s="64">
        <v>45833.70833332176</v>
      </c>
      <c r="H57" s="64">
        <v>45734</v>
      </c>
      <c r="I57" s="64">
        <v>45845</v>
      </c>
      <c r="K57" t="str">
        <f t="shared" si="0"/>
        <v>RECANTO DAS AMOREIRASENG. TER.</v>
      </c>
    </row>
    <row r="58" spans="1:11" x14ac:dyDescent="0.3">
      <c r="A58" t="s">
        <v>85</v>
      </c>
      <c r="B58" t="s">
        <v>126</v>
      </c>
      <c r="E58" t="s">
        <v>17</v>
      </c>
      <c r="F58" s="64">
        <v>45834.333333333336</v>
      </c>
      <c r="G58" s="64">
        <v>46037.70833332176</v>
      </c>
      <c r="H58" s="64">
        <v>45846</v>
      </c>
      <c r="I58" s="64">
        <v>46037</v>
      </c>
      <c r="K58" t="str">
        <f t="shared" si="0"/>
        <v>RECANTO DAS AMOREIRASEXECUÇÃO TER.</v>
      </c>
    </row>
    <row r="59" spans="1:11" x14ac:dyDescent="0.3">
      <c r="A59" t="s">
        <v>85</v>
      </c>
      <c r="B59" t="s">
        <v>126</v>
      </c>
      <c r="E59" t="s">
        <v>18</v>
      </c>
      <c r="F59" s="64">
        <v>45740.333333333336</v>
      </c>
      <c r="G59" s="64">
        <v>45869.70833332176</v>
      </c>
      <c r="H59" s="64">
        <v>45740</v>
      </c>
      <c r="I59" s="64">
        <v>45793</v>
      </c>
      <c r="K59" t="str">
        <f t="shared" si="0"/>
        <v>RECANTO DAS AMOREIRASPL.INFRA</v>
      </c>
    </row>
    <row r="60" spans="1:11" x14ac:dyDescent="0.3">
      <c r="A60" t="s">
        <v>85</v>
      </c>
      <c r="B60" t="s">
        <v>126</v>
      </c>
      <c r="E60" t="s">
        <v>19</v>
      </c>
      <c r="F60" s="64">
        <v>45642.333333333336</v>
      </c>
      <c r="G60" s="64">
        <v>45881.70833332176</v>
      </c>
      <c r="H60" s="64">
        <v>45642</v>
      </c>
      <c r="I60" s="64">
        <v>45784</v>
      </c>
      <c r="K60" t="str">
        <f t="shared" si="0"/>
        <v>RECANTO DAS AMOREIRASLEG.INFRA</v>
      </c>
    </row>
    <row r="61" spans="1:11" x14ac:dyDescent="0.3">
      <c r="A61" t="s">
        <v>85</v>
      </c>
      <c r="B61" t="s">
        <v>126</v>
      </c>
      <c r="E61" t="s">
        <v>20</v>
      </c>
      <c r="F61" s="64">
        <v>45791.333333333336</v>
      </c>
      <c r="G61" s="64">
        <v>45957.333333333336</v>
      </c>
      <c r="H61" s="64">
        <v>45779</v>
      </c>
      <c r="I61" s="64">
        <v>45901</v>
      </c>
      <c r="K61" t="str">
        <f t="shared" si="0"/>
        <v>RECANTO DAS AMOREIRASENG. INFRA</v>
      </c>
    </row>
    <row r="62" spans="1:11" x14ac:dyDescent="0.3">
      <c r="A62" t="s">
        <v>85</v>
      </c>
      <c r="B62" t="s">
        <v>126</v>
      </c>
      <c r="E62" t="s">
        <v>21</v>
      </c>
      <c r="F62" s="64">
        <v>45957.333333344905</v>
      </c>
      <c r="G62" s="64">
        <v>46037.70833332176</v>
      </c>
      <c r="H62" s="64">
        <v>45902</v>
      </c>
      <c r="I62" s="64">
        <v>46037</v>
      </c>
      <c r="K62" t="str">
        <f t="shared" si="0"/>
        <v>RECANTO DAS AMOREIRASEXECUÇÃO INFRA</v>
      </c>
    </row>
    <row r="63" spans="1:11" x14ac:dyDescent="0.3">
      <c r="A63" t="s">
        <v>85</v>
      </c>
      <c r="B63" t="s">
        <v>126</v>
      </c>
      <c r="E63" t="s">
        <v>127</v>
      </c>
      <c r="F63" s="64">
        <v>45740.333333333336</v>
      </c>
      <c r="G63" s="64">
        <v>45881.70833332176</v>
      </c>
      <c r="H63" s="64">
        <v>45740</v>
      </c>
      <c r="I63" s="64">
        <v>45740</v>
      </c>
      <c r="K63" t="str">
        <f t="shared" si="0"/>
        <v>RECANTO DAS AMOREIRASLEG.PAV</v>
      </c>
    </row>
    <row r="64" spans="1:11" x14ac:dyDescent="0.3">
      <c r="A64" t="s">
        <v>85</v>
      </c>
      <c r="B64" t="s">
        <v>126</v>
      </c>
      <c r="E64" t="s">
        <v>22</v>
      </c>
      <c r="F64" s="64">
        <v>45868.333333333336</v>
      </c>
      <c r="G64" s="64">
        <v>45964.333333333336</v>
      </c>
      <c r="H64" s="64">
        <v>45779</v>
      </c>
      <c r="I64" s="64">
        <v>45874</v>
      </c>
      <c r="K64" t="str">
        <f t="shared" si="0"/>
        <v>RECANTO DAS AMOREIRASENG. PAV</v>
      </c>
    </row>
    <row r="65" spans="1:11" x14ac:dyDescent="0.3">
      <c r="A65" t="s">
        <v>85</v>
      </c>
      <c r="B65" t="s">
        <v>126</v>
      </c>
      <c r="E65" t="s">
        <v>23</v>
      </c>
      <c r="F65" s="64">
        <v>45985.333333344905</v>
      </c>
      <c r="G65" s="64">
        <v>46037.70833332176</v>
      </c>
      <c r="H65" s="64">
        <v>45930</v>
      </c>
      <c r="I65" s="64">
        <v>46037</v>
      </c>
      <c r="K65" t="str">
        <f t="shared" si="0"/>
        <v>RECANTO DAS AMOREIRASEXECUÇÃO PAV.</v>
      </c>
    </row>
    <row r="66" spans="1:11" x14ac:dyDescent="0.3">
      <c r="A66" t="s">
        <v>85</v>
      </c>
      <c r="B66" t="s">
        <v>126</v>
      </c>
      <c r="E66" t="s">
        <v>24</v>
      </c>
      <c r="F66" s="64">
        <v>46037.333333333336</v>
      </c>
      <c r="G66" s="64">
        <v>46038.70833332176</v>
      </c>
      <c r="H66" s="64">
        <v>46037</v>
      </c>
      <c r="I66" s="64">
        <v>46038</v>
      </c>
      <c r="K66" t="str">
        <f t="shared" si="0"/>
        <v>RECANTO DAS AMOREIRASPULMÃO INFRA</v>
      </c>
    </row>
    <row r="67" spans="1:11" x14ac:dyDescent="0.3">
      <c r="A67" t="s">
        <v>85</v>
      </c>
      <c r="B67" t="s">
        <v>126</v>
      </c>
      <c r="E67" t="s">
        <v>25</v>
      </c>
      <c r="F67" s="64">
        <v>45561.333333333336</v>
      </c>
      <c r="G67" s="64">
        <v>45637.70833332176</v>
      </c>
      <c r="H67" s="64">
        <v>45629</v>
      </c>
      <c r="I67" s="64">
        <v>45637</v>
      </c>
      <c r="K67" t="str">
        <f t="shared" ref="K67:K130" si="1">A67&amp;E67</f>
        <v>RECANTO DAS AMOREIRASPL.RADIER</v>
      </c>
    </row>
    <row r="68" spans="1:11" x14ac:dyDescent="0.3">
      <c r="A68" t="s">
        <v>85</v>
      </c>
      <c r="B68" t="s">
        <v>126</v>
      </c>
      <c r="E68" t="s">
        <v>26</v>
      </c>
      <c r="F68" s="64">
        <v>45638.333333333336</v>
      </c>
      <c r="G68" s="64">
        <v>45946.70833332176</v>
      </c>
      <c r="H68" s="64">
        <v>45638</v>
      </c>
      <c r="I68" s="64">
        <v>45896</v>
      </c>
      <c r="K68" t="str">
        <f t="shared" si="1"/>
        <v>RECANTO DAS AMOREIRASLEG.RADIER</v>
      </c>
    </row>
    <row r="69" spans="1:11" x14ac:dyDescent="0.3">
      <c r="A69" t="s">
        <v>85</v>
      </c>
      <c r="B69" t="s">
        <v>126</v>
      </c>
      <c r="E69" t="s">
        <v>5</v>
      </c>
      <c r="F69" s="64">
        <v>46038.333333333336</v>
      </c>
      <c r="G69" s="64">
        <v>46038.70833332176</v>
      </c>
      <c r="H69" s="64">
        <v>46038</v>
      </c>
      <c r="I69" s="64">
        <v>46038</v>
      </c>
      <c r="K69" t="str">
        <f t="shared" si="1"/>
        <v>RECANTO DAS AMOREIRASRADIER</v>
      </c>
    </row>
    <row r="70" spans="1:11" x14ac:dyDescent="0.3">
      <c r="A70" t="s">
        <v>85</v>
      </c>
      <c r="B70" t="s">
        <v>126</v>
      </c>
      <c r="E70" t="s">
        <v>28</v>
      </c>
      <c r="F70" s="64">
        <v>46054.333333333336</v>
      </c>
      <c r="G70" s="64">
        <v>46054.70833332176</v>
      </c>
      <c r="H70" s="64">
        <v>46054</v>
      </c>
      <c r="I70" s="64">
        <v>46054</v>
      </c>
      <c r="K70" t="str">
        <f t="shared" si="1"/>
        <v>RECANTO DAS AMOREIRASDEMANDA MÍNIMA</v>
      </c>
    </row>
    <row r="71" spans="1:11" x14ac:dyDescent="0.3">
      <c r="A71" t="s">
        <v>86</v>
      </c>
      <c r="B71" t="s">
        <v>126</v>
      </c>
      <c r="E71" t="s">
        <v>7</v>
      </c>
      <c r="F71" s="64">
        <v>44579.333333333336</v>
      </c>
      <c r="G71" s="64">
        <v>44743.70833332176</v>
      </c>
      <c r="H71"/>
      <c r="I71"/>
      <c r="K71" t="str">
        <f t="shared" si="1"/>
        <v>RECANTO DAS VIDEIRASPROSPECÇÃO</v>
      </c>
    </row>
    <row r="72" spans="1:11" x14ac:dyDescent="0.3">
      <c r="A72" t="s">
        <v>86</v>
      </c>
      <c r="B72" t="s">
        <v>126</v>
      </c>
      <c r="E72" t="s">
        <v>8</v>
      </c>
      <c r="F72" s="64">
        <v>45758.333333333336</v>
      </c>
      <c r="G72" s="64">
        <v>46093.70833332176</v>
      </c>
      <c r="H72"/>
      <c r="I72"/>
      <c r="K72" t="str">
        <f t="shared" si="1"/>
        <v>RECANTO DAS VIDEIRASLEGALIZAÇÃO PARA VENDA</v>
      </c>
    </row>
    <row r="73" spans="1:11" x14ac:dyDescent="0.3">
      <c r="A73" t="s">
        <v>86</v>
      </c>
      <c r="B73" t="s">
        <v>126</v>
      </c>
      <c r="E73" t="s">
        <v>9</v>
      </c>
      <c r="F73" s="64">
        <v>45968.333333333336</v>
      </c>
      <c r="G73" s="64">
        <v>46051.70833332176</v>
      </c>
      <c r="H73"/>
      <c r="I73"/>
      <c r="K73" t="str">
        <f t="shared" si="1"/>
        <v>RECANTO DAS VIDEIRASPULMÃO VENDA</v>
      </c>
    </row>
    <row r="74" spans="1:11" x14ac:dyDescent="0.3">
      <c r="A74" t="s">
        <v>86</v>
      </c>
      <c r="B74" t="s">
        <v>126</v>
      </c>
      <c r="E74" t="s">
        <v>10</v>
      </c>
      <c r="F74" s="64">
        <v>45835.333333333336</v>
      </c>
      <c r="G74" s="64">
        <v>45898.70833332176</v>
      </c>
      <c r="H74"/>
      <c r="I74"/>
      <c r="K74" t="str">
        <f t="shared" si="1"/>
        <v>RECANTO DAS VIDEIRASPL.LIMP</v>
      </c>
    </row>
    <row r="75" spans="1:11" x14ac:dyDescent="0.3">
      <c r="A75" t="s">
        <v>86</v>
      </c>
      <c r="B75" t="s">
        <v>126</v>
      </c>
      <c r="E75" t="s">
        <v>11</v>
      </c>
      <c r="F75" s="64">
        <v>45901.333333333336</v>
      </c>
      <c r="G75" s="64">
        <v>45912.70833332176</v>
      </c>
      <c r="H75"/>
      <c r="I75"/>
      <c r="K75" t="str">
        <f t="shared" si="1"/>
        <v>RECANTO DAS VIDEIRASLEG.LIMP</v>
      </c>
    </row>
    <row r="76" spans="1:11" x14ac:dyDescent="0.3">
      <c r="A76" t="s">
        <v>86</v>
      </c>
      <c r="B76" t="s">
        <v>126</v>
      </c>
      <c r="E76" t="s">
        <v>12</v>
      </c>
      <c r="F76" s="64">
        <v>45817.333333333336</v>
      </c>
      <c r="G76" s="64">
        <v>45887.333333333336</v>
      </c>
      <c r="H76"/>
      <c r="I76"/>
      <c r="K76" t="str">
        <f t="shared" si="1"/>
        <v>RECANTO DAS VIDEIRASENG. LIMP.</v>
      </c>
    </row>
    <row r="77" spans="1:11" x14ac:dyDescent="0.3">
      <c r="A77" t="s">
        <v>86</v>
      </c>
      <c r="B77" t="s">
        <v>126</v>
      </c>
      <c r="E77" t="s">
        <v>13</v>
      </c>
      <c r="F77" s="64">
        <v>45915.333333333336</v>
      </c>
      <c r="G77" s="64">
        <v>45943.70833332176</v>
      </c>
      <c r="H77"/>
      <c r="I77"/>
      <c r="K77" t="str">
        <f t="shared" si="1"/>
        <v>RECANTO DAS VIDEIRASEXECUÇÃO LIMP.</v>
      </c>
    </row>
    <row r="78" spans="1:11" x14ac:dyDescent="0.3">
      <c r="A78" t="s">
        <v>86</v>
      </c>
      <c r="B78" t="s">
        <v>126</v>
      </c>
      <c r="E78" t="s">
        <v>14</v>
      </c>
      <c r="F78" s="64">
        <v>45938.333333333336</v>
      </c>
      <c r="G78" s="64">
        <v>45972.70833332176</v>
      </c>
      <c r="H78"/>
      <c r="I78"/>
      <c r="K78" t="str">
        <f t="shared" si="1"/>
        <v>RECANTO DAS VIDEIRASPL.TER.</v>
      </c>
    </row>
    <row r="79" spans="1:11" x14ac:dyDescent="0.3">
      <c r="A79" t="s">
        <v>86</v>
      </c>
      <c r="B79" t="s">
        <v>126</v>
      </c>
      <c r="E79" t="s">
        <v>15</v>
      </c>
      <c r="F79" s="64">
        <v>45973.333333333336</v>
      </c>
      <c r="G79" s="64">
        <v>46080.70833332176</v>
      </c>
      <c r="H79"/>
      <c r="I79"/>
      <c r="K79" t="str">
        <f t="shared" si="1"/>
        <v>RECANTO DAS VIDEIRASLEG.TER.</v>
      </c>
    </row>
    <row r="80" spans="1:11" x14ac:dyDescent="0.3">
      <c r="A80" t="s">
        <v>86</v>
      </c>
      <c r="B80" t="s">
        <v>126</v>
      </c>
      <c r="E80" t="s">
        <v>16</v>
      </c>
      <c r="F80" s="64">
        <v>45937.333333333336</v>
      </c>
      <c r="G80" s="64">
        <v>46056.70833332176</v>
      </c>
      <c r="H80"/>
      <c r="I80"/>
      <c r="K80" t="str">
        <f t="shared" si="1"/>
        <v>RECANTO DAS VIDEIRASENG. TER.</v>
      </c>
    </row>
    <row r="81" spans="1:11" x14ac:dyDescent="0.3">
      <c r="A81" t="s">
        <v>86</v>
      </c>
      <c r="B81" t="s">
        <v>126</v>
      </c>
      <c r="E81" t="s">
        <v>17</v>
      </c>
      <c r="F81" s="64">
        <v>46057.333333333336</v>
      </c>
      <c r="G81" s="64">
        <v>46294.70833332176</v>
      </c>
      <c r="H81"/>
      <c r="I81"/>
      <c r="K81" t="str">
        <f t="shared" si="1"/>
        <v>RECANTO DAS VIDEIRASEXECUÇÃO TER.</v>
      </c>
    </row>
    <row r="82" spans="1:11" x14ac:dyDescent="0.3">
      <c r="A82" t="s">
        <v>86</v>
      </c>
      <c r="B82" t="s">
        <v>126</v>
      </c>
      <c r="E82" t="s">
        <v>18</v>
      </c>
      <c r="F82" s="64">
        <v>45973.333333333336</v>
      </c>
      <c r="G82" s="64">
        <v>46035.70833332176</v>
      </c>
      <c r="H82"/>
      <c r="I82"/>
      <c r="K82" t="str">
        <f t="shared" si="1"/>
        <v>RECANTO DAS VIDEIRASPL.INFRA</v>
      </c>
    </row>
    <row r="83" spans="1:11" x14ac:dyDescent="0.3">
      <c r="A83" t="s">
        <v>86</v>
      </c>
      <c r="B83" t="s">
        <v>126</v>
      </c>
      <c r="E83" t="s">
        <v>19</v>
      </c>
      <c r="F83" s="64">
        <v>46020.333333333336</v>
      </c>
      <c r="G83" s="64">
        <v>46156.70833332176</v>
      </c>
      <c r="H83"/>
      <c r="I83"/>
      <c r="K83" t="str">
        <f t="shared" si="1"/>
        <v>RECANTO DAS VIDEIRASLEG.INFRA</v>
      </c>
    </row>
    <row r="84" spans="1:11" x14ac:dyDescent="0.3">
      <c r="A84" t="s">
        <v>86</v>
      </c>
      <c r="B84" t="s">
        <v>126</v>
      </c>
      <c r="E84" t="s">
        <v>20</v>
      </c>
      <c r="F84" s="64">
        <v>46002.333333333336</v>
      </c>
      <c r="G84" s="64">
        <v>46125.333333333336</v>
      </c>
      <c r="H84"/>
      <c r="I84"/>
      <c r="K84" t="str">
        <f t="shared" si="1"/>
        <v>RECANTO DAS VIDEIRASENG. INFRA</v>
      </c>
    </row>
    <row r="85" spans="1:11" x14ac:dyDescent="0.3">
      <c r="A85" t="s">
        <v>86</v>
      </c>
      <c r="B85" t="s">
        <v>126</v>
      </c>
      <c r="E85" t="s">
        <v>21</v>
      </c>
      <c r="F85" s="64">
        <v>46157.333333333336</v>
      </c>
      <c r="G85" s="64">
        <v>46310.70833332176</v>
      </c>
      <c r="H85"/>
      <c r="I85"/>
      <c r="K85" t="str">
        <f t="shared" si="1"/>
        <v>RECANTO DAS VIDEIRASEXECUÇÃO INFRA</v>
      </c>
    </row>
    <row r="86" spans="1:11" x14ac:dyDescent="0.3">
      <c r="A86" t="s">
        <v>86</v>
      </c>
      <c r="B86" t="s">
        <v>126</v>
      </c>
      <c r="E86" t="s">
        <v>127</v>
      </c>
      <c r="F86" s="64">
        <v>45973.333333333336</v>
      </c>
      <c r="G86" s="64">
        <v>46156.70833332176</v>
      </c>
      <c r="H86"/>
      <c r="I86"/>
      <c r="K86" t="str">
        <f t="shared" si="1"/>
        <v>RECANTO DAS VIDEIRASLEG.PAV</v>
      </c>
    </row>
    <row r="87" spans="1:11" x14ac:dyDescent="0.3">
      <c r="A87" t="s">
        <v>86</v>
      </c>
      <c r="B87" t="s">
        <v>126</v>
      </c>
      <c r="E87" t="s">
        <v>22</v>
      </c>
      <c r="F87" s="64">
        <v>46002.333333333336</v>
      </c>
      <c r="G87" s="64">
        <v>46097.70833332176</v>
      </c>
      <c r="H87"/>
      <c r="I87"/>
      <c r="K87" t="str">
        <f t="shared" si="1"/>
        <v>RECANTO DAS VIDEIRASENG. PAV</v>
      </c>
    </row>
    <row r="88" spans="1:11" x14ac:dyDescent="0.3">
      <c r="A88" t="s">
        <v>86</v>
      </c>
      <c r="B88" t="s">
        <v>126</v>
      </c>
      <c r="E88" t="s">
        <v>23</v>
      </c>
      <c r="F88" s="64">
        <v>46185.333333333336</v>
      </c>
      <c r="G88" s="64">
        <v>46279.70833332176</v>
      </c>
      <c r="H88"/>
      <c r="I88"/>
      <c r="K88" t="str">
        <f t="shared" si="1"/>
        <v>RECANTO DAS VIDEIRASEXECUÇÃO PAV.</v>
      </c>
    </row>
    <row r="89" spans="1:11" x14ac:dyDescent="0.3">
      <c r="A89" t="s">
        <v>86</v>
      </c>
      <c r="B89" t="s">
        <v>126</v>
      </c>
      <c r="E89" t="s">
        <v>24</v>
      </c>
      <c r="H89"/>
      <c r="I89"/>
      <c r="K89" t="str">
        <f t="shared" si="1"/>
        <v>RECANTO DAS VIDEIRASPULMÃO INFRA</v>
      </c>
    </row>
    <row r="90" spans="1:11" x14ac:dyDescent="0.3">
      <c r="A90" t="s">
        <v>86</v>
      </c>
      <c r="B90" t="s">
        <v>126</v>
      </c>
      <c r="E90" t="s">
        <v>25</v>
      </c>
      <c r="F90" s="64">
        <v>45758.333333333336</v>
      </c>
      <c r="G90" s="64">
        <v>45940.70833332176</v>
      </c>
      <c r="H90"/>
      <c r="I90"/>
      <c r="K90" t="str">
        <f t="shared" si="1"/>
        <v>RECANTO DAS VIDEIRASPL.RADIER</v>
      </c>
    </row>
    <row r="91" spans="1:11" x14ac:dyDescent="0.3">
      <c r="A91" t="s">
        <v>86</v>
      </c>
      <c r="B91" t="s">
        <v>126</v>
      </c>
      <c r="E91" t="s">
        <v>26</v>
      </c>
      <c r="F91" s="64">
        <v>45943.333333333336</v>
      </c>
      <c r="G91" s="64">
        <v>46220.70833332176</v>
      </c>
      <c r="H91"/>
      <c r="I91"/>
      <c r="K91" t="str">
        <f t="shared" si="1"/>
        <v>RECANTO DAS VIDEIRASLEG.RADIER</v>
      </c>
    </row>
    <row r="92" spans="1:11" x14ac:dyDescent="0.3">
      <c r="A92" t="s">
        <v>86</v>
      </c>
      <c r="B92" t="s">
        <v>126</v>
      </c>
      <c r="E92" t="s">
        <v>5</v>
      </c>
      <c r="F92" s="64">
        <v>46266.333333333336</v>
      </c>
      <c r="G92" s="64">
        <v>46266.70833332176</v>
      </c>
      <c r="H92"/>
      <c r="I92"/>
      <c r="K92" t="str">
        <f t="shared" si="1"/>
        <v>RECANTO DAS VIDEIRASRADIER</v>
      </c>
    </row>
    <row r="93" spans="1:11" x14ac:dyDescent="0.3">
      <c r="A93" t="s">
        <v>86</v>
      </c>
      <c r="B93" t="s">
        <v>126</v>
      </c>
      <c r="E93" t="s">
        <v>28</v>
      </c>
      <c r="F93" s="64">
        <v>46266.333333333336</v>
      </c>
      <c r="G93" s="64">
        <v>46266.70833332176</v>
      </c>
      <c r="H93"/>
      <c r="I93"/>
      <c r="K93" t="str">
        <f t="shared" si="1"/>
        <v>RECANTO DAS VIDEIRASDEMANDA MÍNIMA</v>
      </c>
    </row>
    <row r="94" spans="1:11" x14ac:dyDescent="0.3">
      <c r="A94" t="s">
        <v>87</v>
      </c>
      <c r="B94" t="s">
        <v>126</v>
      </c>
      <c r="E94" t="s">
        <v>7</v>
      </c>
      <c r="H94"/>
      <c r="I94"/>
      <c r="K94" t="str">
        <f t="shared" si="1"/>
        <v>RECANTO DAS FIGUEIRASPROSPECÇÃO</v>
      </c>
    </row>
    <row r="95" spans="1:11" x14ac:dyDescent="0.3">
      <c r="A95" t="s">
        <v>87</v>
      </c>
      <c r="B95" t="s">
        <v>126</v>
      </c>
      <c r="E95" t="s">
        <v>8</v>
      </c>
      <c r="F95" s="64">
        <v>45758.333333333336</v>
      </c>
      <c r="G95" s="64">
        <v>46255.70833332176</v>
      </c>
      <c r="H95"/>
      <c r="I95"/>
      <c r="K95" t="str">
        <f t="shared" si="1"/>
        <v>RECANTO DAS FIGUEIRASLEGALIZAÇÃO PARA VENDA</v>
      </c>
    </row>
    <row r="96" spans="1:11" x14ac:dyDescent="0.3">
      <c r="A96" t="s">
        <v>87</v>
      </c>
      <c r="B96" t="s">
        <v>126</v>
      </c>
      <c r="E96" t="s">
        <v>9</v>
      </c>
      <c r="H96"/>
      <c r="I96"/>
      <c r="K96" t="str">
        <f t="shared" si="1"/>
        <v>RECANTO DAS FIGUEIRASPULMÃO VENDA</v>
      </c>
    </row>
    <row r="97" spans="1:11" x14ac:dyDescent="0.3">
      <c r="A97" t="s">
        <v>87</v>
      </c>
      <c r="B97" t="s">
        <v>126</v>
      </c>
      <c r="E97" t="s">
        <v>10</v>
      </c>
      <c r="F97" s="64">
        <v>45859.333333333336</v>
      </c>
      <c r="G97" s="64">
        <v>45979.70833332176</v>
      </c>
      <c r="H97"/>
      <c r="I97"/>
      <c r="K97" t="str">
        <f t="shared" si="1"/>
        <v>RECANTO DAS FIGUEIRASPL.LIMP</v>
      </c>
    </row>
    <row r="98" spans="1:11" x14ac:dyDescent="0.3">
      <c r="A98" t="s">
        <v>87</v>
      </c>
      <c r="B98" t="s">
        <v>126</v>
      </c>
      <c r="E98" t="s">
        <v>11</v>
      </c>
      <c r="F98" s="64">
        <v>45980.333333333336</v>
      </c>
      <c r="G98" s="64">
        <v>46101.70833332176</v>
      </c>
      <c r="H98"/>
      <c r="I98"/>
      <c r="K98" t="str">
        <f t="shared" si="1"/>
        <v>RECANTO DAS FIGUEIRASLEG.LIMP</v>
      </c>
    </row>
    <row r="99" spans="1:11" x14ac:dyDescent="0.3">
      <c r="A99" t="s">
        <v>87</v>
      </c>
      <c r="B99" t="s">
        <v>126</v>
      </c>
      <c r="E99" t="s">
        <v>12</v>
      </c>
      <c r="F99" s="64">
        <v>45980.333333333336</v>
      </c>
      <c r="G99" s="64">
        <v>46104.333333333336</v>
      </c>
      <c r="H99"/>
      <c r="I99"/>
      <c r="K99" t="str">
        <f t="shared" si="1"/>
        <v>RECANTO DAS FIGUEIRASENG. LIMP.</v>
      </c>
    </row>
    <row r="100" spans="1:11" x14ac:dyDescent="0.3">
      <c r="A100" t="s">
        <v>87</v>
      </c>
      <c r="B100" t="s">
        <v>126</v>
      </c>
      <c r="E100" t="s">
        <v>13</v>
      </c>
      <c r="F100" s="64">
        <v>46104.333333333336</v>
      </c>
      <c r="G100" s="64">
        <v>46132.70833332176</v>
      </c>
      <c r="H100"/>
      <c r="I100"/>
      <c r="K100" t="str">
        <f t="shared" si="1"/>
        <v>RECANTO DAS FIGUEIRASEXECUÇÃO LIMP.</v>
      </c>
    </row>
    <row r="101" spans="1:11" x14ac:dyDescent="0.3">
      <c r="A101" t="s">
        <v>87</v>
      </c>
      <c r="B101" t="s">
        <v>126</v>
      </c>
      <c r="E101" t="s">
        <v>14</v>
      </c>
      <c r="F101" s="64">
        <v>46016.333333333336</v>
      </c>
      <c r="G101" s="64">
        <v>46050.70833332176</v>
      </c>
      <c r="H101"/>
      <c r="I101"/>
      <c r="K101" t="str">
        <f t="shared" si="1"/>
        <v>RECANTO DAS FIGUEIRASPL.TER.</v>
      </c>
    </row>
    <row r="102" spans="1:11" x14ac:dyDescent="0.3">
      <c r="A102" t="s">
        <v>87</v>
      </c>
      <c r="B102" t="s">
        <v>126</v>
      </c>
      <c r="E102" t="s">
        <v>15</v>
      </c>
      <c r="F102" s="64">
        <v>46051.333333333336</v>
      </c>
      <c r="G102" s="64">
        <v>46160.70833332176</v>
      </c>
      <c r="H102"/>
      <c r="I102"/>
      <c r="K102" t="str">
        <f t="shared" si="1"/>
        <v>RECANTO DAS FIGUEIRASLEG.TER.</v>
      </c>
    </row>
    <row r="103" spans="1:11" x14ac:dyDescent="0.3">
      <c r="A103" t="s">
        <v>87</v>
      </c>
      <c r="B103" t="s">
        <v>126</v>
      </c>
      <c r="E103" t="s">
        <v>16</v>
      </c>
      <c r="F103" s="64">
        <v>46126.333333333336</v>
      </c>
      <c r="G103" s="64">
        <v>46245.70833332176</v>
      </c>
      <c r="H103"/>
      <c r="I103"/>
      <c r="K103" t="str">
        <f t="shared" si="1"/>
        <v>RECANTO DAS FIGUEIRASENG. TER.</v>
      </c>
    </row>
    <row r="104" spans="1:11" x14ac:dyDescent="0.3">
      <c r="A104" t="s">
        <v>87</v>
      </c>
      <c r="B104" t="s">
        <v>126</v>
      </c>
      <c r="E104" t="s">
        <v>17</v>
      </c>
      <c r="F104" s="64">
        <v>46246.333333333336</v>
      </c>
      <c r="G104" s="64">
        <v>46457.70833332176</v>
      </c>
      <c r="H104"/>
      <c r="I104"/>
      <c r="K104" t="str">
        <f t="shared" si="1"/>
        <v>RECANTO DAS FIGUEIRASEXECUÇÃO TER.</v>
      </c>
    </row>
    <row r="105" spans="1:11" x14ac:dyDescent="0.3">
      <c r="A105" t="s">
        <v>87</v>
      </c>
      <c r="B105" t="s">
        <v>126</v>
      </c>
      <c r="E105" t="s">
        <v>18</v>
      </c>
      <c r="F105" s="64">
        <v>46051.333333333336</v>
      </c>
      <c r="G105" s="64">
        <v>46113.70833332176</v>
      </c>
      <c r="H105"/>
      <c r="I105"/>
      <c r="K105" t="str">
        <f t="shared" si="1"/>
        <v>RECANTO DAS FIGUEIRASPL.INFRA</v>
      </c>
    </row>
    <row r="106" spans="1:11" x14ac:dyDescent="0.3">
      <c r="A106" t="s">
        <v>87</v>
      </c>
      <c r="B106" t="s">
        <v>126</v>
      </c>
      <c r="E106" t="s">
        <v>19</v>
      </c>
      <c r="F106" s="64">
        <v>46059.333333333336</v>
      </c>
      <c r="G106" s="64">
        <v>46197.70833332176</v>
      </c>
      <c r="H106"/>
      <c r="I106"/>
      <c r="K106" t="str">
        <f t="shared" si="1"/>
        <v>RECANTO DAS FIGUEIRASLEG.INFRA</v>
      </c>
    </row>
    <row r="107" spans="1:11" x14ac:dyDescent="0.3">
      <c r="A107" t="s">
        <v>87</v>
      </c>
      <c r="B107" t="s">
        <v>126</v>
      </c>
      <c r="E107" t="s">
        <v>20</v>
      </c>
      <c r="F107" s="64">
        <v>46191.333333333336</v>
      </c>
      <c r="G107" s="64">
        <v>46314.333333333336</v>
      </c>
      <c r="H107"/>
      <c r="I107"/>
      <c r="K107" t="str">
        <f t="shared" si="1"/>
        <v>RECANTO DAS FIGUEIRASENG. INFRA</v>
      </c>
    </row>
    <row r="108" spans="1:11" x14ac:dyDescent="0.3">
      <c r="A108" t="s">
        <v>87</v>
      </c>
      <c r="B108" t="s">
        <v>126</v>
      </c>
      <c r="E108" t="s">
        <v>21</v>
      </c>
      <c r="F108" s="64">
        <v>46314.333333333336</v>
      </c>
      <c r="G108" s="64">
        <v>46465.70833332176</v>
      </c>
      <c r="H108"/>
      <c r="I108"/>
      <c r="K108" t="str">
        <f t="shared" si="1"/>
        <v>RECANTO DAS FIGUEIRASEXECUÇÃO INFRA</v>
      </c>
    </row>
    <row r="109" spans="1:11" x14ac:dyDescent="0.3">
      <c r="A109" t="s">
        <v>87</v>
      </c>
      <c r="B109" t="s">
        <v>126</v>
      </c>
      <c r="E109" t="s">
        <v>127</v>
      </c>
      <c r="F109" s="64">
        <v>46051.333333333336</v>
      </c>
      <c r="G109" s="64">
        <v>46197.70833332176</v>
      </c>
      <c r="H109"/>
      <c r="I109"/>
      <c r="K109" t="str">
        <f t="shared" si="1"/>
        <v>RECANTO DAS FIGUEIRASLEG.PAV</v>
      </c>
    </row>
    <row r="110" spans="1:11" x14ac:dyDescent="0.3">
      <c r="A110" t="s">
        <v>87</v>
      </c>
      <c r="B110" t="s">
        <v>126</v>
      </c>
      <c r="E110" t="s">
        <v>22</v>
      </c>
      <c r="F110" s="64">
        <v>46191.333333333336</v>
      </c>
      <c r="G110" s="64">
        <v>46286.70833332176</v>
      </c>
      <c r="H110"/>
      <c r="I110"/>
      <c r="K110" t="str">
        <f t="shared" si="1"/>
        <v>RECANTO DAS FIGUEIRASENG. PAV</v>
      </c>
    </row>
    <row r="111" spans="1:11" x14ac:dyDescent="0.3">
      <c r="A111" t="s">
        <v>87</v>
      </c>
      <c r="B111" t="s">
        <v>126</v>
      </c>
      <c r="E111" t="s">
        <v>23</v>
      </c>
      <c r="F111" s="64">
        <v>46342.333333333336</v>
      </c>
      <c r="G111" s="64">
        <v>46434.70833332176</v>
      </c>
      <c r="H111"/>
      <c r="I111"/>
      <c r="K111" t="str">
        <f t="shared" si="1"/>
        <v>RECANTO DAS FIGUEIRASEXECUÇÃO PAV.</v>
      </c>
    </row>
    <row r="112" spans="1:11" x14ac:dyDescent="0.3">
      <c r="A112" t="s">
        <v>87</v>
      </c>
      <c r="B112" t="s">
        <v>126</v>
      </c>
      <c r="E112" t="s">
        <v>24</v>
      </c>
      <c r="H112"/>
      <c r="I112"/>
      <c r="K112" t="str">
        <f t="shared" si="1"/>
        <v>RECANTO DAS FIGUEIRASPULMÃO INFRA</v>
      </c>
    </row>
    <row r="113" spans="1:11" x14ac:dyDescent="0.3">
      <c r="A113" t="s">
        <v>87</v>
      </c>
      <c r="B113" t="s">
        <v>126</v>
      </c>
      <c r="E113" t="s">
        <v>25</v>
      </c>
      <c r="F113" s="64">
        <v>45758.333333333336</v>
      </c>
      <c r="G113" s="64">
        <v>45986.70833332176</v>
      </c>
      <c r="H113"/>
      <c r="I113"/>
      <c r="K113" t="str">
        <f t="shared" si="1"/>
        <v>RECANTO DAS FIGUEIRASPL.RADIER</v>
      </c>
    </row>
    <row r="114" spans="1:11" x14ac:dyDescent="0.3">
      <c r="A114" t="s">
        <v>87</v>
      </c>
      <c r="B114" t="s">
        <v>126</v>
      </c>
      <c r="E114" t="s">
        <v>26</v>
      </c>
      <c r="F114" s="64">
        <v>45987.333333333336</v>
      </c>
      <c r="G114" s="64">
        <v>46191.70833332176</v>
      </c>
      <c r="H114"/>
      <c r="I114"/>
      <c r="K114" t="str">
        <f t="shared" si="1"/>
        <v>RECANTO DAS FIGUEIRASLEG.RADIER</v>
      </c>
    </row>
    <row r="115" spans="1:11" x14ac:dyDescent="0.3">
      <c r="A115" t="s">
        <v>87</v>
      </c>
      <c r="B115" t="s">
        <v>126</v>
      </c>
      <c r="E115" t="s">
        <v>5</v>
      </c>
      <c r="F115" s="64">
        <v>46266.333333333336</v>
      </c>
      <c r="G115" s="64">
        <v>46266.70833332176</v>
      </c>
      <c r="H115"/>
      <c r="I115"/>
      <c r="K115" t="str">
        <f t="shared" si="1"/>
        <v>RECANTO DAS FIGUEIRASRADIER</v>
      </c>
    </row>
    <row r="116" spans="1:11" x14ac:dyDescent="0.3">
      <c r="A116" t="s">
        <v>87</v>
      </c>
      <c r="B116" t="s">
        <v>126</v>
      </c>
      <c r="E116" t="s">
        <v>28</v>
      </c>
      <c r="F116" s="64">
        <v>46266.333333333336</v>
      </c>
      <c r="G116" s="64">
        <v>46266.70833332176</v>
      </c>
      <c r="H116"/>
      <c r="I116"/>
      <c r="K116" t="str">
        <f t="shared" si="1"/>
        <v>RECANTO DAS FIGUEIRASDEMANDA MÍNIMA</v>
      </c>
    </row>
    <row r="117" spans="1:11" x14ac:dyDescent="0.3">
      <c r="A117" t="s">
        <v>102</v>
      </c>
      <c r="B117" t="s">
        <v>126</v>
      </c>
      <c r="D117" s="66">
        <v>0.5</v>
      </c>
      <c r="E117" t="s">
        <v>7</v>
      </c>
      <c r="F117" s="64">
        <v>44403</v>
      </c>
      <c r="G117" s="64">
        <v>45931</v>
      </c>
      <c r="H117"/>
      <c r="I117"/>
      <c r="K117" t="str">
        <f t="shared" si="1"/>
        <v>JARDIM DOS CAMPOSPROSPECÇÃO</v>
      </c>
    </row>
    <row r="118" spans="1:11" x14ac:dyDescent="0.3">
      <c r="A118" t="s">
        <v>102</v>
      </c>
      <c r="B118" t="s">
        <v>126</v>
      </c>
      <c r="D118" s="66">
        <v>0.5</v>
      </c>
      <c r="E118" t="s">
        <v>8</v>
      </c>
      <c r="F118" s="64">
        <v>45442</v>
      </c>
      <c r="G118" s="64">
        <v>46412</v>
      </c>
      <c r="H118"/>
      <c r="I118"/>
      <c r="K118" t="str">
        <f t="shared" si="1"/>
        <v>JARDIM DOS CAMPOSLEGALIZAÇÃO PARA VENDA</v>
      </c>
    </row>
    <row r="119" spans="1:11" x14ac:dyDescent="0.3">
      <c r="A119" t="s">
        <v>102</v>
      </c>
      <c r="B119" t="s">
        <v>126</v>
      </c>
      <c r="D119" s="67">
        <v>1</v>
      </c>
      <c r="E119" t="s">
        <v>9</v>
      </c>
      <c r="H119"/>
      <c r="I119"/>
      <c r="K119" t="str">
        <f t="shared" si="1"/>
        <v>JARDIM DOS CAMPOSPULMÃO VENDA</v>
      </c>
    </row>
    <row r="120" spans="1:11" x14ac:dyDescent="0.3">
      <c r="A120" t="s">
        <v>102</v>
      </c>
      <c r="B120" t="s">
        <v>126</v>
      </c>
      <c r="D120" s="66">
        <v>0.5</v>
      </c>
      <c r="E120" t="s">
        <v>10</v>
      </c>
      <c r="F120" s="64">
        <v>45328</v>
      </c>
      <c r="G120" s="64">
        <v>45950</v>
      </c>
      <c r="H120"/>
      <c r="I120"/>
      <c r="K120" t="str">
        <f t="shared" si="1"/>
        <v>JARDIM DOS CAMPOSPL.LIMP</v>
      </c>
    </row>
    <row r="121" spans="1:11" x14ac:dyDescent="0.3">
      <c r="A121" t="s">
        <v>102</v>
      </c>
      <c r="B121" t="s">
        <v>126</v>
      </c>
      <c r="D121" s="67">
        <v>0</v>
      </c>
      <c r="E121" t="s">
        <v>11</v>
      </c>
      <c r="F121" s="64">
        <v>45951</v>
      </c>
      <c r="G121" s="64">
        <v>46043</v>
      </c>
      <c r="H121"/>
      <c r="I121"/>
      <c r="K121" t="str">
        <f t="shared" si="1"/>
        <v>JARDIM DOS CAMPOSLEG.LIMP</v>
      </c>
    </row>
    <row r="122" spans="1:11" x14ac:dyDescent="0.3">
      <c r="A122" t="s">
        <v>102</v>
      </c>
      <c r="B122" t="s">
        <v>126</v>
      </c>
      <c r="E122" t="s">
        <v>12</v>
      </c>
      <c r="F122" s="64">
        <v>45726</v>
      </c>
      <c r="G122" s="64">
        <v>46132</v>
      </c>
      <c r="H122"/>
      <c r="I122"/>
      <c r="K122" t="str">
        <f t="shared" si="1"/>
        <v>JARDIM DOS CAMPOSENG. LIMP.</v>
      </c>
    </row>
    <row r="123" spans="1:11" x14ac:dyDescent="0.3">
      <c r="A123" t="s">
        <v>102</v>
      </c>
      <c r="B123" t="s">
        <v>126</v>
      </c>
      <c r="E123" t="s">
        <v>13</v>
      </c>
      <c r="F123" s="64">
        <v>46132</v>
      </c>
      <c r="G123" s="64">
        <v>46160</v>
      </c>
      <c r="H123"/>
      <c r="I123"/>
      <c r="K123" t="str">
        <f t="shared" si="1"/>
        <v>JARDIM DOS CAMPOSEXECUÇÃO LIMP.</v>
      </c>
    </row>
    <row r="124" spans="1:11" x14ac:dyDescent="0.3">
      <c r="A124" t="s">
        <v>102</v>
      </c>
      <c r="B124" t="s">
        <v>126</v>
      </c>
      <c r="E124" t="s">
        <v>14</v>
      </c>
      <c r="F124" s="64">
        <v>45967</v>
      </c>
      <c r="G124" s="64">
        <v>46022</v>
      </c>
      <c r="H124"/>
      <c r="I124"/>
      <c r="K124" t="str">
        <f t="shared" si="1"/>
        <v>JARDIM DOS CAMPOSPL.TER.</v>
      </c>
    </row>
    <row r="125" spans="1:11" x14ac:dyDescent="0.3">
      <c r="A125" t="s">
        <v>102</v>
      </c>
      <c r="B125" t="s">
        <v>126</v>
      </c>
      <c r="E125" t="s">
        <v>15</v>
      </c>
      <c r="F125" s="64">
        <v>46022</v>
      </c>
      <c r="G125" s="64">
        <v>46223</v>
      </c>
      <c r="H125"/>
      <c r="I125"/>
      <c r="K125" t="str">
        <f t="shared" si="1"/>
        <v>JARDIM DOS CAMPOSLEG.TER.</v>
      </c>
    </row>
    <row r="126" spans="1:11" x14ac:dyDescent="0.3">
      <c r="A126" t="s">
        <v>102</v>
      </c>
      <c r="B126" t="s">
        <v>126</v>
      </c>
      <c r="E126" t="s">
        <v>16</v>
      </c>
      <c r="F126" s="64">
        <v>46224</v>
      </c>
      <c r="G126" s="64">
        <v>46328</v>
      </c>
      <c r="H126"/>
      <c r="I126"/>
      <c r="K126" t="str">
        <f t="shared" si="1"/>
        <v>JARDIM DOS CAMPOSENG. TER.</v>
      </c>
    </row>
    <row r="127" spans="1:11" x14ac:dyDescent="0.3">
      <c r="A127" t="s">
        <v>102</v>
      </c>
      <c r="B127" t="s">
        <v>126</v>
      </c>
      <c r="E127" t="s">
        <v>17</v>
      </c>
      <c r="F127" s="64">
        <v>46328</v>
      </c>
      <c r="G127" s="64">
        <v>46540</v>
      </c>
      <c r="H127"/>
      <c r="I127"/>
      <c r="K127" t="str">
        <f t="shared" si="1"/>
        <v>JARDIM DOS CAMPOSEXECUÇÃO TER.</v>
      </c>
    </row>
    <row r="128" spans="1:11" x14ac:dyDescent="0.3">
      <c r="A128" t="s">
        <v>102</v>
      </c>
      <c r="B128" t="s">
        <v>126</v>
      </c>
      <c r="E128" t="s">
        <v>18</v>
      </c>
      <c r="F128" s="64">
        <v>45945</v>
      </c>
      <c r="G128" s="64">
        <v>46146</v>
      </c>
      <c r="H128"/>
      <c r="I128"/>
      <c r="K128" t="str">
        <f t="shared" si="1"/>
        <v>JARDIM DOS CAMPOSPL.INFRA</v>
      </c>
    </row>
    <row r="129" spans="1:11" x14ac:dyDescent="0.3">
      <c r="A129" t="s">
        <v>102</v>
      </c>
      <c r="B129" t="s">
        <v>126</v>
      </c>
      <c r="E129" t="s">
        <v>19</v>
      </c>
      <c r="F129" s="64">
        <v>46231</v>
      </c>
      <c r="G129" s="64">
        <v>46286</v>
      </c>
      <c r="H129"/>
      <c r="I129"/>
      <c r="K129" t="str">
        <f t="shared" si="1"/>
        <v>JARDIM DOS CAMPOSLEG.INFRA</v>
      </c>
    </row>
    <row r="130" spans="1:11" x14ac:dyDescent="0.3">
      <c r="A130" t="s">
        <v>102</v>
      </c>
      <c r="B130" t="s">
        <v>126</v>
      </c>
      <c r="E130" t="s">
        <v>20</v>
      </c>
      <c r="F130" s="64">
        <v>46252</v>
      </c>
      <c r="G130" s="64">
        <v>46388</v>
      </c>
      <c r="H130"/>
      <c r="I130"/>
      <c r="K130" t="str">
        <f t="shared" si="1"/>
        <v>JARDIM DOS CAMPOSENG. INFRA</v>
      </c>
    </row>
    <row r="131" spans="1:11" x14ac:dyDescent="0.3">
      <c r="A131" t="s">
        <v>102</v>
      </c>
      <c r="B131" t="s">
        <v>126</v>
      </c>
      <c r="E131" t="s">
        <v>21</v>
      </c>
      <c r="F131" s="64">
        <v>46391</v>
      </c>
      <c r="G131" s="64">
        <v>46542</v>
      </c>
      <c r="H131"/>
      <c r="I131"/>
      <c r="K131" t="str">
        <f t="shared" ref="K131:K194" si="2">A131&amp;E131</f>
        <v>JARDIM DOS CAMPOSEXECUÇÃO INFRA</v>
      </c>
    </row>
    <row r="132" spans="1:11" x14ac:dyDescent="0.3">
      <c r="A132" t="s">
        <v>102</v>
      </c>
      <c r="B132" t="s">
        <v>126</v>
      </c>
      <c r="D132" s="67">
        <v>1</v>
      </c>
      <c r="E132" t="s">
        <v>127</v>
      </c>
      <c r="H132"/>
      <c r="I132"/>
      <c r="K132" t="str">
        <f t="shared" si="2"/>
        <v>JARDIM DOS CAMPOSLEG.PAV</v>
      </c>
    </row>
    <row r="133" spans="1:11" x14ac:dyDescent="0.3">
      <c r="A133" t="s">
        <v>102</v>
      </c>
      <c r="B133" t="s">
        <v>126</v>
      </c>
      <c r="E133" t="s">
        <v>22</v>
      </c>
      <c r="F133" s="64">
        <v>46252</v>
      </c>
      <c r="G133" s="64">
        <v>46356</v>
      </c>
      <c r="H133"/>
      <c r="I133"/>
      <c r="K133" t="str">
        <f t="shared" si="2"/>
        <v>JARDIM DOS CAMPOSENG. PAV</v>
      </c>
    </row>
    <row r="134" spans="1:11" x14ac:dyDescent="0.3">
      <c r="A134" t="s">
        <v>102</v>
      </c>
      <c r="B134" t="s">
        <v>126</v>
      </c>
      <c r="E134" t="s">
        <v>23</v>
      </c>
      <c r="F134" s="64">
        <v>46419</v>
      </c>
      <c r="G134" s="64">
        <v>46510</v>
      </c>
      <c r="H134"/>
      <c r="I134"/>
      <c r="K134" t="str">
        <f t="shared" si="2"/>
        <v>JARDIM DOS CAMPOSEXECUÇÃO PAV.</v>
      </c>
    </row>
    <row r="135" spans="1:11" x14ac:dyDescent="0.3">
      <c r="A135" t="s">
        <v>102</v>
      </c>
      <c r="B135" t="s">
        <v>126</v>
      </c>
      <c r="E135" t="s">
        <v>24</v>
      </c>
      <c r="H135"/>
      <c r="I135"/>
      <c r="K135" t="str">
        <f t="shared" si="2"/>
        <v>JARDIM DOS CAMPOSPULMÃO INFRA</v>
      </c>
    </row>
    <row r="136" spans="1:11" x14ac:dyDescent="0.3">
      <c r="A136" t="s">
        <v>102</v>
      </c>
      <c r="B136" t="s">
        <v>126</v>
      </c>
      <c r="E136" t="s">
        <v>25</v>
      </c>
      <c r="F136" s="64">
        <v>45443</v>
      </c>
      <c r="G136" s="64">
        <v>45896</v>
      </c>
      <c r="H136"/>
      <c r="I136"/>
      <c r="K136" t="str">
        <f t="shared" si="2"/>
        <v>JARDIM DOS CAMPOSPL.RADIER</v>
      </c>
    </row>
    <row r="137" spans="1:11" x14ac:dyDescent="0.3">
      <c r="A137" t="s">
        <v>102</v>
      </c>
      <c r="B137" t="s">
        <v>126</v>
      </c>
      <c r="E137" t="s">
        <v>26</v>
      </c>
      <c r="F137" s="64">
        <v>45897</v>
      </c>
      <c r="G137" s="64">
        <v>46317</v>
      </c>
      <c r="H137"/>
      <c r="I137"/>
      <c r="K137" t="str">
        <f t="shared" si="2"/>
        <v>JARDIM DOS CAMPOSLEG.RADIER</v>
      </c>
    </row>
    <row r="138" spans="1:11" x14ac:dyDescent="0.3">
      <c r="A138" t="s">
        <v>102</v>
      </c>
      <c r="B138" t="s">
        <v>126</v>
      </c>
      <c r="E138" t="s">
        <v>5</v>
      </c>
      <c r="F138" s="64">
        <v>46388</v>
      </c>
      <c r="G138" s="64">
        <v>46388</v>
      </c>
      <c r="H138"/>
      <c r="I138"/>
      <c r="K138" t="str">
        <f t="shared" si="2"/>
        <v>JARDIM DOS CAMPOSRADIER</v>
      </c>
    </row>
    <row r="139" spans="1:11" x14ac:dyDescent="0.3">
      <c r="A139" t="s">
        <v>102</v>
      </c>
      <c r="B139" t="s">
        <v>126</v>
      </c>
      <c r="E139" t="s">
        <v>28</v>
      </c>
      <c r="F139" s="64">
        <v>46413</v>
      </c>
      <c r="G139" s="64">
        <v>46440</v>
      </c>
      <c r="H139"/>
      <c r="I139"/>
      <c r="K139" t="str">
        <f t="shared" si="2"/>
        <v>JARDIM DOS CAMPOSDEMANDA MÍNIMA</v>
      </c>
    </row>
    <row r="140" spans="1:11" x14ac:dyDescent="0.3">
      <c r="A140" t="s">
        <v>104</v>
      </c>
      <c r="B140" t="s">
        <v>126</v>
      </c>
      <c r="E140" t="s">
        <v>7</v>
      </c>
      <c r="H140"/>
      <c r="I140"/>
      <c r="K140" t="str">
        <f t="shared" si="2"/>
        <v>JARDIM DOS ARCOSPROSPECÇÃO</v>
      </c>
    </row>
    <row r="141" spans="1:11" x14ac:dyDescent="0.3">
      <c r="A141" t="s">
        <v>104</v>
      </c>
      <c r="B141" t="s">
        <v>126</v>
      </c>
      <c r="E141" t="s">
        <v>8</v>
      </c>
      <c r="F141" s="64">
        <v>45299</v>
      </c>
      <c r="G141" s="64">
        <v>45891</v>
      </c>
      <c r="H141"/>
      <c r="I141"/>
      <c r="K141" t="str">
        <f t="shared" si="2"/>
        <v>JARDIM DOS ARCOSLEGALIZAÇÃO PARA VENDA</v>
      </c>
    </row>
    <row r="142" spans="1:11" x14ac:dyDescent="0.3">
      <c r="A142" t="s">
        <v>104</v>
      </c>
      <c r="B142" t="s">
        <v>126</v>
      </c>
      <c r="E142" t="s">
        <v>9</v>
      </c>
      <c r="F142" s="64">
        <v>45891</v>
      </c>
      <c r="G142" s="64">
        <v>45894</v>
      </c>
      <c r="H142"/>
      <c r="I142"/>
      <c r="K142" t="str">
        <f t="shared" si="2"/>
        <v>JARDIM DOS ARCOSPULMÃO VENDA</v>
      </c>
    </row>
    <row r="143" spans="1:11" x14ac:dyDescent="0.3">
      <c r="A143" t="s">
        <v>104</v>
      </c>
      <c r="B143" t="s">
        <v>126</v>
      </c>
      <c r="E143" t="s">
        <v>10</v>
      </c>
      <c r="F143" s="64">
        <v>45281</v>
      </c>
      <c r="G143" s="64">
        <v>45397</v>
      </c>
      <c r="H143"/>
      <c r="I143"/>
      <c r="K143" t="str">
        <f t="shared" si="2"/>
        <v>JARDIM DOS ARCOSPL.LIMP</v>
      </c>
    </row>
    <row r="144" spans="1:11" x14ac:dyDescent="0.3">
      <c r="A144" t="s">
        <v>104</v>
      </c>
      <c r="B144" t="s">
        <v>126</v>
      </c>
      <c r="E144" t="s">
        <v>11</v>
      </c>
      <c r="F144" s="64">
        <v>45398</v>
      </c>
      <c r="G144" s="64">
        <v>45726</v>
      </c>
      <c r="H144"/>
      <c r="I144"/>
      <c r="K144" t="str">
        <f t="shared" si="2"/>
        <v>JARDIM DOS ARCOSLEG.LIMP</v>
      </c>
    </row>
    <row r="145" spans="1:11" x14ac:dyDescent="0.3">
      <c r="A145" t="s">
        <v>104</v>
      </c>
      <c r="B145" t="s">
        <v>126</v>
      </c>
      <c r="E145" t="s">
        <v>12</v>
      </c>
      <c r="F145" s="64">
        <v>45685</v>
      </c>
      <c r="G145" s="64">
        <v>45887</v>
      </c>
      <c r="H145"/>
      <c r="I145"/>
      <c r="K145" t="str">
        <f t="shared" si="2"/>
        <v>JARDIM DOS ARCOSENG. LIMP.</v>
      </c>
    </row>
    <row r="146" spans="1:11" x14ac:dyDescent="0.3">
      <c r="A146" t="s">
        <v>104</v>
      </c>
      <c r="B146" t="s">
        <v>126</v>
      </c>
      <c r="E146" t="s">
        <v>13</v>
      </c>
      <c r="H146"/>
      <c r="I146"/>
      <c r="K146" t="str">
        <f t="shared" si="2"/>
        <v>JARDIM DOS ARCOSEXECUÇÃO LIMP.</v>
      </c>
    </row>
    <row r="147" spans="1:11" x14ac:dyDescent="0.3">
      <c r="A147" t="s">
        <v>104</v>
      </c>
      <c r="B147" t="s">
        <v>126</v>
      </c>
      <c r="E147" t="s">
        <v>14</v>
      </c>
      <c r="F147" s="64">
        <v>45274</v>
      </c>
      <c r="G147" s="64">
        <v>45429</v>
      </c>
      <c r="H147"/>
      <c r="I147"/>
      <c r="K147" t="str">
        <f t="shared" si="2"/>
        <v>JARDIM DOS ARCOSPL.TER.</v>
      </c>
    </row>
    <row r="148" spans="1:11" x14ac:dyDescent="0.3">
      <c r="A148" t="s">
        <v>104</v>
      </c>
      <c r="B148" t="s">
        <v>126</v>
      </c>
      <c r="E148" t="s">
        <v>15</v>
      </c>
      <c r="F148" s="64">
        <v>45432</v>
      </c>
      <c r="G148" s="64">
        <v>45750</v>
      </c>
      <c r="H148"/>
      <c r="I148"/>
      <c r="K148" t="str">
        <f t="shared" si="2"/>
        <v>JARDIM DOS ARCOSLEG.TER.</v>
      </c>
    </row>
    <row r="149" spans="1:11" x14ac:dyDescent="0.3">
      <c r="A149" t="s">
        <v>104</v>
      </c>
      <c r="B149" t="s">
        <v>126</v>
      </c>
      <c r="E149" t="s">
        <v>16</v>
      </c>
      <c r="F149" s="64">
        <v>45743</v>
      </c>
      <c r="G149" s="64">
        <v>45966</v>
      </c>
      <c r="H149"/>
      <c r="I149"/>
      <c r="K149" t="str">
        <f t="shared" si="2"/>
        <v>JARDIM DOS ARCOSENG. TER.</v>
      </c>
    </row>
    <row r="150" spans="1:11" x14ac:dyDescent="0.3">
      <c r="A150" t="s">
        <v>104</v>
      </c>
      <c r="B150" t="s">
        <v>126</v>
      </c>
      <c r="E150" t="s">
        <v>17</v>
      </c>
      <c r="F150" s="64">
        <v>45894</v>
      </c>
      <c r="G150" s="64">
        <v>46105</v>
      </c>
      <c r="H150"/>
      <c r="I150"/>
      <c r="K150" t="str">
        <f t="shared" si="2"/>
        <v>JARDIM DOS ARCOSEXECUÇÃO TER.</v>
      </c>
    </row>
    <row r="151" spans="1:11" x14ac:dyDescent="0.3">
      <c r="A151" t="s">
        <v>104</v>
      </c>
      <c r="B151" t="s">
        <v>126</v>
      </c>
      <c r="E151" t="s">
        <v>18</v>
      </c>
      <c r="F151" s="64">
        <v>45363</v>
      </c>
      <c r="G151" s="64">
        <v>45512</v>
      </c>
      <c r="H151"/>
      <c r="I151"/>
      <c r="K151" t="str">
        <f t="shared" si="2"/>
        <v>JARDIM DOS ARCOSPL.INFRA</v>
      </c>
    </row>
    <row r="152" spans="1:11" x14ac:dyDescent="0.3">
      <c r="A152" t="s">
        <v>104</v>
      </c>
      <c r="B152" t="s">
        <v>126</v>
      </c>
      <c r="E152" t="s">
        <v>19</v>
      </c>
      <c r="F152" s="64">
        <v>45238</v>
      </c>
      <c r="G152" s="64">
        <v>45750</v>
      </c>
      <c r="H152"/>
      <c r="I152"/>
      <c r="K152" t="str">
        <f t="shared" si="2"/>
        <v>JARDIM DOS ARCOSLEG.INFRA</v>
      </c>
    </row>
    <row r="153" spans="1:11" x14ac:dyDescent="0.3">
      <c r="A153" t="s">
        <v>104</v>
      </c>
      <c r="B153" t="s">
        <v>126</v>
      </c>
      <c r="E153" t="s">
        <v>20</v>
      </c>
      <c r="F153" s="64">
        <v>45902</v>
      </c>
      <c r="G153" s="64">
        <v>46006</v>
      </c>
      <c r="H153"/>
      <c r="I153"/>
      <c r="K153" t="str">
        <f t="shared" si="2"/>
        <v>JARDIM DOS ARCOSENG. INFRA</v>
      </c>
    </row>
    <row r="154" spans="1:11" x14ac:dyDescent="0.3">
      <c r="A154" t="s">
        <v>104</v>
      </c>
      <c r="B154" t="s">
        <v>126</v>
      </c>
      <c r="E154" t="s">
        <v>21</v>
      </c>
      <c r="F154" s="64">
        <v>45954</v>
      </c>
      <c r="G154" s="64">
        <v>46107</v>
      </c>
      <c r="H154"/>
      <c r="I154"/>
      <c r="K154" t="str">
        <f t="shared" si="2"/>
        <v>JARDIM DOS ARCOSEXECUÇÃO INFRA</v>
      </c>
    </row>
    <row r="155" spans="1:11" x14ac:dyDescent="0.3">
      <c r="A155" t="s">
        <v>104</v>
      </c>
      <c r="B155" t="s">
        <v>126</v>
      </c>
      <c r="E155" t="s">
        <v>127</v>
      </c>
      <c r="F155" s="64">
        <v>45432</v>
      </c>
      <c r="G155" s="64">
        <v>45750</v>
      </c>
      <c r="H155"/>
      <c r="I155"/>
      <c r="K155" t="str">
        <f t="shared" si="2"/>
        <v>JARDIM DOS ARCOSLEG.PAV</v>
      </c>
    </row>
    <row r="156" spans="1:11" x14ac:dyDescent="0.3">
      <c r="A156" t="s">
        <v>104</v>
      </c>
      <c r="B156" t="s">
        <v>126</v>
      </c>
      <c r="E156" t="s">
        <v>22</v>
      </c>
      <c r="F156" s="64">
        <v>45902</v>
      </c>
      <c r="G156" s="64">
        <v>46048</v>
      </c>
      <c r="H156"/>
      <c r="I156"/>
      <c r="K156" t="str">
        <f t="shared" si="2"/>
        <v>JARDIM DOS ARCOSENG. PAV</v>
      </c>
    </row>
    <row r="157" spans="1:11" x14ac:dyDescent="0.3">
      <c r="A157" t="s">
        <v>104</v>
      </c>
      <c r="B157" t="s">
        <v>126</v>
      </c>
      <c r="E157" t="s">
        <v>23</v>
      </c>
      <c r="F157" s="64">
        <v>45982</v>
      </c>
      <c r="G157" s="64">
        <v>46076</v>
      </c>
      <c r="H157"/>
      <c r="I157"/>
      <c r="K157" t="str">
        <f t="shared" si="2"/>
        <v>JARDIM DOS ARCOSEXECUÇÃO PAV.</v>
      </c>
    </row>
    <row r="158" spans="1:11" x14ac:dyDescent="0.3">
      <c r="A158" t="s">
        <v>104</v>
      </c>
      <c r="B158" t="s">
        <v>126</v>
      </c>
      <c r="E158" t="s">
        <v>24</v>
      </c>
      <c r="H158"/>
      <c r="I158"/>
      <c r="K158" t="str">
        <f t="shared" si="2"/>
        <v>JARDIM DOS ARCOSPULMÃO INFRA</v>
      </c>
    </row>
    <row r="159" spans="1:11" x14ac:dyDescent="0.3">
      <c r="A159" t="s">
        <v>104</v>
      </c>
      <c r="B159" t="s">
        <v>126</v>
      </c>
      <c r="E159" t="s">
        <v>25</v>
      </c>
      <c r="F159" s="64">
        <v>45300</v>
      </c>
      <c r="G159" s="64">
        <v>45504</v>
      </c>
      <c r="H159"/>
      <c r="I159"/>
      <c r="K159" t="str">
        <f t="shared" si="2"/>
        <v>JARDIM DOS ARCOSPL.RADIER</v>
      </c>
    </row>
    <row r="160" spans="1:11" x14ac:dyDescent="0.3">
      <c r="A160" t="s">
        <v>104</v>
      </c>
      <c r="B160" t="s">
        <v>126</v>
      </c>
      <c r="E160" t="s">
        <v>26</v>
      </c>
      <c r="F160" s="64">
        <v>45505</v>
      </c>
      <c r="G160" s="64">
        <v>45960</v>
      </c>
      <c r="H160"/>
      <c r="I160"/>
      <c r="K160" t="str">
        <f t="shared" si="2"/>
        <v>JARDIM DOS ARCOSLEG.RADIER</v>
      </c>
    </row>
    <row r="161" spans="1:11" x14ac:dyDescent="0.3">
      <c r="A161" t="s">
        <v>104</v>
      </c>
      <c r="B161" t="s">
        <v>126</v>
      </c>
      <c r="E161" t="s">
        <v>5</v>
      </c>
      <c r="F161" s="64">
        <v>46023</v>
      </c>
      <c r="G161" s="64">
        <v>46023</v>
      </c>
      <c r="H161"/>
      <c r="I161"/>
      <c r="K161" t="str">
        <f t="shared" si="2"/>
        <v>JARDIM DOS ARCOSRADIER</v>
      </c>
    </row>
    <row r="162" spans="1:11" x14ac:dyDescent="0.3">
      <c r="A162" t="s">
        <v>104</v>
      </c>
      <c r="B162" t="s">
        <v>126</v>
      </c>
      <c r="E162" t="s">
        <v>28</v>
      </c>
      <c r="F162" s="64">
        <v>45894</v>
      </c>
      <c r="G162" s="64">
        <v>45939</v>
      </c>
      <c r="H162"/>
      <c r="I162"/>
      <c r="K162" t="str">
        <f t="shared" si="2"/>
        <v>JARDIM DOS ARCOSDEMANDA MÍNIMA</v>
      </c>
    </row>
    <row r="163" spans="1:11" x14ac:dyDescent="0.3">
      <c r="A163" t="s">
        <v>107</v>
      </c>
      <c r="B163" t="s">
        <v>126</v>
      </c>
      <c r="D163" s="67">
        <v>1</v>
      </c>
      <c r="E163" t="s">
        <v>7</v>
      </c>
      <c r="F163" s="64">
        <v>44470.333333333336</v>
      </c>
      <c r="G163" s="64">
        <v>45712.70833332176</v>
      </c>
      <c r="H163" s="65"/>
      <c r="I163" s="65"/>
      <c r="K163" t="str">
        <f t="shared" si="2"/>
        <v>JARDIM DOS EUCALIPTOSPROSPECÇÃO</v>
      </c>
    </row>
    <row r="164" spans="1:11" x14ac:dyDescent="0.3">
      <c r="A164" t="s">
        <v>107</v>
      </c>
      <c r="B164" t="s">
        <v>126</v>
      </c>
      <c r="E164" t="s">
        <v>8</v>
      </c>
      <c r="F164" s="64">
        <v>45491.333333333336</v>
      </c>
      <c r="G164" s="64">
        <v>45839.70833332176</v>
      </c>
      <c r="H164" s="65">
        <v>45491</v>
      </c>
      <c r="I164" s="65">
        <v>45839</v>
      </c>
      <c r="K164" t="str">
        <f t="shared" si="2"/>
        <v>JARDIM DOS EUCALIPTOSLEGALIZAÇÃO PARA VENDA</v>
      </c>
    </row>
    <row r="165" spans="1:11" x14ac:dyDescent="0.3">
      <c r="A165" t="s">
        <v>107</v>
      </c>
      <c r="B165" t="s">
        <v>126</v>
      </c>
      <c r="E165" t="s">
        <v>9</v>
      </c>
      <c r="H165" s="65"/>
      <c r="I165" s="65"/>
      <c r="K165" t="str">
        <f t="shared" si="2"/>
        <v>JARDIM DOS EUCALIPTOSPULMÃO VENDA</v>
      </c>
    </row>
    <row r="166" spans="1:11" x14ac:dyDescent="0.3">
      <c r="A166" t="s">
        <v>107</v>
      </c>
      <c r="B166" t="s">
        <v>126</v>
      </c>
      <c r="E166" t="s">
        <v>10</v>
      </c>
      <c r="F166" s="64">
        <v>45589.333333333336</v>
      </c>
      <c r="G166" s="64">
        <v>45646.70833332176</v>
      </c>
      <c r="H166" s="65">
        <v>45589</v>
      </c>
      <c r="I166" s="65">
        <v>45646</v>
      </c>
      <c r="K166" t="str">
        <f t="shared" si="2"/>
        <v>JARDIM DOS EUCALIPTOSPL.LIMP</v>
      </c>
    </row>
    <row r="167" spans="1:11" x14ac:dyDescent="0.3">
      <c r="A167" t="s">
        <v>107</v>
      </c>
      <c r="B167" t="s">
        <v>126</v>
      </c>
      <c r="E167" t="s">
        <v>11</v>
      </c>
      <c r="F167" s="64">
        <v>45649.333333333336</v>
      </c>
      <c r="G167" s="64">
        <v>45649.70833332176</v>
      </c>
      <c r="H167" s="65">
        <v>45649</v>
      </c>
      <c r="I167" s="65">
        <v>45649</v>
      </c>
      <c r="K167" t="str">
        <f t="shared" si="2"/>
        <v>JARDIM DOS EUCALIPTOSLEG.LIMP</v>
      </c>
    </row>
    <row r="168" spans="1:11" x14ac:dyDescent="0.3">
      <c r="A168" t="s">
        <v>107</v>
      </c>
      <c r="B168" t="s">
        <v>126</v>
      </c>
      <c r="D168" s="67">
        <v>1</v>
      </c>
      <c r="E168" t="s">
        <v>12</v>
      </c>
      <c r="F168" s="64">
        <v>45686.333333333336</v>
      </c>
      <c r="G168" s="64">
        <v>45741.70833332176</v>
      </c>
      <c r="H168" s="65">
        <v>45686</v>
      </c>
      <c r="I168" s="65">
        <v>45741</v>
      </c>
      <c r="K168" t="str">
        <f t="shared" si="2"/>
        <v>JARDIM DOS EUCALIPTOSENG. LIMP.</v>
      </c>
    </row>
    <row r="169" spans="1:11" x14ac:dyDescent="0.3">
      <c r="A169" t="s">
        <v>107</v>
      </c>
      <c r="B169" t="s">
        <v>126</v>
      </c>
      <c r="E169" t="s">
        <v>13</v>
      </c>
      <c r="H169" s="65"/>
      <c r="I169" s="65"/>
      <c r="K169" t="str">
        <f t="shared" si="2"/>
        <v>JARDIM DOS EUCALIPTOSEXECUÇÃO LIMP.</v>
      </c>
    </row>
    <row r="170" spans="1:11" x14ac:dyDescent="0.3">
      <c r="A170" t="s">
        <v>107</v>
      </c>
      <c r="B170" t="s">
        <v>126</v>
      </c>
      <c r="D170" s="67">
        <v>1</v>
      </c>
      <c r="E170" t="s">
        <v>14</v>
      </c>
      <c r="F170" s="64">
        <v>45575.333333333336</v>
      </c>
      <c r="G170" s="64">
        <v>45692.70833332176</v>
      </c>
      <c r="H170" s="65">
        <v>45575</v>
      </c>
      <c r="I170" s="65">
        <v>45692</v>
      </c>
      <c r="K170" t="str">
        <f t="shared" si="2"/>
        <v>JARDIM DOS EUCALIPTOSPL.TER.</v>
      </c>
    </row>
    <row r="171" spans="1:11" x14ac:dyDescent="0.3">
      <c r="A171" t="s">
        <v>107</v>
      </c>
      <c r="B171" t="s">
        <v>126</v>
      </c>
      <c r="D171" s="67">
        <v>1</v>
      </c>
      <c r="E171" t="s">
        <v>15</v>
      </c>
      <c r="F171" s="64">
        <v>45693.333333333336</v>
      </c>
      <c r="G171" s="64">
        <v>45742.70833332176</v>
      </c>
      <c r="H171" s="65">
        <v>45693</v>
      </c>
      <c r="I171" s="65">
        <v>45742</v>
      </c>
      <c r="K171" t="str">
        <f t="shared" si="2"/>
        <v>JARDIM DOS EUCALIPTOSLEG.TER.</v>
      </c>
    </row>
    <row r="172" spans="1:11" x14ac:dyDescent="0.3">
      <c r="A172" t="s">
        <v>107</v>
      </c>
      <c r="B172" t="s">
        <v>126</v>
      </c>
      <c r="D172" s="66">
        <v>0.75</v>
      </c>
      <c r="E172" t="s">
        <v>16</v>
      </c>
      <c r="F172" s="64">
        <v>45700.333333333336</v>
      </c>
      <c r="G172" s="64">
        <v>45923.70833332176</v>
      </c>
      <c r="H172" s="65">
        <v>45756</v>
      </c>
      <c r="I172" s="65">
        <v>45923</v>
      </c>
      <c r="K172" t="str">
        <f t="shared" si="2"/>
        <v>JARDIM DOS EUCALIPTOSENG. TER.</v>
      </c>
    </row>
    <row r="173" spans="1:11" x14ac:dyDescent="0.3">
      <c r="A173" t="s">
        <v>107</v>
      </c>
      <c r="B173" t="s">
        <v>126</v>
      </c>
      <c r="D173" s="67">
        <v>0</v>
      </c>
      <c r="E173" t="s">
        <v>17</v>
      </c>
      <c r="F173" s="64">
        <v>45924.333333333336</v>
      </c>
      <c r="G173" s="64">
        <v>46135.70833332176</v>
      </c>
      <c r="H173" s="65">
        <v>45924</v>
      </c>
      <c r="I173" s="65">
        <v>46135</v>
      </c>
      <c r="K173" t="str">
        <f t="shared" si="2"/>
        <v>JARDIM DOS EUCALIPTOSEXECUÇÃO TER.</v>
      </c>
    </row>
    <row r="174" spans="1:11" x14ac:dyDescent="0.3">
      <c r="A174" t="s">
        <v>107</v>
      </c>
      <c r="B174" t="s">
        <v>126</v>
      </c>
      <c r="D174" s="67">
        <v>1</v>
      </c>
      <c r="E174" t="s">
        <v>18</v>
      </c>
      <c r="F174" s="64">
        <v>45496.70833332176</v>
      </c>
      <c r="G174" s="64">
        <v>45737.70833332176</v>
      </c>
      <c r="H174" s="65">
        <v>45496</v>
      </c>
      <c r="I174" s="65">
        <v>45737</v>
      </c>
      <c r="K174" t="str">
        <f t="shared" si="2"/>
        <v>JARDIM DOS EUCALIPTOSPL.INFRA</v>
      </c>
    </row>
    <row r="175" spans="1:11" x14ac:dyDescent="0.3">
      <c r="A175" t="s">
        <v>107</v>
      </c>
      <c r="B175" t="s">
        <v>126</v>
      </c>
      <c r="D175" s="67">
        <v>1</v>
      </c>
      <c r="E175" t="s">
        <v>19</v>
      </c>
      <c r="F175" s="64">
        <v>45575.333333333336</v>
      </c>
      <c r="G175" s="64">
        <v>45742.70833332176</v>
      </c>
      <c r="H175" s="65">
        <v>45575</v>
      </c>
      <c r="I175" s="65">
        <v>45742</v>
      </c>
      <c r="K175" t="str">
        <f t="shared" si="2"/>
        <v>JARDIM DOS EUCALIPTOSLEG.INFRA</v>
      </c>
    </row>
    <row r="176" spans="1:11" x14ac:dyDescent="0.3">
      <c r="A176" t="s">
        <v>107</v>
      </c>
      <c r="B176" t="s">
        <v>126</v>
      </c>
      <c r="D176" s="67">
        <v>0</v>
      </c>
      <c r="E176" t="s">
        <v>20</v>
      </c>
      <c r="F176" s="64">
        <v>45922.333333333336</v>
      </c>
      <c r="G176" s="64">
        <v>45972.70833332176</v>
      </c>
      <c r="H176" s="65">
        <v>45873</v>
      </c>
      <c r="I176" s="65">
        <v>45972</v>
      </c>
      <c r="K176" t="str">
        <f t="shared" si="2"/>
        <v>JARDIM DOS EUCALIPTOSENG. INFRA</v>
      </c>
    </row>
    <row r="177" spans="1:11" x14ac:dyDescent="0.3">
      <c r="A177" t="s">
        <v>107</v>
      </c>
      <c r="B177" t="s">
        <v>126</v>
      </c>
      <c r="D177" s="67">
        <v>0</v>
      </c>
      <c r="E177" t="s">
        <v>21</v>
      </c>
      <c r="F177" s="64">
        <v>45980.333333333336</v>
      </c>
      <c r="G177" s="64">
        <v>46133.70833332176</v>
      </c>
      <c r="H177" s="65">
        <v>45980</v>
      </c>
      <c r="I177" s="65">
        <v>46133</v>
      </c>
      <c r="K177" t="str">
        <f t="shared" si="2"/>
        <v>JARDIM DOS EUCALIPTOSEXECUÇÃO INFRA</v>
      </c>
    </row>
    <row r="178" spans="1:11" x14ac:dyDescent="0.3">
      <c r="A178" t="s">
        <v>107</v>
      </c>
      <c r="B178" t="s">
        <v>126</v>
      </c>
      <c r="D178" s="67">
        <v>1</v>
      </c>
      <c r="E178" t="s">
        <v>127</v>
      </c>
      <c r="F178" s="64">
        <v>45692.333333333336</v>
      </c>
      <c r="G178" s="64">
        <v>45742.70833332176</v>
      </c>
      <c r="H178" s="65">
        <v>45692</v>
      </c>
      <c r="I178" s="65">
        <v>45742</v>
      </c>
      <c r="K178" t="str">
        <f t="shared" si="2"/>
        <v>JARDIM DOS EUCALIPTOSLEG.PAV</v>
      </c>
    </row>
    <row r="179" spans="1:11" x14ac:dyDescent="0.3">
      <c r="A179" t="s">
        <v>107</v>
      </c>
      <c r="B179" t="s">
        <v>126</v>
      </c>
      <c r="D179" s="67">
        <v>0</v>
      </c>
      <c r="E179" t="s">
        <v>22</v>
      </c>
      <c r="F179" s="64">
        <v>45887.333333333336</v>
      </c>
      <c r="G179" s="64">
        <v>45993.70833332176</v>
      </c>
      <c r="H179" s="65">
        <v>45873</v>
      </c>
      <c r="I179" s="65">
        <v>45993</v>
      </c>
      <c r="K179" t="str">
        <f t="shared" si="2"/>
        <v>JARDIM DOS EUCALIPTOSENG. PAV</v>
      </c>
    </row>
    <row r="180" spans="1:11" x14ac:dyDescent="0.3">
      <c r="A180" t="s">
        <v>107</v>
      </c>
      <c r="B180" t="s">
        <v>126</v>
      </c>
      <c r="D180" s="67">
        <v>0</v>
      </c>
      <c r="E180" t="s">
        <v>23</v>
      </c>
      <c r="F180" s="64">
        <v>46008.333333333336</v>
      </c>
      <c r="G180" s="64">
        <v>46100.70833332176</v>
      </c>
      <c r="H180" s="65">
        <v>46008</v>
      </c>
      <c r="I180" s="65">
        <v>46100</v>
      </c>
      <c r="K180" t="str">
        <f t="shared" si="2"/>
        <v>JARDIM DOS EUCALIPTOSEXECUÇÃO PAV.</v>
      </c>
    </row>
    <row r="181" spans="1:11" x14ac:dyDescent="0.3">
      <c r="A181" t="s">
        <v>107</v>
      </c>
      <c r="B181" t="s">
        <v>126</v>
      </c>
      <c r="E181" t="s">
        <v>24</v>
      </c>
      <c r="H181" s="65"/>
      <c r="I181" s="65"/>
      <c r="K181" t="str">
        <f t="shared" si="2"/>
        <v>JARDIM DOS EUCALIPTOSPULMÃO INFRA</v>
      </c>
    </row>
    <row r="182" spans="1:11" x14ac:dyDescent="0.3">
      <c r="A182" t="s">
        <v>107</v>
      </c>
      <c r="B182" t="s">
        <v>126</v>
      </c>
      <c r="D182" s="67">
        <v>1</v>
      </c>
      <c r="E182" t="s">
        <v>25</v>
      </c>
      <c r="F182" s="64">
        <v>45491.333333333336</v>
      </c>
      <c r="G182" s="64">
        <v>45523.70833332176</v>
      </c>
      <c r="H182" s="65">
        <v>45491</v>
      </c>
      <c r="I182" s="65">
        <v>45523</v>
      </c>
      <c r="K182" t="str">
        <f t="shared" si="2"/>
        <v>JARDIM DOS EUCALIPTOSPL.RADIER</v>
      </c>
    </row>
    <row r="183" spans="1:11" x14ac:dyDescent="0.3">
      <c r="A183" t="s">
        <v>107</v>
      </c>
      <c r="B183" t="s">
        <v>126</v>
      </c>
      <c r="D183" s="67">
        <v>1</v>
      </c>
      <c r="E183" t="s">
        <v>26</v>
      </c>
      <c r="F183" s="64">
        <v>45524.333333333336</v>
      </c>
      <c r="G183" s="64">
        <v>45741.333333333336</v>
      </c>
      <c r="H183" s="65">
        <v>45524</v>
      </c>
      <c r="I183" s="65">
        <v>45741</v>
      </c>
      <c r="K183" t="str">
        <f t="shared" si="2"/>
        <v>JARDIM DOS EUCALIPTOSLEG.RADIER</v>
      </c>
    </row>
    <row r="184" spans="1:11" x14ac:dyDescent="0.3">
      <c r="A184" t="s">
        <v>107</v>
      </c>
      <c r="B184" t="s">
        <v>126</v>
      </c>
      <c r="D184" s="67">
        <v>0</v>
      </c>
      <c r="E184" t="s">
        <v>5</v>
      </c>
      <c r="F184" s="64">
        <v>46023.333333333336</v>
      </c>
      <c r="G184" s="64">
        <v>46023.70833332176</v>
      </c>
      <c r="H184" s="65">
        <v>46023</v>
      </c>
      <c r="I184" s="65">
        <v>46023</v>
      </c>
      <c r="K184" t="str">
        <f t="shared" si="2"/>
        <v>JARDIM DOS EUCALIPTOSRADIER</v>
      </c>
    </row>
    <row r="185" spans="1:11" x14ac:dyDescent="0.3">
      <c r="A185" t="s">
        <v>107</v>
      </c>
      <c r="B185" t="s">
        <v>126</v>
      </c>
      <c r="D185" s="67">
        <v>0</v>
      </c>
      <c r="E185" t="s">
        <v>28</v>
      </c>
      <c r="F185" s="64">
        <v>45992.333333333336</v>
      </c>
      <c r="G185" s="64">
        <v>45992.70833332176</v>
      </c>
      <c r="H185" s="65">
        <v>45901</v>
      </c>
      <c r="I185" s="65">
        <v>45901</v>
      </c>
      <c r="K185" t="str">
        <f t="shared" si="2"/>
        <v>JARDIM DOS EUCALIPTOSDEMANDA MÍNIMA</v>
      </c>
    </row>
    <row r="186" spans="1:11" x14ac:dyDescent="0.3">
      <c r="A186" t="s">
        <v>91</v>
      </c>
      <c r="B186" t="s">
        <v>126</v>
      </c>
      <c r="E186" t="s">
        <v>7</v>
      </c>
      <c r="F186" s="64">
        <v>44777.333333333336</v>
      </c>
      <c r="G186" s="64">
        <v>45114.70833332176</v>
      </c>
      <c r="H186"/>
      <c r="I186"/>
      <c r="K186" t="str">
        <f t="shared" si="2"/>
        <v>JARDIM DA SERRA IPROSPECÇÃO</v>
      </c>
    </row>
    <row r="187" spans="1:11" x14ac:dyDescent="0.3">
      <c r="A187" t="s">
        <v>91</v>
      </c>
      <c r="B187" t="s">
        <v>126</v>
      </c>
      <c r="E187" t="s">
        <v>8</v>
      </c>
      <c r="F187" s="64">
        <v>45394.333333344905</v>
      </c>
      <c r="G187" s="64">
        <v>46014.70833332176</v>
      </c>
      <c r="H187"/>
      <c r="I187"/>
      <c r="K187" t="str">
        <f t="shared" si="2"/>
        <v>JARDIM DA SERRA ILEGALIZAÇÃO PARA VENDA</v>
      </c>
    </row>
    <row r="188" spans="1:11" x14ac:dyDescent="0.3">
      <c r="A188" t="s">
        <v>91</v>
      </c>
      <c r="B188" t="s">
        <v>126</v>
      </c>
      <c r="E188" t="s">
        <v>9</v>
      </c>
      <c r="F188" s="64">
        <v>45901.333333333336</v>
      </c>
      <c r="G188" s="64">
        <v>46015.70833332176</v>
      </c>
      <c r="H188"/>
      <c r="I188"/>
      <c r="K188" t="str">
        <f t="shared" si="2"/>
        <v>JARDIM DA SERRA IPULMÃO VENDA</v>
      </c>
    </row>
    <row r="189" spans="1:11" x14ac:dyDescent="0.3">
      <c r="A189" t="s">
        <v>91</v>
      </c>
      <c r="B189" t="s">
        <v>126</v>
      </c>
      <c r="E189" t="s">
        <v>10</v>
      </c>
      <c r="F189" s="64">
        <v>45393.333333333336</v>
      </c>
      <c r="G189" s="64">
        <v>45482.70833332176</v>
      </c>
      <c r="H189"/>
      <c r="I189"/>
      <c r="K189" t="str">
        <f t="shared" si="2"/>
        <v>JARDIM DA SERRA IPL.LIMP</v>
      </c>
    </row>
    <row r="190" spans="1:11" x14ac:dyDescent="0.3">
      <c r="A190" t="s">
        <v>91</v>
      </c>
      <c r="B190" t="s">
        <v>126</v>
      </c>
      <c r="E190" t="s">
        <v>11</v>
      </c>
      <c r="F190" s="64">
        <v>45282.333333333336</v>
      </c>
      <c r="G190" s="64">
        <v>45483.70833332176</v>
      </c>
      <c r="H190"/>
      <c r="I190"/>
      <c r="K190" t="str">
        <f t="shared" si="2"/>
        <v>JARDIM DA SERRA ILEG.LIMP</v>
      </c>
    </row>
    <row r="191" spans="1:11" x14ac:dyDescent="0.3">
      <c r="A191" t="s">
        <v>91</v>
      </c>
      <c r="B191" t="s">
        <v>126</v>
      </c>
      <c r="E191" t="s">
        <v>12</v>
      </c>
      <c r="F191" s="64">
        <v>45663.333333333336</v>
      </c>
      <c r="G191" s="64">
        <v>45756.70833332176</v>
      </c>
      <c r="H191"/>
      <c r="I191"/>
      <c r="K191" t="str">
        <f t="shared" si="2"/>
        <v>JARDIM DA SERRA IENG. LIMP.</v>
      </c>
    </row>
    <row r="192" spans="1:11" x14ac:dyDescent="0.3">
      <c r="A192" t="s">
        <v>91</v>
      </c>
      <c r="B192" t="s">
        <v>126</v>
      </c>
      <c r="E192" t="s">
        <v>13</v>
      </c>
      <c r="F192" s="64">
        <v>45649.333333333336</v>
      </c>
      <c r="G192" s="64">
        <v>45677.70833332176</v>
      </c>
      <c r="H192"/>
      <c r="I192"/>
      <c r="K192" t="str">
        <f t="shared" si="2"/>
        <v>JARDIM DA SERRA IEXECUÇÃO LIMP.</v>
      </c>
    </row>
    <row r="193" spans="1:11" x14ac:dyDescent="0.3">
      <c r="A193" t="s">
        <v>91</v>
      </c>
      <c r="B193" t="s">
        <v>126</v>
      </c>
      <c r="E193" t="s">
        <v>14</v>
      </c>
      <c r="F193" s="64">
        <v>45440.333333333336</v>
      </c>
      <c r="G193" s="64">
        <v>45642.70833332176</v>
      </c>
      <c r="H193"/>
      <c r="I193"/>
      <c r="K193" t="str">
        <f t="shared" si="2"/>
        <v>JARDIM DA SERRA IPL.TER.</v>
      </c>
    </row>
    <row r="194" spans="1:11" x14ac:dyDescent="0.3">
      <c r="A194" t="s">
        <v>91</v>
      </c>
      <c r="B194" t="s">
        <v>126</v>
      </c>
      <c r="E194" t="s">
        <v>15</v>
      </c>
      <c r="F194" s="64">
        <v>45643.333333333336</v>
      </c>
      <c r="G194" s="64">
        <v>45712.70833332176</v>
      </c>
      <c r="H194"/>
      <c r="I194"/>
      <c r="K194" t="str">
        <f t="shared" si="2"/>
        <v>JARDIM DA SERRA ILEG.TER.</v>
      </c>
    </row>
    <row r="195" spans="1:11" x14ac:dyDescent="0.3">
      <c r="A195" t="s">
        <v>91</v>
      </c>
      <c r="B195" t="s">
        <v>126</v>
      </c>
      <c r="E195" t="s">
        <v>16</v>
      </c>
      <c r="F195" s="64">
        <v>45678.333333333336</v>
      </c>
      <c r="G195" s="64">
        <v>45958.70833332176</v>
      </c>
      <c r="H195"/>
      <c r="I195"/>
      <c r="K195" t="str">
        <f t="shared" ref="K195:K208" si="3">A195&amp;E195</f>
        <v>JARDIM DA SERRA IENG. TER.</v>
      </c>
    </row>
    <row r="196" spans="1:11" x14ac:dyDescent="0.3">
      <c r="A196" t="s">
        <v>91</v>
      </c>
      <c r="B196" t="s">
        <v>126</v>
      </c>
      <c r="E196" t="s">
        <v>17</v>
      </c>
      <c r="F196" s="64">
        <v>45959.333333333336</v>
      </c>
      <c r="G196" s="64">
        <v>46170.70833332176</v>
      </c>
      <c r="H196"/>
      <c r="I196"/>
      <c r="K196" t="str">
        <f t="shared" si="3"/>
        <v>JARDIM DA SERRA IEXECUÇÃO TER.</v>
      </c>
    </row>
    <row r="197" spans="1:11" x14ac:dyDescent="0.3">
      <c r="A197" t="s">
        <v>91</v>
      </c>
      <c r="B197" t="s">
        <v>126</v>
      </c>
      <c r="E197" t="s">
        <v>18</v>
      </c>
      <c r="F197" s="64">
        <v>45699.333333333336</v>
      </c>
      <c r="G197" s="64">
        <v>45716.70833332176</v>
      </c>
      <c r="H197"/>
      <c r="I197"/>
      <c r="K197" t="str">
        <f t="shared" si="3"/>
        <v>JARDIM DA SERRA IPL.INFRA</v>
      </c>
    </row>
    <row r="198" spans="1:11" x14ac:dyDescent="0.3">
      <c r="A198" t="s">
        <v>91</v>
      </c>
      <c r="B198" t="s">
        <v>126</v>
      </c>
      <c r="E198" t="s">
        <v>19</v>
      </c>
      <c r="F198" s="64">
        <v>45558.70833332176</v>
      </c>
      <c r="G198" s="64">
        <v>45702.70833332176</v>
      </c>
      <c r="H198"/>
      <c r="I198"/>
      <c r="K198" t="str">
        <f t="shared" si="3"/>
        <v>JARDIM DA SERRA ILEG.INFRA</v>
      </c>
    </row>
    <row r="199" spans="1:11" x14ac:dyDescent="0.3">
      <c r="A199" t="s">
        <v>91</v>
      </c>
      <c r="B199" t="s">
        <v>126</v>
      </c>
      <c r="E199" t="s">
        <v>20</v>
      </c>
      <c r="F199" s="64">
        <v>45943.333333333336</v>
      </c>
      <c r="G199" s="64">
        <v>46035.70833332176</v>
      </c>
      <c r="H199"/>
      <c r="I199"/>
      <c r="K199" t="str">
        <f t="shared" si="3"/>
        <v>JARDIM DA SERRA IENG. INFRA</v>
      </c>
    </row>
    <row r="200" spans="1:11" x14ac:dyDescent="0.3">
      <c r="A200" t="s">
        <v>91</v>
      </c>
      <c r="B200" t="s">
        <v>126</v>
      </c>
      <c r="E200" t="s">
        <v>21</v>
      </c>
      <c r="F200" s="64">
        <v>46036.333333333336</v>
      </c>
      <c r="G200" s="64">
        <v>46189.70833332176</v>
      </c>
      <c r="H200"/>
      <c r="I200"/>
      <c r="K200" t="str">
        <f t="shared" si="3"/>
        <v>JARDIM DA SERRA IEXECUÇÃO INFRA</v>
      </c>
    </row>
    <row r="201" spans="1:11" x14ac:dyDescent="0.3">
      <c r="A201" t="s">
        <v>91</v>
      </c>
      <c r="B201" t="s">
        <v>126</v>
      </c>
      <c r="E201" t="s">
        <v>127</v>
      </c>
      <c r="F201" s="64">
        <v>45517.333333333336</v>
      </c>
      <c r="G201" s="64">
        <v>45702.70833332176</v>
      </c>
      <c r="H201"/>
      <c r="I201"/>
      <c r="K201" t="str">
        <f t="shared" si="3"/>
        <v>JARDIM DA SERRA ILEG.PAV</v>
      </c>
    </row>
    <row r="202" spans="1:11" x14ac:dyDescent="0.3">
      <c r="A202" t="s">
        <v>91</v>
      </c>
      <c r="B202" t="s">
        <v>126</v>
      </c>
      <c r="E202" t="s">
        <v>22</v>
      </c>
      <c r="F202" s="64">
        <v>45966.333333333336</v>
      </c>
      <c r="G202" s="64">
        <v>46028.70833332176</v>
      </c>
      <c r="H202"/>
      <c r="I202"/>
      <c r="K202" t="str">
        <f t="shared" si="3"/>
        <v>JARDIM DA SERRA IENG. PAV</v>
      </c>
    </row>
    <row r="203" spans="1:11" x14ac:dyDescent="0.3">
      <c r="A203" t="s">
        <v>91</v>
      </c>
      <c r="B203" t="s">
        <v>126</v>
      </c>
      <c r="E203" t="s">
        <v>23</v>
      </c>
      <c r="F203" s="64">
        <v>46064.333333333336</v>
      </c>
      <c r="G203" s="64">
        <v>46156.70833332176</v>
      </c>
      <c r="H203"/>
      <c r="I203"/>
      <c r="K203" t="str">
        <f t="shared" si="3"/>
        <v>JARDIM DA SERRA IEXECUÇÃO PAV.</v>
      </c>
    </row>
    <row r="204" spans="1:11" x14ac:dyDescent="0.3">
      <c r="A204" t="s">
        <v>91</v>
      </c>
      <c r="B204" t="s">
        <v>126</v>
      </c>
      <c r="E204" t="s">
        <v>24</v>
      </c>
      <c r="H204"/>
      <c r="I204"/>
      <c r="K204" t="str">
        <f t="shared" si="3"/>
        <v>JARDIM DA SERRA IPULMÃO INFRA</v>
      </c>
    </row>
    <row r="205" spans="1:11" x14ac:dyDescent="0.3">
      <c r="A205" t="s">
        <v>91</v>
      </c>
      <c r="B205" t="s">
        <v>126</v>
      </c>
      <c r="E205" t="s">
        <v>25</v>
      </c>
      <c r="F205" s="64">
        <v>45397.333333344905</v>
      </c>
      <c r="G205" s="64">
        <v>45863.70833332176</v>
      </c>
      <c r="H205"/>
      <c r="I205"/>
      <c r="K205" t="str">
        <f t="shared" si="3"/>
        <v>JARDIM DA SERRA IPL.RADIER</v>
      </c>
    </row>
    <row r="206" spans="1:11" x14ac:dyDescent="0.3">
      <c r="A206" t="s">
        <v>91</v>
      </c>
      <c r="B206" t="s">
        <v>126</v>
      </c>
      <c r="E206" t="s">
        <v>26</v>
      </c>
      <c r="F206" s="64">
        <v>45434.333333344905</v>
      </c>
      <c r="G206" s="64">
        <v>45968.70833332176</v>
      </c>
      <c r="H206"/>
      <c r="I206"/>
      <c r="K206" t="str">
        <f t="shared" si="3"/>
        <v>JARDIM DA SERRA ILEG.RADIER</v>
      </c>
    </row>
    <row r="207" spans="1:11" x14ac:dyDescent="0.3">
      <c r="A207" t="s">
        <v>91</v>
      </c>
      <c r="B207" t="s">
        <v>126</v>
      </c>
      <c r="E207" t="s">
        <v>5</v>
      </c>
      <c r="F207" s="64">
        <v>46023.333333333336</v>
      </c>
      <c r="G207" s="64">
        <v>46023.70833332176</v>
      </c>
      <c r="H207"/>
      <c r="I207"/>
      <c r="K207" t="str">
        <f t="shared" si="3"/>
        <v>JARDIM DA SERRA IRADIER</v>
      </c>
    </row>
    <row r="208" spans="1:11" x14ac:dyDescent="0.3">
      <c r="A208" t="s">
        <v>91</v>
      </c>
      <c r="B208" t="s">
        <v>126</v>
      </c>
      <c r="E208" t="s">
        <v>28</v>
      </c>
      <c r="F208" s="64">
        <v>45901.333333333336</v>
      </c>
      <c r="G208" s="64">
        <v>45901.70833332176</v>
      </c>
      <c r="H208"/>
      <c r="I208"/>
      <c r="K208" t="str">
        <f t="shared" si="3"/>
        <v>JARDIM DA SERRA IDEMANDA MÍNIMA</v>
      </c>
    </row>
  </sheetData>
  <autoFilter ref="A1:K1" xr:uid="{25DB7383-6359-4A86-A877-FB5E9C6C112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P30"/>
  <sheetViews>
    <sheetView workbookViewId="0">
      <selection activeCell="C14" sqref="C14"/>
    </sheetView>
  </sheetViews>
  <sheetFormatPr defaultRowHeight="14.4" x14ac:dyDescent="0.3"/>
  <cols>
    <col min="1" max="1" width="0.6640625" customWidth="1"/>
    <col min="3" max="3" width="27" customWidth="1"/>
    <col min="4" max="4" width="12.88671875" customWidth="1"/>
    <col min="5" max="5" width="0.6640625" customWidth="1"/>
    <col min="6" max="6" width="14" bestFit="1" customWidth="1"/>
    <col min="7" max="7" width="15.6640625" bestFit="1" customWidth="1"/>
    <col min="8" max="8" width="2" bestFit="1" customWidth="1"/>
    <col min="9" max="9" width="0.6640625" customWidth="1"/>
    <col min="10" max="10" width="14.6640625" bestFit="1" customWidth="1"/>
    <col min="11" max="11" width="15.6640625" bestFit="1" customWidth="1"/>
    <col min="13" max="13" width="0.44140625" customWidth="1"/>
    <col min="14" max="14" width="12.21875" customWidth="1"/>
    <col min="15" max="15" width="13.77734375" customWidth="1"/>
    <col min="17" max="17" width="13.109375" bestFit="1" customWidth="1"/>
    <col min="18" max="18" width="0.6640625" customWidth="1"/>
    <col min="19" max="19" width="13.21875" bestFit="1" customWidth="1"/>
    <col min="20" max="20" width="12" customWidth="1"/>
    <col min="21" max="21" width="6.109375" customWidth="1"/>
    <col min="22" max="22" width="0.5546875" customWidth="1"/>
    <col min="23" max="23" width="11.44140625" customWidth="1"/>
    <col min="24" max="24" width="12" customWidth="1"/>
    <col min="25" max="25" width="6.6640625" customWidth="1"/>
    <col min="26" max="26" width="0.6640625" customWidth="1"/>
    <col min="27" max="27" width="11.5546875" customWidth="1"/>
    <col min="28" max="28" width="12.109375" customWidth="1"/>
    <col min="29" max="29" width="5.33203125" customWidth="1"/>
    <col min="30" max="30" width="0.6640625" customWidth="1"/>
    <col min="31" max="31" width="11" customWidth="1"/>
    <col min="32" max="32" width="12.5546875" customWidth="1"/>
    <col min="33" max="33" width="3.77734375" customWidth="1"/>
    <col min="34" max="34" width="0.88671875" customWidth="1"/>
    <col min="35" max="35" width="12.21875" bestFit="1" customWidth="1"/>
    <col min="36" max="36" width="14" bestFit="1" customWidth="1"/>
    <col min="37" max="37" width="5.5546875" customWidth="1"/>
    <col min="38" max="38" width="0.6640625" customWidth="1"/>
    <col min="39" max="39" width="12" customWidth="1"/>
    <col min="40" max="40" width="12.33203125" customWidth="1"/>
    <col min="42" max="42" width="0.44140625" customWidth="1"/>
    <col min="43" max="43" width="12.21875" customWidth="1"/>
    <col min="44" max="44" width="12.6640625" customWidth="1"/>
    <col min="45" max="45" width="5.77734375" customWidth="1"/>
    <col min="46" max="46" width="6.109375" customWidth="1"/>
    <col min="47" max="47" width="0.6640625" customWidth="1"/>
    <col min="48" max="48" width="12" customWidth="1"/>
    <col min="49" max="49" width="12.33203125" customWidth="1"/>
    <col min="50" max="50" width="5.33203125" customWidth="1"/>
    <col min="51" max="51" width="0.6640625" customWidth="1"/>
    <col min="52" max="52" width="10.77734375" customWidth="1"/>
    <col min="53" max="53" width="13.88671875" customWidth="1"/>
    <col min="54" max="54" width="4.6640625" customWidth="1"/>
    <col min="55" max="55" width="0.5546875" customWidth="1"/>
    <col min="56" max="56" width="11.88671875" customWidth="1"/>
    <col min="57" max="57" width="11.44140625" customWidth="1"/>
    <col min="58" max="58" width="5.88671875" customWidth="1"/>
    <col min="59" max="59" width="0.88671875" customWidth="1"/>
    <col min="60" max="60" width="12.33203125" customWidth="1"/>
    <col min="61" max="61" width="12.21875" customWidth="1"/>
    <col min="62" max="62" width="6.21875" customWidth="1"/>
    <col min="63" max="63" width="0.44140625" customWidth="1"/>
    <col min="64" max="65" width="12.44140625" customWidth="1"/>
    <col min="67" max="67" width="0.77734375" customWidth="1"/>
    <col min="68" max="68" width="12.33203125" customWidth="1"/>
    <col min="69" max="69" width="12.44140625" customWidth="1"/>
    <col min="70" max="70" width="5.33203125" customWidth="1"/>
    <col min="71" max="71" width="0.77734375" customWidth="1"/>
    <col min="72" max="72" width="11.109375" customWidth="1"/>
    <col min="73" max="73" width="13" customWidth="1"/>
    <col min="74" max="74" width="4.77734375" customWidth="1"/>
    <col min="75" max="75" width="0.5546875" customWidth="1"/>
    <col min="76" max="76" width="12.109375" customWidth="1"/>
    <col min="77" max="77" width="13.33203125" customWidth="1"/>
    <col min="78" max="78" width="5.77734375" customWidth="1"/>
    <col min="79" max="79" width="0.33203125" customWidth="1"/>
    <col min="80" max="80" width="10.77734375" customWidth="1"/>
    <col min="81" max="81" width="12.21875" customWidth="1"/>
    <col min="82" max="82" width="5.6640625" customWidth="1"/>
    <col min="83" max="83" width="0.5546875" customWidth="1"/>
    <col min="84" max="84" width="12.21875" customWidth="1"/>
    <col min="85" max="85" width="12.5546875" customWidth="1"/>
    <col min="86" max="86" width="5.109375" customWidth="1"/>
    <col min="87" max="87" width="0.44140625" customWidth="1"/>
    <col min="88" max="88" width="11.44140625" customWidth="1"/>
    <col min="89" max="89" width="12.77734375" customWidth="1"/>
    <col min="90" max="90" width="5.109375" customWidth="1"/>
    <col min="91" max="91" width="0.33203125" customWidth="1"/>
    <col min="92" max="92" width="10.88671875" bestFit="1" customWidth="1"/>
    <col min="93" max="93" width="17.21875" bestFit="1" customWidth="1"/>
  </cols>
  <sheetData>
    <row r="1" spans="2:94" ht="1.8" customHeight="1" thickBot="1" x14ac:dyDescent="0.35"/>
    <row r="2" spans="2:94" ht="15" thickBot="1" x14ac:dyDescent="0.35">
      <c r="B2" s="78"/>
      <c r="C2" s="79"/>
      <c r="D2" s="79"/>
      <c r="E2" s="1"/>
      <c r="F2" s="80" t="s"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S2" s="82" t="s">
        <v>1</v>
      </c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2"/>
      <c r="AI2" s="83" t="s">
        <v>2</v>
      </c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2"/>
      <c r="AZ2" s="84" t="s">
        <v>3</v>
      </c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77"/>
      <c r="BP2" s="77"/>
      <c r="BQ2" s="77"/>
      <c r="BR2" s="77"/>
      <c r="BS2" s="77"/>
      <c r="BT2" s="77"/>
      <c r="BU2" s="77"/>
      <c r="BV2" s="77"/>
      <c r="BX2" s="70" t="s">
        <v>4</v>
      </c>
      <c r="BY2" s="70"/>
      <c r="BZ2" s="70"/>
      <c r="CA2" s="3"/>
      <c r="CB2" s="4"/>
      <c r="CC2" s="4"/>
      <c r="CD2" s="4"/>
      <c r="CE2" s="4"/>
      <c r="CF2" s="71" t="s">
        <v>5</v>
      </c>
      <c r="CG2" s="71"/>
      <c r="CH2" s="71"/>
      <c r="CI2" s="71"/>
      <c r="CJ2" s="71"/>
      <c r="CK2" s="71"/>
      <c r="CL2" s="71"/>
      <c r="CM2" s="71"/>
      <c r="CN2" s="72"/>
      <c r="CO2" s="5">
        <v>45839</v>
      </c>
      <c r="CP2" s="6" t="s">
        <v>6</v>
      </c>
    </row>
    <row r="3" spans="2:94" x14ac:dyDescent="0.3">
      <c r="B3" s="7"/>
      <c r="C3" s="8"/>
      <c r="D3" s="8"/>
      <c r="F3" s="73" t="s">
        <v>7</v>
      </c>
      <c r="G3" s="74"/>
      <c r="H3" s="74"/>
      <c r="I3" s="9"/>
      <c r="J3" s="74" t="s">
        <v>8</v>
      </c>
      <c r="K3" s="74"/>
      <c r="L3" s="74"/>
      <c r="M3" s="9"/>
      <c r="N3" s="75" t="s">
        <v>9</v>
      </c>
      <c r="O3" s="75"/>
      <c r="P3" s="75"/>
      <c r="Q3" s="76"/>
      <c r="S3" s="68" t="s">
        <v>10</v>
      </c>
      <c r="T3" s="68"/>
      <c r="U3" s="68"/>
      <c r="W3" s="68" t="s">
        <v>11</v>
      </c>
      <c r="X3" s="68"/>
      <c r="Y3" s="68"/>
      <c r="AA3" s="68" t="s">
        <v>12</v>
      </c>
      <c r="AB3" s="68"/>
      <c r="AC3" s="68"/>
      <c r="AE3" s="68" t="s">
        <v>13</v>
      </c>
      <c r="AF3" s="68"/>
      <c r="AG3" s="68"/>
      <c r="AI3" s="68" t="s">
        <v>14</v>
      </c>
      <c r="AJ3" s="68"/>
      <c r="AK3" s="68"/>
      <c r="AM3" s="68" t="s">
        <v>15</v>
      </c>
      <c r="AN3" s="68"/>
      <c r="AO3" s="68"/>
      <c r="AQ3" s="68" t="s">
        <v>16</v>
      </c>
      <c r="AR3" s="68"/>
      <c r="AS3" s="68"/>
      <c r="AT3" s="68"/>
      <c r="AV3" s="68" t="s">
        <v>17</v>
      </c>
      <c r="AW3" s="68"/>
      <c r="AX3" s="68"/>
      <c r="AZ3" s="68" t="s">
        <v>18</v>
      </c>
      <c r="BA3" s="68"/>
      <c r="BB3" s="68"/>
      <c r="BD3" s="68" t="s">
        <v>19</v>
      </c>
      <c r="BE3" s="68"/>
      <c r="BF3" s="68"/>
      <c r="BH3" s="68" t="s">
        <v>20</v>
      </c>
      <c r="BI3" s="68"/>
      <c r="BJ3" s="68"/>
      <c r="BL3" s="68" t="s">
        <v>21</v>
      </c>
      <c r="BM3" s="68"/>
      <c r="BN3" s="68"/>
      <c r="BP3" s="68" t="s">
        <v>22</v>
      </c>
      <c r="BQ3" s="68"/>
      <c r="BR3" s="68"/>
      <c r="BT3" s="68" t="s">
        <v>23</v>
      </c>
      <c r="BU3" s="68"/>
      <c r="BV3" s="68"/>
      <c r="BX3" s="68" t="s">
        <v>24</v>
      </c>
      <c r="BY3" s="68"/>
      <c r="BZ3" s="68"/>
      <c r="CB3" s="68" t="s">
        <v>25</v>
      </c>
      <c r="CC3" s="68"/>
      <c r="CD3" s="68"/>
      <c r="CF3" s="68" t="s">
        <v>26</v>
      </c>
      <c r="CG3" s="68"/>
      <c r="CH3" s="68"/>
      <c r="CJ3" s="69" t="s">
        <v>27</v>
      </c>
      <c r="CK3" s="69"/>
      <c r="CL3" s="69"/>
      <c r="CN3" s="10" t="s">
        <v>5</v>
      </c>
      <c r="CO3" s="10" t="s">
        <v>28</v>
      </c>
    </row>
    <row r="4" spans="2:94" x14ac:dyDescent="0.3">
      <c r="B4" s="11"/>
      <c r="C4" s="11"/>
      <c r="D4" s="11"/>
      <c r="F4" s="12" t="s">
        <v>29</v>
      </c>
      <c r="G4" s="12" t="s">
        <v>29</v>
      </c>
      <c r="H4" s="12"/>
      <c r="J4" s="12" t="s">
        <v>29</v>
      </c>
      <c r="K4" s="12" t="s">
        <v>29</v>
      </c>
      <c r="L4" s="12"/>
      <c r="N4" s="11" t="s">
        <v>29</v>
      </c>
      <c r="O4" s="11" t="s">
        <v>29</v>
      </c>
      <c r="P4" s="11"/>
      <c r="Q4" s="11"/>
      <c r="S4" s="11" t="s">
        <v>29</v>
      </c>
      <c r="T4" s="11" t="s">
        <v>29</v>
      </c>
      <c r="U4" s="11"/>
      <c r="W4" s="11" t="s">
        <v>29</v>
      </c>
      <c r="X4" s="11" t="s">
        <v>29</v>
      </c>
      <c r="Y4" s="11"/>
      <c r="AA4" s="11" t="s">
        <v>29</v>
      </c>
      <c r="AB4" s="11" t="s">
        <v>29</v>
      </c>
      <c r="AC4" s="11"/>
      <c r="AE4" s="11" t="s">
        <v>29</v>
      </c>
      <c r="AF4" s="11" t="s">
        <v>29</v>
      </c>
      <c r="AG4" s="11"/>
      <c r="AI4" s="11" t="s">
        <v>29</v>
      </c>
      <c r="AJ4" s="11" t="s">
        <v>29</v>
      </c>
      <c r="AK4" s="11"/>
      <c r="AM4" s="11" t="s">
        <v>29</v>
      </c>
      <c r="AN4" s="11" t="s">
        <v>29</v>
      </c>
      <c r="AO4" s="11"/>
      <c r="AQ4" s="11" t="s">
        <v>29</v>
      </c>
      <c r="AR4" s="11" t="s">
        <v>29</v>
      </c>
      <c r="AS4" s="11"/>
      <c r="AT4" s="11"/>
      <c r="AV4" s="11" t="s">
        <v>29</v>
      </c>
      <c r="AW4" s="11" t="s">
        <v>29</v>
      </c>
      <c r="AX4" s="11"/>
      <c r="AZ4" s="11" t="s">
        <v>29</v>
      </c>
      <c r="BA4" s="11" t="s">
        <v>29</v>
      </c>
      <c r="BB4" s="11"/>
      <c r="BD4" s="11" t="s">
        <v>29</v>
      </c>
      <c r="BE4" s="11" t="s">
        <v>29</v>
      </c>
      <c r="BF4" s="11"/>
      <c r="BH4" s="11" t="s">
        <v>29</v>
      </c>
      <c r="BI4" s="11" t="s">
        <v>29</v>
      </c>
      <c r="BJ4" s="11"/>
      <c r="BL4" s="11" t="s">
        <v>29</v>
      </c>
      <c r="BM4" s="11" t="s">
        <v>29</v>
      </c>
      <c r="BN4" s="11"/>
      <c r="BP4" s="11" t="s">
        <v>29</v>
      </c>
      <c r="BQ4" s="11" t="s">
        <v>29</v>
      </c>
      <c r="BR4" s="11"/>
      <c r="BT4" s="11" t="s">
        <v>29</v>
      </c>
      <c r="BU4" s="11" t="s">
        <v>29</v>
      </c>
      <c r="BV4" s="11"/>
      <c r="BX4" s="11" t="s">
        <v>29</v>
      </c>
      <c r="BY4" s="11" t="s">
        <v>29</v>
      </c>
      <c r="BZ4" s="11"/>
      <c r="CB4" s="11" t="s">
        <v>29</v>
      </c>
      <c r="CC4" s="11" t="s">
        <v>29</v>
      </c>
      <c r="CD4" s="11"/>
      <c r="CF4" s="11" t="s">
        <v>29</v>
      </c>
      <c r="CG4" s="11" t="s">
        <v>29</v>
      </c>
      <c r="CH4" s="11"/>
      <c r="CJ4" s="11" t="s">
        <v>29</v>
      </c>
      <c r="CK4" s="11" t="s">
        <v>29</v>
      </c>
      <c r="CL4" s="11"/>
      <c r="CN4" s="11" t="s">
        <v>29</v>
      </c>
      <c r="CO4" s="11" t="s">
        <v>29</v>
      </c>
    </row>
    <row r="5" spans="2:94" x14ac:dyDescent="0.3">
      <c r="B5" s="11"/>
      <c r="C5" s="11"/>
      <c r="D5" s="11"/>
      <c r="F5" s="12" t="s">
        <v>30</v>
      </c>
      <c r="G5" s="12" t="s">
        <v>31</v>
      </c>
      <c r="H5" s="12"/>
      <c r="J5" s="12" t="s">
        <v>30</v>
      </c>
      <c r="K5" s="12" t="s">
        <v>31</v>
      </c>
      <c r="L5" s="12"/>
      <c r="N5" s="11" t="s">
        <v>30</v>
      </c>
      <c r="O5" s="11" t="s">
        <v>31</v>
      </c>
      <c r="P5" s="11"/>
      <c r="Q5" s="11"/>
      <c r="S5" s="11" t="s">
        <v>30</v>
      </c>
      <c r="T5" s="11" t="s">
        <v>31</v>
      </c>
      <c r="U5" s="11"/>
      <c r="W5" s="11" t="s">
        <v>30</v>
      </c>
      <c r="X5" s="11" t="s">
        <v>31</v>
      </c>
      <c r="Y5" s="11"/>
      <c r="AA5" s="11" t="s">
        <v>30</v>
      </c>
      <c r="AB5" s="11" t="s">
        <v>31</v>
      </c>
      <c r="AC5" s="11"/>
      <c r="AE5" s="11" t="s">
        <v>30</v>
      </c>
      <c r="AF5" s="11" t="s">
        <v>31</v>
      </c>
      <c r="AG5" s="11"/>
      <c r="AI5" s="11" t="s">
        <v>30</v>
      </c>
      <c r="AJ5" s="11" t="s">
        <v>31</v>
      </c>
      <c r="AK5" s="11"/>
      <c r="AM5" s="11" t="s">
        <v>30</v>
      </c>
      <c r="AN5" s="11" t="s">
        <v>31</v>
      </c>
      <c r="AO5" s="11"/>
      <c r="AQ5" s="11" t="s">
        <v>30</v>
      </c>
      <c r="AR5" s="11" t="s">
        <v>31</v>
      </c>
      <c r="AS5" s="11"/>
      <c r="AT5" s="11"/>
      <c r="AV5" s="11" t="s">
        <v>30</v>
      </c>
      <c r="AW5" s="11" t="s">
        <v>31</v>
      </c>
      <c r="AX5" s="11"/>
      <c r="AZ5" s="11" t="s">
        <v>30</v>
      </c>
      <c r="BA5" s="11" t="s">
        <v>31</v>
      </c>
      <c r="BB5" s="11"/>
      <c r="BD5" s="11" t="s">
        <v>30</v>
      </c>
      <c r="BE5" s="11" t="s">
        <v>31</v>
      </c>
      <c r="BF5" s="11"/>
      <c r="BH5" s="11" t="s">
        <v>30</v>
      </c>
      <c r="BI5" s="11" t="s">
        <v>31</v>
      </c>
      <c r="BJ5" s="11"/>
      <c r="BL5" s="11" t="s">
        <v>30</v>
      </c>
      <c r="BM5" s="11" t="s">
        <v>31</v>
      </c>
      <c r="BN5" s="11"/>
      <c r="BP5" s="11" t="s">
        <v>30</v>
      </c>
      <c r="BQ5" s="11" t="s">
        <v>31</v>
      </c>
      <c r="BR5" s="11"/>
      <c r="BT5" s="11" t="s">
        <v>30</v>
      </c>
      <c r="BU5" s="11" t="s">
        <v>31</v>
      </c>
      <c r="BV5" s="11"/>
      <c r="BX5" s="11" t="s">
        <v>30</v>
      </c>
      <c r="BY5" s="11" t="s">
        <v>31</v>
      </c>
      <c r="BZ5" s="11"/>
      <c r="CB5" s="11" t="s">
        <v>30</v>
      </c>
      <c r="CC5" s="11" t="s">
        <v>31</v>
      </c>
      <c r="CD5" s="11"/>
      <c r="CF5" s="11" t="s">
        <v>30</v>
      </c>
      <c r="CG5" s="11" t="s">
        <v>31</v>
      </c>
      <c r="CH5" s="11"/>
      <c r="CJ5" s="11" t="s">
        <v>30</v>
      </c>
      <c r="CK5" s="11" t="s">
        <v>31</v>
      </c>
      <c r="CL5" s="11"/>
      <c r="CN5" s="11" t="s">
        <v>30</v>
      </c>
      <c r="CO5" s="11" t="s">
        <v>30</v>
      </c>
    </row>
    <row r="6" spans="2:94" ht="1.2" customHeight="1" x14ac:dyDescent="0.3"/>
    <row r="7" spans="2:94" x14ac:dyDescent="0.3">
      <c r="B7" s="7" t="s">
        <v>32</v>
      </c>
      <c r="C7" s="13" t="s">
        <v>33</v>
      </c>
      <c r="D7" s="14" t="s">
        <v>34</v>
      </c>
      <c r="E7" s="15"/>
      <c r="F7" s="16" t="s">
        <v>35</v>
      </c>
      <c r="G7" s="16" t="s">
        <v>36</v>
      </c>
      <c r="H7" s="16"/>
      <c r="I7" s="15"/>
      <c r="J7" s="16" t="s">
        <v>37</v>
      </c>
      <c r="K7" s="16" t="s">
        <v>36</v>
      </c>
      <c r="L7" s="16"/>
      <c r="M7" s="15"/>
      <c r="N7" s="16" t="s">
        <v>38</v>
      </c>
      <c r="O7" s="16" t="s">
        <v>39</v>
      </c>
      <c r="P7" s="16"/>
      <c r="Q7" s="16" t="s">
        <v>40</v>
      </c>
      <c r="R7" s="15"/>
      <c r="S7" s="16" t="s">
        <v>41</v>
      </c>
      <c r="T7" s="16" t="s">
        <v>42</v>
      </c>
      <c r="U7" s="16"/>
      <c r="V7" s="15"/>
      <c r="W7" s="16" t="s">
        <v>43</v>
      </c>
      <c r="X7" s="16" t="s">
        <v>44</v>
      </c>
      <c r="Y7" s="16"/>
      <c r="Z7" s="15"/>
      <c r="AA7" s="16" t="s">
        <v>45</v>
      </c>
      <c r="AB7" s="16" t="s">
        <v>46</v>
      </c>
      <c r="AC7" s="16"/>
      <c r="AD7" s="15"/>
      <c r="AE7" s="16" t="s">
        <v>47</v>
      </c>
      <c r="AF7" s="16" t="s">
        <v>48</v>
      </c>
      <c r="AG7" s="16"/>
      <c r="AH7" s="15"/>
      <c r="AI7" s="16" t="s">
        <v>49</v>
      </c>
      <c r="AJ7" s="16" t="s">
        <v>50</v>
      </c>
      <c r="AK7" s="16"/>
      <c r="AL7" s="15"/>
      <c r="AM7" s="16" t="s">
        <v>51</v>
      </c>
      <c r="AN7" s="16" t="s">
        <v>52</v>
      </c>
      <c r="AO7" s="16"/>
      <c r="AP7" s="15"/>
      <c r="AQ7" s="16" t="s">
        <v>53</v>
      </c>
      <c r="AR7" s="16" t="s">
        <v>54</v>
      </c>
      <c r="AS7" s="16"/>
      <c r="AT7" s="16"/>
      <c r="AU7" s="15"/>
      <c r="AV7" s="16" t="s">
        <v>55</v>
      </c>
      <c r="AW7" s="16" t="s">
        <v>56</v>
      </c>
      <c r="AX7" s="16"/>
      <c r="AY7" s="15"/>
      <c r="AZ7" s="16" t="s">
        <v>57</v>
      </c>
      <c r="BA7" s="16" t="s">
        <v>58</v>
      </c>
      <c r="BB7" s="16"/>
      <c r="BC7" s="15"/>
      <c r="BD7" s="16" t="s">
        <v>59</v>
      </c>
      <c r="BE7" s="16" t="s">
        <v>60</v>
      </c>
      <c r="BF7" s="16"/>
      <c r="BG7" s="15"/>
      <c r="BH7" s="16" t="s">
        <v>61</v>
      </c>
      <c r="BI7" s="16" t="s">
        <v>62</v>
      </c>
      <c r="BJ7" s="16"/>
      <c r="BK7" s="15"/>
      <c r="BL7" s="16" t="s">
        <v>63</v>
      </c>
      <c r="BM7" s="16" t="s">
        <v>64</v>
      </c>
      <c r="BN7" s="16"/>
      <c r="BO7" s="15"/>
      <c r="BP7" s="16" t="s">
        <v>65</v>
      </c>
      <c r="BQ7" s="16" t="s">
        <v>66</v>
      </c>
      <c r="BR7" s="16"/>
      <c r="BS7" s="15"/>
      <c r="BT7" s="16" t="s">
        <v>67</v>
      </c>
      <c r="BU7" s="16" t="s">
        <v>68</v>
      </c>
      <c r="BV7" s="16"/>
      <c r="BW7" s="15"/>
      <c r="BX7" s="16" t="s">
        <v>69</v>
      </c>
      <c r="BY7" s="16" t="s">
        <v>70</v>
      </c>
      <c r="BZ7" s="14"/>
      <c r="CA7" s="15"/>
      <c r="CB7" s="16" t="s">
        <v>71</v>
      </c>
      <c r="CC7" s="16" t="s">
        <v>72</v>
      </c>
      <c r="CD7" s="14"/>
      <c r="CE7" s="15"/>
      <c r="CF7" s="16" t="s">
        <v>73</v>
      </c>
      <c r="CG7" s="16" t="s">
        <v>74</v>
      </c>
      <c r="CH7" s="14"/>
      <c r="CI7" s="15"/>
      <c r="CJ7" s="16" t="s">
        <v>75</v>
      </c>
      <c r="CK7" s="16" t="s">
        <v>76</v>
      </c>
      <c r="CL7" s="16"/>
      <c r="CM7" s="15"/>
      <c r="CN7" s="16" t="s">
        <v>77</v>
      </c>
      <c r="CO7" s="16" t="s">
        <v>78</v>
      </c>
      <c r="CP7" s="15"/>
    </row>
    <row r="8" spans="2:94" x14ac:dyDescent="0.3">
      <c r="B8" s="17" t="s">
        <v>79</v>
      </c>
      <c r="C8" s="18" t="s">
        <v>80</v>
      </c>
      <c r="D8" s="19" t="s">
        <v>81</v>
      </c>
      <c r="F8" s="20">
        <f>EDATE(G8,-H8)</f>
        <v>45107</v>
      </c>
      <c r="G8" s="21">
        <f>EDATE(CO8,-36)-1</f>
        <v>45230</v>
      </c>
      <c r="H8" s="19">
        <v>4</v>
      </c>
      <c r="J8" s="22">
        <f>EDATE(K8,-L8)</f>
        <v>45594</v>
      </c>
      <c r="K8" s="21">
        <f t="shared" ref="K8:K16" si="0">WORKDAY(N8,-1)</f>
        <v>46324</v>
      </c>
      <c r="L8" s="19">
        <f t="shared" ref="L8:L30" si="1">IF(D8="Condomínio",18,24)</f>
        <v>24</v>
      </c>
      <c r="N8" s="21">
        <f>EDATE(O8,-P8)</f>
        <v>46325</v>
      </c>
      <c r="O8" s="21">
        <f t="shared" ref="O8:O16" si="2">WORKDAY(Q8,-1)</f>
        <v>46325</v>
      </c>
      <c r="P8" s="23">
        <f t="shared" ref="P8:P30" si="3">IF($CQ$4="Com Pulmão",6,0)</f>
        <v>0</v>
      </c>
      <c r="Q8" s="24">
        <f>CO8</f>
        <v>46327</v>
      </c>
      <c r="S8" s="25">
        <f>CB8</f>
        <v>45481</v>
      </c>
      <c r="T8" s="25">
        <f>WORKDAY(S8,U8)</f>
        <v>45530</v>
      </c>
      <c r="U8" s="19">
        <v>35</v>
      </c>
      <c r="W8" s="21">
        <f>WORKDAY(T8,1)</f>
        <v>45531</v>
      </c>
      <c r="X8" s="21">
        <f>WORKDAY(W8,Y8)</f>
        <v>45615</v>
      </c>
      <c r="Y8" s="19">
        <v>60</v>
      </c>
      <c r="AA8" s="21">
        <f>WORKDAY(X8,1)</f>
        <v>45616</v>
      </c>
      <c r="AB8" s="21">
        <f>WORKDAY(AA8,AC8)</f>
        <v>45700</v>
      </c>
      <c r="AC8" s="19">
        <v>60</v>
      </c>
      <c r="AE8" s="21">
        <f>EDATE(AF8,-AG8)</f>
        <v>45888</v>
      </c>
      <c r="AF8" s="21">
        <f>WORKDAY(AQ8,-1)</f>
        <v>45919</v>
      </c>
      <c r="AG8" s="19">
        <v>1</v>
      </c>
      <c r="AI8" s="21">
        <f>WORKDAY(CC8,1)</f>
        <v>45594</v>
      </c>
      <c r="AJ8" s="21">
        <f>WORKDAY(AI8,AK8)</f>
        <v>45629</v>
      </c>
      <c r="AK8" s="19">
        <v>25</v>
      </c>
      <c r="AM8" s="21">
        <f>WORKDAY(AJ8,1)</f>
        <v>45630</v>
      </c>
      <c r="AN8" s="21">
        <f>WORKDAY(AM8,AO8)</f>
        <v>45714</v>
      </c>
      <c r="AO8" s="19">
        <v>60</v>
      </c>
      <c r="AQ8" s="21">
        <f>WORKDAY(AR8,-(AT8+AS8))</f>
        <v>45922</v>
      </c>
      <c r="AR8" s="21">
        <f>WORKDAY(AV8,-1)</f>
        <v>46063</v>
      </c>
      <c r="AS8" s="26">
        <v>21</v>
      </c>
      <c r="AT8" s="27">
        <v>80</v>
      </c>
      <c r="AV8" s="21">
        <f>EDATE(AW8,-AX8)</f>
        <v>46064</v>
      </c>
      <c r="AW8" s="21">
        <f>WORKDAY(BX8,-1)</f>
        <v>46276</v>
      </c>
      <c r="AX8" s="19">
        <v>7</v>
      </c>
      <c r="AZ8" s="21">
        <f>WORKDAY(AJ8,1)</f>
        <v>45630</v>
      </c>
      <c r="BA8" s="21">
        <f>WORKDAY(AZ8,BB8)</f>
        <v>45672</v>
      </c>
      <c r="BB8" s="19">
        <v>30</v>
      </c>
      <c r="BD8" s="21">
        <f>WORKDAY(BA8,1)</f>
        <v>45673</v>
      </c>
      <c r="BE8" s="21">
        <f>WORKDAY(BD8,BF8)</f>
        <v>45890</v>
      </c>
      <c r="BF8" s="19">
        <v>155</v>
      </c>
      <c r="BH8" s="21">
        <f>WORKDAY(BI8,-BJ8)</f>
        <v>45996</v>
      </c>
      <c r="BI8" s="21">
        <f>WORKDAY(BL8,-1)</f>
        <v>46122</v>
      </c>
      <c r="BJ8" s="19">
        <v>90</v>
      </c>
      <c r="BL8" s="21">
        <f>EDATE(BM8,-BN8)</f>
        <v>46123</v>
      </c>
      <c r="BM8" s="21">
        <f>WORKDAY(BX8,-1)</f>
        <v>46276</v>
      </c>
      <c r="BN8" s="19">
        <v>5</v>
      </c>
      <c r="BP8" s="21">
        <f>WORKDAY(BQ8,-BR8)</f>
        <v>46078</v>
      </c>
      <c r="BQ8" s="21">
        <f>WORKDAY(BT8,-1)</f>
        <v>46183</v>
      </c>
      <c r="BR8" s="19">
        <v>75</v>
      </c>
      <c r="BT8" s="21">
        <f>EDATE(BU8,-BV8)</f>
        <v>46184</v>
      </c>
      <c r="BU8" s="21">
        <f>WORKDAY(BX8,-1)</f>
        <v>46276</v>
      </c>
      <c r="BV8" s="19">
        <v>3</v>
      </c>
      <c r="BX8" s="21">
        <f>EDATE(BY8,-BZ8)</f>
        <v>46279</v>
      </c>
      <c r="BY8" s="21">
        <f t="shared" ref="BY8:BY30" si="4">WORKDAY(CN8,-1)</f>
        <v>46279</v>
      </c>
      <c r="BZ8" s="23">
        <f t="shared" ref="BZ8:BZ30" si="5">IF($CQ$4="Com Pulmão",6,0)</f>
        <v>0</v>
      </c>
      <c r="CB8" s="25">
        <f>WORKDAY(CC8,-CD8)</f>
        <v>45481</v>
      </c>
      <c r="CC8" s="21">
        <f>WORKDAY(CF8,-1)</f>
        <v>45593</v>
      </c>
      <c r="CD8" s="19">
        <v>80</v>
      </c>
      <c r="CF8" s="25">
        <f>EDATE(CG8,-CH8)</f>
        <v>45594</v>
      </c>
      <c r="CG8" s="21">
        <f>WORKDAY(CJ8,-1)</f>
        <v>46324</v>
      </c>
      <c r="CH8" s="19">
        <f t="shared" ref="CH8:CH30" si="6">IF(D8="Condomínio",18,24)</f>
        <v>24</v>
      </c>
      <c r="CJ8" s="21">
        <f>EDATE(CK8,-CL8)</f>
        <v>46325</v>
      </c>
      <c r="CK8" s="21">
        <f t="shared" ref="CK8:CK24" si="7">WORKDAY(CO8,-1)</f>
        <v>46325</v>
      </c>
      <c r="CL8" s="19">
        <f t="shared" ref="CL8:CL30" si="8">IF($CQ$4="Com Pulmão",6,0)</f>
        <v>0</v>
      </c>
      <c r="CN8" s="28">
        <v>46280</v>
      </c>
      <c r="CO8" s="29">
        <v>46327</v>
      </c>
      <c r="CP8">
        <f>-NETWORKDAYS(CO8,CN8)</f>
        <v>34</v>
      </c>
    </row>
    <row r="9" spans="2:94" x14ac:dyDescent="0.3">
      <c r="B9" s="30" t="s">
        <v>82</v>
      </c>
      <c r="C9" s="31" t="s">
        <v>83</v>
      </c>
      <c r="D9" s="32" t="s">
        <v>84</v>
      </c>
      <c r="F9" s="33">
        <f t="shared" ref="F9:F30" si="9">EDATE(G9,-H9)</f>
        <v>44620</v>
      </c>
      <c r="G9" s="34">
        <f t="shared" ref="G9:G30" si="10">EDATE(CO9,-36)-1</f>
        <v>44742</v>
      </c>
      <c r="H9" s="32">
        <v>4</v>
      </c>
      <c r="J9" s="35">
        <f t="shared" ref="J9:J30" si="11">EDATE(K9,-L9)</f>
        <v>45287</v>
      </c>
      <c r="K9" s="34">
        <f t="shared" si="0"/>
        <v>45835</v>
      </c>
      <c r="L9" s="32">
        <f t="shared" si="1"/>
        <v>18</v>
      </c>
      <c r="N9" s="34">
        <f t="shared" ref="N9:N30" si="12">EDATE(O9,-P9)</f>
        <v>45838</v>
      </c>
      <c r="O9" s="34">
        <f t="shared" si="2"/>
        <v>45838</v>
      </c>
      <c r="P9" s="36">
        <f t="shared" si="3"/>
        <v>0</v>
      </c>
      <c r="Q9" s="24">
        <f t="shared" ref="Q9:Q30" si="13">CO9</f>
        <v>45839</v>
      </c>
      <c r="S9" s="37">
        <f t="shared" ref="S9:S30" si="14">CB9</f>
        <v>45174</v>
      </c>
      <c r="T9" s="37">
        <f t="shared" ref="T9:T30" si="15">WORKDAY(S9,U9)</f>
        <v>45223</v>
      </c>
      <c r="U9" s="32">
        <v>35</v>
      </c>
      <c r="W9" s="34">
        <f t="shared" ref="W9:W30" si="16">WORKDAY(T9,1)</f>
        <v>45224</v>
      </c>
      <c r="X9" s="34">
        <f t="shared" ref="X9:X30" si="17">WORKDAY(W9,Y9)</f>
        <v>45308</v>
      </c>
      <c r="Y9" s="32">
        <v>60</v>
      </c>
      <c r="AA9" s="34">
        <f t="shared" ref="AA9:AA30" si="18">WORKDAY(X9,1)</f>
        <v>45309</v>
      </c>
      <c r="AB9" s="34">
        <f t="shared" ref="AB9:AB30" si="19">WORKDAY(AA9,AC9)</f>
        <v>45393</v>
      </c>
      <c r="AC9" s="32">
        <v>60</v>
      </c>
      <c r="AE9" s="34">
        <f t="shared" ref="AE9:AE30" si="20">EDATE(AF9,-AG9)</f>
        <v>45432</v>
      </c>
      <c r="AF9" s="34">
        <f t="shared" ref="AF9:AF30" si="21">WORKDAY(AQ9,-1)</f>
        <v>45463</v>
      </c>
      <c r="AG9" s="32">
        <v>1</v>
      </c>
      <c r="AI9" s="34">
        <f t="shared" ref="AI9:AI30" si="22">WORKDAY(CC9,1)</f>
        <v>45287</v>
      </c>
      <c r="AJ9" s="34">
        <f t="shared" ref="AJ9:AJ30" si="23">WORKDAY(AI9,AK9)</f>
        <v>45322</v>
      </c>
      <c r="AK9" s="32">
        <v>25</v>
      </c>
      <c r="AM9" s="34">
        <f t="shared" ref="AM9:AM30" si="24">WORKDAY(AJ9,1)</f>
        <v>45323</v>
      </c>
      <c r="AN9" s="34">
        <f t="shared" ref="AN9:AN30" si="25">WORKDAY(AM9,AO9)</f>
        <v>45407</v>
      </c>
      <c r="AO9" s="32">
        <v>60</v>
      </c>
      <c r="AQ9" s="34">
        <f t="shared" ref="AQ9:AQ30" si="26">WORKDAY(AR9,-(AT9+AS9))</f>
        <v>45464</v>
      </c>
      <c r="AR9" s="34">
        <f t="shared" ref="AR9:AR30" si="27">WORKDAY(AV9,-1)</f>
        <v>45607</v>
      </c>
      <c r="AS9" s="38">
        <v>21</v>
      </c>
      <c r="AT9" s="39">
        <v>80</v>
      </c>
      <c r="AV9" s="34">
        <f t="shared" ref="AV9:AV30" si="28">EDATE(AW9,-AX9)</f>
        <v>45608</v>
      </c>
      <c r="AW9" s="34">
        <f t="shared" ref="AW9:AW30" si="29">WORKDAY(BX9,-1)</f>
        <v>45820</v>
      </c>
      <c r="AX9" s="32">
        <v>7</v>
      </c>
      <c r="AZ9" s="34">
        <f t="shared" ref="AZ9:AZ30" si="30">WORKDAY(AJ9,1)</f>
        <v>45323</v>
      </c>
      <c r="BA9" s="34">
        <f t="shared" ref="BA9:BA30" si="31">WORKDAY(AZ9,BB9)</f>
        <v>45365</v>
      </c>
      <c r="BB9" s="32">
        <v>30</v>
      </c>
      <c r="BD9" s="34">
        <f t="shared" ref="BD9:BD30" si="32">WORKDAY(BA9,1)</f>
        <v>45366</v>
      </c>
      <c r="BE9" s="34">
        <f t="shared" ref="BE9:BE30" si="33">WORKDAY(BD9,BF9)</f>
        <v>45583</v>
      </c>
      <c r="BF9" s="32">
        <v>155</v>
      </c>
      <c r="BH9" s="34">
        <f t="shared" ref="BH9:BH30" si="34">WORKDAY(BI9,-BJ9)</f>
        <v>45541</v>
      </c>
      <c r="BI9" s="34">
        <f t="shared" ref="BI9:BI30" si="35">WORKDAY(BL9,-1)</f>
        <v>45667</v>
      </c>
      <c r="BJ9" s="32">
        <v>90</v>
      </c>
      <c r="BL9" s="34">
        <f t="shared" ref="BL9:BL30" si="36">EDATE(BM9,-BN9)</f>
        <v>45669</v>
      </c>
      <c r="BM9" s="34">
        <f t="shared" ref="BM9:BM30" si="37">BX9-1</f>
        <v>45820</v>
      </c>
      <c r="BN9" s="32">
        <v>5</v>
      </c>
      <c r="BP9" s="34">
        <f t="shared" ref="BP9:BP30" si="38">WORKDAY(BQ9,-BR9)</f>
        <v>45622</v>
      </c>
      <c r="BQ9" s="34">
        <f t="shared" ref="BQ9:BQ30" si="39">WORKDAY(BT9,-1)</f>
        <v>45727</v>
      </c>
      <c r="BR9" s="32">
        <v>75</v>
      </c>
      <c r="BT9" s="34">
        <f t="shared" ref="BT9:BT30" si="40">EDATE(BU9,-BV9)</f>
        <v>45728</v>
      </c>
      <c r="BU9" s="34">
        <f t="shared" ref="BU9:BU30" si="41">WORKDAY(BX9,-1)</f>
        <v>45820</v>
      </c>
      <c r="BV9" s="32">
        <v>3</v>
      </c>
      <c r="BX9" s="34">
        <f t="shared" ref="BX9:BX30" si="42">EDATE(BY9,-BZ9)</f>
        <v>45821</v>
      </c>
      <c r="BY9" s="34">
        <f t="shared" si="4"/>
        <v>45821</v>
      </c>
      <c r="BZ9" s="36">
        <f t="shared" si="5"/>
        <v>0</v>
      </c>
      <c r="CB9" s="37">
        <f t="shared" ref="CB9:CB30" si="43">WORKDAY(CC9,-CD9)</f>
        <v>45174</v>
      </c>
      <c r="CC9" s="37">
        <f t="shared" ref="CC9:CC30" si="44">WORKDAY(CF9,-1)</f>
        <v>45286</v>
      </c>
      <c r="CD9" s="32">
        <v>80</v>
      </c>
      <c r="CF9" s="37">
        <f t="shared" ref="CF9:CF30" si="45">EDATE(CG9,-CH9)</f>
        <v>45287</v>
      </c>
      <c r="CG9" s="37">
        <f t="shared" ref="CG9:CG30" si="46">WORKDAY(CJ9,-1)</f>
        <v>45835</v>
      </c>
      <c r="CH9" s="32">
        <f t="shared" si="6"/>
        <v>18</v>
      </c>
      <c r="CJ9" s="37">
        <f t="shared" ref="CJ9:CJ30" si="47">EDATE(CK9,-CL9)</f>
        <v>45838</v>
      </c>
      <c r="CK9" s="37">
        <f t="shared" si="7"/>
        <v>45838</v>
      </c>
      <c r="CL9" s="32">
        <f t="shared" si="8"/>
        <v>0</v>
      </c>
      <c r="CN9" s="28">
        <v>45823</v>
      </c>
      <c r="CO9" s="29">
        <v>45839</v>
      </c>
      <c r="CP9">
        <f t="shared" ref="CP9:CP30" si="48">-NETWORKDAYS(CO9,CN9)</f>
        <v>12</v>
      </c>
    </row>
    <row r="10" spans="2:94" x14ac:dyDescent="0.3">
      <c r="B10" s="17" t="s">
        <v>82</v>
      </c>
      <c r="C10" s="18" t="s">
        <v>85</v>
      </c>
      <c r="D10" s="19" t="s">
        <v>84</v>
      </c>
      <c r="F10" s="20">
        <f t="shared" si="9"/>
        <v>44834</v>
      </c>
      <c r="G10" s="21">
        <f t="shared" si="10"/>
        <v>44957</v>
      </c>
      <c r="H10" s="19">
        <v>4</v>
      </c>
      <c r="J10" s="22">
        <f t="shared" si="11"/>
        <v>45502</v>
      </c>
      <c r="K10" s="21">
        <f t="shared" si="0"/>
        <v>46051</v>
      </c>
      <c r="L10" s="19">
        <f t="shared" si="1"/>
        <v>18</v>
      </c>
      <c r="N10" s="21">
        <f t="shared" si="12"/>
        <v>46052</v>
      </c>
      <c r="O10" s="21">
        <f t="shared" si="2"/>
        <v>46052</v>
      </c>
      <c r="P10" s="23">
        <f t="shared" si="3"/>
        <v>0</v>
      </c>
      <c r="Q10" s="24">
        <f t="shared" si="13"/>
        <v>46054</v>
      </c>
      <c r="S10" s="25">
        <f t="shared" si="14"/>
        <v>45387</v>
      </c>
      <c r="T10" s="25">
        <f t="shared" si="15"/>
        <v>45436</v>
      </c>
      <c r="U10" s="19">
        <v>35</v>
      </c>
      <c r="W10" s="21">
        <f t="shared" si="16"/>
        <v>45439</v>
      </c>
      <c r="X10" s="21">
        <f t="shared" si="17"/>
        <v>45523</v>
      </c>
      <c r="Y10" s="19">
        <v>60</v>
      </c>
      <c r="AA10" s="21">
        <f t="shared" si="18"/>
        <v>45524</v>
      </c>
      <c r="AB10" s="21">
        <f t="shared" si="19"/>
        <v>45608</v>
      </c>
      <c r="AC10" s="19">
        <v>60</v>
      </c>
      <c r="AE10" s="21">
        <f t="shared" si="20"/>
        <v>45648</v>
      </c>
      <c r="AF10" s="21">
        <f t="shared" si="21"/>
        <v>45679</v>
      </c>
      <c r="AG10" s="19">
        <v>1</v>
      </c>
      <c r="AI10" s="21">
        <f t="shared" si="22"/>
        <v>45502</v>
      </c>
      <c r="AJ10" s="21">
        <f t="shared" si="23"/>
        <v>45537</v>
      </c>
      <c r="AK10" s="19">
        <v>25</v>
      </c>
      <c r="AM10" s="21">
        <f t="shared" si="24"/>
        <v>45538</v>
      </c>
      <c r="AN10" s="21">
        <f t="shared" si="25"/>
        <v>45622</v>
      </c>
      <c r="AO10" s="19">
        <v>60</v>
      </c>
      <c r="AQ10" s="21">
        <f t="shared" si="26"/>
        <v>45680</v>
      </c>
      <c r="AR10" s="21">
        <f t="shared" si="27"/>
        <v>45821</v>
      </c>
      <c r="AS10" s="26">
        <v>21</v>
      </c>
      <c r="AT10" s="27">
        <v>80</v>
      </c>
      <c r="AV10" s="21">
        <f t="shared" si="28"/>
        <v>45822</v>
      </c>
      <c r="AW10" s="21">
        <f t="shared" si="29"/>
        <v>46036</v>
      </c>
      <c r="AX10" s="19">
        <v>7</v>
      </c>
      <c r="AZ10" s="21">
        <f t="shared" si="30"/>
        <v>45538</v>
      </c>
      <c r="BA10" s="21">
        <f t="shared" si="31"/>
        <v>45580</v>
      </c>
      <c r="BB10" s="19">
        <v>30</v>
      </c>
      <c r="BD10" s="21">
        <f t="shared" si="32"/>
        <v>45581</v>
      </c>
      <c r="BE10" s="21">
        <f t="shared" si="33"/>
        <v>45798</v>
      </c>
      <c r="BF10" s="19">
        <v>155</v>
      </c>
      <c r="BH10" s="21">
        <f t="shared" si="34"/>
        <v>45756</v>
      </c>
      <c r="BI10" s="21">
        <f t="shared" si="35"/>
        <v>45882</v>
      </c>
      <c r="BJ10" s="19">
        <v>90</v>
      </c>
      <c r="BL10" s="21">
        <f t="shared" si="36"/>
        <v>45883</v>
      </c>
      <c r="BM10" s="21">
        <f t="shared" si="37"/>
        <v>46036</v>
      </c>
      <c r="BN10" s="19">
        <v>5</v>
      </c>
      <c r="BP10" s="21">
        <f t="shared" si="38"/>
        <v>45838</v>
      </c>
      <c r="BQ10" s="21">
        <f t="shared" si="39"/>
        <v>45943</v>
      </c>
      <c r="BR10" s="19">
        <v>75</v>
      </c>
      <c r="BT10" s="21">
        <f t="shared" si="40"/>
        <v>45944</v>
      </c>
      <c r="BU10" s="21">
        <f t="shared" si="41"/>
        <v>46036</v>
      </c>
      <c r="BV10" s="19">
        <v>3</v>
      </c>
      <c r="BX10" s="21">
        <f t="shared" si="42"/>
        <v>46037</v>
      </c>
      <c r="BY10" s="21">
        <f t="shared" si="4"/>
        <v>46037</v>
      </c>
      <c r="BZ10" s="23">
        <f t="shared" si="5"/>
        <v>0</v>
      </c>
      <c r="CB10" s="25">
        <f t="shared" si="43"/>
        <v>45387</v>
      </c>
      <c r="CC10" s="25">
        <f t="shared" si="44"/>
        <v>45499</v>
      </c>
      <c r="CD10" s="19">
        <v>80</v>
      </c>
      <c r="CF10" s="25">
        <f t="shared" si="45"/>
        <v>45502</v>
      </c>
      <c r="CG10" s="25">
        <f t="shared" si="46"/>
        <v>46051</v>
      </c>
      <c r="CH10" s="19">
        <f t="shared" si="6"/>
        <v>18</v>
      </c>
      <c r="CJ10" s="25">
        <f t="shared" si="47"/>
        <v>46052</v>
      </c>
      <c r="CK10" s="25">
        <f t="shared" si="7"/>
        <v>46052</v>
      </c>
      <c r="CL10" s="19">
        <f t="shared" si="8"/>
        <v>0</v>
      </c>
      <c r="CN10" s="28">
        <v>46038</v>
      </c>
      <c r="CO10" s="29">
        <v>46054</v>
      </c>
      <c r="CP10">
        <f t="shared" si="48"/>
        <v>11</v>
      </c>
    </row>
    <row r="11" spans="2:94" x14ac:dyDescent="0.3">
      <c r="B11" s="30" t="s">
        <v>82</v>
      </c>
      <c r="C11" s="31" t="s">
        <v>86</v>
      </c>
      <c r="D11" s="32" t="s">
        <v>84</v>
      </c>
      <c r="F11" s="33">
        <f t="shared" si="9"/>
        <v>45046</v>
      </c>
      <c r="G11" s="34">
        <f t="shared" si="10"/>
        <v>45169</v>
      </c>
      <c r="H11" s="32">
        <v>4</v>
      </c>
      <c r="J11" s="35">
        <f t="shared" si="11"/>
        <v>45716</v>
      </c>
      <c r="K11" s="34">
        <f t="shared" si="0"/>
        <v>46262</v>
      </c>
      <c r="L11" s="32">
        <f t="shared" si="1"/>
        <v>18</v>
      </c>
      <c r="N11" s="34">
        <f t="shared" si="12"/>
        <v>46265</v>
      </c>
      <c r="O11" s="34">
        <f t="shared" si="2"/>
        <v>46265</v>
      </c>
      <c r="P11" s="36">
        <f t="shared" si="3"/>
        <v>0</v>
      </c>
      <c r="Q11" s="24">
        <f t="shared" si="13"/>
        <v>46266</v>
      </c>
      <c r="S11" s="37">
        <f t="shared" si="14"/>
        <v>45603</v>
      </c>
      <c r="T11" s="37">
        <f t="shared" si="15"/>
        <v>45652</v>
      </c>
      <c r="U11" s="32">
        <v>35</v>
      </c>
      <c r="W11" s="34">
        <f t="shared" si="16"/>
        <v>45653</v>
      </c>
      <c r="X11" s="34">
        <f t="shared" si="17"/>
        <v>45737</v>
      </c>
      <c r="Y11" s="32">
        <v>60</v>
      </c>
      <c r="AA11" s="34">
        <f t="shared" si="18"/>
        <v>45740</v>
      </c>
      <c r="AB11" s="34">
        <f t="shared" si="19"/>
        <v>45824</v>
      </c>
      <c r="AC11" s="32">
        <v>60</v>
      </c>
      <c r="AE11" s="34">
        <f t="shared" si="20"/>
        <v>45874</v>
      </c>
      <c r="AF11" s="34">
        <f t="shared" si="21"/>
        <v>45905</v>
      </c>
      <c r="AG11" s="32">
        <v>1</v>
      </c>
      <c r="AI11" s="34">
        <f t="shared" si="22"/>
        <v>45716</v>
      </c>
      <c r="AJ11" s="34">
        <f t="shared" si="23"/>
        <v>45751</v>
      </c>
      <c r="AK11" s="32">
        <v>25</v>
      </c>
      <c r="AM11" s="34">
        <f t="shared" si="24"/>
        <v>45754</v>
      </c>
      <c r="AN11" s="34">
        <f t="shared" si="25"/>
        <v>45838</v>
      </c>
      <c r="AO11" s="32">
        <v>60</v>
      </c>
      <c r="AQ11" s="34">
        <f t="shared" si="26"/>
        <v>45908</v>
      </c>
      <c r="AR11" s="34">
        <f t="shared" si="27"/>
        <v>46049</v>
      </c>
      <c r="AS11" s="38">
        <v>21</v>
      </c>
      <c r="AT11" s="39">
        <v>80</v>
      </c>
      <c r="AV11" s="34">
        <f t="shared" si="28"/>
        <v>46050</v>
      </c>
      <c r="AW11" s="34">
        <f t="shared" si="29"/>
        <v>46262</v>
      </c>
      <c r="AX11" s="32">
        <v>7</v>
      </c>
      <c r="AZ11" s="34">
        <f t="shared" si="30"/>
        <v>45754</v>
      </c>
      <c r="BA11" s="34">
        <f t="shared" si="31"/>
        <v>45796</v>
      </c>
      <c r="BB11" s="32">
        <v>30</v>
      </c>
      <c r="BD11" s="34">
        <f t="shared" si="32"/>
        <v>45797</v>
      </c>
      <c r="BE11" s="34">
        <f t="shared" si="33"/>
        <v>46014</v>
      </c>
      <c r="BF11" s="32">
        <v>155</v>
      </c>
      <c r="BH11" s="34">
        <f t="shared" si="34"/>
        <v>45982</v>
      </c>
      <c r="BI11" s="34">
        <f t="shared" si="35"/>
        <v>46108</v>
      </c>
      <c r="BJ11" s="32">
        <v>90</v>
      </c>
      <c r="BL11" s="34">
        <f t="shared" si="36"/>
        <v>46111</v>
      </c>
      <c r="BM11" s="34">
        <f t="shared" si="37"/>
        <v>46264</v>
      </c>
      <c r="BN11" s="32">
        <v>5</v>
      </c>
      <c r="BP11" s="34">
        <f t="shared" si="38"/>
        <v>46064</v>
      </c>
      <c r="BQ11" s="34">
        <f t="shared" si="39"/>
        <v>46169</v>
      </c>
      <c r="BR11" s="32">
        <v>75</v>
      </c>
      <c r="BT11" s="34">
        <f t="shared" si="40"/>
        <v>46170</v>
      </c>
      <c r="BU11" s="34">
        <f t="shared" si="41"/>
        <v>46262</v>
      </c>
      <c r="BV11" s="32">
        <v>3</v>
      </c>
      <c r="BX11" s="34">
        <f t="shared" si="42"/>
        <v>46265</v>
      </c>
      <c r="BY11" s="34">
        <f t="shared" si="4"/>
        <v>46265</v>
      </c>
      <c r="BZ11" s="36">
        <f t="shared" si="5"/>
        <v>0</v>
      </c>
      <c r="CB11" s="37">
        <f t="shared" si="43"/>
        <v>45603</v>
      </c>
      <c r="CC11" s="37">
        <f t="shared" si="44"/>
        <v>45715</v>
      </c>
      <c r="CD11" s="32">
        <v>80</v>
      </c>
      <c r="CF11" s="37">
        <f t="shared" si="45"/>
        <v>45716</v>
      </c>
      <c r="CG11" s="37">
        <f t="shared" si="46"/>
        <v>46262</v>
      </c>
      <c r="CH11" s="32">
        <f t="shared" si="6"/>
        <v>18</v>
      </c>
      <c r="CJ11" s="37">
        <f t="shared" si="47"/>
        <v>46265</v>
      </c>
      <c r="CK11" s="37">
        <f t="shared" si="7"/>
        <v>46265</v>
      </c>
      <c r="CL11" s="32">
        <f t="shared" si="8"/>
        <v>0</v>
      </c>
      <c r="CN11" s="28">
        <v>46266</v>
      </c>
      <c r="CO11" s="29">
        <v>46266</v>
      </c>
      <c r="CP11">
        <f t="shared" si="48"/>
        <v>-1</v>
      </c>
    </row>
    <row r="12" spans="2:94" x14ac:dyDescent="0.3">
      <c r="B12" s="17" t="s">
        <v>82</v>
      </c>
      <c r="C12" s="18" t="s">
        <v>87</v>
      </c>
      <c r="D12" s="19" t="s">
        <v>84</v>
      </c>
      <c r="F12" s="20">
        <f t="shared" si="9"/>
        <v>45260</v>
      </c>
      <c r="G12" s="21">
        <f t="shared" si="10"/>
        <v>45382</v>
      </c>
      <c r="H12" s="19">
        <v>4</v>
      </c>
      <c r="J12" s="22">
        <f t="shared" si="11"/>
        <v>45930</v>
      </c>
      <c r="K12" s="21">
        <f t="shared" si="0"/>
        <v>46476</v>
      </c>
      <c r="L12" s="19">
        <f t="shared" si="1"/>
        <v>18</v>
      </c>
      <c r="N12" s="21">
        <f t="shared" si="12"/>
        <v>46477</v>
      </c>
      <c r="O12" s="21">
        <f t="shared" si="2"/>
        <v>46477</v>
      </c>
      <c r="P12" s="23">
        <f t="shared" si="3"/>
        <v>0</v>
      </c>
      <c r="Q12" s="24">
        <f t="shared" si="13"/>
        <v>46478</v>
      </c>
      <c r="S12" s="25">
        <f t="shared" si="14"/>
        <v>45817</v>
      </c>
      <c r="T12" s="25">
        <f t="shared" si="15"/>
        <v>45866</v>
      </c>
      <c r="U12" s="19">
        <v>35</v>
      </c>
      <c r="W12" s="21">
        <f t="shared" si="16"/>
        <v>45867</v>
      </c>
      <c r="X12" s="21">
        <f t="shared" si="17"/>
        <v>45951</v>
      </c>
      <c r="Y12" s="19">
        <v>60</v>
      </c>
      <c r="AA12" s="21">
        <f t="shared" si="18"/>
        <v>45952</v>
      </c>
      <c r="AB12" s="21">
        <f t="shared" si="19"/>
        <v>46036</v>
      </c>
      <c r="AC12" s="19">
        <v>60</v>
      </c>
      <c r="AE12" s="21">
        <f t="shared" si="20"/>
        <v>46089</v>
      </c>
      <c r="AF12" s="21">
        <f t="shared" si="21"/>
        <v>46120</v>
      </c>
      <c r="AG12" s="19">
        <v>1</v>
      </c>
      <c r="AI12" s="21">
        <f t="shared" si="22"/>
        <v>45930</v>
      </c>
      <c r="AJ12" s="21">
        <f t="shared" si="23"/>
        <v>45965</v>
      </c>
      <c r="AK12" s="19">
        <v>25</v>
      </c>
      <c r="AM12" s="21">
        <f t="shared" si="24"/>
        <v>45966</v>
      </c>
      <c r="AN12" s="21">
        <f t="shared" si="25"/>
        <v>46050</v>
      </c>
      <c r="AO12" s="19">
        <v>60</v>
      </c>
      <c r="AQ12" s="21">
        <f t="shared" si="26"/>
        <v>46121</v>
      </c>
      <c r="AR12" s="21">
        <f t="shared" si="27"/>
        <v>46262</v>
      </c>
      <c r="AS12" s="26">
        <v>21</v>
      </c>
      <c r="AT12" s="27">
        <v>80</v>
      </c>
      <c r="AV12" s="21">
        <f t="shared" si="28"/>
        <v>46264</v>
      </c>
      <c r="AW12" s="21">
        <f t="shared" si="29"/>
        <v>46476</v>
      </c>
      <c r="AX12" s="19">
        <v>7</v>
      </c>
      <c r="AZ12" s="21">
        <f t="shared" si="30"/>
        <v>45966</v>
      </c>
      <c r="BA12" s="21">
        <f t="shared" si="31"/>
        <v>46008</v>
      </c>
      <c r="BB12" s="19">
        <v>30</v>
      </c>
      <c r="BD12" s="21">
        <f t="shared" si="32"/>
        <v>46009</v>
      </c>
      <c r="BE12" s="21">
        <f t="shared" si="33"/>
        <v>46226</v>
      </c>
      <c r="BF12" s="19">
        <v>155</v>
      </c>
      <c r="BH12" s="21">
        <f t="shared" si="34"/>
        <v>46198</v>
      </c>
      <c r="BI12" s="21">
        <f t="shared" si="35"/>
        <v>46324</v>
      </c>
      <c r="BJ12" s="19">
        <v>90</v>
      </c>
      <c r="BL12" s="21">
        <f t="shared" si="36"/>
        <v>46325</v>
      </c>
      <c r="BM12" s="21">
        <f t="shared" si="37"/>
        <v>46476</v>
      </c>
      <c r="BN12" s="19">
        <v>5</v>
      </c>
      <c r="BP12" s="21">
        <f t="shared" si="38"/>
        <v>46280</v>
      </c>
      <c r="BQ12" s="21">
        <f t="shared" si="39"/>
        <v>46385</v>
      </c>
      <c r="BR12" s="19">
        <v>75</v>
      </c>
      <c r="BT12" s="21">
        <f t="shared" si="40"/>
        <v>46386</v>
      </c>
      <c r="BU12" s="21">
        <f t="shared" si="41"/>
        <v>46476</v>
      </c>
      <c r="BV12" s="19">
        <v>3</v>
      </c>
      <c r="BX12" s="21">
        <f t="shared" si="42"/>
        <v>46477</v>
      </c>
      <c r="BY12" s="21">
        <f t="shared" si="4"/>
        <v>46477</v>
      </c>
      <c r="BZ12" s="23">
        <f t="shared" si="5"/>
        <v>0</v>
      </c>
      <c r="CB12" s="25">
        <f t="shared" si="43"/>
        <v>45817</v>
      </c>
      <c r="CC12" s="25">
        <f t="shared" si="44"/>
        <v>45929</v>
      </c>
      <c r="CD12" s="19">
        <v>80</v>
      </c>
      <c r="CF12" s="25">
        <f t="shared" si="45"/>
        <v>45930</v>
      </c>
      <c r="CG12" s="25">
        <f t="shared" si="46"/>
        <v>46476</v>
      </c>
      <c r="CH12" s="19">
        <f t="shared" si="6"/>
        <v>18</v>
      </c>
      <c r="CJ12" s="25">
        <f t="shared" si="47"/>
        <v>46477</v>
      </c>
      <c r="CK12" s="25">
        <f t="shared" si="7"/>
        <v>46477</v>
      </c>
      <c r="CL12" s="19">
        <f t="shared" si="8"/>
        <v>0</v>
      </c>
      <c r="CN12" s="28">
        <v>46478</v>
      </c>
      <c r="CO12" s="29">
        <v>46478</v>
      </c>
      <c r="CP12">
        <f t="shared" si="48"/>
        <v>-1</v>
      </c>
    </row>
    <row r="13" spans="2:94" x14ac:dyDescent="0.3">
      <c r="B13" s="30" t="s">
        <v>82</v>
      </c>
      <c r="C13" s="31" t="s">
        <v>88</v>
      </c>
      <c r="D13" s="32" t="s">
        <v>84</v>
      </c>
      <c r="F13" s="33">
        <f t="shared" si="9"/>
        <v>45473</v>
      </c>
      <c r="G13" s="34">
        <f t="shared" si="10"/>
        <v>45596</v>
      </c>
      <c r="H13" s="32">
        <v>4</v>
      </c>
      <c r="J13" s="35">
        <f t="shared" si="11"/>
        <v>46140</v>
      </c>
      <c r="K13" s="34">
        <f t="shared" si="0"/>
        <v>46688</v>
      </c>
      <c r="L13" s="32">
        <f t="shared" si="1"/>
        <v>18</v>
      </c>
      <c r="N13" s="34">
        <f t="shared" si="12"/>
        <v>46689</v>
      </c>
      <c r="O13" s="34">
        <f t="shared" si="2"/>
        <v>46689</v>
      </c>
      <c r="P13" s="36">
        <f t="shared" si="3"/>
        <v>0</v>
      </c>
      <c r="Q13" s="24">
        <f t="shared" si="13"/>
        <v>46692</v>
      </c>
      <c r="S13" s="37">
        <f t="shared" si="14"/>
        <v>46027</v>
      </c>
      <c r="T13" s="37">
        <f t="shared" si="15"/>
        <v>46076</v>
      </c>
      <c r="U13" s="32">
        <v>35</v>
      </c>
      <c r="W13" s="34">
        <f t="shared" si="16"/>
        <v>46077</v>
      </c>
      <c r="X13" s="34">
        <f t="shared" si="17"/>
        <v>46161</v>
      </c>
      <c r="Y13" s="32">
        <v>60</v>
      </c>
      <c r="AA13" s="34">
        <f t="shared" si="18"/>
        <v>46162</v>
      </c>
      <c r="AB13" s="34">
        <f t="shared" si="19"/>
        <v>46246</v>
      </c>
      <c r="AC13" s="32">
        <v>60</v>
      </c>
      <c r="AE13" s="34">
        <f t="shared" si="20"/>
        <v>46299</v>
      </c>
      <c r="AF13" s="34">
        <f t="shared" si="21"/>
        <v>46330</v>
      </c>
      <c r="AG13" s="32">
        <v>1</v>
      </c>
      <c r="AI13" s="34">
        <f t="shared" si="22"/>
        <v>46140</v>
      </c>
      <c r="AJ13" s="34">
        <f t="shared" si="23"/>
        <v>46175</v>
      </c>
      <c r="AK13" s="32">
        <v>25</v>
      </c>
      <c r="AM13" s="34">
        <f t="shared" si="24"/>
        <v>46176</v>
      </c>
      <c r="AN13" s="34">
        <f t="shared" si="25"/>
        <v>46260</v>
      </c>
      <c r="AO13" s="32">
        <v>60</v>
      </c>
      <c r="AQ13" s="34">
        <f t="shared" si="26"/>
        <v>46331</v>
      </c>
      <c r="AR13" s="34">
        <f t="shared" si="27"/>
        <v>46472</v>
      </c>
      <c r="AS13" s="38">
        <v>21</v>
      </c>
      <c r="AT13" s="39">
        <v>80</v>
      </c>
      <c r="AV13" s="34">
        <f t="shared" si="28"/>
        <v>46474</v>
      </c>
      <c r="AW13" s="34">
        <f t="shared" si="29"/>
        <v>46688</v>
      </c>
      <c r="AX13" s="32">
        <v>7</v>
      </c>
      <c r="AZ13" s="34">
        <f t="shared" si="30"/>
        <v>46176</v>
      </c>
      <c r="BA13" s="34">
        <f t="shared" si="31"/>
        <v>46218</v>
      </c>
      <c r="BB13" s="32">
        <v>30</v>
      </c>
      <c r="BD13" s="34">
        <f t="shared" si="32"/>
        <v>46219</v>
      </c>
      <c r="BE13" s="34">
        <f t="shared" si="33"/>
        <v>46436</v>
      </c>
      <c r="BF13" s="32">
        <v>155</v>
      </c>
      <c r="BH13" s="34">
        <f t="shared" si="34"/>
        <v>46408</v>
      </c>
      <c r="BI13" s="34">
        <f t="shared" si="35"/>
        <v>46534</v>
      </c>
      <c r="BJ13" s="32">
        <v>90</v>
      </c>
      <c r="BL13" s="34">
        <f t="shared" si="36"/>
        <v>46535</v>
      </c>
      <c r="BM13" s="34">
        <f t="shared" si="37"/>
        <v>46688</v>
      </c>
      <c r="BN13" s="32">
        <v>5</v>
      </c>
      <c r="BP13" s="34">
        <f t="shared" si="38"/>
        <v>46490</v>
      </c>
      <c r="BQ13" s="34">
        <f t="shared" si="39"/>
        <v>46595</v>
      </c>
      <c r="BR13" s="32">
        <v>75</v>
      </c>
      <c r="BT13" s="34">
        <f t="shared" si="40"/>
        <v>46596</v>
      </c>
      <c r="BU13" s="34">
        <f t="shared" si="41"/>
        <v>46688</v>
      </c>
      <c r="BV13" s="32">
        <v>3</v>
      </c>
      <c r="BX13" s="34">
        <f t="shared" si="42"/>
        <v>46689</v>
      </c>
      <c r="BY13" s="34">
        <f t="shared" si="4"/>
        <v>46689</v>
      </c>
      <c r="BZ13" s="36">
        <f t="shared" si="5"/>
        <v>0</v>
      </c>
      <c r="CB13" s="37">
        <f t="shared" si="43"/>
        <v>46027</v>
      </c>
      <c r="CC13" s="37">
        <f t="shared" si="44"/>
        <v>46139</v>
      </c>
      <c r="CD13" s="32">
        <v>80</v>
      </c>
      <c r="CF13" s="37">
        <f t="shared" si="45"/>
        <v>46140</v>
      </c>
      <c r="CG13" s="37">
        <f t="shared" si="46"/>
        <v>46688</v>
      </c>
      <c r="CH13" s="32">
        <f t="shared" si="6"/>
        <v>18</v>
      </c>
      <c r="CJ13" s="37">
        <f t="shared" si="47"/>
        <v>46689</v>
      </c>
      <c r="CK13" s="37">
        <f t="shared" si="7"/>
        <v>46689</v>
      </c>
      <c r="CL13" s="32">
        <f t="shared" si="8"/>
        <v>0</v>
      </c>
      <c r="CN13" s="28">
        <v>46692</v>
      </c>
      <c r="CO13" s="29">
        <v>46692</v>
      </c>
      <c r="CP13">
        <f t="shared" si="48"/>
        <v>-1</v>
      </c>
    </row>
    <row r="14" spans="2:94" x14ac:dyDescent="0.3">
      <c r="B14" s="17" t="s">
        <v>82</v>
      </c>
      <c r="C14" s="17" t="s">
        <v>89</v>
      </c>
      <c r="D14" s="19" t="s">
        <v>84</v>
      </c>
      <c r="F14" s="20">
        <f t="shared" si="9"/>
        <v>45688</v>
      </c>
      <c r="G14" s="21">
        <f t="shared" si="10"/>
        <v>45808</v>
      </c>
      <c r="H14" s="19">
        <v>4</v>
      </c>
      <c r="J14" s="22">
        <f t="shared" si="11"/>
        <v>46356</v>
      </c>
      <c r="K14" s="21">
        <f t="shared" si="0"/>
        <v>46903</v>
      </c>
      <c r="L14" s="19">
        <f t="shared" si="1"/>
        <v>18</v>
      </c>
      <c r="N14" s="21">
        <f t="shared" si="12"/>
        <v>46904</v>
      </c>
      <c r="O14" s="21">
        <f t="shared" si="2"/>
        <v>46904</v>
      </c>
      <c r="P14" s="23">
        <f t="shared" si="3"/>
        <v>0</v>
      </c>
      <c r="Q14" s="24">
        <f t="shared" si="13"/>
        <v>46905</v>
      </c>
      <c r="S14" s="25">
        <f t="shared" si="14"/>
        <v>46241</v>
      </c>
      <c r="T14" s="25">
        <f t="shared" si="15"/>
        <v>46290</v>
      </c>
      <c r="U14" s="19">
        <v>35</v>
      </c>
      <c r="W14" s="21">
        <f t="shared" si="16"/>
        <v>46293</v>
      </c>
      <c r="X14" s="21">
        <f t="shared" si="17"/>
        <v>46377</v>
      </c>
      <c r="Y14" s="19">
        <v>60</v>
      </c>
      <c r="AA14" s="21">
        <f t="shared" si="18"/>
        <v>46378</v>
      </c>
      <c r="AB14" s="21">
        <f t="shared" si="19"/>
        <v>46462</v>
      </c>
      <c r="AC14" s="19">
        <v>60</v>
      </c>
      <c r="AE14" s="21">
        <f t="shared" si="20"/>
        <v>46530</v>
      </c>
      <c r="AF14" s="21">
        <f t="shared" si="21"/>
        <v>46561</v>
      </c>
      <c r="AG14" s="19">
        <v>1</v>
      </c>
      <c r="AI14" s="21">
        <f t="shared" si="22"/>
        <v>46356</v>
      </c>
      <c r="AJ14" s="21">
        <f t="shared" si="23"/>
        <v>46391</v>
      </c>
      <c r="AK14" s="19">
        <v>25</v>
      </c>
      <c r="AM14" s="21">
        <f t="shared" si="24"/>
        <v>46392</v>
      </c>
      <c r="AN14" s="21">
        <f t="shared" si="25"/>
        <v>46476</v>
      </c>
      <c r="AO14" s="19">
        <v>60</v>
      </c>
      <c r="AQ14" s="21">
        <f t="shared" si="26"/>
        <v>46562</v>
      </c>
      <c r="AR14" s="21">
        <f t="shared" si="27"/>
        <v>46703</v>
      </c>
      <c r="AS14" s="26">
        <v>21</v>
      </c>
      <c r="AT14" s="27">
        <v>80</v>
      </c>
      <c r="AV14" s="21">
        <f t="shared" si="28"/>
        <v>46704</v>
      </c>
      <c r="AW14" s="21">
        <f t="shared" si="29"/>
        <v>46917</v>
      </c>
      <c r="AX14" s="19">
        <v>7</v>
      </c>
      <c r="AZ14" s="21">
        <f t="shared" si="30"/>
        <v>46392</v>
      </c>
      <c r="BA14" s="21">
        <f t="shared" si="31"/>
        <v>46434</v>
      </c>
      <c r="BB14" s="19">
        <v>30</v>
      </c>
      <c r="BD14" s="21">
        <f t="shared" si="32"/>
        <v>46435</v>
      </c>
      <c r="BE14" s="21">
        <f t="shared" si="33"/>
        <v>46652</v>
      </c>
      <c r="BF14" s="19">
        <v>155</v>
      </c>
      <c r="BH14" s="21">
        <f t="shared" si="34"/>
        <v>46638</v>
      </c>
      <c r="BI14" s="21">
        <f t="shared" si="35"/>
        <v>46764</v>
      </c>
      <c r="BJ14" s="19">
        <v>90</v>
      </c>
      <c r="BL14" s="21">
        <f t="shared" si="36"/>
        <v>46765</v>
      </c>
      <c r="BM14" s="21">
        <f t="shared" si="37"/>
        <v>46917</v>
      </c>
      <c r="BN14" s="19">
        <v>5</v>
      </c>
      <c r="BP14" s="21">
        <f t="shared" si="38"/>
        <v>46717</v>
      </c>
      <c r="BQ14" s="21">
        <f t="shared" si="39"/>
        <v>46822</v>
      </c>
      <c r="BR14" s="19">
        <v>75</v>
      </c>
      <c r="BT14" s="21">
        <f t="shared" si="40"/>
        <v>46825</v>
      </c>
      <c r="BU14" s="21">
        <f t="shared" si="41"/>
        <v>46917</v>
      </c>
      <c r="BV14" s="19">
        <v>3</v>
      </c>
      <c r="BX14" s="21">
        <f t="shared" si="42"/>
        <v>46918</v>
      </c>
      <c r="BY14" s="21">
        <f t="shared" si="4"/>
        <v>46918</v>
      </c>
      <c r="BZ14" s="23">
        <f t="shared" si="5"/>
        <v>0</v>
      </c>
      <c r="CB14" s="25">
        <f t="shared" si="43"/>
        <v>46241</v>
      </c>
      <c r="CC14" s="25">
        <f t="shared" si="44"/>
        <v>46353</v>
      </c>
      <c r="CD14" s="19">
        <v>80</v>
      </c>
      <c r="CF14" s="25">
        <f t="shared" si="45"/>
        <v>46356</v>
      </c>
      <c r="CG14" s="25">
        <f t="shared" si="46"/>
        <v>46903</v>
      </c>
      <c r="CH14" s="19">
        <f t="shared" si="6"/>
        <v>18</v>
      </c>
      <c r="CJ14" s="25">
        <f t="shared" si="47"/>
        <v>46904</v>
      </c>
      <c r="CK14" s="25">
        <f t="shared" si="7"/>
        <v>46904</v>
      </c>
      <c r="CL14" s="19">
        <f t="shared" si="8"/>
        <v>0</v>
      </c>
      <c r="CN14" s="28">
        <v>46919</v>
      </c>
      <c r="CO14" s="29">
        <v>46905</v>
      </c>
      <c r="CP14">
        <f t="shared" si="48"/>
        <v>-11</v>
      </c>
    </row>
    <row r="15" spans="2:94" x14ac:dyDescent="0.3">
      <c r="B15" s="30" t="s">
        <v>90</v>
      </c>
      <c r="C15" s="31" t="s">
        <v>91</v>
      </c>
      <c r="D15" s="32" t="s">
        <v>84</v>
      </c>
      <c r="F15" s="33">
        <f t="shared" si="9"/>
        <v>44681</v>
      </c>
      <c r="G15" s="34">
        <f t="shared" si="10"/>
        <v>44804</v>
      </c>
      <c r="H15" s="32">
        <v>4</v>
      </c>
      <c r="J15" s="35">
        <f t="shared" si="11"/>
        <v>45350</v>
      </c>
      <c r="K15" s="34">
        <f t="shared" si="0"/>
        <v>45897</v>
      </c>
      <c r="L15" s="32">
        <f t="shared" si="1"/>
        <v>18</v>
      </c>
      <c r="N15" s="34">
        <f t="shared" si="12"/>
        <v>45898</v>
      </c>
      <c r="O15" s="34">
        <f t="shared" si="2"/>
        <v>45898</v>
      </c>
      <c r="P15" s="36">
        <f t="shared" si="3"/>
        <v>0</v>
      </c>
      <c r="Q15" s="24">
        <f t="shared" si="13"/>
        <v>45901</v>
      </c>
      <c r="S15" s="37">
        <f t="shared" si="14"/>
        <v>45237</v>
      </c>
      <c r="T15" s="37">
        <f t="shared" si="15"/>
        <v>45286</v>
      </c>
      <c r="U15" s="32">
        <v>35</v>
      </c>
      <c r="W15" s="34">
        <f t="shared" si="16"/>
        <v>45287</v>
      </c>
      <c r="X15" s="34">
        <f t="shared" si="17"/>
        <v>45371</v>
      </c>
      <c r="Y15" s="32">
        <v>60</v>
      </c>
      <c r="AA15" s="34">
        <f t="shared" si="18"/>
        <v>45372</v>
      </c>
      <c r="AB15" s="34">
        <f t="shared" si="19"/>
        <v>45456</v>
      </c>
      <c r="AC15" s="32">
        <v>60</v>
      </c>
      <c r="AE15" s="34">
        <f t="shared" si="20"/>
        <v>45633</v>
      </c>
      <c r="AF15" s="34">
        <f t="shared" si="21"/>
        <v>45664</v>
      </c>
      <c r="AG15" s="32">
        <v>1</v>
      </c>
      <c r="AI15" s="34">
        <f t="shared" si="22"/>
        <v>45350</v>
      </c>
      <c r="AJ15" s="34">
        <f t="shared" si="23"/>
        <v>45385</v>
      </c>
      <c r="AK15" s="32">
        <v>25</v>
      </c>
      <c r="AM15" s="34">
        <f t="shared" si="24"/>
        <v>45386</v>
      </c>
      <c r="AN15" s="34">
        <f t="shared" si="25"/>
        <v>45470</v>
      </c>
      <c r="AO15" s="32">
        <v>60</v>
      </c>
      <c r="AQ15" s="34">
        <f t="shared" si="26"/>
        <v>45665</v>
      </c>
      <c r="AR15" s="34">
        <f t="shared" si="27"/>
        <v>45806</v>
      </c>
      <c r="AS15" s="38">
        <v>21</v>
      </c>
      <c r="AT15" s="39">
        <v>80</v>
      </c>
      <c r="AV15" s="34">
        <f t="shared" si="28"/>
        <v>45807</v>
      </c>
      <c r="AW15" s="34">
        <f t="shared" si="29"/>
        <v>46021</v>
      </c>
      <c r="AX15" s="32">
        <v>7</v>
      </c>
      <c r="AZ15" s="34">
        <f t="shared" si="30"/>
        <v>45386</v>
      </c>
      <c r="BA15" s="34">
        <f t="shared" si="31"/>
        <v>45428</v>
      </c>
      <c r="BB15" s="32">
        <v>30</v>
      </c>
      <c r="BD15" s="34">
        <f t="shared" si="32"/>
        <v>45429</v>
      </c>
      <c r="BE15" s="34">
        <f t="shared" si="33"/>
        <v>45646</v>
      </c>
      <c r="BF15" s="32">
        <v>155</v>
      </c>
      <c r="BH15" s="34">
        <f t="shared" si="34"/>
        <v>45741</v>
      </c>
      <c r="BI15" s="34">
        <f t="shared" si="35"/>
        <v>45867</v>
      </c>
      <c r="BJ15" s="32">
        <v>90</v>
      </c>
      <c r="BL15" s="34">
        <f t="shared" si="36"/>
        <v>45868</v>
      </c>
      <c r="BM15" s="34">
        <f t="shared" si="37"/>
        <v>46021</v>
      </c>
      <c r="BN15" s="32">
        <v>5</v>
      </c>
      <c r="BP15" s="34">
        <f t="shared" si="38"/>
        <v>45824</v>
      </c>
      <c r="BQ15" s="34">
        <f t="shared" si="39"/>
        <v>45929</v>
      </c>
      <c r="BR15" s="32">
        <v>75</v>
      </c>
      <c r="BT15" s="34">
        <f t="shared" si="40"/>
        <v>45930</v>
      </c>
      <c r="BU15" s="34">
        <f t="shared" si="41"/>
        <v>46021</v>
      </c>
      <c r="BV15" s="32">
        <v>3</v>
      </c>
      <c r="BX15" s="34">
        <f t="shared" si="42"/>
        <v>46022</v>
      </c>
      <c r="BY15" s="34">
        <f t="shared" si="4"/>
        <v>46022</v>
      </c>
      <c r="BZ15" s="36">
        <f t="shared" si="5"/>
        <v>0</v>
      </c>
      <c r="CB15" s="37">
        <f t="shared" si="43"/>
        <v>45237</v>
      </c>
      <c r="CC15" s="37">
        <f t="shared" si="44"/>
        <v>45349</v>
      </c>
      <c r="CD15" s="32">
        <v>80</v>
      </c>
      <c r="CF15" s="37">
        <f t="shared" si="45"/>
        <v>45350</v>
      </c>
      <c r="CG15" s="37">
        <f t="shared" si="46"/>
        <v>45897</v>
      </c>
      <c r="CH15" s="32">
        <f t="shared" si="6"/>
        <v>18</v>
      </c>
      <c r="CJ15" s="37">
        <f t="shared" si="47"/>
        <v>45898</v>
      </c>
      <c r="CK15" s="37">
        <f t="shared" si="7"/>
        <v>45898</v>
      </c>
      <c r="CL15" s="32">
        <f t="shared" si="8"/>
        <v>0</v>
      </c>
      <c r="CN15" s="28">
        <v>46023</v>
      </c>
      <c r="CO15" s="29">
        <v>45901</v>
      </c>
      <c r="CP15">
        <f t="shared" si="48"/>
        <v>-89</v>
      </c>
    </row>
    <row r="16" spans="2:94" x14ac:dyDescent="0.3">
      <c r="B16" s="17" t="s">
        <v>90</v>
      </c>
      <c r="C16" s="17" t="s">
        <v>92</v>
      </c>
      <c r="D16" s="19" t="s">
        <v>84</v>
      </c>
      <c r="F16" s="20">
        <f t="shared" si="9"/>
        <v>45656</v>
      </c>
      <c r="G16" s="21">
        <f t="shared" si="10"/>
        <v>45777</v>
      </c>
      <c r="H16" s="19">
        <v>4</v>
      </c>
      <c r="J16" s="22">
        <f t="shared" si="11"/>
        <v>46322</v>
      </c>
      <c r="K16" s="21">
        <f t="shared" si="0"/>
        <v>46870</v>
      </c>
      <c r="L16" s="19">
        <f t="shared" si="1"/>
        <v>18</v>
      </c>
      <c r="N16" s="21">
        <f t="shared" si="12"/>
        <v>46871</v>
      </c>
      <c r="O16" s="21">
        <f t="shared" si="2"/>
        <v>46871</v>
      </c>
      <c r="P16" s="23">
        <f t="shared" si="3"/>
        <v>0</v>
      </c>
      <c r="Q16" s="24">
        <f t="shared" si="13"/>
        <v>46874</v>
      </c>
      <c r="S16" s="25">
        <f t="shared" si="14"/>
        <v>46209</v>
      </c>
      <c r="T16" s="25">
        <f t="shared" si="15"/>
        <v>46258</v>
      </c>
      <c r="U16" s="19">
        <v>35</v>
      </c>
      <c r="W16" s="21">
        <f t="shared" si="16"/>
        <v>46259</v>
      </c>
      <c r="X16" s="21">
        <f t="shared" si="17"/>
        <v>46343</v>
      </c>
      <c r="Y16" s="19">
        <v>60</v>
      </c>
      <c r="AA16" s="21">
        <f t="shared" si="18"/>
        <v>46344</v>
      </c>
      <c r="AB16" s="21">
        <f t="shared" si="19"/>
        <v>46428</v>
      </c>
      <c r="AC16" s="19">
        <v>60</v>
      </c>
      <c r="AE16" s="21">
        <f t="shared" si="20"/>
        <v>46467</v>
      </c>
      <c r="AF16" s="21">
        <f t="shared" si="21"/>
        <v>46498</v>
      </c>
      <c r="AG16" s="19">
        <v>1</v>
      </c>
      <c r="AI16" s="21">
        <f t="shared" si="22"/>
        <v>46322</v>
      </c>
      <c r="AJ16" s="21">
        <f t="shared" si="23"/>
        <v>46357</v>
      </c>
      <c r="AK16" s="19">
        <v>25</v>
      </c>
      <c r="AM16" s="21">
        <f t="shared" si="24"/>
        <v>46358</v>
      </c>
      <c r="AN16" s="21">
        <f t="shared" si="25"/>
        <v>46442</v>
      </c>
      <c r="AO16" s="19">
        <v>60</v>
      </c>
      <c r="AQ16" s="21">
        <f t="shared" si="26"/>
        <v>46499</v>
      </c>
      <c r="AR16" s="21">
        <f t="shared" si="27"/>
        <v>46640</v>
      </c>
      <c r="AS16" s="26">
        <v>21</v>
      </c>
      <c r="AT16" s="27">
        <v>80</v>
      </c>
      <c r="AV16" s="21">
        <f t="shared" si="28"/>
        <v>46643</v>
      </c>
      <c r="AW16" s="21">
        <f t="shared" si="29"/>
        <v>46856</v>
      </c>
      <c r="AX16" s="19">
        <v>7</v>
      </c>
      <c r="AZ16" s="21">
        <f t="shared" si="30"/>
        <v>46358</v>
      </c>
      <c r="BA16" s="21">
        <f t="shared" si="31"/>
        <v>46400</v>
      </c>
      <c r="BB16" s="19">
        <v>30</v>
      </c>
      <c r="BD16" s="21">
        <f t="shared" si="32"/>
        <v>46401</v>
      </c>
      <c r="BE16" s="21">
        <f t="shared" si="33"/>
        <v>46618</v>
      </c>
      <c r="BF16" s="19">
        <v>155</v>
      </c>
      <c r="BH16" s="21">
        <f t="shared" si="34"/>
        <v>46577</v>
      </c>
      <c r="BI16" s="21">
        <f t="shared" si="35"/>
        <v>46703</v>
      </c>
      <c r="BJ16" s="19">
        <v>90</v>
      </c>
      <c r="BL16" s="21">
        <f t="shared" si="36"/>
        <v>46704</v>
      </c>
      <c r="BM16" s="21">
        <f t="shared" si="37"/>
        <v>46856</v>
      </c>
      <c r="BN16" s="19">
        <v>5</v>
      </c>
      <c r="BP16" s="21">
        <f t="shared" si="38"/>
        <v>46659</v>
      </c>
      <c r="BQ16" s="21">
        <f t="shared" si="39"/>
        <v>46764</v>
      </c>
      <c r="BR16" s="19">
        <v>75</v>
      </c>
      <c r="BT16" s="21">
        <f t="shared" si="40"/>
        <v>46765</v>
      </c>
      <c r="BU16" s="21">
        <f t="shared" si="41"/>
        <v>46856</v>
      </c>
      <c r="BV16" s="19">
        <v>3</v>
      </c>
      <c r="BX16" s="21">
        <f t="shared" si="42"/>
        <v>46857</v>
      </c>
      <c r="BY16" s="21">
        <f t="shared" si="4"/>
        <v>46857</v>
      </c>
      <c r="BZ16" s="23">
        <f t="shared" si="5"/>
        <v>0</v>
      </c>
      <c r="CB16" s="25">
        <f t="shared" si="43"/>
        <v>46209</v>
      </c>
      <c r="CC16" s="25">
        <f t="shared" si="44"/>
        <v>46321</v>
      </c>
      <c r="CD16" s="19">
        <v>80</v>
      </c>
      <c r="CF16" s="25">
        <f t="shared" si="45"/>
        <v>46322</v>
      </c>
      <c r="CG16" s="25">
        <f t="shared" si="46"/>
        <v>46870</v>
      </c>
      <c r="CH16" s="19">
        <f t="shared" si="6"/>
        <v>18</v>
      </c>
      <c r="CJ16" s="25">
        <f t="shared" si="47"/>
        <v>46871</v>
      </c>
      <c r="CK16" s="25">
        <f t="shared" si="7"/>
        <v>46871</v>
      </c>
      <c r="CL16" s="19">
        <f t="shared" si="8"/>
        <v>0</v>
      </c>
      <c r="CN16" s="28">
        <v>46858</v>
      </c>
      <c r="CO16" s="29">
        <v>46874</v>
      </c>
      <c r="CP16">
        <f t="shared" si="48"/>
        <v>11</v>
      </c>
    </row>
    <row r="17" spans="2:94" x14ac:dyDescent="0.3">
      <c r="B17" s="30" t="s">
        <v>90</v>
      </c>
      <c r="C17" s="30" t="s">
        <v>93</v>
      </c>
      <c r="D17" s="32" t="s">
        <v>84</v>
      </c>
      <c r="F17" s="33">
        <f t="shared" si="9"/>
        <v>46934</v>
      </c>
      <c r="G17" s="34">
        <f t="shared" si="10"/>
        <v>47057</v>
      </c>
      <c r="H17" s="32">
        <v>4</v>
      </c>
      <c r="J17" s="35">
        <f t="shared" si="11"/>
        <v>47603</v>
      </c>
      <c r="K17" s="34">
        <f>WORKDAY(N17,-1)</f>
        <v>48151</v>
      </c>
      <c r="L17" s="32">
        <f t="shared" si="1"/>
        <v>18</v>
      </c>
      <c r="N17" s="34">
        <f t="shared" si="12"/>
        <v>48152</v>
      </c>
      <c r="O17" s="34">
        <f>WORKDAY(Q17,-1)</f>
        <v>48152</v>
      </c>
      <c r="P17" s="36">
        <f t="shared" si="3"/>
        <v>0</v>
      </c>
      <c r="Q17" s="24">
        <f t="shared" si="13"/>
        <v>48153</v>
      </c>
      <c r="S17" s="37">
        <f t="shared" si="14"/>
        <v>47490</v>
      </c>
      <c r="T17" s="37">
        <f t="shared" si="15"/>
        <v>47539</v>
      </c>
      <c r="U17" s="32">
        <v>35</v>
      </c>
      <c r="W17" s="34">
        <f t="shared" si="16"/>
        <v>47540</v>
      </c>
      <c r="X17" s="34">
        <f t="shared" si="17"/>
        <v>47624</v>
      </c>
      <c r="Y17" s="32">
        <v>60</v>
      </c>
      <c r="AA17" s="34">
        <f t="shared" si="18"/>
        <v>47625</v>
      </c>
      <c r="AB17" s="34">
        <f t="shared" si="19"/>
        <v>47709</v>
      </c>
      <c r="AC17" s="32">
        <v>60</v>
      </c>
      <c r="AE17" s="34">
        <f t="shared" si="20"/>
        <v>47748</v>
      </c>
      <c r="AF17" s="34">
        <f t="shared" si="21"/>
        <v>47778</v>
      </c>
      <c r="AG17" s="32">
        <v>1</v>
      </c>
      <c r="AI17" s="34">
        <f t="shared" si="22"/>
        <v>47603</v>
      </c>
      <c r="AJ17" s="34">
        <f t="shared" si="23"/>
        <v>47638</v>
      </c>
      <c r="AK17" s="32">
        <v>25</v>
      </c>
      <c r="AM17" s="34">
        <f t="shared" si="24"/>
        <v>47639</v>
      </c>
      <c r="AN17" s="34">
        <f t="shared" si="25"/>
        <v>47723</v>
      </c>
      <c r="AO17" s="32">
        <v>60</v>
      </c>
      <c r="AQ17" s="34">
        <f t="shared" si="26"/>
        <v>47779</v>
      </c>
      <c r="AR17" s="34">
        <f t="shared" si="27"/>
        <v>47920</v>
      </c>
      <c r="AS17" s="38">
        <v>21</v>
      </c>
      <c r="AT17" s="39">
        <v>80</v>
      </c>
      <c r="AV17" s="34">
        <f t="shared" si="28"/>
        <v>47921</v>
      </c>
      <c r="AW17" s="34">
        <f t="shared" si="29"/>
        <v>48135</v>
      </c>
      <c r="AX17" s="32">
        <v>7</v>
      </c>
      <c r="AZ17" s="34">
        <f t="shared" si="30"/>
        <v>47639</v>
      </c>
      <c r="BA17" s="34">
        <f t="shared" si="31"/>
        <v>47681</v>
      </c>
      <c r="BB17" s="32">
        <v>30</v>
      </c>
      <c r="BD17" s="34">
        <f t="shared" si="32"/>
        <v>47682</v>
      </c>
      <c r="BE17" s="34">
        <f t="shared" si="33"/>
        <v>47899</v>
      </c>
      <c r="BF17" s="32">
        <v>155</v>
      </c>
      <c r="BH17" s="34">
        <f t="shared" si="34"/>
        <v>47855</v>
      </c>
      <c r="BI17" s="34">
        <f t="shared" si="35"/>
        <v>47981</v>
      </c>
      <c r="BJ17" s="32">
        <v>90</v>
      </c>
      <c r="BL17" s="34">
        <f t="shared" si="36"/>
        <v>47982</v>
      </c>
      <c r="BM17" s="34">
        <f t="shared" si="37"/>
        <v>48135</v>
      </c>
      <c r="BN17" s="32">
        <v>5</v>
      </c>
      <c r="BP17" s="34">
        <f t="shared" si="38"/>
        <v>47935</v>
      </c>
      <c r="BQ17" s="34">
        <f t="shared" si="39"/>
        <v>48040</v>
      </c>
      <c r="BR17" s="32">
        <v>75</v>
      </c>
      <c r="BT17" s="34">
        <f t="shared" si="40"/>
        <v>48043</v>
      </c>
      <c r="BU17" s="34">
        <f t="shared" si="41"/>
        <v>48135</v>
      </c>
      <c r="BV17" s="32">
        <v>3</v>
      </c>
      <c r="BX17" s="34">
        <f t="shared" si="42"/>
        <v>48136</v>
      </c>
      <c r="BY17" s="34">
        <f t="shared" si="4"/>
        <v>48136</v>
      </c>
      <c r="BZ17" s="36">
        <f t="shared" si="5"/>
        <v>0</v>
      </c>
      <c r="CB17" s="37">
        <f t="shared" si="43"/>
        <v>47490</v>
      </c>
      <c r="CC17" s="37">
        <f t="shared" si="44"/>
        <v>47602</v>
      </c>
      <c r="CD17" s="32">
        <v>80</v>
      </c>
      <c r="CF17" s="37">
        <f t="shared" si="45"/>
        <v>47603</v>
      </c>
      <c r="CG17" s="37">
        <f t="shared" si="46"/>
        <v>48151</v>
      </c>
      <c r="CH17" s="32">
        <f t="shared" si="6"/>
        <v>18</v>
      </c>
      <c r="CJ17" s="37">
        <f t="shared" si="47"/>
        <v>48152</v>
      </c>
      <c r="CK17" s="37">
        <f t="shared" si="7"/>
        <v>48152</v>
      </c>
      <c r="CL17" s="32">
        <f t="shared" si="8"/>
        <v>0</v>
      </c>
      <c r="CN17" s="28">
        <v>48137</v>
      </c>
      <c r="CO17" s="29">
        <v>48153</v>
      </c>
      <c r="CP17">
        <f t="shared" si="48"/>
        <v>12</v>
      </c>
    </row>
    <row r="18" spans="2:94" x14ac:dyDescent="0.3">
      <c r="B18" s="17" t="s">
        <v>94</v>
      </c>
      <c r="C18" s="18" t="s">
        <v>95</v>
      </c>
      <c r="D18" s="19" t="s">
        <v>84</v>
      </c>
      <c r="F18" s="20">
        <f t="shared" si="9"/>
        <v>45169</v>
      </c>
      <c r="G18" s="21">
        <f t="shared" si="10"/>
        <v>45291</v>
      </c>
      <c r="H18" s="19">
        <v>4</v>
      </c>
      <c r="J18" s="22">
        <f t="shared" si="11"/>
        <v>45838</v>
      </c>
      <c r="K18" s="21">
        <f t="shared" ref="K18:K30" si="49">WORKDAY(N18,-1)</f>
        <v>46386</v>
      </c>
      <c r="L18" s="19">
        <f t="shared" si="1"/>
        <v>18</v>
      </c>
      <c r="N18" s="21">
        <f t="shared" si="12"/>
        <v>46387</v>
      </c>
      <c r="O18" s="21">
        <f t="shared" ref="O18:O30" si="50">WORKDAY(Q18,-1)</f>
        <v>46387</v>
      </c>
      <c r="P18" s="23">
        <f t="shared" si="3"/>
        <v>0</v>
      </c>
      <c r="Q18" s="24">
        <f t="shared" si="13"/>
        <v>46388</v>
      </c>
      <c r="S18" s="25">
        <f t="shared" si="14"/>
        <v>45723</v>
      </c>
      <c r="T18" s="25">
        <f t="shared" si="15"/>
        <v>45772</v>
      </c>
      <c r="U18" s="19">
        <v>35</v>
      </c>
      <c r="W18" s="21">
        <f t="shared" si="16"/>
        <v>45775</v>
      </c>
      <c r="X18" s="21">
        <f t="shared" si="17"/>
        <v>45859</v>
      </c>
      <c r="Y18" s="19">
        <v>60</v>
      </c>
      <c r="AA18" s="21">
        <f t="shared" si="18"/>
        <v>45860</v>
      </c>
      <c r="AB18" s="21">
        <f t="shared" si="19"/>
        <v>45944</v>
      </c>
      <c r="AC18" s="19">
        <v>60</v>
      </c>
      <c r="AE18" s="21">
        <f t="shared" si="20"/>
        <v>45998</v>
      </c>
      <c r="AF18" s="21">
        <f t="shared" si="21"/>
        <v>46029</v>
      </c>
      <c r="AG18" s="19">
        <v>1</v>
      </c>
      <c r="AI18" s="21">
        <f t="shared" si="22"/>
        <v>45838</v>
      </c>
      <c r="AJ18" s="21">
        <f t="shared" si="23"/>
        <v>45873</v>
      </c>
      <c r="AK18" s="19">
        <v>25</v>
      </c>
      <c r="AM18" s="21">
        <f t="shared" si="24"/>
        <v>45874</v>
      </c>
      <c r="AN18" s="21">
        <f t="shared" si="25"/>
        <v>45958</v>
      </c>
      <c r="AO18" s="19">
        <v>60</v>
      </c>
      <c r="AQ18" s="21">
        <f t="shared" si="26"/>
        <v>46030</v>
      </c>
      <c r="AR18" s="21">
        <f t="shared" si="27"/>
        <v>46171</v>
      </c>
      <c r="AS18" s="26">
        <v>21</v>
      </c>
      <c r="AT18" s="27">
        <v>80</v>
      </c>
      <c r="AV18" s="21">
        <f t="shared" si="28"/>
        <v>46172</v>
      </c>
      <c r="AW18" s="21">
        <f t="shared" si="29"/>
        <v>46386</v>
      </c>
      <c r="AX18" s="19">
        <v>7</v>
      </c>
      <c r="AZ18" s="21">
        <f t="shared" si="30"/>
        <v>45874</v>
      </c>
      <c r="BA18" s="21">
        <f t="shared" si="31"/>
        <v>45916</v>
      </c>
      <c r="BB18" s="19">
        <v>30</v>
      </c>
      <c r="BD18" s="21">
        <f t="shared" si="32"/>
        <v>45917</v>
      </c>
      <c r="BE18" s="21">
        <f t="shared" si="33"/>
        <v>46134</v>
      </c>
      <c r="BF18" s="19">
        <v>155</v>
      </c>
      <c r="BH18" s="21">
        <f t="shared" si="34"/>
        <v>46106</v>
      </c>
      <c r="BI18" s="21">
        <f t="shared" si="35"/>
        <v>46232</v>
      </c>
      <c r="BJ18" s="19">
        <v>90</v>
      </c>
      <c r="BL18" s="21">
        <f t="shared" si="36"/>
        <v>46233</v>
      </c>
      <c r="BM18" s="21">
        <f t="shared" si="37"/>
        <v>46386</v>
      </c>
      <c r="BN18" s="19">
        <v>5</v>
      </c>
      <c r="BP18" s="21">
        <f t="shared" si="38"/>
        <v>46189</v>
      </c>
      <c r="BQ18" s="21">
        <f t="shared" si="39"/>
        <v>46294</v>
      </c>
      <c r="BR18" s="19">
        <v>75</v>
      </c>
      <c r="BT18" s="21">
        <f t="shared" si="40"/>
        <v>46295</v>
      </c>
      <c r="BU18" s="21">
        <f t="shared" si="41"/>
        <v>46386</v>
      </c>
      <c r="BV18" s="19">
        <v>3</v>
      </c>
      <c r="BX18" s="21">
        <f t="shared" si="42"/>
        <v>46387</v>
      </c>
      <c r="BY18" s="21">
        <f t="shared" si="4"/>
        <v>46387</v>
      </c>
      <c r="BZ18" s="23">
        <f t="shared" si="5"/>
        <v>0</v>
      </c>
      <c r="CB18" s="25">
        <f t="shared" si="43"/>
        <v>45723</v>
      </c>
      <c r="CC18" s="25">
        <f t="shared" si="44"/>
        <v>45835</v>
      </c>
      <c r="CD18" s="19">
        <v>80</v>
      </c>
      <c r="CF18" s="25">
        <f t="shared" si="45"/>
        <v>45838</v>
      </c>
      <c r="CG18" s="25">
        <f t="shared" si="46"/>
        <v>46386</v>
      </c>
      <c r="CH18" s="19">
        <f t="shared" si="6"/>
        <v>18</v>
      </c>
      <c r="CJ18" s="25">
        <f t="shared" si="47"/>
        <v>46387</v>
      </c>
      <c r="CK18" s="25">
        <f t="shared" si="7"/>
        <v>46387</v>
      </c>
      <c r="CL18" s="19">
        <f t="shared" si="8"/>
        <v>0</v>
      </c>
      <c r="CN18" s="28">
        <v>46388</v>
      </c>
      <c r="CO18" s="29">
        <v>46388</v>
      </c>
      <c r="CP18">
        <f t="shared" si="48"/>
        <v>-1</v>
      </c>
    </row>
    <row r="19" spans="2:94" x14ac:dyDescent="0.3">
      <c r="B19" s="30" t="s">
        <v>96</v>
      </c>
      <c r="C19" s="31" t="s">
        <v>97</v>
      </c>
      <c r="D19" s="32" t="s">
        <v>84</v>
      </c>
      <c r="F19" s="33">
        <f t="shared" si="9"/>
        <v>44681</v>
      </c>
      <c r="G19" s="34">
        <f t="shared" si="10"/>
        <v>44804</v>
      </c>
      <c r="H19" s="32">
        <v>4</v>
      </c>
      <c r="J19" s="35">
        <f t="shared" si="11"/>
        <v>45350</v>
      </c>
      <c r="K19" s="34">
        <f t="shared" si="49"/>
        <v>45897</v>
      </c>
      <c r="L19" s="32">
        <f t="shared" si="1"/>
        <v>18</v>
      </c>
      <c r="N19" s="34">
        <f t="shared" si="12"/>
        <v>45898</v>
      </c>
      <c r="O19" s="34">
        <f t="shared" si="50"/>
        <v>45898</v>
      </c>
      <c r="P19" s="36">
        <f t="shared" si="3"/>
        <v>0</v>
      </c>
      <c r="Q19" s="24">
        <f t="shared" si="13"/>
        <v>45901</v>
      </c>
      <c r="S19" s="37">
        <f t="shared" si="14"/>
        <v>45237</v>
      </c>
      <c r="T19" s="37">
        <f t="shared" si="15"/>
        <v>45286</v>
      </c>
      <c r="U19" s="32">
        <v>35</v>
      </c>
      <c r="W19" s="34">
        <f t="shared" si="16"/>
        <v>45287</v>
      </c>
      <c r="X19" s="34">
        <f t="shared" si="17"/>
        <v>45371</v>
      </c>
      <c r="Y19" s="32">
        <v>60</v>
      </c>
      <c r="AA19" s="34">
        <f t="shared" si="18"/>
        <v>45372</v>
      </c>
      <c r="AB19" s="34">
        <f t="shared" si="19"/>
        <v>45456</v>
      </c>
      <c r="AC19" s="32">
        <v>60</v>
      </c>
      <c r="AE19" s="34">
        <f t="shared" si="20"/>
        <v>45447</v>
      </c>
      <c r="AF19" s="34">
        <f t="shared" si="21"/>
        <v>45477</v>
      </c>
      <c r="AG19" s="32">
        <v>1</v>
      </c>
      <c r="AI19" s="34">
        <f t="shared" si="22"/>
        <v>45350</v>
      </c>
      <c r="AJ19" s="34">
        <f t="shared" si="23"/>
        <v>45385</v>
      </c>
      <c r="AK19" s="32">
        <v>25</v>
      </c>
      <c r="AM19" s="34">
        <f t="shared" si="24"/>
        <v>45386</v>
      </c>
      <c r="AN19" s="34">
        <f t="shared" si="25"/>
        <v>45470</v>
      </c>
      <c r="AO19" s="32">
        <v>60</v>
      </c>
      <c r="AQ19" s="34">
        <f t="shared" si="26"/>
        <v>45478</v>
      </c>
      <c r="AR19" s="34">
        <f t="shared" si="27"/>
        <v>45621</v>
      </c>
      <c r="AS19" s="38">
        <v>21</v>
      </c>
      <c r="AT19" s="39">
        <v>80</v>
      </c>
      <c r="AV19" s="34">
        <f t="shared" si="28"/>
        <v>45622</v>
      </c>
      <c r="AW19" s="34">
        <f t="shared" si="29"/>
        <v>45834</v>
      </c>
      <c r="AX19" s="32">
        <v>7</v>
      </c>
      <c r="AZ19" s="34">
        <f t="shared" si="30"/>
        <v>45386</v>
      </c>
      <c r="BA19" s="34">
        <f t="shared" si="31"/>
        <v>45428</v>
      </c>
      <c r="BB19" s="32">
        <v>30</v>
      </c>
      <c r="BD19" s="34">
        <f t="shared" si="32"/>
        <v>45429</v>
      </c>
      <c r="BE19" s="34">
        <f t="shared" si="33"/>
        <v>45646</v>
      </c>
      <c r="BF19" s="32">
        <v>155</v>
      </c>
      <c r="BH19" s="34">
        <f t="shared" si="34"/>
        <v>45555</v>
      </c>
      <c r="BI19" s="34">
        <f t="shared" si="35"/>
        <v>45681</v>
      </c>
      <c r="BJ19" s="32">
        <v>90</v>
      </c>
      <c r="BL19" s="34">
        <f t="shared" si="36"/>
        <v>45683</v>
      </c>
      <c r="BM19" s="34">
        <f t="shared" si="37"/>
        <v>45834</v>
      </c>
      <c r="BN19" s="32">
        <v>5</v>
      </c>
      <c r="BP19" s="34">
        <f t="shared" si="38"/>
        <v>45636</v>
      </c>
      <c r="BQ19" s="34">
        <f t="shared" si="39"/>
        <v>45741</v>
      </c>
      <c r="BR19" s="32">
        <v>75</v>
      </c>
      <c r="BT19" s="34">
        <f t="shared" si="40"/>
        <v>45742</v>
      </c>
      <c r="BU19" s="34">
        <f t="shared" si="41"/>
        <v>45834</v>
      </c>
      <c r="BV19" s="32">
        <v>3</v>
      </c>
      <c r="BX19" s="34">
        <f t="shared" si="42"/>
        <v>45835</v>
      </c>
      <c r="BY19" s="34">
        <f t="shared" si="4"/>
        <v>45835</v>
      </c>
      <c r="BZ19" s="36">
        <f t="shared" si="5"/>
        <v>0</v>
      </c>
      <c r="CB19" s="37">
        <f t="shared" si="43"/>
        <v>45237</v>
      </c>
      <c r="CC19" s="37">
        <f t="shared" si="44"/>
        <v>45349</v>
      </c>
      <c r="CD19" s="32">
        <v>80</v>
      </c>
      <c r="CF19" s="37">
        <f t="shared" si="45"/>
        <v>45350</v>
      </c>
      <c r="CG19" s="37">
        <f t="shared" si="46"/>
        <v>45897</v>
      </c>
      <c r="CH19" s="32">
        <f t="shared" si="6"/>
        <v>18</v>
      </c>
      <c r="CJ19" s="37">
        <f t="shared" si="47"/>
        <v>45898</v>
      </c>
      <c r="CK19" s="37">
        <f t="shared" si="7"/>
        <v>45898</v>
      </c>
      <c r="CL19" s="32">
        <f t="shared" si="8"/>
        <v>0</v>
      </c>
      <c r="CN19" s="28">
        <v>45838</v>
      </c>
      <c r="CO19" s="29">
        <v>45901</v>
      </c>
      <c r="CP19">
        <f t="shared" si="48"/>
        <v>46</v>
      </c>
    </row>
    <row r="20" spans="2:94" x14ac:dyDescent="0.3">
      <c r="B20" s="17" t="s">
        <v>96</v>
      </c>
      <c r="C20" s="18" t="s">
        <v>98</v>
      </c>
      <c r="D20" s="19" t="s">
        <v>84</v>
      </c>
      <c r="F20" s="20">
        <f t="shared" si="9"/>
        <v>45076</v>
      </c>
      <c r="G20" s="21">
        <f t="shared" si="10"/>
        <v>45199</v>
      </c>
      <c r="H20" s="19">
        <v>4</v>
      </c>
      <c r="J20" s="22">
        <f t="shared" si="11"/>
        <v>45745</v>
      </c>
      <c r="K20" s="21">
        <f t="shared" si="49"/>
        <v>46294</v>
      </c>
      <c r="L20" s="19">
        <f t="shared" si="1"/>
        <v>18</v>
      </c>
      <c r="N20" s="21">
        <f t="shared" si="12"/>
        <v>46295</v>
      </c>
      <c r="O20" s="21">
        <f t="shared" si="50"/>
        <v>46295</v>
      </c>
      <c r="P20" s="23">
        <f t="shared" si="3"/>
        <v>0</v>
      </c>
      <c r="Q20" s="24">
        <f t="shared" si="13"/>
        <v>46296</v>
      </c>
      <c r="S20" s="25">
        <f t="shared" si="14"/>
        <v>45632</v>
      </c>
      <c r="T20" s="25">
        <f t="shared" si="15"/>
        <v>45681</v>
      </c>
      <c r="U20" s="19">
        <v>35</v>
      </c>
      <c r="W20" s="21">
        <f t="shared" si="16"/>
        <v>45684</v>
      </c>
      <c r="X20" s="21">
        <f t="shared" si="17"/>
        <v>45768</v>
      </c>
      <c r="Y20" s="19">
        <v>60</v>
      </c>
      <c r="AA20" s="21">
        <f t="shared" si="18"/>
        <v>45769</v>
      </c>
      <c r="AB20" s="21">
        <f t="shared" si="19"/>
        <v>45853</v>
      </c>
      <c r="AC20" s="19">
        <v>60</v>
      </c>
      <c r="AE20" s="21">
        <f t="shared" si="20"/>
        <v>45874</v>
      </c>
      <c r="AF20" s="21">
        <f t="shared" si="21"/>
        <v>45905</v>
      </c>
      <c r="AG20" s="19">
        <v>1</v>
      </c>
      <c r="AI20" s="21">
        <f t="shared" si="22"/>
        <v>45747</v>
      </c>
      <c r="AJ20" s="21">
        <f t="shared" si="23"/>
        <v>45782</v>
      </c>
      <c r="AK20" s="19">
        <v>25</v>
      </c>
      <c r="AM20" s="21">
        <f t="shared" si="24"/>
        <v>45783</v>
      </c>
      <c r="AN20" s="21">
        <f t="shared" si="25"/>
        <v>45867</v>
      </c>
      <c r="AO20" s="19">
        <v>60</v>
      </c>
      <c r="AQ20" s="21">
        <f t="shared" si="26"/>
        <v>45908</v>
      </c>
      <c r="AR20" s="21">
        <f t="shared" si="27"/>
        <v>46049</v>
      </c>
      <c r="AS20" s="26">
        <v>21</v>
      </c>
      <c r="AT20" s="27">
        <v>80</v>
      </c>
      <c r="AV20" s="21">
        <f t="shared" si="28"/>
        <v>46050</v>
      </c>
      <c r="AW20" s="21">
        <f t="shared" si="29"/>
        <v>46262</v>
      </c>
      <c r="AX20" s="19">
        <v>7</v>
      </c>
      <c r="AZ20" s="21">
        <f t="shared" si="30"/>
        <v>45783</v>
      </c>
      <c r="BA20" s="21">
        <f t="shared" si="31"/>
        <v>45825</v>
      </c>
      <c r="BB20" s="19">
        <v>30</v>
      </c>
      <c r="BD20" s="21">
        <f t="shared" si="32"/>
        <v>45826</v>
      </c>
      <c r="BE20" s="21">
        <f t="shared" si="33"/>
        <v>46043</v>
      </c>
      <c r="BF20" s="19">
        <v>155</v>
      </c>
      <c r="BH20" s="21">
        <f t="shared" si="34"/>
        <v>45982</v>
      </c>
      <c r="BI20" s="21">
        <f t="shared" si="35"/>
        <v>46108</v>
      </c>
      <c r="BJ20" s="19">
        <v>90</v>
      </c>
      <c r="BL20" s="21">
        <f t="shared" si="36"/>
        <v>46111</v>
      </c>
      <c r="BM20" s="21">
        <f t="shared" si="37"/>
        <v>46264</v>
      </c>
      <c r="BN20" s="19">
        <v>5</v>
      </c>
      <c r="BP20" s="21">
        <f t="shared" si="38"/>
        <v>46064</v>
      </c>
      <c r="BQ20" s="21">
        <f t="shared" si="39"/>
        <v>46169</v>
      </c>
      <c r="BR20" s="19">
        <v>75</v>
      </c>
      <c r="BT20" s="21">
        <f t="shared" si="40"/>
        <v>46170</v>
      </c>
      <c r="BU20" s="21">
        <f t="shared" si="41"/>
        <v>46262</v>
      </c>
      <c r="BV20" s="19">
        <v>3</v>
      </c>
      <c r="BX20" s="21">
        <f t="shared" si="42"/>
        <v>46265</v>
      </c>
      <c r="BY20" s="21">
        <f t="shared" si="4"/>
        <v>46265</v>
      </c>
      <c r="BZ20" s="23">
        <f t="shared" si="5"/>
        <v>0</v>
      </c>
      <c r="CB20" s="25">
        <f t="shared" si="43"/>
        <v>45632</v>
      </c>
      <c r="CC20" s="25">
        <f t="shared" si="44"/>
        <v>45744</v>
      </c>
      <c r="CD20" s="19">
        <v>80</v>
      </c>
      <c r="CF20" s="25">
        <f t="shared" si="45"/>
        <v>45745</v>
      </c>
      <c r="CG20" s="25">
        <f t="shared" si="46"/>
        <v>46294</v>
      </c>
      <c r="CH20" s="19">
        <f t="shared" si="6"/>
        <v>18</v>
      </c>
      <c r="CJ20" s="25">
        <f t="shared" si="47"/>
        <v>46295</v>
      </c>
      <c r="CK20" s="25">
        <f t="shared" si="7"/>
        <v>46295</v>
      </c>
      <c r="CL20" s="19">
        <f t="shared" si="8"/>
        <v>0</v>
      </c>
      <c r="CN20" s="28">
        <v>46266</v>
      </c>
      <c r="CO20" s="29">
        <v>46296</v>
      </c>
      <c r="CP20">
        <f t="shared" si="48"/>
        <v>23</v>
      </c>
    </row>
    <row r="21" spans="2:94" x14ac:dyDescent="0.3">
      <c r="B21" s="30" t="s">
        <v>96</v>
      </c>
      <c r="C21" s="31" t="s">
        <v>99</v>
      </c>
      <c r="D21" s="32" t="s">
        <v>84</v>
      </c>
      <c r="F21" s="33">
        <f t="shared" si="9"/>
        <v>45442</v>
      </c>
      <c r="G21" s="34">
        <f t="shared" si="10"/>
        <v>45565</v>
      </c>
      <c r="H21" s="32">
        <v>4</v>
      </c>
      <c r="J21" s="35">
        <f t="shared" si="11"/>
        <v>46110</v>
      </c>
      <c r="K21" s="34">
        <f t="shared" si="49"/>
        <v>46659</v>
      </c>
      <c r="L21" s="32">
        <f t="shared" si="1"/>
        <v>18</v>
      </c>
      <c r="N21" s="34">
        <f t="shared" si="12"/>
        <v>46660</v>
      </c>
      <c r="O21" s="34">
        <f t="shared" si="50"/>
        <v>46660</v>
      </c>
      <c r="P21" s="36">
        <f t="shared" si="3"/>
        <v>0</v>
      </c>
      <c r="Q21" s="24">
        <f t="shared" si="13"/>
        <v>46661</v>
      </c>
      <c r="S21" s="37">
        <f t="shared" si="14"/>
        <v>45996</v>
      </c>
      <c r="T21" s="37">
        <f t="shared" si="15"/>
        <v>46045</v>
      </c>
      <c r="U21" s="32">
        <v>35</v>
      </c>
      <c r="W21" s="34">
        <f t="shared" si="16"/>
        <v>46048</v>
      </c>
      <c r="X21" s="34">
        <f t="shared" si="17"/>
        <v>46132</v>
      </c>
      <c r="Y21" s="32">
        <v>60</v>
      </c>
      <c r="AA21" s="34">
        <f t="shared" si="18"/>
        <v>46133</v>
      </c>
      <c r="AB21" s="34">
        <f t="shared" si="19"/>
        <v>46217</v>
      </c>
      <c r="AC21" s="32">
        <v>60</v>
      </c>
      <c r="AE21" s="34">
        <f t="shared" si="20"/>
        <v>46243</v>
      </c>
      <c r="AF21" s="34">
        <f t="shared" si="21"/>
        <v>46274</v>
      </c>
      <c r="AG21" s="32">
        <v>1</v>
      </c>
      <c r="AI21" s="34">
        <f t="shared" si="22"/>
        <v>46111</v>
      </c>
      <c r="AJ21" s="34">
        <f t="shared" si="23"/>
        <v>46146</v>
      </c>
      <c r="AK21" s="32">
        <v>25</v>
      </c>
      <c r="AM21" s="34">
        <f t="shared" si="24"/>
        <v>46147</v>
      </c>
      <c r="AN21" s="34">
        <f t="shared" si="25"/>
        <v>46231</v>
      </c>
      <c r="AO21" s="32">
        <v>60</v>
      </c>
      <c r="AQ21" s="34">
        <f t="shared" si="26"/>
        <v>46275</v>
      </c>
      <c r="AR21" s="34">
        <f t="shared" si="27"/>
        <v>46416</v>
      </c>
      <c r="AS21" s="38">
        <v>21</v>
      </c>
      <c r="AT21" s="39">
        <v>80</v>
      </c>
      <c r="AV21" s="34">
        <f t="shared" si="28"/>
        <v>46417</v>
      </c>
      <c r="AW21" s="34">
        <f t="shared" si="29"/>
        <v>46629</v>
      </c>
      <c r="AX21" s="32">
        <v>7</v>
      </c>
      <c r="AZ21" s="34">
        <f t="shared" si="30"/>
        <v>46147</v>
      </c>
      <c r="BA21" s="34">
        <f t="shared" si="31"/>
        <v>46189</v>
      </c>
      <c r="BB21" s="32">
        <v>30</v>
      </c>
      <c r="BD21" s="34">
        <f t="shared" si="32"/>
        <v>46190</v>
      </c>
      <c r="BE21" s="34">
        <f t="shared" si="33"/>
        <v>46407</v>
      </c>
      <c r="BF21" s="32">
        <v>155</v>
      </c>
      <c r="BH21" s="34">
        <f t="shared" si="34"/>
        <v>46349</v>
      </c>
      <c r="BI21" s="34">
        <f t="shared" si="35"/>
        <v>46475</v>
      </c>
      <c r="BJ21" s="32">
        <v>90</v>
      </c>
      <c r="BL21" s="34">
        <f t="shared" si="36"/>
        <v>46476</v>
      </c>
      <c r="BM21" s="34">
        <f t="shared" si="37"/>
        <v>46629</v>
      </c>
      <c r="BN21" s="32">
        <v>5</v>
      </c>
      <c r="BP21" s="34">
        <f t="shared" si="38"/>
        <v>46430</v>
      </c>
      <c r="BQ21" s="34">
        <f t="shared" si="39"/>
        <v>46535</v>
      </c>
      <c r="BR21" s="32">
        <v>75</v>
      </c>
      <c r="BT21" s="34">
        <f t="shared" si="40"/>
        <v>46537</v>
      </c>
      <c r="BU21" s="34">
        <f t="shared" si="41"/>
        <v>46629</v>
      </c>
      <c r="BV21" s="32">
        <v>3</v>
      </c>
      <c r="BX21" s="34">
        <f t="shared" si="42"/>
        <v>46630</v>
      </c>
      <c r="BY21" s="34">
        <f t="shared" si="4"/>
        <v>46630</v>
      </c>
      <c r="BZ21" s="36">
        <f t="shared" si="5"/>
        <v>0</v>
      </c>
      <c r="CB21" s="37">
        <f t="shared" si="43"/>
        <v>45996</v>
      </c>
      <c r="CC21" s="37">
        <f t="shared" si="44"/>
        <v>46108</v>
      </c>
      <c r="CD21" s="32">
        <v>80</v>
      </c>
      <c r="CF21" s="37">
        <f t="shared" si="45"/>
        <v>46110</v>
      </c>
      <c r="CG21" s="37">
        <f t="shared" si="46"/>
        <v>46659</v>
      </c>
      <c r="CH21" s="32">
        <f t="shared" si="6"/>
        <v>18</v>
      </c>
      <c r="CJ21" s="37">
        <f t="shared" si="47"/>
        <v>46660</v>
      </c>
      <c r="CK21" s="37">
        <f t="shared" si="7"/>
        <v>46660</v>
      </c>
      <c r="CL21" s="32">
        <f t="shared" si="8"/>
        <v>0</v>
      </c>
      <c r="CN21" s="28">
        <v>46631</v>
      </c>
      <c r="CO21" s="29">
        <v>46661</v>
      </c>
      <c r="CP21">
        <f t="shared" si="48"/>
        <v>23</v>
      </c>
    </row>
    <row r="22" spans="2:94" x14ac:dyDescent="0.3">
      <c r="B22" s="17" t="s">
        <v>96</v>
      </c>
      <c r="C22" s="17" t="s">
        <v>100</v>
      </c>
      <c r="D22" s="19" t="s">
        <v>84</v>
      </c>
      <c r="F22" s="20">
        <f t="shared" si="9"/>
        <v>45656</v>
      </c>
      <c r="G22" s="21">
        <f t="shared" si="10"/>
        <v>45777</v>
      </c>
      <c r="H22" s="19">
        <v>4</v>
      </c>
      <c r="J22" s="22">
        <f t="shared" si="11"/>
        <v>46322</v>
      </c>
      <c r="K22" s="21">
        <f t="shared" si="49"/>
        <v>46870</v>
      </c>
      <c r="L22" s="19">
        <f t="shared" si="1"/>
        <v>18</v>
      </c>
      <c r="N22" s="21">
        <f t="shared" si="12"/>
        <v>46871</v>
      </c>
      <c r="O22" s="21">
        <f t="shared" si="50"/>
        <v>46871</v>
      </c>
      <c r="P22" s="23">
        <f t="shared" si="3"/>
        <v>0</v>
      </c>
      <c r="Q22" s="24">
        <f t="shared" si="13"/>
        <v>46874</v>
      </c>
      <c r="S22" s="25">
        <f t="shared" si="14"/>
        <v>46209</v>
      </c>
      <c r="T22" s="25">
        <f t="shared" si="15"/>
        <v>46258</v>
      </c>
      <c r="U22" s="19">
        <v>35</v>
      </c>
      <c r="W22" s="21">
        <f t="shared" si="16"/>
        <v>46259</v>
      </c>
      <c r="X22" s="21">
        <f t="shared" si="17"/>
        <v>46343</v>
      </c>
      <c r="Y22" s="19">
        <v>60</v>
      </c>
      <c r="AA22" s="21">
        <f t="shared" si="18"/>
        <v>46344</v>
      </c>
      <c r="AB22" s="21">
        <f t="shared" si="19"/>
        <v>46428</v>
      </c>
      <c r="AC22" s="19">
        <v>60</v>
      </c>
      <c r="AE22" s="21">
        <f t="shared" si="20"/>
        <v>46453</v>
      </c>
      <c r="AF22" s="21">
        <f t="shared" si="21"/>
        <v>46484</v>
      </c>
      <c r="AG22" s="19">
        <v>1</v>
      </c>
      <c r="AI22" s="21">
        <f t="shared" si="22"/>
        <v>46322</v>
      </c>
      <c r="AJ22" s="21">
        <f t="shared" si="23"/>
        <v>46357</v>
      </c>
      <c r="AK22" s="19">
        <v>25</v>
      </c>
      <c r="AM22" s="21">
        <f t="shared" si="24"/>
        <v>46358</v>
      </c>
      <c r="AN22" s="21">
        <f t="shared" si="25"/>
        <v>46442</v>
      </c>
      <c r="AO22" s="19">
        <v>60</v>
      </c>
      <c r="AQ22" s="21">
        <f t="shared" si="26"/>
        <v>46485</v>
      </c>
      <c r="AR22" s="21">
        <f t="shared" si="27"/>
        <v>46626</v>
      </c>
      <c r="AS22" s="26">
        <v>21</v>
      </c>
      <c r="AT22" s="27">
        <v>80</v>
      </c>
      <c r="AV22" s="21">
        <f t="shared" si="28"/>
        <v>46629</v>
      </c>
      <c r="AW22" s="21">
        <f t="shared" si="29"/>
        <v>46842</v>
      </c>
      <c r="AX22" s="19">
        <v>7</v>
      </c>
      <c r="AZ22" s="21">
        <f t="shared" si="30"/>
        <v>46358</v>
      </c>
      <c r="BA22" s="21">
        <f t="shared" si="31"/>
        <v>46400</v>
      </c>
      <c r="BB22" s="19">
        <v>30</v>
      </c>
      <c r="BD22" s="21">
        <f t="shared" si="32"/>
        <v>46401</v>
      </c>
      <c r="BE22" s="21">
        <f t="shared" si="33"/>
        <v>46618</v>
      </c>
      <c r="BF22" s="19">
        <v>155</v>
      </c>
      <c r="BH22" s="21">
        <f t="shared" si="34"/>
        <v>46563</v>
      </c>
      <c r="BI22" s="21">
        <f t="shared" si="35"/>
        <v>46689</v>
      </c>
      <c r="BJ22" s="19">
        <v>90</v>
      </c>
      <c r="BL22" s="21">
        <f t="shared" si="36"/>
        <v>46690</v>
      </c>
      <c r="BM22" s="21">
        <f t="shared" si="37"/>
        <v>46842</v>
      </c>
      <c r="BN22" s="19">
        <v>5</v>
      </c>
      <c r="BP22" s="21">
        <f t="shared" si="38"/>
        <v>46645</v>
      </c>
      <c r="BQ22" s="21">
        <f t="shared" si="39"/>
        <v>46750</v>
      </c>
      <c r="BR22" s="19">
        <v>75</v>
      </c>
      <c r="BT22" s="21">
        <f t="shared" si="40"/>
        <v>46751</v>
      </c>
      <c r="BU22" s="21">
        <f t="shared" si="41"/>
        <v>46842</v>
      </c>
      <c r="BV22" s="19">
        <v>3</v>
      </c>
      <c r="BX22" s="21">
        <f t="shared" si="42"/>
        <v>46843</v>
      </c>
      <c r="BY22" s="21">
        <f t="shared" si="4"/>
        <v>46843</v>
      </c>
      <c r="BZ22" s="23">
        <f t="shared" si="5"/>
        <v>0</v>
      </c>
      <c r="CB22" s="25">
        <f t="shared" si="43"/>
        <v>46209</v>
      </c>
      <c r="CC22" s="25">
        <f t="shared" si="44"/>
        <v>46321</v>
      </c>
      <c r="CD22" s="19">
        <v>80</v>
      </c>
      <c r="CF22" s="25">
        <f t="shared" si="45"/>
        <v>46322</v>
      </c>
      <c r="CG22" s="25">
        <f t="shared" si="46"/>
        <v>46870</v>
      </c>
      <c r="CH22" s="19">
        <f t="shared" si="6"/>
        <v>18</v>
      </c>
      <c r="CJ22" s="25">
        <f t="shared" si="47"/>
        <v>46871</v>
      </c>
      <c r="CK22" s="25">
        <f t="shared" si="7"/>
        <v>46871</v>
      </c>
      <c r="CL22" s="19">
        <f t="shared" si="8"/>
        <v>0</v>
      </c>
      <c r="CN22" s="28">
        <v>46844</v>
      </c>
      <c r="CO22" s="29">
        <v>46874</v>
      </c>
      <c r="CP22">
        <f t="shared" si="48"/>
        <v>21</v>
      </c>
    </row>
    <row r="23" spans="2:94" x14ac:dyDescent="0.3">
      <c r="B23" s="30" t="s">
        <v>101</v>
      </c>
      <c r="C23" s="31" t="s">
        <v>102</v>
      </c>
      <c r="D23" s="32" t="s">
        <v>84</v>
      </c>
      <c r="F23" s="33">
        <f t="shared" si="9"/>
        <v>45169</v>
      </c>
      <c r="G23" s="34">
        <f t="shared" si="10"/>
        <v>45291</v>
      </c>
      <c r="H23" s="32">
        <v>4</v>
      </c>
      <c r="J23" s="35">
        <f t="shared" si="11"/>
        <v>45838</v>
      </c>
      <c r="K23" s="34">
        <f t="shared" si="49"/>
        <v>46386</v>
      </c>
      <c r="L23" s="32">
        <f t="shared" si="1"/>
        <v>18</v>
      </c>
      <c r="N23" s="34">
        <f t="shared" si="12"/>
        <v>46387</v>
      </c>
      <c r="O23" s="34">
        <f t="shared" si="50"/>
        <v>46387</v>
      </c>
      <c r="P23" s="36">
        <f t="shared" si="3"/>
        <v>0</v>
      </c>
      <c r="Q23" s="24">
        <f t="shared" si="13"/>
        <v>46388</v>
      </c>
      <c r="S23" s="37">
        <f t="shared" si="14"/>
        <v>45723</v>
      </c>
      <c r="T23" s="37">
        <f t="shared" si="15"/>
        <v>45772</v>
      </c>
      <c r="U23" s="32">
        <v>35</v>
      </c>
      <c r="W23" s="34">
        <f t="shared" si="16"/>
        <v>45775</v>
      </c>
      <c r="X23" s="34">
        <f t="shared" si="17"/>
        <v>45859</v>
      </c>
      <c r="Y23" s="32">
        <v>60</v>
      </c>
      <c r="AA23" s="34">
        <f t="shared" si="18"/>
        <v>45860</v>
      </c>
      <c r="AB23" s="34">
        <f t="shared" si="19"/>
        <v>45944</v>
      </c>
      <c r="AC23" s="32">
        <v>60</v>
      </c>
      <c r="AE23" s="34">
        <f t="shared" si="20"/>
        <v>45998</v>
      </c>
      <c r="AF23" s="34">
        <f t="shared" si="21"/>
        <v>46029</v>
      </c>
      <c r="AG23" s="32">
        <v>1</v>
      </c>
      <c r="AI23" s="34">
        <f t="shared" si="22"/>
        <v>45838</v>
      </c>
      <c r="AJ23" s="34">
        <f t="shared" si="23"/>
        <v>45873</v>
      </c>
      <c r="AK23" s="32">
        <v>25</v>
      </c>
      <c r="AM23" s="34">
        <f t="shared" si="24"/>
        <v>45874</v>
      </c>
      <c r="AN23" s="34">
        <f t="shared" si="25"/>
        <v>45958</v>
      </c>
      <c r="AO23" s="32">
        <v>60</v>
      </c>
      <c r="AQ23" s="34">
        <f t="shared" si="26"/>
        <v>46030</v>
      </c>
      <c r="AR23" s="34">
        <f t="shared" si="27"/>
        <v>46171</v>
      </c>
      <c r="AS23" s="38">
        <v>21</v>
      </c>
      <c r="AT23" s="39">
        <v>80</v>
      </c>
      <c r="AV23" s="34">
        <f t="shared" si="28"/>
        <v>46172</v>
      </c>
      <c r="AW23" s="34">
        <f t="shared" si="29"/>
        <v>46386</v>
      </c>
      <c r="AX23" s="32">
        <v>7</v>
      </c>
      <c r="AZ23" s="34">
        <f t="shared" si="30"/>
        <v>45874</v>
      </c>
      <c r="BA23" s="34">
        <f t="shared" si="31"/>
        <v>45916</v>
      </c>
      <c r="BB23" s="32">
        <v>30</v>
      </c>
      <c r="BD23" s="34">
        <f t="shared" si="32"/>
        <v>45917</v>
      </c>
      <c r="BE23" s="34">
        <f t="shared" si="33"/>
        <v>46134</v>
      </c>
      <c r="BF23" s="32">
        <v>155</v>
      </c>
      <c r="BH23" s="34">
        <f t="shared" si="34"/>
        <v>46106</v>
      </c>
      <c r="BI23" s="34">
        <f t="shared" si="35"/>
        <v>46232</v>
      </c>
      <c r="BJ23" s="32">
        <v>90</v>
      </c>
      <c r="BL23" s="34">
        <f t="shared" si="36"/>
        <v>46233</v>
      </c>
      <c r="BM23" s="34">
        <f t="shared" si="37"/>
        <v>46386</v>
      </c>
      <c r="BN23" s="32">
        <v>5</v>
      </c>
      <c r="BP23" s="34">
        <f t="shared" si="38"/>
        <v>46189</v>
      </c>
      <c r="BQ23" s="34">
        <f t="shared" si="39"/>
        <v>46294</v>
      </c>
      <c r="BR23" s="32">
        <v>75</v>
      </c>
      <c r="BT23" s="34">
        <f t="shared" si="40"/>
        <v>46295</v>
      </c>
      <c r="BU23" s="34">
        <f t="shared" si="41"/>
        <v>46386</v>
      </c>
      <c r="BV23" s="32">
        <v>3</v>
      </c>
      <c r="BX23" s="34">
        <f t="shared" si="42"/>
        <v>46387</v>
      </c>
      <c r="BY23" s="34">
        <f t="shared" si="4"/>
        <v>46387</v>
      </c>
      <c r="BZ23" s="36">
        <f t="shared" si="5"/>
        <v>0</v>
      </c>
      <c r="CB23" s="37">
        <f t="shared" si="43"/>
        <v>45723</v>
      </c>
      <c r="CC23" s="37">
        <f t="shared" si="44"/>
        <v>45835</v>
      </c>
      <c r="CD23" s="32">
        <v>80</v>
      </c>
      <c r="CF23" s="37">
        <f t="shared" si="45"/>
        <v>45838</v>
      </c>
      <c r="CG23" s="37">
        <f t="shared" si="46"/>
        <v>46386</v>
      </c>
      <c r="CH23" s="32">
        <f t="shared" si="6"/>
        <v>18</v>
      </c>
      <c r="CJ23" s="37">
        <f t="shared" si="47"/>
        <v>46387</v>
      </c>
      <c r="CK23" s="37">
        <f t="shared" si="7"/>
        <v>46387</v>
      </c>
      <c r="CL23" s="32">
        <f t="shared" si="8"/>
        <v>0</v>
      </c>
      <c r="CN23" s="28">
        <v>46388</v>
      </c>
      <c r="CO23" s="29">
        <v>46388</v>
      </c>
      <c r="CP23">
        <f t="shared" si="48"/>
        <v>-1</v>
      </c>
    </row>
    <row r="24" spans="2:94" x14ac:dyDescent="0.3">
      <c r="B24" s="17" t="s">
        <v>103</v>
      </c>
      <c r="C24" s="18" t="s">
        <v>104</v>
      </c>
      <c r="D24" s="19" t="s">
        <v>84</v>
      </c>
      <c r="F24" s="20">
        <f t="shared" si="9"/>
        <v>44681</v>
      </c>
      <c r="G24" s="21">
        <f t="shared" si="10"/>
        <v>44804</v>
      </c>
      <c r="H24" s="19">
        <v>4</v>
      </c>
      <c r="J24" s="22">
        <f t="shared" si="11"/>
        <v>45350</v>
      </c>
      <c r="K24" s="21">
        <f>WORKDAY(N24,-1)</f>
        <v>45897</v>
      </c>
      <c r="L24" s="19">
        <f t="shared" si="1"/>
        <v>18</v>
      </c>
      <c r="N24" s="21">
        <f t="shared" si="12"/>
        <v>45898</v>
      </c>
      <c r="O24" s="21">
        <f>WORKDAY(Q24,-1)</f>
        <v>45898</v>
      </c>
      <c r="P24" s="23">
        <f t="shared" si="3"/>
        <v>0</v>
      </c>
      <c r="Q24" s="24">
        <f t="shared" si="13"/>
        <v>45901</v>
      </c>
      <c r="S24" s="25">
        <f t="shared" si="14"/>
        <v>45237</v>
      </c>
      <c r="T24" s="25">
        <f t="shared" si="15"/>
        <v>45286</v>
      </c>
      <c r="U24" s="19">
        <v>35</v>
      </c>
      <c r="W24" s="21">
        <f t="shared" si="16"/>
        <v>45287</v>
      </c>
      <c r="X24" s="21">
        <f t="shared" si="17"/>
        <v>45371</v>
      </c>
      <c r="Y24" s="19">
        <v>60</v>
      </c>
      <c r="AA24" s="21">
        <f t="shared" si="18"/>
        <v>45372</v>
      </c>
      <c r="AB24" s="21">
        <f t="shared" si="19"/>
        <v>45456</v>
      </c>
      <c r="AC24" s="19">
        <v>60</v>
      </c>
      <c r="AE24" s="21">
        <f t="shared" si="20"/>
        <v>45633</v>
      </c>
      <c r="AF24" s="21">
        <f t="shared" si="21"/>
        <v>45664</v>
      </c>
      <c r="AG24" s="19">
        <v>1</v>
      </c>
      <c r="AI24" s="21">
        <f t="shared" si="22"/>
        <v>45350</v>
      </c>
      <c r="AJ24" s="21">
        <f t="shared" si="23"/>
        <v>45385</v>
      </c>
      <c r="AK24" s="19">
        <v>25</v>
      </c>
      <c r="AM24" s="21">
        <f t="shared" si="24"/>
        <v>45386</v>
      </c>
      <c r="AN24" s="21">
        <f t="shared" si="25"/>
        <v>45470</v>
      </c>
      <c r="AO24" s="19">
        <v>60</v>
      </c>
      <c r="AQ24" s="21">
        <f t="shared" si="26"/>
        <v>45665</v>
      </c>
      <c r="AR24" s="21">
        <f t="shared" si="27"/>
        <v>45806</v>
      </c>
      <c r="AS24" s="26">
        <v>21</v>
      </c>
      <c r="AT24" s="27">
        <v>80</v>
      </c>
      <c r="AV24" s="21">
        <f t="shared" si="28"/>
        <v>45807</v>
      </c>
      <c r="AW24" s="21">
        <f t="shared" si="29"/>
        <v>46021</v>
      </c>
      <c r="AX24" s="19">
        <v>7</v>
      </c>
      <c r="AZ24" s="21">
        <f t="shared" si="30"/>
        <v>45386</v>
      </c>
      <c r="BA24" s="21">
        <f t="shared" si="31"/>
        <v>45428</v>
      </c>
      <c r="BB24" s="19">
        <v>30</v>
      </c>
      <c r="BD24" s="21">
        <f t="shared" si="32"/>
        <v>45429</v>
      </c>
      <c r="BE24" s="21">
        <f t="shared" si="33"/>
        <v>45646</v>
      </c>
      <c r="BF24" s="19">
        <v>155</v>
      </c>
      <c r="BH24" s="21">
        <f t="shared" si="34"/>
        <v>45741</v>
      </c>
      <c r="BI24" s="21">
        <f t="shared" si="35"/>
        <v>45867</v>
      </c>
      <c r="BJ24" s="19">
        <v>90</v>
      </c>
      <c r="BL24" s="21">
        <f t="shared" si="36"/>
        <v>45868</v>
      </c>
      <c r="BM24" s="21">
        <f t="shared" si="37"/>
        <v>46021</v>
      </c>
      <c r="BN24" s="19">
        <v>5</v>
      </c>
      <c r="BP24" s="21">
        <f t="shared" si="38"/>
        <v>45824</v>
      </c>
      <c r="BQ24" s="21">
        <f t="shared" si="39"/>
        <v>45929</v>
      </c>
      <c r="BR24" s="19">
        <v>75</v>
      </c>
      <c r="BT24" s="21">
        <f t="shared" si="40"/>
        <v>45930</v>
      </c>
      <c r="BU24" s="21">
        <f t="shared" si="41"/>
        <v>46021</v>
      </c>
      <c r="BV24" s="19">
        <v>3</v>
      </c>
      <c r="BX24" s="21">
        <f t="shared" si="42"/>
        <v>46022</v>
      </c>
      <c r="BY24" s="21">
        <f t="shared" si="4"/>
        <v>46022</v>
      </c>
      <c r="BZ24" s="23">
        <f t="shared" si="5"/>
        <v>0</v>
      </c>
      <c r="CB24" s="25">
        <f t="shared" si="43"/>
        <v>45237</v>
      </c>
      <c r="CC24" s="25">
        <f t="shared" si="44"/>
        <v>45349</v>
      </c>
      <c r="CD24" s="19">
        <v>80</v>
      </c>
      <c r="CF24" s="25">
        <f t="shared" si="45"/>
        <v>45350</v>
      </c>
      <c r="CG24" s="25">
        <f t="shared" si="46"/>
        <v>45897</v>
      </c>
      <c r="CH24" s="19">
        <f t="shared" si="6"/>
        <v>18</v>
      </c>
      <c r="CJ24" s="25">
        <f t="shared" si="47"/>
        <v>45898</v>
      </c>
      <c r="CK24" s="25">
        <f t="shared" si="7"/>
        <v>45898</v>
      </c>
      <c r="CL24" s="19">
        <f t="shared" si="8"/>
        <v>0</v>
      </c>
      <c r="CN24" s="28">
        <v>46023</v>
      </c>
      <c r="CO24" s="29">
        <v>45901</v>
      </c>
      <c r="CP24">
        <f t="shared" si="48"/>
        <v>-89</v>
      </c>
    </row>
    <row r="25" spans="2:94" x14ac:dyDescent="0.3">
      <c r="B25" s="30" t="s">
        <v>103</v>
      </c>
      <c r="C25" s="31" t="s">
        <v>105</v>
      </c>
      <c r="D25" s="32" t="s">
        <v>84</v>
      </c>
      <c r="F25" s="33">
        <f t="shared" si="9"/>
        <v>45228</v>
      </c>
      <c r="G25" s="34">
        <f t="shared" si="10"/>
        <v>45351</v>
      </c>
      <c r="H25" s="32">
        <v>4</v>
      </c>
      <c r="J25" s="35">
        <f t="shared" si="11"/>
        <v>45894</v>
      </c>
      <c r="K25" s="34">
        <f>WORKDAY(N25,-1)</f>
        <v>46443</v>
      </c>
      <c r="L25" s="32">
        <f t="shared" si="1"/>
        <v>18</v>
      </c>
      <c r="N25" s="34">
        <f t="shared" si="12"/>
        <v>46444</v>
      </c>
      <c r="O25" s="34">
        <f>WORKDAY(Q25,-1)</f>
        <v>46444</v>
      </c>
      <c r="P25" s="36">
        <f t="shared" si="3"/>
        <v>0</v>
      </c>
      <c r="Q25" s="24">
        <f t="shared" si="13"/>
        <v>46447</v>
      </c>
      <c r="S25" s="37">
        <f t="shared" si="14"/>
        <v>45779</v>
      </c>
      <c r="T25" s="37">
        <f t="shared" si="15"/>
        <v>45828</v>
      </c>
      <c r="U25" s="32">
        <v>35</v>
      </c>
      <c r="W25" s="34">
        <f t="shared" si="16"/>
        <v>45831</v>
      </c>
      <c r="X25" s="34">
        <f t="shared" si="17"/>
        <v>45915</v>
      </c>
      <c r="Y25" s="32">
        <v>60</v>
      </c>
      <c r="AA25" s="34">
        <f t="shared" si="18"/>
        <v>45916</v>
      </c>
      <c r="AB25" s="34">
        <f t="shared" si="19"/>
        <v>46000</v>
      </c>
      <c r="AC25" s="32">
        <v>60</v>
      </c>
      <c r="AE25" s="34">
        <f t="shared" si="20"/>
        <v>46026</v>
      </c>
      <c r="AF25" s="34">
        <f t="shared" si="21"/>
        <v>46057</v>
      </c>
      <c r="AG25" s="32">
        <v>1</v>
      </c>
      <c r="AI25" s="34">
        <f t="shared" si="22"/>
        <v>45894</v>
      </c>
      <c r="AJ25" s="34">
        <f t="shared" si="23"/>
        <v>45929</v>
      </c>
      <c r="AK25" s="32">
        <v>25</v>
      </c>
      <c r="AM25" s="34">
        <f t="shared" si="24"/>
        <v>45930</v>
      </c>
      <c r="AN25" s="34">
        <f t="shared" si="25"/>
        <v>46014</v>
      </c>
      <c r="AO25" s="32">
        <v>60</v>
      </c>
      <c r="AQ25" s="34">
        <f t="shared" si="26"/>
        <v>46058</v>
      </c>
      <c r="AR25" s="34">
        <f t="shared" si="27"/>
        <v>46199</v>
      </c>
      <c r="AS25" s="38">
        <v>21</v>
      </c>
      <c r="AT25" s="39">
        <v>80</v>
      </c>
      <c r="AV25" s="34">
        <f t="shared" si="28"/>
        <v>46201</v>
      </c>
      <c r="AW25" s="34">
        <f t="shared" si="29"/>
        <v>46415</v>
      </c>
      <c r="AX25" s="32">
        <v>7</v>
      </c>
      <c r="AZ25" s="34">
        <f t="shared" si="30"/>
        <v>45930</v>
      </c>
      <c r="BA25" s="34">
        <f t="shared" si="31"/>
        <v>45972</v>
      </c>
      <c r="BB25" s="32">
        <v>30</v>
      </c>
      <c r="BD25" s="34">
        <f t="shared" si="32"/>
        <v>45973</v>
      </c>
      <c r="BE25" s="34">
        <f t="shared" si="33"/>
        <v>46190</v>
      </c>
      <c r="BF25" s="32">
        <v>155</v>
      </c>
      <c r="BH25" s="34">
        <f t="shared" si="34"/>
        <v>46135</v>
      </c>
      <c r="BI25" s="34">
        <f t="shared" si="35"/>
        <v>46261</v>
      </c>
      <c r="BJ25" s="32">
        <v>90</v>
      </c>
      <c r="BL25" s="34">
        <f t="shared" si="36"/>
        <v>46262</v>
      </c>
      <c r="BM25" s="34">
        <f t="shared" si="37"/>
        <v>46415</v>
      </c>
      <c r="BN25" s="32">
        <v>5</v>
      </c>
      <c r="BP25" s="34">
        <f t="shared" si="38"/>
        <v>46217</v>
      </c>
      <c r="BQ25" s="34">
        <f t="shared" si="39"/>
        <v>46322</v>
      </c>
      <c r="BR25" s="32">
        <v>75</v>
      </c>
      <c r="BT25" s="34">
        <f t="shared" si="40"/>
        <v>46323</v>
      </c>
      <c r="BU25" s="34">
        <f t="shared" si="41"/>
        <v>46415</v>
      </c>
      <c r="BV25" s="32">
        <v>3</v>
      </c>
      <c r="BX25" s="34">
        <f t="shared" si="42"/>
        <v>46416</v>
      </c>
      <c r="BY25" s="34">
        <f t="shared" si="4"/>
        <v>46416</v>
      </c>
      <c r="BZ25" s="36">
        <f t="shared" si="5"/>
        <v>0</v>
      </c>
      <c r="CB25" s="37">
        <f t="shared" si="43"/>
        <v>45779</v>
      </c>
      <c r="CC25" s="37">
        <f t="shared" si="44"/>
        <v>45891</v>
      </c>
      <c r="CD25" s="32">
        <v>80</v>
      </c>
      <c r="CF25" s="37">
        <f t="shared" si="45"/>
        <v>45894</v>
      </c>
      <c r="CG25" s="37">
        <f t="shared" si="46"/>
        <v>46443</v>
      </c>
      <c r="CH25" s="32">
        <f t="shared" si="6"/>
        <v>18</v>
      </c>
      <c r="CJ25" s="37">
        <f t="shared" si="47"/>
        <v>46444</v>
      </c>
      <c r="CK25" s="37">
        <f>WORKDAY(CO25,-1)</f>
        <v>46444</v>
      </c>
      <c r="CL25" s="32">
        <f t="shared" si="8"/>
        <v>0</v>
      </c>
      <c r="CN25" s="28">
        <v>46417</v>
      </c>
      <c r="CO25" s="29">
        <v>46447</v>
      </c>
      <c r="CP25">
        <f t="shared" si="48"/>
        <v>21</v>
      </c>
    </row>
    <row r="26" spans="2:94" x14ac:dyDescent="0.3">
      <c r="B26" s="17" t="s">
        <v>106</v>
      </c>
      <c r="C26" s="18" t="s">
        <v>107</v>
      </c>
      <c r="D26" s="19" t="s">
        <v>84</v>
      </c>
      <c r="F26" s="20">
        <f t="shared" si="9"/>
        <v>44681</v>
      </c>
      <c r="G26" s="21">
        <f t="shared" si="10"/>
        <v>44804</v>
      </c>
      <c r="H26" s="19">
        <v>4</v>
      </c>
      <c r="J26" s="22">
        <f t="shared" si="11"/>
        <v>45350</v>
      </c>
      <c r="K26" s="21">
        <f t="shared" si="49"/>
        <v>45897</v>
      </c>
      <c r="L26" s="19">
        <f t="shared" si="1"/>
        <v>18</v>
      </c>
      <c r="N26" s="21">
        <f t="shared" si="12"/>
        <v>45898</v>
      </c>
      <c r="O26" s="21">
        <f t="shared" si="50"/>
        <v>45898</v>
      </c>
      <c r="P26" s="23">
        <f t="shared" si="3"/>
        <v>0</v>
      </c>
      <c r="Q26" s="24">
        <f t="shared" si="13"/>
        <v>45901</v>
      </c>
      <c r="S26" s="25">
        <f t="shared" si="14"/>
        <v>45237</v>
      </c>
      <c r="T26" s="25">
        <f t="shared" si="15"/>
        <v>45286</v>
      </c>
      <c r="U26" s="19">
        <v>35</v>
      </c>
      <c r="W26" s="21">
        <f t="shared" si="16"/>
        <v>45287</v>
      </c>
      <c r="X26" s="21">
        <f t="shared" si="17"/>
        <v>45371</v>
      </c>
      <c r="Y26" s="19">
        <v>60</v>
      </c>
      <c r="AA26" s="21">
        <f t="shared" si="18"/>
        <v>45372</v>
      </c>
      <c r="AB26" s="21">
        <f t="shared" si="19"/>
        <v>45456</v>
      </c>
      <c r="AC26" s="19">
        <v>60</v>
      </c>
      <c r="AE26" s="21">
        <f t="shared" si="20"/>
        <v>45633</v>
      </c>
      <c r="AF26" s="21">
        <f t="shared" si="21"/>
        <v>45664</v>
      </c>
      <c r="AG26" s="19">
        <v>1</v>
      </c>
      <c r="AI26" s="21">
        <f t="shared" si="22"/>
        <v>45350</v>
      </c>
      <c r="AJ26" s="21">
        <f t="shared" si="23"/>
        <v>45385</v>
      </c>
      <c r="AK26" s="19">
        <v>25</v>
      </c>
      <c r="AM26" s="21">
        <f t="shared" si="24"/>
        <v>45386</v>
      </c>
      <c r="AN26" s="21">
        <f t="shared" si="25"/>
        <v>45470</v>
      </c>
      <c r="AO26" s="19">
        <v>60</v>
      </c>
      <c r="AQ26" s="21">
        <f t="shared" si="26"/>
        <v>45665</v>
      </c>
      <c r="AR26" s="21">
        <f t="shared" si="27"/>
        <v>45806</v>
      </c>
      <c r="AS26" s="26">
        <v>21</v>
      </c>
      <c r="AT26" s="27">
        <v>80</v>
      </c>
      <c r="AV26" s="21">
        <f t="shared" si="28"/>
        <v>45807</v>
      </c>
      <c r="AW26" s="21">
        <f t="shared" si="29"/>
        <v>46021</v>
      </c>
      <c r="AX26" s="19">
        <v>7</v>
      </c>
      <c r="AZ26" s="21">
        <f t="shared" si="30"/>
        <v>45386</v>
      </c>
      <c r="BA26" s="21">
        <f t="shared" si="31"/>
        <v>45428</v>
      </c>
      <c r="BB26" s="19">
        <v>30</v>
      </c>
      <c r="BD26" s="21">
        <f t="shared" si="32"/>
        <v>45429</v>
      </c>
      <c r="BE26" s="21">
        <f t="shared" si="33"/>
        <v>45646</v>
      </c>
      <c r="BF26" s="19">
        <v>155</v>
      </c>
      <c r="BH26" s="21">
        <f t="shared" si="34"/>
        <v>45741</v>
      </c>
      <c r="BI26" s="21">
        <f t="shared" si="35"/>
        <v>45867</v>
      </c>
      <c r="BJ26" s="19">
        <v>90</v>
      </c>
      <c r="BL26" s="21">
        <f t="shared" si="36"/>
        <v>45868</v>
      </c>
      <c r="BM26" s="21">
        <f t="shared" si="37"/>
        <v>46021</v>
      </c>
      <c r="BN26" s="19">
        <v>5</v>
      </c>
      <c r="BP26" s="21">
        <f t="shared" si="38"/>
        <v>45824</v>
      </c>
      <c r="BQ26" s="21">
        <f t="shared" si="39"/>
        <v>45929</v>
      </c>
      <c r="BR26" s="19">
        <v>75</v>
      </c>
      <c r="BT26" s="21">
        <f t="shared" si="40"/>
        <v>45930</v>
      </c>
      <c r="BU26" s="21">
        <f t="shared" si="41"/>
        <v>46021</v>
      </c>
      <c r="BV26" s="19">
        <v>3</v>
      </c>
      <c r="BX26" s="21">
        <f t="shared" si="42"/>
        <v>46022</v>
      </c>
      <c r="BY26" s="21">
        <f t="shared" si="4"/>
        <v>46022</v>
      </c>
      <c r="BZ26" s="23">
        <f t="shared" si="5"/>
        <v>0</v>
      </c>
      <c r="CB26" s="25">
        <f t="shared" si="43"/>
        <v>45237</v>
      </c>
      <c r="CC26" s="25">
        <f t="shared" si="44"/>
        <v>45349</v>
      </c>
      <c r="CD26" s="19">
        <v>80</v>
      </c>
      <c r="CF26" s="25">
        <f t="shared" si="45"/>
        <v>45350</v>
      </c>
      <c r="CG26" s="25">
        <f t="shared" si="46"/>
        <v>45897</v>
      </c>
      <c r="CH26" s="19">
        <f t="shared" si="6"/>
        <v>18</v>
      </c>
      <c r="CJ26" s="25">
        <f t="shared" si="47"/>
        <v>45898</v>
      </c>
      <c r="CK26" s="25">
        <f t="shared" ref="CK26:CK30" si="51">WORKDAY(CO26,-1)</f>
        <v>45898</v>
      </c>
      <c r="CL26" s="19">
        <f t="shared" si="8"/>
        <v>0</v>
      </c>
      <c r="CN26" s="28">
        <v>46023</v>
      </c>
      <c r="CO26" s="29">
        <v>45901</v>
      </c>
      <c r="CP26">
        <f t="shared" si="48"/>
        <v>-89</v>
      </c>
    </row>
    <row r="27" spans="2:94" x14ac:dyDescent="0.3">
      <c r="B27" s="30" t="s">
        <v>106</v>
      </c>
      <c r="C27" s="31" t="s">
        <v>108</v>
      </c>
      <c r="D27" s="32" t="s">
        <v>84</v>
      </c>
      <c r="F27" s="33">
        <f t="shared" si="9"/>
        <v>45351</v>
      </c>
      <c r="G27" s="34">
        <f t="shared" si="10"/>
        <v>45473</v>
      </c>
      <c r="H27" s="32">
        <v>4</v>
      </c>
      <c r="J27" s="35">
        <f t="shared" si="11"/>
        <v>46020</v>
      </c>
      <c r="K27" s="34">
        <f t="shared" si="49"/>
        <v>46567</v>
      </c>
      <c r="L27" s="32">
        <f t="shared" si="1"/>
        <v>18</v>
      </c>
      <c r="N27" s="34">
        <f t="shared" si="12"/>
        <v>46568</v>
      </c>
      <c r="O27" s="34">
        <f t="shared" si="50"/>
        <v>46568</v>
      </c>
      <c r="P27" s="36">
        <f t="shared" si="3"/>
        <v>0</v>
      </c>
      <c r="Q27" s="24">
        <f t="shared" si="13"/>
        <v>46569</v>
      </c>
      <c r="S27" s="37">
        <f t="shared" si="14"/>
        <v>45905</v>
      </c>
      <c r="T27" s="37">
        <f t="shared" si="15"/>
        <v>45954</v>
      </c>
      <c r="U27" s="32">
        <v>35</v>
      </c>
      <c r="W27" s="34">
        <f t="shared" si="16"/>
        <v>45957</v>
      </c>
      <c r="X27" s="34">
        <f t="shared" si="17"/>
        <v>46041</v>
      </c>
      <c r="Y27" s="32">
        <v>60</v>
      </c>
      <c r="AA27" s="34">
        <f t="shared" si="18"/>
        <v>46042</v>
      </c>
      <c r="AB27" s="34">
        <f t="shared" si="19"/>
        <v>46126</v>
      </c>
      <c r="AC27" s="32">
        <v>60</v>
      </c>
      <c r="AE27" s="34">
        <f t="shared" si="20"/>
        <v>46147</v>
      </c>
      <c r="AF27" s="34">
        <f t="shared" si="21"/>
        <v>46178</v>
      </c>
      <c r="AG27" s="32">
        <v>1</v>
      </c>
      <c r="AI27" s="34">
        <f t="shared" si="22"/>
        <v>46020</v>
      </c>
      <c r="AJ27" s="34">
        <f t="shared" si="23"/>
        <v>46055</v>
      </c>
      <c r="AK27" s="32">
        <v>25</v>
      </c>
      <c r="AM27" s="34">
        <f t="shared" si="24"/>
        <v>46056</v>
      </c>
      <c r="AN27" s="34">
        <f t="shared" si="25"/>
        <v>46140</v>
      </c>
      <c r="AO27" s="32">
        <v>60</v>
      </c>
      <c r="AQ27" s="34">
        <f t="shared" si="26"/>
        <v>46181</v>
      </c>
      <c r="AR27" s="34">
        <f t="shared" si="27"/>
        <v>46322</v>
      </c>
      <c r="AS27" s="38">
        <v>21</v>
      </c>
      <c r="AT27" s="39">
        <v>80</v>
      </c>
      <c r="AV27" s="34">
        <f t="shared" si="28"/>
        <v>46323</v>
      </c>
      <c r="AW27" s="34">
        <f t="shared" si="29"/>
        <v>46535</v>
      </c>
      <c r="AX27" s="32">
        <v>7</v>
      </c>
      <c r="AZ27" s="34">
        <f t="shared" si="30"/>
        <v>46056</v>
      </c>
      <c r="BA27" s="34">
        <f t="shared" si="31"/>
        <v>46098</v>
      </c>
      <c r="BB27" s="32">
        <v>30</v>
      </c>
      <c r="BD27" s="34">
        <f t="shared" si="32"/>
        <v>46099</v>
      </c>
      <c r="BE27" s="34">
        <f t="shared" si="33"/>
        <v>46316</v>
      </c>
      <c r="BF27" s="32">
        <v>155</v>
      </c>
      <c r="BH27" s="34">
        <f t="shared" si="34"/>
        <v>46259</v>
      </c>
      <c r="BI27" s="34">
        <f t="shared" si="35"/>
        <v>46385</v>
      </c>
      <c r="BJ27" s="32">
        <v>90</v>
      </c>
      <c r="BL27" s="34">
        <f t="shared" si="36"/>
        <v>46386</v>
      </c>
      <c r="BM27" s="34">
        <f t="shared" si="37"/>
        <v>46537</v>
      </c>
      <c r="BN27" s="32">
        <v>5</v>
      </c>
      <c r="BP27" s="34">
        <f t="shared" si="38"/>
        <v>46339</v>
      </c>
      <c r="BQ27" s="34">
        <f t="shared" si="39"/>
        <v>46444</v>
      </c>
      <c r="BR27" s="32">
        <v>75</v>
      </c>
      <c r="BT27" s="34">
        <f t="shared" si="40"/>
        <v>46446</v>
      </c>
      <c r="BU27" s="34">
        <f t="shared" si="41"/>
        <v>46535</v>
      </c>
      <c r="BV27" s="32">
        <v>3</v>
      </c>
      <c r="BX27" s="34">
        <f t="shared" si="42"/>
        <v>46538</v>
      </c>
      <c r="BY27" s="34">
        <f t="shared" si="4"/>
        <v>46538</v>
      </c>
      <c r="BZ27" s="36">
        <f t="shared" si="5"/>
        <v>0</v>
      </c>
      <c r="CB27" s="37">
        <f t="shared" si="43"/>
        <v>45905</v>
      </c>
      <c r="CC27" s="37">
        <f t="shared" si="44"/>
        <v>46017</v>
      </c>
      <c r="CD27" s="32">
        <v>80</v>
      </c>
      <c r="CF27" s="37">
        <f t="shared" si="45"/>
        <v>46020</v>
      </c>
      <c r="CG27" s="37">
        <f t="shared" si="46"/>
        <v>46567</v>
      </c>
      <c r="CH27" s="32">
        <f t="shared" si="6"/>
        <v>18</v>
      </c>
      <c r="CJ27" s="37">
        <f t="shared" si="47"/>
        <v>46568</v>
      </c>
      <c r="CK27" s="37">
        <f t="shared" si="51"/>
        <v>46568</v>
      </c>
      <c r="CL27" s="32">
        <f t="shared" si="8"/>
        <v>0</v>
      </c>
      <c r="CN27" s="28">
        <v>46539</v>
      </c>
      <c r="CO27" s="29">
        <v>46569</v>
      </c>
      <c r="CP27">
        <f t="shared" si="48"/>
        <v>23</v>
      </c>
    </row>
    <row r="28" spans="2:94" x14ac:dyDescent="0.3">
      <c r="B28" s="17" t="s">
        <v>106</v>
      </c>
      <c r="C28" s="17" t="s">
        <v>109</v>
      </c>
      <c r="D28" s="19" t="s">
        <v>84</v>
      </c>
      <c r="F28" s="20">
        <f t="shared" si="9"/>
        <v>45930</v>
      </c>
      <c r="G28" s="21">
        <f t="shared" si="10"/>
        <v>46053</v>
      </c>
      <c r="H28" s="19">
        <v>4</v>
      </c>
      <c r="J28" s="22">
        <f t="shared" si="11"/>
        <v>46598</v>
      </c>
      <c r="K28" s="21">
        <f t="shared" si="49"/>
        <v>47148</v>
      </c>
      <c r="L28" s="19">
        <f t="shared" si="1"/>
        <v>18</v>
      </c>
      <c r="N28" s="21">
        <f t="shared" si="12"/>
        <v>47149</v>
      </c>
      <c r="O28" s="21">
        <f t="shared" si="50"/>
        <v>47149</v>
      </c>
      <c r="P28" s="23">
        <f t="shared" si="3"/>
        <v>0</v>
      </c>
      <c r="Q28" s="24">
        <f t="shared" si="13"/>
        <v>47150</v>
      </c>
      <c r="S28" s="25">
        <f t="shared" si="14"/>
        <v>46485</v>
      </c>
      <c r="T28" s="25">
        <f t="shared" si="15"/>
        <v>46534</v>
      </c>
      <c r="U28" s="19">
        <v>35</v>
      </c>
      <c r="W28" s="21">
        <f t="shared" si="16"/>
        <v>46535</v>
      </c>
      <c r="X28" s="21">
        <f t="shared" si="17"/>
        <v>46619</v>
      </c>
      <c r="Y28" s="19">
        <v>60</v>
      </c>
      <c r="AA28" s="21">
        <f t="shared" si="18"/>
        <v>46622</v>
      </c>
      <c r="AB28" s="21">
        <f t="shared" si="19"/>
        <v>46706</v>
      </c>
      <c r="AC28" s="19">
        <v>60</v>
      </c>
      <c r="AE28" s="21">
        <f t="shared" si="20"/>
        <v>46726</v>
      </c>
      <c r="AF28" s="21">
        <f t="shared" si="21"/>
        <v>46757</v>
      </c>
      <c r="AG28" s="19">
        <v>1</v>
      </c>
      <c r="AI28" s="21">
        <f t="shared" si="22"/>
        <v>46598</v>
      </c>
      <c r="AJ28" s="21">
        <f t="shared" si="23"/>
        <v>46633</v>
      </c>
      <c r="AK28" s="19">
        <v>25</v>
      </c>
      <c r="AM28" s="21">
        <f t="shared" si="24"/>
        <v>46636</v>
      </c>
      <c r="AN28" s="21">
        <f t="shared" si="25"/>
        <v>46720</v>
      </c>
      <c r="AO28" s="19">
        <v>60</v>
      </c>
      <c r="AQ28" s="21">
        <f t="shared" si="26"/>
        <v>46758</v>
      </c>
      <c r="AR28" s="21">
        <f t="shared" si="27"/>
        <v>46899</v>
      </c>
      <c r="AS28" s="26">
        <v>21</v>
      </c>
      <c r="AT28" s="27">
        <v>80</v>
      </c>
      <c r="AV28" s="21">
        <f t="shared" si="28"/>
        <v>46902</v>
      </c>
      <c r="AW28" s="21">
        <f t="shared" si="29"/>
        <v>47116</v>
      </c>
      <c r="AX28" s="19">
        <v>7</v>
      </c>
      <c r="AZ28" s="21">
        <f t="shared" si="30"/>
        <v>46636</v>
      </c>
      <c r="BA28" s="21">
        <f t="shared" si="31"/>
        <v>46678</v>
      </c>
      <c r="BB28" s="19">
        <v>30</v>
      </c>
      <c r="BD28" s="21">
        <f t="shared" si="32"/>
        <v>46679</v>
      </c>
      <c r="BE28" s="21">
        <f t="shared" si="33"/>
        <v>46896</v>
      </c>
      <c r="BF28" s="19">
        <v>155</v>
      </c>
      <c r="BH28" s="21">
        <f t="shared" si="34"/>
        <v>46836</v>
      </c>
      <c r="BI28" s="21">
        <f t="shared" si="35"/>
        <v>46962</v>
      </c>
      <c r="BJ28" s="19">
        <v>90</v>
      </c>
      <c r="BL28" s="21">
        <f t="shared" si="36"/>
        <v>46965</v>
      </c>
      <c r="BM28" s="21">
        <f t="shared" si="37"/>
        <v>47118</v>
      </c>
      <c r="BN28" s="19">
        <v>5</v>
      </c>
      <c r="BP28" s="21">
        <f t="shared" si="38"/>
        <v>46919</v>
      </c>
      <c r="BQ28" s="21">
        <f t="shared" si="39"/>
        <v>47024</v>
      </c>
      <c r="BR28" s="19">
        <v>75</v>
      </c>
      <c r="BT28" s="21">
        <f t="shared" si="40"/>
        <v>47025</v>
      </c>
      <c r="BU28" s="21">
        <f t="shared" si="41"/>
        <v>47116</v>
      </c>
      <c r="BV28" s="19">
        <v>3</v>
      </c>
      <c r="BX28" s="21">
        <f t="shared" si="42"/>
        <v>47119</v>
      </c>
      <c r="BY28" s="21">
        <f t="shared" si="4"/>
        <v>47119</v>
      </c>
      <c r="BZ28" s="23">
        <f t="shared" si="5"/>
        <v>0</v>
      </c>
      <c r="CB28" s="25">
        <f t="shared" si="43"/>
        <v>46485</v>
      </c>
      <c r="CC28" s="25">
        <f t="shared" si="44"/>
        <v>46597</v>
      </c>
      <c r="CD28" s="19">
        <v>80</v>
      </c>
      <c r="CF28" s="25">
        <f t="shared" si="45"/>
        <v>46598</v>
      </c>
      <c r="CG28" s="25">
        <f t="shared" si="46"/>
        <v>47148</v>
      </c>
      <c r="CH28" s="19">
        <f t="shared" si="6"/>
        <v>18</v>
      </c>
      <c r="CJ28" s="25">
        <f t="shared" si="47"/>
        <v>47149</v>
      </c>
      <c r="CK28" s="25">
        <f t="shared" si="51"/>
        <v>47149</v>
      </c>
      <c r="CL28" s="19">
        <f t="shared" si="8"/>
        <v>0</v>
      </c>
      <c r="CN28" s="28">
        <v>47120</v>
      </c>
      <c r="CO28" s="29">
        <v>47150</v>
      </c>
      <c r="CP28">
        <f t="shared" si="48"/>
        <v>23</v>
      </c>
    </row>
    <row r="29" spans="2:94" x14ac:dyDescent="0.3">
      <c r="B29" s="30" t="s">
        <v>106</v>
      </c>
      <c r="C29" s="30" t="s">
        <v>110</v>
      </c>
      <c r="D29" s="32" t="s">
        <v>84</v>
      </c>
      <c r="F29" s="33">
        <f t="shared" si="9"/>
        <v>46477</v>
      </c>
      <c r="G29" s="34">
        <f t="shared" si="10"/>
        <v>46599</v>
      </c>
      <c r="H29" s="32">
        <v>4</v>
      </c>
      <c r="J29" s="35">
        <f t="shared" si="11"/>
        <v>47148</v>
      </c>
      <c r="K29" s="34">
        <f t="shared" si="49"/>
        <v>47694</v>
      </c>
      <c r="L29" s="32">
        <f t="shared" si="1"/>
        <v>18</v>
      </c>
      <c r="N29" s="34">
        <f t="shared" si="12"/>
        <v>47695</v>
      </c>
      <c r="O29" s="34">
        <f t="shared" si="50"/>
        <v>47695</v>
      </c>
      <c r="P29" s="36">
        <f t="shared" si="3"/>
        <v>0</v>
      </c>
      <c r="Q29" s="24">
        <f t="shared" si="13"/>
        <v>47696</v>
      </c>
      <c r="S29" s="37">
        <f t="shared" si="14"/>
        <v>47035</v>
      </c>
      <c r="T29" s="37">
        <f t="shared" si="15"/>
        <v>47084</v>
      </c>
      <c r="U29" s="32">
        <v>35</v>
      </c>
      <c r="W29" s="34">
        <f t="shared" si="16"/>
        <v>47085</v>
      </c>
      <c r="X29" s="34">
        <f t="shared" si="17"/>
        <v>47169</v>
      </c>
      <c r="Y29" s="32">
        <v>60</v>
      </c>
      <c r="AA29" s="34">
        <f t="shared" si="18"/>
        <v>47170</v>
      </c>
      <c r="AB29" s="34">
        <f t="shared" si="19"/>
        <v>47254</v>
      </c>
      <c r="AC29" s="32">
        <v>60</v>
      </c>
      <c r="AE29" s="34">
        <f t="shared" si="20"/>
        <v>47289</v>
      </c>
      <c r="AF29" s="34">
        <f t="shared" si="21"/>
        <v>47319</v>
      </c>
      <c r="AG29" s="32">
        <v>1</v>
      </c>
      <c r="AI29" s="34">
        <f t="shared" si="22"/>
        <v>47148</v>
      </c>
      <c r="AJ29" s="34">
        <f t="shared" si="23"/>
        <v>47183</v>
      </c>
      <c r="AK29" s="32">
        <v>25</v>
      </c>
      <c r="AM29" s="34">
        <f t="shared" si="24"/>
        <v>47184</v>
      </c>
      <c r="AN29" s="34">
        <f t="shared" si="25"/>
        <v>47268</v>
      </c>
      <c r="AO29" s="32">
        <v>60</v>
      </c>
      <c r="AQ29" s="34">
        <f t="shared" si="26"/>
        <v>47322</v>
      </c>
      <c r="AR29" s="34">
        <f t="shared" si="27"/>
        <v>47463</v>
      </c>
      <c r="AS29" s="38">
        <v>21</v>
      </c>
      <c r="AT29" s="39">
        <v>80</v>
      </c>
      <c r="AV29" s="34">
        <f t="shared" si="28"/>
        <v>47464</v>
      </c>
      <c r="AW29" s="34">
        <f t="shared" si="29"/>
        <v>47676</v>
      </c>
      <c r="AX29" s="32">
        <v>7</v>
      </c>
      <c r="AZ29" s="34">
        <f t="shared" si="30"/>
        <v>47184</v>
      </c>
      <c r="BA29" s="34">
        <f t="shared" si="31"/>
        <v>47226</v>
      </c>
      <c r="BB29" s="32">
        <v>30</v>
      </c>
      <c r="BD29" s="34">
        <f t="shared" si="32"/>
        <v>47227</v>
      </c>
      <c r="BE29" s="34">
        <f t="shared" si="33"/>
        <v>47444</v>
      </c>
      <c r="BF29" s="32">
        <v>155</v>
      </c>
      <c r="BH29" s="34">
        <f t="shared" si="34"/>
        <v>47401</v>
      </c>
      <c r="BI29" s="34">
        <f t="shared" si="35"/>
        <v>47527</v>
      </c>
      <c r="BJ29" s="32">
        <v>90</v>
      </c>
      <c r="BL29" s="34">
        <f t="shared" si="36"/>
        <v>47528</v>
      </c>
      <c r="BM29" s="34">
        <f t="shared" si="37"/>
        <v>47678</v>
      </c>
      <c r="BN29" s="32">
        <v>5</v>
      </c>
      <c r="BP29" s="34">
        <f t="shared" si="38"/>
        <v>47479</v>
      </c>
      <c r="BQ29" s="34">
        <f t="shared" si="39"/>
        <v>47584</v>
      </c>
      <c r="BR29" s="32">
        <v>75</v>
      </c>
      <c r="BT29" s="34">
        <f t="shared" si="40"/>
        <v>47585</v>
      </c>
      <c r="BU29" s="34">
        <f t="shared" si="41"/>
        <v>47676</v>
      </c>
      <c r="BV29" s="32">
        <v>3</v>
      </c>
      <c r="BX29" s="34">
        <f t="shared" si="42"/>
        <v>47679</v>
      </c>
      <c r="BY29" s="34">
        <f t="shared" si="4"/>
        <v>47679</v>
      </c>
      <c r="BZ29" s="36">
        <f t="shared" si="5"/>
        <v>0</v>
      </c>
      <c r="CB29" s="37">
        <f t="shared" si="43"/>
        <v>47035</v>
      </c>
      <c r="CC29" s="37">
        <f t="shared" si="44"/>
        <v>47147</v>
      </c>
      <c r="CD29" s="32">
        <v>80</v>
      </c>
      <c r="CF29" s="37">
        <f t="shared" si="45"/>
        <v>47148</v>
      </c>
      <c r="CG29" s="37">
        <f t="shared" si="46"/>
        <v>47694</v>
      </c>
      <c r="CH29" s="32">
        <f t="shared" si="6"/>
        <v>18</v>
      </c>
      <c r="CJ29" s="37">
        <f t="shared" si="47"/>
        <v>47695</v>
      </c>
      <c r="CK29" s="37">
        <f t="shared" si="51"/>
        <v>47695</v>
      </c>
      <c r="CL29" s="32">
        <f t="shared" si="8"/>
        <v>0</v>
      </c>
      <c r="CN29" s="28">
        <v>47680</v>
      </c>
      <c r="CO29" s="29">
        <v>47696</v>
      </c>
      <c r="CP29">
        <f t="shared" si="48"/>
        <v>13</v>
      </c>
    </row>
    <row r="30" spans="2:94" ht="15" thickBot="1" x14ac:dyDescent="0.35">
      <c r="B30" s="40" t="s">
        <v>111</v>
      </c>
      <c r="C30" s="41" t="s">
        <v>112</v>
      </c>
      <c r="D30" s="42" t="s">
        <v>84</v>
      </c>
      <c r="F30" s="43">
        <f t="shared" si="9"/>
        <v>45169</v>
      </c>
      <c r="G30" s="44">
        <f t="shared" si="10"/>
        <v>45291</v>
      </c>
      <c r="H30" s="45">
        <v>4</v>
      </c>
      <c r="I30" s="46"/>
      <c r="J30" s="47">
        <f t="shared" si="11"/>
        <v>45838</v>
      </c>
      <c r="K30" s="44">
        <f t="shared" si="49"/>
        <v>46386</v>
      </c>
      <c r="L30" s="45">
        <f t="shared" si="1"/>
        <v>18</v>
      </c>
      <c r="M30" s="46"/>
      <c r="N30" s="44">
        <f t="shared" si="12"/>
        <v>46387</v>
      </c>
      <c r="O30" s="44">
        <f t="shared" si="50"/>
        <v>46387</v>
      </c>
      <c r="P30" s="48">
        <f t="shared" si="3"/>
        <v>0</v>
      </c>
      <c r="Q30" s="49">
        <f t="shared" si="13"/>
        <v>46388</v>
      </c>
      <c r="S30" s="50">
        <f t="shared" si="14"/>
        <v>45723</v>
      </c>
      <c r="T30" s="50">
        <f t="shared" si="15"/>
        <v>45772</v>
      </c>
      <c r="U30" s="42">
        <v>35</v>
      </c>
      <c r="W30" s="51">
        <f t="shared" si="16"/>
        <v>45775</v>
      </c>
      <c r="X30" s="51">
        <f t="shared" si="17"/>
        <v>45859</v>
      </c>
      <c r="Y30" s="42">
        <v>60</v>
      </c>
      <c r="AA30" s="51">
        <f t="shared" si="18"/>
        <v>45860</v>
      </c>
      <c r="AB30" s="51">
        <f t="shared" si="19"/>
        <v>45944</v>
      </c>
      <c r="AC30" s="42">
        <v>60</v>
      </c>
      <c r="AE30" s="51">
        <f t="shared" si="20"/>
        <v>45998</v>
      </c>
      <c r="AF30" s="51">
        <f t="shared" si="21"/>
        <v>46029</v>
      </c>
      <c r="AG30" s="42">
        <v>1</v>
      </c>
      <c r="AI30" s="51">
        <f t="shared" si="22"/>
        <v>45838</v>
      </c>
      <c r="AJ30" s="51">
        <f t="shared" si="23"/>
        <v>45873</v>
      </c>
      <c r="AK30" s="42">
        <v>25</v>
      </c>
      <c r="AM30" s="51">
        <f t="shared" si="24"/>
        <v>45874</v>
      </c>
      <c r="AN30" s="51">
        <f t="shared" si="25"/>
        <v>45958</v>
      </c>
      <c r="AO30" s="42">
        <v>60</v>
      </c>
      <c r="AQ30" s="51">
        <f t="shared" si="26"/>
        <v>46030</v>
      </c>
      <c r="AR30" s="51">
        <f t="shared" si="27"/>
        <v>46171</v>
      </c>
      <c r="AS30" s="52">
        <v>21</v>
      </c>
      <c r="AT30" s="53">
        <v>80</v>
      </c>
      <c r="AV30" s="51">
        <f t="shared" si="28"/>
        <v>46172</v>
      </c>
      <c r="AW30" s="51">
        <f t="shared" si="29"/>
        <v>46386</v>
      </c>
      <c r="AX30" s="42">
        <v>7</v>
      </c>
      <c r="AZ30" s="51">
        <f t="shared" si="30"/>
        <v>45874</v>
      </c>
      <c r="BA30" s="51">
        <f t="shared" si="31"/>
        <v>45916</v>
      </c>
      <c r="BB30" s="42">
        <v>30</v>
      </c>
      <c r="BD30" s="51">
        <f t="shared" si="32"/>
        <v>45917</v>
      </c>
      <c r="BE30" s="51">
        <f t="shared" si="33"/>
        <v>46134</v>
      </c>
      <c r="BF30" s="42">
        <v>155</v>
      </c>
      <c r="BH30" s="51">
        <f t="shared" si="34"/>
        <v>46106</v>
      </c>
      <c r="BI30" s="51">
        <f t="shared" si="35"/>
        <v>46232</v>
      </c>
      <c r="BJ30" s="42">
        <v>90</v>
      </c>
      <c r="BL30" s="51">
        <f t="shared" si="36"/>
        <v>46233</v>
      </c>
      <c r="BM30" s="51">
        <f t="shared" si="37"/>
        <v>46386</v>
      </c>
      <c r="BN30" s="42">
        <v>5</v>
      </c>
      <c r="BP30" s="51">
        <f t="shared" si="38"/>
        <v>46189</v>
      </c>
      <c r="BQ30" s="51">
        <f t="shared" si="39"/>
        <v>46294</v>
      </c>
      <c r="BR30" s="42">
        <v>75</v>
      </c>
      <c r="BT30" s="51">
        <f t="shared" si="40"/>
        <v>46295</v>
      </c>
      <c r="BU30" s="51">
        <f t="shared" si="41"/>
        <v>46386</v>
      </c>
      <c r="BV30" s="42">
        <v>3</v>
      </c>
      <c r="BX30" s="51">
        <f t="shared" si="42"/>
        <v>46387</v>
      </c>
      <c r="BY30" s="51">
        <f t="shared" si="4"/>
        <v>46387</v>
      </c>
      <c r="BZ30" s="54">
        <f t="shared" si="5"/>
        <v>0</v>
      </c>
      <c r="CB30" s="50">
        <f t="shared" si="43"/>
        <v>45723</v>
      </c>
      <c r="CC30" s="50">
        <f t="shared" si="44"/>
        <v>45835</v>
      </c>
      <c r="CD30" s="42">
        <v>80</v>
      </c>
      <c r="CF30" s="50">
        <f t="shared" si="45"/>
        <v>45838</v>
      </c>
      <c r="CG30" s="50">
        <f t="shared" si="46"/>
        <v>46386</v>
      </c>
      <c r="CH30" s="42">
        <f t="shared" si="6"/>
        <v>18</v>
      </c>
      <c r="CJ30" s="50">
        <f t="shared" si="47"/>
        <v>46387</v>
      </c>
      <c r="CK30" s="50">
        <f t="shared" si="51"/>
        <v>46387</v>
      </c>
      <c r="CL30" s="42">
        <f t="shared" si="8"/>
        <v>0</v>
      </c>
      <c r="CN30" s="28">
        <v>46388</v>
      </c>
      <c r="CO30" s="55">
        <v>46388</v>
      </c>
      <c r="CP30">
        <f t="shared" si="48"/>
        <v>-1</v>
      </c>
    </row>
  </sheetData>
  <mergeCells count="29">
    <mergeCell ref="B2:D2"/>
    <mergeCell ref="F2:Q2"/>
    <mergeCell ref="S2:AG2"/>
    <mergeCell ref="AI2:AX2"/>
    <mergeCell ref="AZ2:BN2"/>
    <mergeCell ref="BX2:BZ2"/>
    <mergeCell ref="CF2:CN2"/>
    <mergeCell ref="F3:H3"/>
    <mergeCell ref="J3:L3"/>
    <mergeCell ref="N3:Q3"/>
    <mergeCell ref="S3:U3"/>
    <mergeCell ref="W3:Y3"/>
    <mergeCell ref="AA3:AC3"/>
    <mergeCell ref="AE3:AG3"/>
    <mergeCell ref="AI3:AK3"/>
    <mergeCell ref="BO2:BV2"/>
    <mergeCell ref="AM3:AO3"/>
    <mergeCell ref="AQ3:AT3"/>
    <mergeCell ref="AV3:AX3"/>
    <mergeCell ref="AZ3:BB3"/>
    <mergeCell ref="BD3:BF3"/>
    <mergeCell ref="BH3:BJ3"/>
    <mergeCell ref="CJ3:CL3"/>
    <mergeCell ref="BL3:BN3"/>
    <mergeCell ref="BP3:BR3"/>
    <mergeCell ref="BT3:BV3"/>
    <mergeCell ref="BX3:BZ3"/>
    <mergeCell ref="CB3:CD3"/>
    <mergeCell ref="CF3:CH3"/>
  </mergeCells>
  <conditionalFormatting sqref="J8:J30">
    <cfRule type="cellIs" dxfId="10" priority="15" operator="lessThan">
      <formula>$R$4</formula>
    </cfRule>
  </conditionalFormatting>
  <conditionalFormatting sqref="S8:T30 W8:X30">
    <cfRule type="cellIs" dxfId="9" priority="12" operator="lessThan">
      <formula>TODAY()</formula>
    </cfRule>
  </conditionalFormatting>
  <conditionalFormatting sqref="AA8:AB30">
    <cfRule type="cellIs" dxfId="8" priority="2" operator="lessThan">
      <formula>TODAY()</formula>
    </cfRule>
  </conditionalFormatting>
  <conditionalFormatting sqref="AE8:AF30 AQ8:AR30 AV8:AW30 BH8:BI30 BL8:BM30 BP8:BQ30 BT8:BU30 BX8:BY30">
    <cfRule type="cellIs" dxfId="7" priority="14" operator="lessThan">
      <formula>TODAY()</formula>
    </cfRule>
  </conditionalFormatting>
  <conditionalFormatting sqref="AI8:AJ30">
    <cfRule type="cellIs" dxfId="6" priority="11" operator="lessThan">
      <formula>TODAY()</formula>
    </cfRule>
  </conditionalFormatting>
  <conditionalFormatting sqref="AM8:AN30">
    <cfRule type="cellIs" dxfId="5" priority="10" operator="lessThan">
      <formula>TODAY()</formula>
    </cfRule>
  </conditionalFormatting>
  <conditionalFormatting sqref="AZ8:BA30">
    <cfRule type="cellIs" dxfId="4" priority="9" operator="lessThan">
      <formula>TODAY()</formula>
    </cfRule>
  </conditionalFormatting>
  <conditionalFormatting sqref="BD8:BE30">
    <cfRule type="cellIs" dxfId="3" priority="1" operator="lessThan">
      <formula>TODAY()</formula>
    </cfRule>
  </conditionalFormatting>
  <conditionalFormatting sqref="CB8:CC30">
    <cfRule type="cellIs" dxfId="2" priority="3" operator="lessThan">
      <formula>TODAY()</formula>
    </cfRule>
  </conditionalFormatting>
  <conditionalFormatting sqref="CF8:CG30">
    <cfRule type="cellIs" dxfId="1" priority="5" operator="lessThan">
      <formula>TODAY()</formula>
    </cfRule>
  </conditionalFormatting>
  <conditionalFormatting sqref="CJ8:CK30">
    <cfRule type="cellIs" dxfId="0" priority="6" operator="lessThan">
      <formula>TODAY()</formula>
    </cfRule>
  </conditionalFormatting>
  <conditionalFormatting sqref="CP8:CP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P2" xr:uid="{A2FFAC38-F57A-4C20-886C-830793BD7D9C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6E4D-BD47-4A81-B053-1C338D55426F}">
  <dimension ref="B1:E25"/>
  <sheetViews>
    <sheetView workbookViewId="0">
      <selection activeCell="I9" sqref="I9"/>
    </sheetView>
  </sheetViews>
  <sheetFormatPr defaultRowHeight="14.4" x14ac:dyDescent="0.3"/>
  <cols>
    <col min="1" max="1" width="0.77734375" customWidth="1"/>
    <col min="2" max="2" width="24.88671875" bestFit="1" customWidth="1"/>
    <col min="3" max="3" width="21.6640625" bestFit="1" customWidth="1"/>
    <col min="4" max="4" width="24.21875" bestFit="1" customWidth="1"/>
    <col min="5" max="5" width="23.6640625" bestFit="1" customWidth="1"/>
  </cols>
  <sheetData>
    <row r="1" spans="2:5" ht="8.4" customHeight="1" x14ac:dyDescent="0.3"/>
    <row r="2" spans="2:5" ht="23.4" x14ac:dyDescent="0.3">
      <c r="B2" s="85" t="s">
        <v>113</v>
      </c>
      <c r="C2" s="85"/>
      <c r="D2" s="85"/>
      <c r="E2" s="85"/>
    </row>
    <row r="3" spans="2:5" x14ac:dyDescent="0.3">
      <c r="B3" s="58" t="s">
        <v>7</v>
      </c>
      <c r="C3" s="56" t="s">
        <v>35</v>
      </c>
      <c r="D3" s="56" t="s">
        <v>36</v>
      </c>
      <c r="E3" s="56"/>
    </row>
    <row r="4" spans="2:5" x14ac:dyDescent="0.3">
      <c r="B4" s="58" t="s">
        <v>8</v>
      </c>
      <c r="C4" s="57" t="s">
        <v>37</v>
      </c>
      <c r="D4" s="57" t="s">
        <v>36</v>
      </c>
      <c r="E4" s="57"/>
    </row>
    <row r="5" spans="2:5" x14ac:dyDescent="0.3">
      <c r="B5" s="59" t="s">
        <v>9</v>
      </c>
      <c r="C5" s="56" t="s">
        <v>38</v>
      </c>
      <c r="D5" s="56" t="s">
        <v>39</v>
      </c>
      <c r="E5" s="56" t="s">
        <v>114</v>
      </c>
    </row>
    <row r="6" spans="2:5" x14ac:dyDescent="0.3">
      <c r="B6" s="59" t="s">
        <v>10</v>
      </c>
      <c r="C6" s="57" t="s">
        <v>41</v>
      </c>
      <c r="D6" s="57" t="s">
        <v>42</v>
      </c>
      <c r="E6" s="57"/>
    </row>
    <row r="7" spans="2:5" x14ac:dyDescent="0.3">
      <c r="B7" s="59" t="s">
        <v>11</v>
      </c>
      <c r="C7" s="56" t="s">
        <v>43</v>
      </c>
      <c r="D7" s="56" t="s">
        <v>44</v>
      </c>
      <c r="E7" s="56"/>
    </row>
    <row r="8" spans="2:5" x14ac:dyDescent="0.3">
      <c r="B8" s="59" t="s">
        <v>12</v>
      </c>
      <c r="C8" s="57" t="s">
        <v>45</v>
      </c>
      <c r="D8" s="57" t="s">
        <v>46</v>
      </c>
      <c r="E8" s="57"/>
    </row>
    <row r="9" spans="2:5" x14ac:dyDescent="0.3">
      <c r="B9" s="59" t="s">
        <v>13</v>
      </c>
      <c r="C9" s="56" t="s">
        <v>47</v>
      </c>
      <c r="D9" s="56" t="s">
        <v>48</v>
      </c>
      <c r="E9" s="56"/>
    </row>
    <row r="10" spans="2:5" x14ac:dyDescent="0.3">
      <c r="B10" s="59" t="s">
        <v>14</v>
      </c>
      <c r="C10" s="57" t="s">
        <v>49</v>
      </c>
      <c r="D10" s="57" t="s">
        <v>50</v>
      </c>
      <c r="E10" s="57"/>
    </row>
    <row r="11" spans="2:5" x14ac:dyDescent="0.3">
      <c r="B11" s="59" t="s">
        <v>15</v>
      </c>
      <c r="C11" s="56" t="s">
        <v>51</v>
      </c>
      <c r="D11" s="56" t="s">
        <v>52</v>
      </c>
      <c r="E11" s="56"/>
    </row>
    <row r="12" spans="2:5" x14ac:dyDescent="0.3">
      <c r="B12" s="59" t="s">
        <v>16</v>
      </c>
      <c r="C12" s="57" t="s">
        <v>53</v>
      </c>
      <c r="D12" s="57" t="s">
        <v>54</v>
      </c>
      <c r="E12" s="57"/>
    </row>
    <row r="13" spans="2:5" x14ac:dyDescent="0.3">
      <c r="B13" s="59" t="s">
        <v>17</v>
      </c>
      <c r="C13" s="56" t="s">
        <v>55</v>
      </c>
      <c r="D13" s="56" t="s">
        <v>56</v>
      </c>
      <c r="E13" s="56"/>
    </row>
    <row r="14" spans="2:5" x14ac:dyDescent="0.3">
      <c r="B14" s="59" t="s">
        <v>18</v>
      </c>
      <c r="C14" s="57" t="s">
        <v>57</v>
      </c>
      <c r="D14" s="57" t="s">
        <v>58</v>
      </c>
      <c r="E14" s="57"/>
    </row>
    <row r="15" spans="2:5" x14ac:dyDescent="0.3">
      <c r="B15" s="59" t="s">
        <v>19</v>
      </c>
      <c r="C15" s="56" t="s">
        <v>59</v>
      </c>
      <c r="D15" s="56" t="s">
        <v>60</v>
      </c>
      <c r="E15" s="56"/>
    </row>
    <row r="16" spans="2:5" x14ac:dyDescent="0.3">
      <c r="B16" s="59" t="s">
        <v>20</v>
      </c>
      <c r="C16" s="57" t="s">
        <v>61</v>
      </c>
      <c r="D16" s="57" t="s">
        <v>62</v>
      </c>
      <c r="E16" s="57"/>
    </row>
    <row r="17" spans="2:5" x14ac:dyDescent="0.3">
      <c r="B17" s="59" t="s">
        <v>21</v>
      </c>
      <c r="C17" s="56" t="s">
        <v>63</v>
      </c>
      <c r="D17" s="56" t="s">
        <v>64</v>
      </c>
      <c r="E17" s="56"/>
    </row>
    <row r="18" spans="2:5" x14ac:dyDescent="0.3">
      <c r="B18" s="59" t="s">
        <v>22</v>
      </c>
      <c r="C18" s="57" t="s">
        <v>65</v>
      </c>
      <c r="D18" s="57" t="s">
        <v>66</v>
      </c>
      <c r="E18" s="57"/>
    </row>
    <row r="19" spans="2:5" x14ac:dyDescent="0.3">
      <c r="B19" s="59" t="s">
        <v>23</v>
      </c>
      <c r="C19" s="56" t="s">
        <v>67</v>
      </c>
      <c r="D19" s="56" t="s">
        <v>68</v>
      </c>
      <c r="E19" s="56"/>
    </row>
    <row r="20" spans="2:5" x14ac:dyDescent="0.3">
      <c r="B20" s="59" t="s">
        <v>24</v>
      </c>
      <c r="C20" s="57" t="s">
        <v>69</v>
      </c>
      <c r="D20" s="57" t="s">
        <v>70</v>
      </c>
      <c r="E20" s="57"/>
    </row>
    <row r="21" spans="2:5" x14ac:dyDescent="0.3">
      <c r="B21" s="59" t="s">
        <v>25</v>
      </c>
      <c r="C21" s="56" t="s">
        <v>71</v>
      </c>
      <c r="D21" s="56" t="s">
        <v>72</v>
      </c>
      <c r="E21" s="56"/>
    </row>
    <row r="22" spans="2:5" x14ac:dyDescent="0.3">
      <c r="B22" s="59" t="s">
        <v>26</v>
      </c>
      <c r="C22" s="57" t="s">
        <v>73</v>
      </c>
      <c r="D22" s="57" t="s">
        <v>74</v>
      </c>
      <c r="E22" s="57"/>
    </row>
    <row r="23" spans="2:5" x14ac:dyDescent="0.3">
      <c r="B23" s="59" t="s">
        <v>27</v>
      </c>
      <c r="C23" s="56" t="s">
        <v>75</v>
      </c>
      <c r="D23" s="56" t="s">
        <v>76</v>
      </c>
      <c r="E23" s="56"/>
    </row>
    <row r="24" spans="2:5" x14ac:dyDescent="0.3">
      <c r="B24" s="59" t="s">
        <v>5</v>
      </c>
      <c r="C24" s="57" t="s">
        <v>77</v>
      </c>
    </row>
    <row r="25" spans="2:5" x14ac:dyDescent="0.3">
      <c r="B25" s="59" t="s">
        <v>28</v>
      </c>
      <c r="C25" s="56" t="s">
        <v>78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BD</vt:lpstr>
      <vt:lpstr>GERAL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 e Moura</dc:creator>
  <cp:lastModifiedBy>Office + Project VMP01</cp:lastModifiedBy>
  <dcterms:created xsi:type="dcterms:W3CDTF">2015-06-05T18:19:34Z</dcterms:created>
  <dcterms:modified xsi:type="dcterms:W3CDTF">2025-09-24T12:26:45Z</dcterms:modified>
</cp:coreProperties>
</file>