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ÓDULO VENDAS\MODULO_VENDAS\"/>
    </mc:Choice>
  </mc:AlternateContent>
  <xr:revisionPtr revIDLastSave="0" documentId="13_ncr:1_{61AA5848-2084-4F3D-B70D-5D57BDAFD5DE}" xr6:coauthVersionLast="47" xr6:coauthVersionMax="47" xr10:uidLastSave="{00000000-0000-0000-0000-000000000000}"/>
  <bookViews>
    <workbookView xWindow="-108" yWindow="-108" windowWidth="23256" windowHeight="12456" xr2:uid="{0382C43D-564D-4A4C-8EAB-6952E70C6A7B}"/>
  </bookViews>
  <sheets>
    <sheet name="PLANEJADOR MÓ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" l="1"/>
  <c r="AK10" i="1"/>
  <c r="AO10" i="1" s="1"/>
  <c r="AP10" i="1" s="1"/>
  <c r="AK11" i="1"/>
  <c r="AO11" i="1" s="1"/>
  <c r="AP11" i="1" s="1"/>
  <c r="AK12" i="1"/>
  <c r="AK13" i="1"/>
  <c r="AK14" i="1"/>
  <c r="AK15" i="1"/>
  <c r="AO15" i="1" s="1"/>
  <c r="AP15" i="1" s="1"/>
  <c r="AK16" i="1"/>
  <c r="AK17" i="1"/>
  <c r="AO17" i="1" s="1"/>
  <c r="AP17" i="1" s="1"/>
  <c r="AK18" i="1"/>
  <c r="AK19" i="1"/>
  <c r="AK20" i="1"/>
  <c r="AO20" i="1" s="1"/>
  <c r="AP20" i="1" s="1"/>
  <c r="AK8" i="1"/>
  <c r="AO8" i="1" s="1"/>
  <c r="AP8" i="1" s="1"/>
  <c r="AS8" i="1" s="1"/>
  <c r="AE9" i="1"/>
  <c r="AE10" i="1"/>
  <c r="AE11" i="1"/>
  <c r="AE12" i="1"/>
  <c r="AA12" i="1" s="1"/>
  <c r="Z12" i="1" s="1"/>
  <c r="AE13" i="1"/>
  <c r="AE14" i="1"/>
  <c r="AE15" i="1"/>
  <c r="AE16" i="1"/>
  <c r="AA16" i="1" s="1"/>
  <c r="Z16" i="1" s="1"/>
  <c r="AE17" i="1"/>
  <c r="AE18" i="1"/>
  <c r="AE19" i="1"/>
  <c r="AE20" i="1"/>
  <c r="AF9" i="1"/>
  <c r="AF10" i="1"/>
  <c r="AF11" i="1"/>
  <c r="AF12" i="1"/>
  <c r="AF13" i="1"/>
  <c r="AF14" i="1"/>
  <c r="AA14" i="1" s="1"/>
  <c r="Z14" i="1" s="1"/>
  <c r="AF15" i="1"/>
  <c r="AF16" i="1"/>
  <c r="AF17" i="1"/>
  <c r="AF18" i="1"/>
  <c r="AF19" i="1"/>
  <c r="AF20" i="1"/>
  <c r="AF8" i="1"/>
  <c r="AE8" i="1" s="1"/>
  <c r="AA8" i="1" s="1"/>
  <c r="Z8" i="1" s="1"/>
  <c r="Q8" i="1" s="1"/>
  <c r="P8" i="1" s="1"/>
  <c r="L8" i="1" s="1"/>
  <c r="K8" i="1" s="1"/>
  <c r="G8" i="1" s="1"/>
  <c r="F8" i="1" s="1"/>
  <c r="AO18" i="1"/>
  <c r="AP18" i="1" s="1"/>
  <c r="AO16" i="1"/>
  <c r="AP16" i="1" s="1"/>
  <c r="AO14" i="1"/>
  <c r="AP14" i="1" s="1"/>
  <c r="AO12" i="1"/>
  <c r="AP12" i="1" s="1"/>
  <c r="AO9" i="1"/>
  <c r="AP9" i="1" s="1"/>
  <c r="AA20" i="1"/>
  <c r="Z20" i="1" s="1"/>
  <c r="AA19" i="1"/>
  <c r="Z19" i="1" s="1"/>
  <c r="AA18" i="1"/>
  <c r="Z18" i="1" s="1"/>
  <c r="AA17" i="1"/>
  <c r="Z17" i="1" s="1"/>
  <c r="AA10" i="1"/>
  <c r="Z10" i="1" s="1"/>
  <c r="AG8" i="1"/>
  <c r="AO13" i="1"/>
  <c r="AP13" i="1" s="1"/>
  <c r="AO19" i="1"/>
  <c r="AP19" i="1" s="1"/>
  <c r="W20" i="1"/>
  <c r="X20" i="1" s="1"/>
  <c r="AB20" i="1" s="1"/>
  <c r="AC20" i="1" s="1"/>
  <c r="R20" i="1"/>
  <c r="S20" i="1" s="1"/>
  <c r="W19" i="1"/>
  <c r="X19" i="1" s="1"/>
  <c r="AB19" i="1" s="1"/>
  <c r="AC19" i="1" s="1"/>
  <c r="R19" i="1"/>
  <c r="S19" i="1" s="1"/>
  <c r="W18" i="1"/>
  <c r="X18" i="1" s="1"/>
  <c r="AB18" i="1" s="1"/>
  <c r="AC18" i="1" s="1"/>
  <c r="R18" i="1"/>
  <c r="S18" i="1" s="1"/>
  <c r="W17" i="1"/>
  <c r="X17" i="1" s="1"/>
  <c r="AB17" i="1" s="1"/>
  <c r="AC17" i="1" s="1"/>
  <c r="R17" i="1"/>
  <c r="S17" i="1" s="1"/>
  <c r="W16" i="1"/>
  <c r="X16" i="1" s="1"/>
  <c r="AB16" i="1" s="1"/>
  <c r="AC16" i="1" s="1"/>
  <c r="R16" i="1"/>
  <c r="S16" i="1" s="1"/>
  <c r="W15" i="1"/>
  <c r="X15" i="1" s="1"/>
  <c r="AB15" i="1" s="1"/>
  <c r="AC15" i="1" s="1"/>
  <c r="R15" i="1"/>
  <c r="S15" i="1" s="1"/>
  <c r="I15" i="1"/>
  <c r="W14" i="1"/>
  <c r="X14" i="1" s="1"/>
  <c r="AB14" i="1" s="1"/>
  <c r="AC14" i="1" s="1"/>
  <c r="R14" i="1"/>
  <c r="S14" i="1" s="1"/>
  <c r="I14" i="1"/>
  <c r="W13" i="1"/>
  <c r="X13" i="1" s="1"/>
  <c r="AB13" i="1" s="1"/>
  <c r="AC13" i="1" s="1"/>
  <c r="R13" i="1"/>
  <c r="S13" i="1" s="1"/>
  <c r="I13" i="1"/>
  <c r="W12" i="1"/>
  <c r="X12" i="1" s="1"/>
  <c r="AB12" i="1" s="1"/>
  <c r="AC12" i="1" s="1"/>
  <c r="R12" i="1"/>
  <c r="S12" i="1" s="1"/>
  <c r="I12" i="1"/>
  <c r="W11" i="1"/>
  <c r="AH11" i="1" s="1"/>
  <c r="R11" i="1"/>
  <c r="S11" i="1" s="1"/>
  <c r="I11" i="1"/>
  <c r="W10" i="1"/>
  <c r="X10" i="1" s="1"/>
  <c r="AB10" i="1" s="1"/>
  <c r="AC10" i="1" s="1"/>
  <c r="R10" i="1"/>
  <c r="S10" i="1" s="1"/>
  <c r="I10" i="1"/>
  <c r="W9" i="1"/>
  <c r="AH9" i="1" s="1"/>
  <c r="R9" i="1"/>
  <c r="S9" i="1" s="1"/>
  <c r="I9" i="1"/>
  <c r="AL8" i="1"/>
  <c r="R8" i="1"/>
  <c r="I8" i="1"/>
  <c r="AA13" i="1" l="1"/>
  <c r="Z13" i="1" s="1"/>
  <c r="AA15" i="1"/>
  <c r="Z15" i="1" s="1"/>
  <c r="AA9" i="1"/>
  <c r="Z9" i="1" s="1"/>
  <c r="Q9" i="1" s="1"/>
  <c r="P9" i="1" s="1"/>
  <c r="L9" i="1" s="1"/>
  <c r="K9" i="1" s="1"/>
  <c r="G9" i="1" s="1"/>
  <c r="F9" i="1" s="1"/>
  <c r="AA11" i="1"/>
  <c r="Z11" i="1" s="1"/>
  <c r="V11" i="1" s="1"/>
  <c r="U11" i="1" s="1"/>
  <c r="AG13" i="1"/>
  <c r="X9" i="1"/>
  <c r="AB9" i="1" s="1"/>
  <c r="AC9" i="1" s="1"/>
  <c r="AH13" i="1"/>
  <c r="AG14" i="1"/>
  <c r="AH14" i="1"/>
  <c r="AG15" i="1"/>
  <c r="AH15" i="1"/>
  <c r="AG16" i="1"/>
  <c r="AH16" i="1"/>
  <c r="X11" i="1"/>
  <c r="AB11" i="1" s="1"/>
  <c r="AC11" i="1" s="1"/>
  <c r="AM11" i="1" s="1"/>
  <c r="AQ11" i="1" s="1"/>
  <c r="AR11" i="1" s="1"/>
  <c r="AS11" i="1" s="1"/>
  <c r="AG9" i="1"/>
  <c r="AG17" i="1"/>
  <c r="AH17" i="1"/>
  <c r="AG10" i="1"/>
  <c r="AG18" i="1"/>
  <c r="AH10" i="1"/>
  <c r="AH18" i="1"/>
  <c r="AG11" i="1"/>
  <c r="AG19" i="1"/>
  <c r="AH19" i="1"/>
  <c r="AG12" i="1"/>
  <c r="AG20" i="1"/>
  <c r="AH12" i="1"/>
  <c r="AH20" i="1"/>
  <c r="AM15" i="1"/>
  <c r="AQ15" i="1" s="1"/>
  <c r="AR15" i="1" s="1"/>
  <c r="AS15" i="1" s="1"/>
  <c r="AL15" i="1"/>
  <c r="V19" i="1"/>
  <c r="U19" i="1" s="1"/>
  <c r="Q19" i="1"/>
  <c r="P19" i="1" s="1"/>
  <c r="L19" i="1" s="1"/>
  <c r="K19" i="1" s="1"/>
  <c r="G19" i="1" s="1"/>
  <c r="F19" i="1" s="1"/>
  <c r="AL13" i="1"/>
  <c r="AM13" i="1"/>
  <c r="AQ13" i="1" s="1"/>
  <c r="AR13" i="1" s="1"/>
  <c r="AS13" i="1" s="1"/>
  <c r="V13" i="1"/>
  <c r="U13" i="1" s="1"/>
  <c r="Q13" i="1"/>
  <c r="P13" i="1" s="1"/>
  <c r="L13" i="1" s="1"/>
  <c r="K13" i="1" s="1"/>
  <c r="G13" i="1" s="1"/>
  <c r="F13" i="1" s="1"/>
  <c r="AM16" i="1"/>
  <c r="AQ16" i="1" s="1"/>
  <c r="AR16" i="1" s="1"/>
  <c r="AS16" i="1" s="1"/>
  <c r="AL16" i="1"/>
  <c r="Q18" i="1"/>
  <c r="P18" i="1" s="1"/>
  <c r="L18" i="1" s="1"/>
  <c r="K18" i="1" s="1"/>
  <c r="G18" i="1" s="1"/>
  <c r="F18" i="1" s="1"/>
  <c r="V18" i="1"/>
  <c r="U18" i="1" s="1"/>
  <c r="AL9" i="1"/>
  <c r="AM9" i="1"/>
  <c r="AQ9" i="1" s="1"/>
  <c r="AR9" i="1" s="1"/>
  <c r="AS9" i="1" s="1"/>
  <c r="Q16" i="1"/>
  <c r="P16" i="1" s="1"/>
  <c r="L16" i="1" s="1"/>
  <c r="K16" i="1" s="1"/>
  <c r="G16" i="1" s="1"/>
  <c r="F16" i="1" s="1"/>
  <c r="V16" i="1"/>
  <c r="U16" i="1" s="1"/>
  <c r="AM14" i="1"/>
  <c r="AQ14" i="1" s="1"/>
  <c r="AR14" i="1" s="1"/>
  <c r="AS14" i="1" s="1"/>
  <c r="AL14" i="1"/>
  <c r="AM20" i="1"/>
  <c r="AQ20" i="1" s="1"/>
  <c r="AR20" i="1" s="1"/>
  <c r="AS20" i="1" s="1"/>
  <c r="AL20" i="1"/>
  <c r="AM18" i="1"/>
  <c r="AQ18" i="1" s="1"/>
  <c r="AR18" i="1" s="1"/>
  <c r="AS18" i="1" s="1"/>
  <c r="AL18" i="1"/>
  <c r="AM12" i="1"/>
  <c r="AQ12" i="1" s="1"/>
  <c r="AR12" i="1" s="1"/>
  <c r="AS12" i="1" s="1"/>
  <c r="AL12" i="1"/>
  <c r="V12" i="1"/>
  <c r="U12" i="1" s="1"/>
  <c r="Q12" i="1"/>
  <c r="P12" i="1" s="1"/>
  <c r="L12" i="1" s="1"/>
  <c r="K12" i="1" s="1"/>
  <c r="G12" i="1" s="1"/>
  <c r="F12" i="1" s="1"/>
  <c r="AM17" i="1"/>
  <c r="AQ17" i="1" s="1"/>
  <c r="AR17" i="1" s="1"/>
  <c r="AS17" i="1" s="1"/>
  <c r="AL17" i="1"/>
  <c r="Q20" i="1"/>
  <c r="P20" i="1" s="1"/>
  <c r="L20" i="1" s="1"/>
  <c r="K20" i="1" s="1"/>
  <c r="G20" i="1" s="1"/>
  <c r="F20" i="1" s="1"/>
  <c r="V20" i="1"/>
  <c r="U20" i="1" s="1"/>
  <c r="V15" i="1"/>
  <c r="U15" i="1" s="1"/>
  <c r="Q15" i="1"/>
  <c r="P15" i="1" s="1"/>
  <c r="L15" i="1" s="1"/>
  <c r="K15" i="1" s="1"/>
  <c r="G15" i="1" s="1"/>
  <c r="F15" i="1" s="1"/>
  <c r="AM19" i="1"/>
  <c r="AQ19" i="1" s="1"/>
  <c r="AR19" i="1" s="1"/>
  <c r="AS19" i="1" s="1"/>
  <c r="AL19" i="1"/>
  <c r="AM10" i="1"/>
  <c r="AQ10" i="1" s="1"/>
  <c r="AR10" i="1" s="1"/>
  <c r="AS10" i="1" s="1"/>
  <c r="AL10" i="1"/>
  <c r="Q14" i="1"/>
  <c r="P14" i="1" s="1"/>
  <c r="L14" i="1" s="1"/>
  <c r="K14" i="1" s="1"/>
  <c r="G14" i="1" s="1"/>
  <c r="F14" i="1" s="1"/>
  <c r="V14" i="1"/>
  <c r="U14" i="1" s="1"/>
  <c r="V10" i="1"/>
  <c r="U10" i="1" s="1"/>
  <c r="Q10" i="1"/>
  <c r="P10" i="1" s="1"/>
  <c r="L10" i="1" s="1"/>
  <c r="K10" i="1" s="1"/>
  <c r="G10" i="1" s="1"/>
  <c r="F10" i="1" s="1"/>
  <c r="V17" i="1"/>
  <c r="U17" i="1" s="1"/>
  <c r="Q17" i="1"/>
  <c r="P17" i="1" s="1"/>
  <c r="L17" i="1" s="1"/>
  <c r="K17" i="1" s="1"/>
  <c r="G17" i="1" s="1"/>
  <c r="F17" i="1" s="1"/>
  <c r="V8" i="1"/>
  <c r="U8" i="1" s="1"/>
  <c r="V9" i="1" l="1"/>
  <c r="U9" i="1" s="1"/>
  <c r="Q11" i="1"/>
  <c r="P11" i="1" s="1"/>
  <c r="L11" i="1" s="1"/>
  <c r="K11" i="1" s="1"/>
  <c r="G11" i="1" s="1"/>
  <c r="F11" i="1" s="1"/>
  <c r="AL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tc={41C3AC48-042E-47F1-A500-46A55A824F9E}</author>
    <author>tc={A50559E2-E51A-4CE1-82AB-E3621C2E055A}</author>
    <author>tc={4560A49E-57CB-4439-A183-D13E1C0D6821}</author>
    <author>tc={FB7E7AA3-5DF5-4784-9F39-FF4670A9E9BA}</author>
    <author>tc={DC1FC7F5-453C-4D72-9E44-C27B2B8F718C}</author>
    <author>tc={4D1DC485-129D-40CD-8C3B-CC6912223752}</author>
    <author>tc={84EB5D74-C256-41D4-A632-17FC100BC9CB}</author>
    <author>tc={09442CFC-A0FA-4B7C-8101-79A0134651F4}</author>
    <author>tc={A2C016B3-BD5E-496C-841C-5B6C524C2F34}</author>
    <author>tc={E5DFECBD-B439-4416-B9D0-7525E14C6B39}</author>
    <author>tc={7033F907-4216-4DF9-9DC4-C0065547B5FD}</author>
    <author>tc={AD56D3A8-D730-49B7-8598-C20FAB3D5753}</author>
    <author>tc={C46DE1D5-A322-45AA-B89E-2B6AADF06928}</author>
    <author>tc={78031AA1-6AFA-4BC4-BA54-198C201B6C8E}</author>
    <author>tc={758D5103-C497-4320-AEE4-13FBB189C7FE}</author>
    <author>tc={71010CA6-2C01-42DC-B1E5-8059627991F1}</author>
    <author>tc={A59E04AD-DEF1-489D-9CFF-45292CDAFED2}</author>
    <author>tc={948205B6-ECF5-45D0-AF0A-0B7933DBAAED}</author>
    <author>tc={95D5BD83-6DE4-4DD1-B704-BABCE711898A}</author>
    <author>tc={6A7AAFBB-EFAA-43F6-BFAE-8B993686BF66}</author>
    <author>tc={049D4A47-FEA3-4032-883F-09F7A41FB342}</author>
    <author>tc={0AF1399A-1F60-4AC9-A047-048A06AD2444}</author>
    <author>tc={97000EFF-DBE0-4FBC-B3AE-689C316FC294}</author>
    <author>tc={13E32BE6-BC0E-4F80-A782-73D939CDB94A}</author>
    <author>tc={A1F5E690-87FA-4015-812D-2DE016A78B91}</author>
    <author>tc={AE3D7F00-844C-4289-BA6A-38360F384520}</author>
  </authors>
  <commentList>
    <comment ref="AF8" authorId="0" shapeId="0" xr:uid="{41C3AC48-042E-47F1-A500-46A55A824F9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8" authorId="1" shapeId="0" xr:uid="{A50559E2-E51A-4CE1-82AB-E3621C2E055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9" authorId="2" shapeId="0" xr:uid="{4560A49E-57CB-4439-A183-D13E1C0D682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9" authorId="3" shapeId="0" xr:uid="{FB7E7AA3-5DF5-4784-9F39-FF4670A9E9B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0" authorId="4" shapeId="0" xr:uid="{DC1FC7F5-453C-4D72-9E44-C27B2B8F718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0" authorId="5" shapeId="0" xr:uid="{4D1DC485-129D-40CD-8C3B-CC691222375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1" authorId="6" shapeId="0" xr:uid="{84EB5D74-C256-41D4-A632-17FC100BC9C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1" authorId="7" shapeId="0" xr:uid="{09442CFC-A0FA-4B7C-8101-79A0134651F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2" authorId="8" shapeId="0" xr:uid="{A2C016B3-BD5E-496C-841C-5B6C524C2F3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2" authorId="9" shapeId="0" xr:uid="{E5DFECBD-B439-4416-B9D0-7525E14C6B3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3" authorId="10" shapeId="0" xr:uid="{7033F907-4216-4DF9-9DC4-C0065547B5F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3" authorId="11" shapeId="0" xr:uid="{AD56D3A8-D730-49B7-8598-C20FAB3D575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4" authorId="12" shapeId="0" xr:uid="{C46DE1D5-A322-45AA-B89E-2B6AADF0692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4" authorId="13" shapeId="0" xr:uid="{78031AA1-6AFA-4BC4-BA54-198C201B6C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5" authorId="14" shapeId="0" xr:uid="{758D5103-C497-4320-AEE4-13FBB189C7F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5" authorId="15" shapeId="0" xr:uid="{71010CA6-2C01-42DC-B1E5-8059627991F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6" authorId="16" shapeId="0" xr:uid="{A59E04AD-DEF1-489D-9CFF-45292CDAFED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6" authorId="17" shapeId="0" xr:uid="{948205B6-ECF5-45D0-AF0A-0B7933DBAAE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7" authorId="18" shapeId="0" xr:uid="{95D5BD83-6DE4-4DD1-B704-BABCE711898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7" authorId="19" shapeId="0" xr:uid="{6A7AAFBB-EFAA-43F6-BFAE-8B993686BF6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8" authorId="20" shapeId="0" xr:uid="{049D4A47-FEA3-4032-883F-09F7A41FB3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8" authorId="21" shapeId="0" xr:uid="{0AF1399A-1F60-4AC9-A047-048A06AD244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9" authorId="22" shapeId="0" xr:uid="{97000EFF-DBE0-4FBC-B3AE-689C316FC29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9" authorId="23" shapeId="0" xr:uid="{13E32BE6-BC0E-4F80-A782-73D939CDB9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0" authorId="24" shapeId="0" xr:uid="{A1F5E690-87FA-4015-812D-2DE016A78B9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0" authorId="25" shapeId="0" xr:uid="{AE3D7F00-844C-4289-BA6A-38360F38452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<sst xmlns="http://schemas.openxmlformats.org/spreadsheetml/2006/main" count="149" uniqueCount="76">
  <si>
    <t>PROGRAMAÇÃO
 DOCUMENTAÇÕES</t>
  </si>
  <si>
    <t>DEFINIÇÃO DO MÓDULO</t>
  </si>
  <si>
    <t xml:space="preserve">DOC. </t>
  </si>
  <si>
    <t>MEMORIAL</t>
  </si>
  <si>
    <t>LAE</t>
  </si>
  <si>
    <t>CONTRATAÇÃO</t>
  </si>
  <si>
    <t>PREV.</t>
  </si>
  <si>
    <t>REAL</t>
  </si>
  <si>
    <t>INÍCIO</t>
  </si>
  <si>
    <t>TÉRMINO</t>
  </si>
  <si>
    <t>UGB</t>
  </si>
  <si>
    <t>EMP</t>
  </si>
  <si>
    <t>MÓDULO</t>
  </si>
  <si>
    <t>Nº LOTES</t>
  </si>
  <si>
    <t>DM.PREV.INÍCIO</t>
  </si>
  <si>
    <t>DM.PREV.TÉRMINO</t>
  </si>
  <si>
    <t>DM.REAL.INÍCIO</t>
  </si>
  <si>
    <t>DM.REAL.TÉRMINO</t>
  </si>
  <si>
    <t>DOC.PREV.INÍCIO</t>
  </si>
  <si>
    <t>DOC.PREV.TÉRMINO</t>
  </si>
  <si>
    <t>DOC.REAL.INICIO</t>
  </si>
  <si>
    <t>DOC.REAL.TÉRMINO</t>
  </si>
  <si>
    <t>MEM.PREV.INÍCIO</t>
  </si>
  <si>
    <t>MEM.PREV.TÉRMINO</t>
  </si>
  <si>
    <t>MEM.REAL.INÍCIO</t>
  </si>
  <si>
    <t>MEM.REAL.TÉRMINO</t>
  </si>
  <si>
    <t>LAE.PREV.INÍCIO</t>
  </si>
  <si>
    <t>LAE.PREV.TÉRMINO</t>
  </si>
  <si>
    <t>LAE.REAL.INÍCIO</t>
  </si>
  <si>
    <t>LAE.REAL.TÉRMINO</t>
  </si>
  <si>
    <t>CONT.PREV.INÍCIO</t>
  </si>
  <si>
    <t>CONT.PREV.TÉRMINO</t>
  </si>
  <si>
    <t>CONT.REAL.INÍCIO</t>
  </si>
  <si>
    <t>CONT.REAL.TÉRMINO</t>
  </si>
  <si>
    <t>ASS.PREV.INÍCIO</t>
  </si>
  <si>
    <t>ASS.PREV.TÉRMINO</t>
  </si>
  <si>
    <t>ASS.REAL.INÍCIO</t>
  </si>
  <si>
    <t>ASS.REAL.TÉRMINO</t>
  </si>
  <si>
    <t>Avaliação</t>
  </si>
  <si>
    <t>CA</t>
  </si>
  <si>
    <t>CONDOMINIO OLIVEIRAS-01</t>
  </si>
  <si>
    <t>Módulo 01</t>
  </si>
  <si>
    <t>GA</t>
  </si>
  <si>
    <t xml:space="preserve">Módulo 09 </t>
  </si>
  <si>
    <t>CONDOMINIO OLIVEIRAS-02</t>
  </si>
  <si>
    <t>Módulo 02</t>
  </si>
  <si>
    <t>SL</t>
  </si>
  <si>
    <t>JARDIM DOS EUCALIPTOS-01</t>
  </si>
  <si>
    <t>JB</t>
  </si>
  <si>
    <t>JARDIM DOS ARCOS-01</t>
  </si>
  <si>
    <t>CONDOMINIO JARDIM DAS HORTENSIAS-01</t>
  </si>
  <si>
    <t>SC</t>
  </si>
  <si>
    <t>BARRINHA (ETAPA 4)-12</t>
  </si>
  <si>
    <t>Módulo 12</t>
  </si>
  <si>
    <t>IG</t>
  </si>
  <si>
    <t>CONDOMINIO JARDIM MONJOPE-03</t>
  </si>
  <si>
    <t>Módulo 03</t>
  </si>
  <si>
    <t>CA02</t>
  </si>
  <si>
    <t>JARDIM DA SERRA-01</t>
  </si>
  <si>
    <t>CONDOMINIO AMOREIRAS-01</t>
  </si>
  <si>
    <t>CONDOMINIO JARDIM DAS HORTENSIAS-02</t>
  </si>
  <si>
    <t>CONDOMINIO AMOREIRAS-02</t>
  </si>
  <si>
    <t>BARRINHA (ETAPA 5)-13</t>
  </si>
  <si>
    <t>Módulo 13</t>
  </si>
  <si>
    <t>1° PJ</t>
  </si>
  <si>
    <t>PJ.PREV.INÍCIO</t>
  </si>
  <si>
    <t>PJ.PREV.TÉRMINO</t>
  </si>
  <si>
    <t>PJ.REAL.INÍCIO</t>
  </si>
  <si>
    <t>PJ.REAL.TÉRMINO</t>
  </si>
  <si>
    <t>SÃO VICENTE III-MERID(E)-09</t>
  </si>
  <si>
    <t>DEMANDA MÍNIMA</t>
  </si>
  <si>
    <t>PRÉ-ASSINATURA</t>
  </si>
  <si>
    <t>M.PREV.INÍCIO</t>
  </si>
  <si>
    <t>M.PREV.TÉRMINO</t>
  </si>
  <si>
    <t>M.REAL.INÍCIO</t>
  </si>
  <si>
    <t>M.REAL.TÉRMINO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</si>
</sst>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0" tint="-0.1499984740745262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70C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8"/>
      <color theme="8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9" fillId="6" borderId="2" xfId="0" applyNumberFormat="1" applyFont="1" applyFill="1" applyBorder="1" applyAlignment="1">
      <alignment horizontal="center"/>
    </xf>
    <xf numFmtId="0" fontId="1" fillId="5" borderId="0" xfId="0" applyFont="1" applyFill="1"/>
    <xf numFmtId="14" fontId="1" fillId="5" borderId="7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10" fillId="6" borderId="7" xfId="0" applyNumberFormat="1" applyFont="1" applyFill="1" applyBorder="1" applyAlignment="1">
      <alignment horizontal="center"/>
    </xf>
    <xf numFmtId="14" fontId="10" fillId="6" borderId="2" xfId="0" applyNumberFormat="1" applyFont="1" applyFill="1" applyBorder="1" applyAlignment="1">
      <alignment horizontal="center"/>
    </xf>
    <xf numFmtId="14" fontId="1" fillId="6" borderId="7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1" fillId="8" borderId="7" xfId="0" applyNumberFormat="1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14" fontId="11" fillId="9" borderId="2" xfId="0" applyNumberFormat="1" applyFont="1" applyFill="1" applyBorder="1" applyAlignment="1">
      <alignment horizontal="center"/>
    </xf>
    <xf numFmtId="14" fontId="11" fillId="9" borderId="7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14" fontId="1" fillId="10" borderId="2" xfId="0" applyNumberFormat="1" applyFont="1" applyFill="1" applyBorder="1" applyAlignment="1">
      <alignment horizontal="center"/>
    </xf>
    <xf numFmtId="14" fontId="14" fillId="10" borderId="2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14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9F70A249-6AF1-4E03-9815-FD339961AF7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8" dT="2025-01-14T13:00:05.34" personId="{9F70A249-6AF1-4E03-9815-FD339961AF79}" id="{41C3AC48-042E-47F1-A500-46A55A824F9E}">
    <text xml:space="preserve">Informação do macrofluxo: O que verificar? 
Sempre checar como está o prazo do memorial de incorporação com LEG. </text>
  </threadedComment>
  <threadedComment ref="AK8" dT="2025-01-14T13:00:05.34" personId="{9F70A249-6AF1-4E03-9815-FD339961AF79}" id="{A50559E2-E51A-4CE1-82AB-E3621C2E055A}">
    <text xml:space="preserve">Informação do macrofluxo: O que verificar? 
Sempre checar como está o prazo do memorial de incorporação com LEG. </text>
  </threadedComment>
  <threadedComment ref="AF9" dT="2025-01-14T13:00:05.34" personId="{9F70A249-6AF1-4E03-9815-FD339961AF79}" id="{4560A49E-57CB-4439-A183-D13E1C0D6821}">
    <text xml:space="preserve">Informação do macrofluxo: O que verificar? 
Sempre checar como está o prazo do memorial de incorporação com LEG. </text>
  </threadedComment>
  <threadedComment ref="AK9" dT="2025-01-14T13:00:05.34" personId="{9F70A249-6AF1-4E03-9815-FD339961AF79}" id="{FB7E7AA3-5DF5-4784-9F39-FF4670A9E9BA}">
    <text xml:space="preserve">Informação do macrofluxo: O que verificar? 
Sempre checar como está o prazo do memorial de incorporação com LEG. </text>
  </threadedComment>
  <threadedComment ref="AF10" dT="2025-01-14T13:00:05.34" personId="{9F70A249-6AF1-4E03-9815-FD339961AF79}" id="{DC1FC7F5-453C-4D72-9E44-C27B2B8F718C}">
    <text xml:space="preserve">Informação do macrofluxo: O que verificar? 
Sempre checar como está o prazo do memorial de incorporação com LEG. </text>
  </threadedComment>
  <threadedComment ref="AK10" dT="2025-01-14T13:00:05.34" personId="{9F70A249-6AF1-4E03-9815-FD339961AF79}" id="{4D1DC485-129D-40CD-8C3B-CC6912223752}">
    <text xml:space="preserve">Informação do macrofluxo: O que verificar? 
Sempre checar como está o prazo do memorial de incorporação com LEG. </text>
  </threadedComment>
  <threadedComment ref="AF11" dT="2025-01-14T13:00:05.34" personId="{9F70A249-6AF1-4E03-9815-FD339961AF79}" id="{84EB5D74-C256-41D4-A632-17FC100BC9CB}">
    <text xml:space="preserve">Informação do macrofluxo: O que verificar? 
Sempre checar como está o prazo do memorial de incorporação com LEG. </text>
  </threadedComment>
  <threadedComment ref="AK11" dT="2025-01-14T13:00:05.34" personId="{9F70A249-6AF1-4E03-9815-FD339961AF79}" id="{09442CFC-A0FA-4B7C-8101-79A0134651F4}">
    <text xml:space="preserve">Informação do macrofluxo: O que verificar? 
Sempre checar como está o prazo do memorial de incorporação com LEG. </text>
  </threadedComment>
  <threadedComment ref="AF12" dT="2025-01-14T13:00:05.34" personId="{9F70A249-6AF1-4E03-9815-FD339961AF79}" id="{A2C016B3-BD5E-496C-841C-5B6C524C2F34}">
    <text xml:space="preserve">Informação do macrofluxo: O que verificar? 
Sempre checar como está o prazo do memorial de incorporação com LEG. </text>
  </threadedComment>
  <threadedComment ref="AK12" dT="2025-01-14T13:00:05.34" personId="{9F70A249-6AF1-4E03-9815-FD339961AF79}" id="{E5DFECBD-B439-4416-B9D0-7525E14C6B39}">
    <text xml:space="preserve">Informação do macrofluxo: O que verificar? 
Sempre checar como está o prazo do memorial de incorporação com LEG. </text>
  </threadedComment>
  <threadedComment ref="AF13" dT="2025-01-14T13:00:05.34" personId="{9F70A249-6AF1-4E03-9815-FD339961AF79}" id="{7033F907-4216-4DF9-9DC4-C0065547B5FD}">
    <text xml:space="preserve">Informação do macrofluxo: O que verificar? 
Sempre checar como está o prazo do memorial de incorporação com LEG. </text>
  </threadedComment>
  <threadedComment ref="AK13" dT="2025-01-14T13:00:05.34" personId="{9F70A249-6AF1-4E03-9815-FD339961AF79}" id="{AD56D3A8-D730-49B7-8598-C20FAB3D5753}">
    <text xml:space="preserve">Informação do macrofluxo: O que verificar? 
Sempre checar como está o prazo do memorial de incorporação com LEG. </text>
  </threadedComment>
  <threadedComment ref="AF14" dT="2025-01-14T13:00:05.34" personId="{9F70A249-6AF1-4E03-9815-FD339961AF79}" id="{C46DE1D5-A322-45AA-B89E-2B6AADF06928}">
    <text xml:space="preserve">Informação do macrofluxo: O que verificar? 
Sempre checar como está o prazo do memorial de incorporação com LEG. </text>
  </threadedComment>
  <threadedComment ref="AK14" dT="2025-01-14T13:00:05.34" personId="{9F70A249-6AF1-4E03-9815-FD339961AF79}" id="{78031AA1-6AFA-4BC4-BA54-198C201B6C8E}">
    <text xml:space="preserve">Informação do macrofluxo: O que verificar? 
Sempre checar como está o prazo do memorial de incorporação com LEG. </text>
  </threadedComment>
  <threadedComment ref="AF15" dT="2025-01-14T13:00:05.34" personId="{9F70A249-6AF1-4E03-9815-FD339961AF79}" id="{758D5103-C497-4320-AEE4-13FBB189C7FE}">
    <text xml:space="preserve">Informação do macrofluxo: O que verificar? 
Sempre checar como está o prazo do memorial de incorporação com LEG. </text>
  </threadedComment>
  <threadedComment ref="AK15" dT="2025-01-14T13:00:05.34" personId="{9F70A249-6AF1-4E03-9815-FD339961AF79}" id="{71010CA6-2C01-42DC-B1E5-8059627991F1}">
    <text xml:space="preserve">Informação do macrofluxo: O que verificar? 
Sempre checar como está o prazo do memorial de incorporação com LEG. </text>
  </threadedComment>
  <threadedComment ref="AF16" dT="2025-01-14T13:00:05.34" personId="{9F70A249-6AF1-4E03-9815-FD339961AF79}" id="{A59E04AD-DEF1-489D-9CFF-45292CDAFED2}">
    <text xml:space="preserve">Informação do macrofluxo: O que verificar? 
Sempre checar como está o prazo do memorial de incorporação com LEG. </text>
  </threadedComment>
  <threadedComment ref="AK16" dT="2025-01-14T13:00:05.34" personId="{9F70A249-6AF1-4E03-9815-FD339961AF79}" id="{948205B6-ECF5-45D0-AF0A-0B7933DBAAED}">
    <text xml:space="preserve">Informação do macrofluxo: O que verificar? 
Sempre checar como está o prazo do memorial de incorporação com LEG. </text>
  </threadedComment>
  <threadedComment ref="AF17" dT="2025-01-14T13:00:05.34" personId="{9F70A249-6AF1-4E03-9815-FD339961AF79}" id="{95D5BD83-6DE4-4DD1-B704-BABCE711898A}">
    <text xml:space="preserve">Informação do macrofluxo: O que verificar? 
Sempre checar como está o prazo do memorial de incorporação com LEG. </text>
  </threadedComment>
  <threadedComment ref="AK17" dT="2025-01-14T13:00:05.34" personId="{9F70A249-6AF1-4E03-9815-FD339961AF79}" id="{6A7AAFBB-EFAA-43F6-BFAE-8B993686BF66}">
    <text xml:space="preserve">Informação do macrofluxo: O que verificar? 
Sempre checar como está o prazo do memorial de incorporação com LEG. </text>
  </threadedComment>
  <threadedComment ref="AF18" dT="2025-01-14T13:00:05.34" personId="{9F70A249-6AF1-4E03-9815-FD339961AF79}" id="{049D4A47-FEA3-4032-883F-09F7A41FB342}">
    <text xml:space="preserve">Informação do macrofluxo: O que verificar? 
Sempre checar como está o prazo do memorial de incorporação com LEG. </text>
  </threadedComment>
  <threadedComment ref="AK18" dT="2025-01-14T13:00:05.34" personId="{9F70A249-6AF1-4E03-9815-FD339961AF79}" id="{0AF1399A-1F60-4AC9-A047-048A06AD2444}">
    <text xml:space="preserve">Informação do macrofluxo: O que verificar? 
Sempre checar como está o prazo do memorial de incorporação com LEG. </text>
  </threadedComment>
  <threadedComment ref="AF19" dT="2025-01-14T13:00:05.34" personId="{9F70A249-6AF1-4E03-9815-FD339961AF79}" id="{97000EFF-DBE0-4FBC-B3AE-689C316FC294}">
    <text xml:space="preserve">Informação do macrofluxo: O que verificar? 
Sempre checar como está o prazo do memorial de incorporação com LEG. </text>
  </threadedComment>
  <threadedComment ref="AK19" dT="2025-01-14T13:00:05.34" personId="{9F70A249-6AF1-4E03-9815-FD339961AF79}" id="{13E32BE6-BC0E-4F80-A782-73D939CDB94A}">
    <text xml:space="preserve">Informação do macrofluxo: O que verificar? 
Sempre checar como está o prazo do memorial de incorporação com LEG. </text>
  </threadedComment>
  <threadedComment ref="AF20" dT="2025-01-14T13:00:05.34" personId="{9F70A249-6AF1-4E03-9815-FD339961AF79}" id="{A1F5E690-87FA-4015-812D-2DE016A78B91}">
    <text xml:space="preserve">Informação do macrofluxo: O que verificar? 
Sempre checar como está o prazo do memorial de incorporação com LEG. </text>
  </threadedComment>
  <threadedComment ref="AK20" dT="2025-01-14T13:00:05.34" personId="{9F70A249-6AF1-4E03-9815-FD339961AF79}" id="{AE3D7F00-844C-4289-BA6A-38360F384520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0CC-ACBF-416D-B448-0645472647BA}">
  <dimension ref="A2:AS27"/>
  <sheetViews>
    <sheetView tabSelected="1" workbookViewId="0">
      <selection activeCell="AA9" sqref="AA9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9.6640625" style="3" customWidth="1"/>
    <col min="5" max="6" width="8" style="3" customWidth="1"/>
    <col min="7" max="8" width="8.6640625" style="2" customWidth="1"/>
    <col min="9" max="9" width="12" style="5" customWidth="1" outlineLevel="1"/>
    <col min="10" max="10" width="1.5546875" style="5" customWidth="1"/>
    <col min="11" max="11" width="12" style="5" customWidth="1" outlineLevel="1"/>
    <col min="12" max="13" width="8.44140625" style="2" customWidth="1"/>
    <col min="14" max="14" width="12" style="5" customWidth="1" outlineLevel="1"/>
    <col min="15" max="15" width="1.33203125" style="5" customWidth="1"/>
    <col min="16" max="16" width="12" style="5" customWidth="1" outlineLevel="1"/>
    <col min="17" max="18" width="8.6640625" style="2" customWidth="1"/>
    <col min="19" max="19" width="12.5546875" style="5" customWidth="1" outlineLevel="1"/>
    <col min="20" max="20" width="1.33203125" style="5" customWidth="1"/>
    <col min="21" max="21" width="12.5546875" style="5" customWidth="1" outlineLevel="1"/>
    <col min="22" max="23" width="8.6640625" style="2" customWidth="1"/>
    <col min="24" max="24" width="12.5546875" style="5" customWidth="1" outlineLevel="1"/>
    <col min="25" max="25" width="1.33203125" style="5" customWidth="1"/>
    <col min="26" max="26" width="12.5546875" style="5" customWidth="1" outlineLevel="1"/>
    <col min="27" max="28" width="8.44140625" style="2" customWidth="1"/>
    <col min="29" max="29" width="8.44140625" style="5" customWidth="1" outlineLevel="1"/>
    <col min="30" max="30" width="1.33203125" style="5" customWidth="1"/>
    <col min="31" max="31" width="8.44140625" style="5" customWidth="1" outlineLevel="1"/>
    <col min="32" max="33" width="8.44140625" style="2" customWidth="1"/>
    <col min="34" max="34" width="8.44140625" style="5" customWidth="1" outlineLevel="1"/>
    <col min="35" max="35" width="1.33203125" style="5" customWidth="1"/>
    <col min="36" max="36" width="8.44140625" style="5" customWidth="1" outlineLevel="1"/>
    <col min="37" max="38" width="8.44140625" style="2" customWidth="1"/>
    <col min="39" max="39" width="8.44140625" style="5" customWidth="1" outlineLevel="1"/>
    <col min="40" max="40" width="1.33203125" style="5" customWidth="1"/>
    <col min="41" max="41" width="8.44140625" style="5" customWidth="1" outlineLevel="1"/>
    <col min="42" max="43" width="8.44140625" style="2" customWidth="1"/>
    <col min="44" max="44" width="8.44140625" style="5" customWidth="1" outlineLevel="1"/>
    <col min="45" max="45" width="6" style="5" customWidth="1"/>
    <col min="46" max="50" width="5.5546875" style="5" bestFit="1" customWidth="1"/>
    <col min="51" max="16384" width="8.5546875" style="5"/>
  </cols>
  <sheetData>
    <row r="2" spans="1:45" ht="11.4" outlineLevel="1" thickBot="1" x14ac:dyDescent="0.3">
      <c r="A2" s="1"/>
      <c r="I2" s="4">
        <v>17</v>
      </c>
      <c r="N2" s="4">
        <v>17</v>
      </c>
      <c r="S2" s="4">
        <v>78</v>
      </c>
      <c r="U2" s="2"/>
      <c r="X2" s="4">
        <v>78</v>
      </c>
      <c r="Z2" s="2"/>
      <c r="AC2" s="4">
        <v>15</v>
      </c>
      <c r="AE2" s="2"/>
      <c r="AH2" s="6">
        <v>17</v>
      </c>
      <c r="AJ2" s="2"/>
      <c r="AM2" s="6">
        <v>3</v>
      </c>
      <c r="AO2" s="2"/>
      <c r="AR2" s="6">
        <v>15</v>
      </c>
    </row>
    <row r="3" spans="1:45" ht="10.95" customHeight="1" x14ac:dyDescent="0.25">
      <c r="A3" s="7"/>
      <c r="B3" s="41" t="s">
        <v>0</v>
      </c>
      <c r="C3" s="41"/>
      <c r="D3" s="41"/>
      <c r="E3" s="41"/>
      <c r="F3" s="42" t="s">
        <v>1</v>
      </c>
      <c r="G3" s="42"/>
      <c r="H3" s="42"/>
      <c r="I3" s="42"/>
      <c r="K3" s="39" t="s">
        <v>2</v>
      </c>
      <c r="L3" s="39"/>
      <c r="M3" s="39"/>
      <c r="N3" s="39"/>
      <c r="P3" s="42" t="s">
        <v>4</v>
      </c>
      <c r="Q3" s="42"/>
      <c r="R3" s="42"/>
      <c r="S3" s="42"/>
      <c r="U3" s="39" t="s">
        <v>3</v>
      </c>
      <c r="V3" s="39"/>
      <c r="W3" s="39"/>
      <c r="X3" s="39"/>
      <c r="Z3" s="39" t="s">
        <v>5</v>
      </c>
      <c r="AA3" s="39"/>
      <c r="AB3" s="39"/>
      <c r="AC3" s="39"/>
      <c r="AE3" s="39" t="s">
        <v>71</v>
      </c>
      <c r="AF3" s="39"/>
      <c r="AG3" s="39"/>
      <c r="AH3" s="40"/>
      <c r="AJ3" s="39" t="s">
        <v>70</v>
      </c>
      <c r="AK3" s="39"/>
      <c r="AL3" s="39"/>
      <c r="AM3" s="40"/>
      <c r="AO3" s="39" t="s">
        <v>64</v>
      </c>
      <c r="AP3" s="39"/>
      <c r="AQ3" s="39"/>
      <c r="AR3" s="40"/>
    </row>
    <row r="4" spans="1:45" x14ac:dyDescent="0.25">
      <c r="A4" s="8"/>
      <c r="B4" s="9"/>
      <c r="C4" s="9"/>
      <c r="D4" s="9"/>
      <c r="E4" s="9"/>
      <c r="F4" s="10" t="s">
        <v>6</v>
      </c>
      <c r="G4" s="10" t="s">
        <v>6</v>
      </c>
      <c r="H4" s="10" t="s">
        <v>7</v>
      </c>
      <c r="I4" s="10" t="s">
        <v>7</v>
      </c>
      <c r="K4" s="10" t="s">
        <v>6</v>
      </c>
      <c r="L4" s="10" t="s">
        <v>6</v>
      </c>
      <c r="M4" s="10" t="s">
        <v>7</v>
      </c>
      <c r="N4" s="10" t="s">
        <v>7</v>
      </c>
      <c r="P4" s="10" t="s">
        <v>6</v>
      </c>
      <c r="Q4" s="10" t="s">
        <v>6</v>
      </c>
      <c r="R4" s="10" t="s">
        <v>7</v>
      </c>
      <c r="S4" s="10" t="s">
        <v>7</v>
      </c>
      <c r="U4" s="10" t="s">
        <v>6</v>
      </c>
      <c r="V4" s="10" t="s">
        <v>6</v>
      </c>
      <c r="W4" s="10" t="s">
        <v>7</v>
      </c>
      <c r="X4" s="10" t="s">
        <v>7</v>
      </c>
      <c r="Z4" s="10" t="s">
        <v>6</v>
      </c>
      <c r="AA4" s="10" t="s">
        <v>6</v>
      </c>
      <c r="AB4" s="10" t="s">
        <v>7</v>
      </c>
      <c r="AC4" s="10" t="s">
        <v>7</v>
      </c>
      <c r="AE4" s="10" t="s">
        <v>6</v>
      </c>
      <c r="AF4" s="10" t="s">
        <v>6</v>
      </c>
      <c r="AG4" s="10" t="s">
        <v>7</v>
      </c>
      <c r="AH4" s="10" t="s">
        <v>7</v>
      </c>
      <c r="AJ4" s="10" t="s">
        <v>6</v>
      </c>
      <c r="AK4" s="10" t="s">
        <v>6</v>
      </c>
      <c r="AL4" s="10" t="s">
        <v>7</v>
      </c>
      <c r="AM4" s="10" t="s">
        <v>7</v>
      </c>
      <c r="AO4" s="10" t="s">
        <v>6</v>
      </c>
      <c r="AP4" s="10" t="s">
        <v>6</v>
      </c>
      <c r="AQ4" s="10" t="s">
        <v>7</v>
      </c>
      <c r="AR4" s="10" t="s">
        <v>7</v>
      </c>
    </row>
    <row r="5" spans="1:45" x14ac:dyDescent="0.25">
      <c r="A5" s="2"/>
      <c r="B5" s="11"/>
      <c r="C5" s="11"/>
      <c r="D5" s="11"/>
      <c r="E5" s="11"/>
      <c r="F5" s="12" t="s">
        <v>8</v>
      </c>
      <c r="G5" s="12" t="s">
        <v>9</v>
      </c>
      <c r="H5" s="12" t="s">
        <v>8</v>
      </c>
      <c r="I5" s="12" t="s">
        <v>9</v>
      </c>
      <c r="K5" s="12" t="s">
        <v>8</v>
      </c>
      <c r="L5" s="12" t="s">
        <v>9</v>
      </c>
      <c r="M5" s="12" t="s">
        <v>8</v>
      </c>
      <c r="N5" s="12" t="s">
        <v>9</v>
      </c>
      <c r="P5" s="12" t="s">
        <v>8</v>
      </c>
      <c r="Q5" s="12" t="s">
        <v>9</v>
      </c>
      <c r="R5" s="12" t="s">
        <v>8</v>
      </c>
      <c r="S5" s="12" t="s">
        <v>9</v>
      </c>
      <c r="U5" s="12" t="s">
        <v>8</v>
      </c>
      <c r="V5" s="12" t="s">
        <v>9</v>
      </c>
      <c r="W5" s="12" t="s">
        <v>8</v>
      </c>
      <c r="X5" s="12" t="s">
        <v>9</v>
      </c>
      <c r="Z5" s="12" t="s">
        <v>8</v>
      </c>
      <c r="AA5" s="12" t="s">
        <v>9</v>
      </c>
      <c r="AB5" s="12" t="s">
        <v>8</v>
      </c>
      <c r="AC5" s="12" t="s">
        <v>9</v>
      </c>
      <c r="AE5" s="12" t="s">
        <v>8</v>
      </c>
      <c r="AF5" s="12" t="s">
        <v>9</v>
      </c>
      <c r="AG5" s="12" t="s">
        <v>8</v>
      </c>
      <c r="AH5" s="12" t="s">
        <v>9</v>
      </c>
      <c r="AJ5" s="12" t="s">
        <v>8</v>
      </c>
      <c r="AK5" s="12" t="s">
        <v>9</v>
      </c>
      <c r="AL5" s="12" t="s">
        <v>8</v>
      </c>
      <c r="AM5" s="12" t="s">
        <v>9</v>
      </c>
      <c r="AO5" s="12" t="s">
        <v>8</v>
      </c>
      <c r="AP5" s="12" t="s">
        <v>9</v>
      </c>
      <c r="AQ5" s="12" t="s">
        <v>8</v>
      </c>
      <c r="AR5" s="12" t="s">
        <v>9</v>
      </c>
    </row>
    <row r="6" spans="1:45" x14ac:dyDescent="0.25">
      <c r="S6" s="2"/>
      <c r="U6" s="2"/>
      <c r="X6" s="2"/>
      <c r="Z6" s="2"/>
      <c r="AC6" s="2"/>
      <c r="AE6" s="2"/>
      <c r="AH6" s="2"/>
      <c r="AJ6" s="2"/>
      <c r="AM6" s="2"/>
      <c r="AO6" s="2"/>
      <c r="AR6" s="2"/>
    </row>
    <row r="7" spans="1:45" x14ac:dyDescent="0.25">
      <c r="B7" s="13" t="s">
        <v>10</v>
      </c>
      <c r="C7" s="10" t="s">
        <v>11</v>
      </c>
      <c r="D7" s="10" t="s">
        <v>12</v>
      </c>
      <c r="E7" s="10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K7" s="14" t="s">
        <v>18</v>
      </c>
      <c r="L7" s="14" t="s">
        <v>19</v>
      </c>
      <c r="M7" s="14" t="s">
        <v>20</v>
      </c>
      <c r="N7" s="14" t="s">
        <v>21</v>
      </c>
      <c r="P7" s="14" t="s">
        <v>26</v>
      </c>
      <c r="Q7" s="14" t="s">
        <v>27</v>
      </c>
      <c r="R7" s="14" t="s">
        <v>28</v>
      </c>
      <c r="S7" s="14" t="s">
        <v>29</v>
      </c>
      <c r="U7" s="14" t="s">
        <v>22</v>
      </c>
      <c r="V7" s="14" t="s">
        <v>23</v>
      </c>
      <c r="W7" s="14" t="s">
        <v>24</v>
      </c>
      <c r="X7" s="14" t="s">
        <v>25</v>
      </c>
      <c r="Z7" s="14" t="s">
        <v>30</v>
      </c>
      <c r="AA7" s="14" t="s">
        <v>31</v>
      </c>
      <c r="AB7" s="14" t="s">
        <v>32</v>
      </c>
      <c r="AC7" s="14" t="s">
        <v>33</v>
      </c>
      <c r="AE7" s="14" t="s">
        <v>34</v>
      </c>
      <c r="AF7" s="14" t="s">
        <v>35</v>
      </c>
      <c r="AG7" s="14" t="s">
        <v>36</v>
      </c>
      <c r="AH7" s="14" t="s">
        <v>37</v>
      </c>
      <c r="AJ7" s="14" t="s">
        <v>72</v>
      </c>
      <c r="AK7" s="14" t="s">
        <v>73</v>
      </c>
      <c r="AL7" s="14" t="s">
        <v>74</v>
      </c>
      <c r="AM7" s="14" t="s">
        <v>75</v>
      </c>
      <c r="AO7" s="14" t="s">
        <v>65</v>
      </c>
      <c r="AP7" s="14" t="s">
        <v>66</v>
      </c>
      <c r="AQ7" s="14" t="s">
        <v>67</v>
      </c>
      <c r="AR7" s="14" t="s">
        <v>68</v>
      </c>
      <c r="AS7" s="15" t="s">
        <v>38</v>
      </c>
    </row>
    <row r="8" spans="1:45" s="16" customFormat="1" x14ac:dyDescent="0.25">
      <c r="B8" s="17" t="s">
        <v>39</v>
      </c>
      <c r="C8" s="18" t="s">
        <v>40</v>
      </c>
      <c r="D8" s="18" t="s">
        <v>41</v>
      </c>
      <c r="E8" s="17">
        <v>255</v>
      </c>
      <c r="F8" s="19">
        <f t="shared" ref="F8:F20" si="0">IFERROR(WORKDAY(G8,(-$I$2+1)),"-")</f>
        <v>45637</v>
      </c>
      <c r="G8" s="20">
        <f>IFERROR(WORKDAY(K8,-1),"-")</f>
        <v>45659</v>
      </c>
      <c r="H8" s="21">
        <v>45658</v>
      </c>
      <c r="I8" s="21">
        <f t="shared" ref="I8:I15" si="1">WORKDAY(H8,$I$2-1)</f>
        <v>45680</v>
      </c>
      <c r="J8" s="22"/>
      <c r="K8" s="23">
        <f t="shared" ref="K8:K20" si="2">IFERROR(WORKDAY(L8,(-$N$2+1)),"-")</f>
        <v>45660</v>
      </c>
      <c r="L8" s="19">
        <f t="shared" ref="L8:L20" si="3">IFERROR(WORKDAY(P8,-1),"-")</f>
        <v>45684</v>
      </c>
      <c r="M8" s="24">
        <v>45687</v>
      </c>
      <c r="N8" s="24">
        <v>45707</v>
      </c>
      <c r="O8" s="22"/>
      <c r="P8" s="23">
        <f t="shared" ref="P8:P20" si="4">IFERROR(WORKDAY(Q8,(-$S$2+1)),"-")</f>
        <v>45685</v>
      </c>
      <c r="Q8" s="19">
        <f>IFERROR(WORKDAY(Z8,-1),"-")</f>
        <v>45792</v>
      </c>
      <c r="R8" s="24">
        <f t="shared" ref="R8:R20" si="5">WORKDAY.INTL(N8,1)</f>
        <v>45708</v>
      </c>
      <c r="S8" s="24">
        <v>45800</v>
      </c>
      <c r="T8" s="22"/>
      <c r="U8" s="23">
        <f t="shared" ref="U8:U20" si="6">IFERROR(WORKDAY(V8,(-$X$2+1)),"-")</f>
        <v>45685</v>
      </c>
      <c r="V8" s="19">
        <f>IFERROR(WORKDAY(Z8,-1),"-")</f>
        <v>45792</v>
      </c>
      <c r="W8" s="24">
        <v>45537</v>
      </c>
      <c r="X8" s="24">
        <v>45686</v>
      </c>
      <c r="Y8" s="22"/>
      <c r="Z8" s="23">
        <f>IFERROR(WORKDAY(AA8,(-$AC$2+1)),"-")</f>
        <v>45793</v>
      </c>
      <c r="AA8" s="19">
        <f>IFERROR(WORKDAY(AE8,-1),"-")</f>
        <v>45813</v>
      </c>
      <c r="AB8" s="24">
        <v>45800</v>
      </c>
      <c r="AC8" s="24">
        <v>45800</v>
      </c>
      <c r="AD8" s="22"/>
      <c r="AE8" s="44">
        <f>IFERROR(WORKDAY(AF8,(-$AH$2+1)),"-")</f>
        <v>45814</v>
      </c>
      <c r="AF8" s="20">
        <f>IFERROR(WORKDAY(AJ8,-1),"-")</f>
        <v>45838</v>
      </c>
      <c r="AG8" s="25">
        <f t="shared" ref="AG8:AG20" si="7">WORKDAY.INTL(W8,1)</f>
        <v>45538</v>
      </c>
      <c r="AH8" s="26">
        <v>45834</v>
      </c>
      <c r="AI8" s="22"/>
      <c r="AJ8" s="37">
        <v>45839</v>
      </c>
      <c r="AK8" s="43">
        <f>IFERROR(WORKDAY(AJ8,(AM$2-1)),"-")</f>
        <v>45841</v>
      </c>
      <c r="AL8" s="25">
        <f t="shared" ref="AL8:AL20" si="8">WORKDAY.INTL(AC8,1)</f>
        <v>45803</v>
      </c>
      <c r="AM8" s="26">
        <v>45834</v>
      </c>
      <c r="AN8" s="22"/>
      <c r="AO8" s="23">
        <f>IFERROR(WORKDAY(AK8,1),"-")</f>
        <v>45842</v>
      </c>
      <c r="AP8" s="19">
        <f>IFERROR(WORKDAY(AO8,($AR$2-1)),"-")</f>
        <v>45862</v>
      </c>
      <c r="AQ8" s="25">
        <v>45800</v>
      </c>
      <c r="AR8" s="26">
        <v>45800</v>
      </c>
      <c r="AS8" s="17">
        <f t="shared" ref="AS8:AS20" si="9">IFERROR(AR8-AP8,"-")</f>
        <v>-62</v>
      </c>
    </row>
    <row r="9" spans="1:45" s="16" customFormat="1" x14ac:dyDescent="0.25">
      <c r="B9" s="17" t="s">
        <v>42</v>
      </c>
      <c r="C9" s="18" t="s">
        <v>69</v>
      </c>
      <c r="D9" s="18" t="s">
        <v>43</v>
      </c>
      <c r="E9" s="17">
        <v>31</v>
      </c>
      <c r="F9" s="19">
        <f t="shared" si="0"/>
        <v>45637</v>
      </c>
      <c r="G9" s="20">
        <f t="shared" ref="G9:G20" si="10">IFERROR(WORKDAY(K9,-1),"-")</f>
        <v>45659</v>
      </c>
      <c r="H9" s="21">
        <v>45658</v>
      </c>
      <c r="I9" s="21">
        <f t="shared" si="1"/>
        <v>45680</v>
      </c>
      <c r="J9" s="22"/>
      <c r="K9" s="23">
        <f t="shared" si="2"/>
        <v>45660</v>
      </c>
      <c r="L9" s="19">
        <f t="shared" si="3"/>
        <v>45684</v>
      </c>
      <c r="M9" s="24">
        <v>45663</v>
      </c>
      <c r="N9" s="24">
        <v>45681</v>
      </c>
      <c r="O9" s="22"/>
      <c r="P9" s="23">
        <f t="shared" si="4"/>
        <v>45685</v>
      </c>
      <c r="Q9" s="19">
        <f t="shared" ref="Q9:Q20" si="11">IFERROR(WORKDAY(Z9,-1),"-")</f>
        <v>45792</v>
      </c>
      <c r="R9" s="27">
        <f t="shared" si="5"/>
        <v>45684</v>
      </c>
      <c r="S9" s="28">
        <f t="shared" ref="S9:S20" si="12">WORKDAY(R9,$S$2-1)</f>
        <v>45791</v>
      </c>
      <c r="T9" s="22"/>
      <c r="U9" s="23">
        <f t="shared" si="6"/>
        <v>45685</v>
      </c>
      <c r="V9" s="19">
        <f t="shared" ref="V9:V20" si="13">IFERROR(WORKDAY(Z9,-1),"-")</f>
        <v>45792</v>
      </c>
      <c r="W9" s="27">
        <f t="shared" ref="W9:W20" si="14">WORKDAY.INTL(N9,1)</f>
        <v>45684</v>
      </c>
      <c r="X9" s="28">
        <f t="shared" ref="X9:X20" si="15">WORKDAY(W9,$X$2-1)</f>
        <v>45791</v>
      </c>
      <c r="Y9" s="22"/>
      <c r="Z9" s="23">
        <f t="shared" ref="Z9:Z20" si="16">IFERROR(WORKDAY(AA9,(-$AC$2+1)),"-")</f>
        <v>45793</v>
      </c>
      <c r="AA9" s="19">
        <f t="shared" ref="AA9:AA20" si="17">IFERROR(WORKDAY(AE9,-1),"-")</f>
        <v>45813</v>
      </c>
      <c r="AB9" s="27">
        <f t="shared" ref="AB9:AB20" si="18">WORKDAY.INTL(X9,1)</f>
        <v>45792</v>
      </c>
      <c r="AC9" s="28">
        <f t="shared" ref="AC9:AC20" si="19">WORKDAY(AB9,$AC$2-1)</f>
        <v>45812</v>
      </c>
      <c r="AD9" s="22"/>
      <c r="AE9" s="44">
        <f t="shared" ref="AE9:AE20" si="20">IFERROR(WORKDAY(AF9,(-$AH$2+1)),"-")</f>
        <v>45814</v>
      </c>
      <c r="AF9" s="20">
        <f t="shared" ref="AF9:AF20" si="21">IFERROR(WORKDAY(AJ9,-1),"-")</f>
        <v>45838</v>
      </c>
      <c r="AG9" s="27">
        <f t="shared" si="7"/>
        <v>45685</v>
      </c>
      <c r="AH9" s="28">
        <f t="shared" ref="AH9:AH20" si="22">IFERROR(WORKDAY(W9,($AR$2)),"-")</f>
        <v>45705</v>
      </c>
      <c r="AI9" s="22"/>
      <c r="AJ9" s="37">
        <v>45839</v>
      </c>
      <c r="AK9" s="43">
        <f t="shared" ref="AK9:AK20" si="23">IFERROR(WORKDAY(AJ9,(AM$2-1)),"-")</f>
        <v>45841</v>
      </c>
      <c r="AL9" s="27">
        <f t="shared" si="8"/>
        <v>45813</v>
      </c>
      <c r="AM9" s="28">
        <f t="shared" ref="AM9:AM20" si="24">IFERROR(WORKDAY(AC9,($AR$2)),"-")</f>
        <v>45833</v>
      </c>
      <c r="AN9" s="22"/>
      <c r="AO9" s="23">
        <f t="shared" ref="AO9:AO20" si="25">IFERROR(WORKDAY(AK9,1),"-")</f>
        <v>45842</v>
      </c>
      <c r="AP9" s="19">
        <f t="shared" ref="AP9:AP20" si="26">IFERROR(WORKDAY(AO9,($AR$2-1)),"-")</f>
        <v>45862</v>
      </c>
      <c r="AQ9" s="27">
        <f t="shared" ref="AQ9:AQ20" si="27">WORKDAY.INTL(AM9,1)</f>
        <v>45834</v>
      </c>
      <c r="AR9" s="28">
        <f t="shared" ref="AR9:AR20" si="28">WORKDAY(AQ9,$AC$2-1)</f>
        <v>45854</v>
      </c>
      <c r="AS9" s="17">
        <f t="shared" si="9"/>
        <v>-8</v>
      </c>
    </row>
    <row r="10" spans="1:45" s="16" customFormat="1" x14ac:dyDescent="0.25">
      <c r="B10" s="17" t="s">
        <v>39</v>
      </c>
      <c r="C10" s="18" t="s">
        <v>44</v>
      </c>
      <c r="D10" s="18" t="s">
        <v>45</v>
      </c>
      <c r="E10" s="17">
        <v>250</v>
      </c>
      <c r="F10" s="19">
        <f t="shared" si="0"/>
        <v>45699</v>
      </c>
      <c r="G10" s="20">
        <f t="shared" si="10"/>
        <v>45721</v>
      </c>
      <c r="H10" s="21">
        <v>45658</v>
      </c>
      <c r="I10" s="21">
        <f t="shared" si="1"/>
        <v>45680</v>
      </c>
      <c r="J10" s="22"/>
      <c r="K10" s="23">
        <f t="shared" si="2"/>
        <v>45722</v>
      </c>
      <c r="L10" s="19">
        <f t="shared" si="3"/>
        <v>45744</v>
      </c>
      <c r="M10" s="24">
        <v>45687</v>
      </c>
      <c r="N10" s="24">
        <v>45707</v>
      </c>
      <c r="O10" s="22"/>
      <c r="P10" s="23">
        <f t="shared" si="4"/>
        <v>45747</v>
      </c>
      <c r="Q10" s="19">
        <f t="shared" si="11"/>
        <v>45854</v>
      </c>
      <c r="R10" s="27">
        <f t="shared" si="5"/>
        <v>45708</v>
      </c>
      <c r="S10" s="28">
        <f t="shared" si="12"/>
        <v>45817</v>
      </c>
      <c r="T10" s="22"/>
      <c r="U10" s="23">
        <f t="shared" si="6"/>
        <v>45747</v>
      </c>
      <c r="V10" s="19">
        <f t="shared" si="13"/>
        <v>45854</v>
      </c>
      <c r="W10" s="27">
        <f t="shared" si="14"/>
        <v>45708</v>
      </c>
      <c r="X10" s="28">
        <f t="shared" si="15"/>
        <v>45817</v>
      </c>
      <c r="Y10" s="22"/>
      <c r="Z10" s="23">
        <f t="shared" si="16"/>
        <v>45855</v>
      </c>
      <c r="AA10" s="19">
        <f t="shared" si="17"/>
        <v>45875</v>
      </c>
      <c r="AB10" s="27">
        <f t="shared" si="18"/>
        <v>45818</v>
      </c>
      <c r="AC10" s="28">
        <f t="shared" si="19"/>
        <v>45838</v>
      </c>
      <c r="AD10" s="22"/>
      <c r="AE10" s="44">
        <f t="shared" si="20"/>
        <v>45876</v>
      </c>
      <c r="AF10" s="20">
        <f t="shared" si="21"/>
        <v>45898</v>
      </c>
      <c r="AG10" s="27">
        <f t="shared" si="7"/>
        <v>45709</v>
      </c>
      <c r="AH10" s="28">
        <f t="shared" si="22"/>
        <v>45729</v>
      </c>
      <c r="AI10" s="22"/>
      <c r="AJ10" s="37">
        <v>45901</v>
      </c>
      <c r="AK10" s="43">
        <f t="shared" si="23"/>
        <v>45903</v>
      </c>
      <c r="AL10" s="27">
        <f t="shared" si="8"/>
        <v>45839</v>
      </c>
      <c r="AM10" s="28">
        <f t="shared" si="24"/>
        <v>45859</v>
      </c>
      <c r="AN10" s="22"/>
      <c r="AO10" s="23">
        <f t="shared" si="25"/>
        <v>45904</v>
      </c>
      <c r="AP10" s="19">
        <f t="shared" si="26"/>
        <v>45924</v>
      </c>
      <c r="AQ10" s="27">
        <f t="shared" si="27"/>
        <v>45860</v>
      </c>
      <c r="AR10" s="28">
        <f t="shared" si="28"/>
        <v>45880</v>
      </c>
      <c r="AS10" s="17">
        <f t="shared" si="9"/>
        <v>-44</v>
      </c>
    </row>
    <row r="11" spans="1:45" x14ac:dyDescent="0.25">
      <c r="B11" s="17" t="s">
        <v>46</v>
      </c>
      <c r="C11" s="18" t="s">
        <v>47</v>
      </c>
      <c r="D11" s="18" t="s">
        <v>41</v>
      </c>
      <c r="E11" s="17">
        <v>362</v>
      </c>
      <c r="F11" s="19">
        <f t="shared" si="0"/>
        <v>45790</v>
      </c>
      <c r="G11" s="20">
        <f t="shared" si="10"/>
        <v>45812</v>
      </c>
      <c r="H11" s="21">
        <v>45716</v>
      </c>
      <c r="I11" s="21">
        <f t="shared" si="1"/>
        <v>45740</v>
      </c>
      <c r="J11" s="22"/>
      <c r="K11" s="23">
        <f t="shared" si="2"/>
        <v>45813</v>
      </c>
      <c r="L11" s="19">
        <f t="shared" si="3"/>
        <v>45835</v>
      </c>
      <c r="M11" s="24">
        <v>45700</v>
      </c>
      <c r="N11" s="24">
        <v>45737</v>
      </c>
      <c r="O11" s="22"/>
      <c r="P11" s="23">
        <f t="shared" si="4"/>
        <v>45838</v>
      </c>
      <c r="Q11" s="19">
        <f t="shared" si="11"/>
        <v>45945</v>
      </c>
      <c r="R11" s="27">
        <f t="shared" si="5"/>
        <v>45740</v>
      </c>
      <c r="S11" s="28">
        <f t="shared" si="12"/>
        <v>45847</v>
      </c>
      <c r="T11" s="22"/>
      <c r="U11" s="23">
        <f t="shared" si="6"/>
        <v>45838</v>
      </c>
      <c r="V11" s="19">
        <f t="shared" si="13"/>
        <v>45945</v>
      </c>
      <c r="W11" s="27">
        <f t="shared" si="14"/>
        <v>45740</v>
      </c>
      <c r="X11" s="28">
        <f t="shared" si="15"/>
        <v>45847</v>
      </c>
      <c r="Y11" s="22"/>
      <c r="Z11" s="23">
        <f t="shared" si="16"/>
        <v>45946</v>
      </c>
      <c r="AA11" s="19">
        <f>IFERROR(WORKDAY(AE11,-1),"-")</f>
        <v>45966</v>
      </c>
      <c r="AB11" s="27">
        <f t="shared" si="18"/>
        <v>45848</v>
      </c>
      <c r="AC11" s="28">
        <f t="shared" si="19"/>
        <v>45868</v>
      </c>
      <c r="AD11" s="22"/>
      <c r="AE11" s="44">
        <f t="shared" si="20"/>
        <v>45967</v>
      </c>
      <c r="AF11" s="20">
        <f t="shared" si="21"/>
        <v>45989</v>
      </c>
      <c r="AG11" s="27">
        <f t="shared" si="7"/>
        <v>45741</v>
      </c>
      <c r="AH11" s="28">
        <f t="shared" si="22"/>
        <v>45761</v>
      </c>
      <c r="AI11" s="22"/>
      <c r="AJ11" s="37">
        <v>45992</v>
      </c>
      <c r="AK11" s="43">
        <f t="shared" si="23"/>
        <v>45994</v>
      </c>
      <c r="AL11" s="27">
        <f t="shared" si="8"/>
        <v>45869</v>
      </c>
      <c r="AM11" s="28">
        <f t="shared" si="24"/>
        <v>45889</v>
      </c>
      <c r="AN11" s="22"/>
      <c r="AO11" s="23">
        <f t="shared" si="25"/>
        <v>45995</v>
      </c>
      <c r="AP11" s="19">
        <f t="shared" si="26"/>
        <v>46015</v>
      </c>
      <c r="AQ11" s="27">
        <f t="shared" si="27"/>
        <v>45890</v>
      </c>
      <c r="AR11" s="28">
        <f t="shared" si="28"/>
        <v>45910</v>
      </c>
      <c r="AS11" s="29">
        <f t="shared" si="9"/>
        <v>-105</v>
      </c>
    </row>
    <row r="12" spans="1:45" x14ac:dyDescent="0.25">
      <c r="B12" s="17" t="s">
        <v>48</v>
      </c>
      <c r="C12" s="18" t="s">
        <v>49</v>
      </c>
      <c r="D12" s="18" t="s">
        <v>41</v>
      </c>
      <c r="E12" s="17">
        <v>377</v>
      </c>
      <c r="F12" s="19">
        <f t="shared" si="0"/>
        <v>45790</v>
      </c>
      <c r="G12" s="20">
        <f t="shared" si="10"/>
        <v>45812</v>
      </c>
      <c r="H12" s="21">
        <v>45716</v>
      </c>
      <c r="I12" s="21">
        <f t="shared" si="1"/>
        <v>45740</v>
      </c>
      <c r="J12" s="22"/>
      <c r="K12" s="23">
        <f t="shared" si="2"/>
        <v>45813</v>
      </c>
      <c r="L12" s="19">
        <f t="shared" si="3"/>
        <v>45835</v>
      </c>
      <c r="M12" s="24">
        <v>45761</v>
      </c>
      <c r="N12" s="24">
        <v>45800</v>
      </c>
      <c r="O12" s="22"/>
      <c r="P12" s="23">
        <f t="shared" si="4"/>
        <v>45838</v>
      </c>
      <c r="Q12" s="19">
        <f t="shared" si="11"/>
        <v>45945</v>
      </c>
      <c r="R12" s="27">
        <f t="shared" si="5"/>
        <v>45803</v>
      </c>
      <c r="S12" s="28">
        <f t="shared" si="12"/>
        <v>45910</v>
      </c>
      <c r="T12" s="22"/>
      <c r="U12" s="23">
        <f t="shared" si="6"/>
        <v>45838</v>
      </c>
      <c r="V12" s="19">
        <f t="shared" si="13"/>
        <v>45945</v>
      </c>
      <c r="W12" s="27">
        <f t="shared" si="14"/>
        <v>45803</v>
      </c>
      <c r="X12" s="28">
        <f t="shared" si="15"/>
        <v>45910</v>
      </c>
      <c r="Y12" s="22"/>
      <c r="Z12" s="23">
        <f t="shared" si="16"/>
        <v>45946</v>
      </c>
      <c r="AA12" s="19">
        <f t="shared" si="17"/>
        <v>45966</v>
      </c>
      <c r="AB12" s="27">
        <f t="shared" si="18"/>
        <v>45911</v>
      </c>
      <c r="AC12" s="28">
        <f t="shared" si="19"/>
        <v>45931</v>
      </c>
      <c r="AD12" s="22"/>
      <c r="AE12" s="44">
        <f t="shared" si="20"/>
        <v>45967</v>
      </c>
      <c r="AF12" s="20">
        <f t="shared" si="21"/>
        <v>45989</v>
      </c>
      <c r="AG12" s="27">
        <f t="shared" si="7"/>
        <v>45804</v>
      </c>
      <c r="AH12" s="28">
        <f t="shared" si="22"/>
        <v>45824</v>
      </c>
      <c r="AI12" s="22"/>
      <c r="AJ12" s="37">
        <v>45992</v>
      </c>
      <c r="AK12" s="43">
        <f t="shared" si="23"/>
        <v>45994</v>
      </c>
      <c r="AL12" s="27">
        <f t="shared" si="8"/>
        <v>45932</v>
      </c>
      <c r="AM12" s="28">
        <f t="shared" si="24"/>
        <v>45952</v>
      </c>
      <c r="AN12" s="22"/>
      <c r="AO12" s="23">
        <f t="shared" si="25"/>
        <v>45995</v>
      </c>
      <c r="AP12" s="19">
        <f t="shared" si="26"/>
        <v>46015</v>
      </c>
      <c r="AQ12" s="27">
        <f t="shared" si="27"/>
        <v>45953</v>
      </c>
      <c r="AR12" s="28">
        <f t="shared" si="28"/>
        <v>45973</v>
      </c>
      <c r="AS12" s="29">
        <f t="shared" si="9"/>
        <v>-42</v>
      </c>
    </row>
    <row r="13" spans="1:45" x14ac:dyDescent="0.25">
      <c r="B13" s="17" t="s">
        <v>42</v>
      </c>
      <c r="C13" s="18" t="s">
        <v>50</v>
      </c>
      <c r="D13" s="18" t="s">
        <v>41</v>
      </c>
      <c r="E13" s="17">
        <v>145</v>
      </c>
      <c r="F13" s="19">
        <f t="shared" si="0"/>
        <v>45699</v>
      </c>
      <c r="G13" s="20">
        <f t="shared" si="10"/>
        <v>45721</v>
      </c>
      <c r="H13" s="21">
        <v>45658</v>
      </c>
      <c r="I13" s="21">
        <f t="shared" si="1"/>
        <v>45680</v>
      </c>
      <c r="J13" s="22"/>
      <c r="K13" s="23">
        <f t="shared" si="2"/>
        <v>45722</v>
      </c>
      <c r="L13" s="19">
        <f t="shared" si="3"/>
        <v>45744</v>
      </c>
      <c r="M13" s="24">
        <v>45740</v>
      </c>
      <c r="N13" s="24">
        <v>45785</v>
      </c>
      <c r="O13" s="22"/>
      <c r="P13" s="23">
        <f t="shared" si="4"/>
        <v>45747</v>
      </c>
      <c r="Q13" s="19">
        <f t="shared" si="11"/>
        <v>45854</v>
      </c>
      <c r="R13" s="27">
        <f t="shared" si="5"/>
        <v>45786</v>
      </c>
      <c r="S13" s="28">
        <f t="shared" si="12"/>
        <v>45895</v>
      </c>
      <c r="T13" s="22"/>
      <c r="U13" s="23">
        <f t="shared" si="6"/>
        <v>45747</v>
      </c>
      <c r="V13" s="19">
        <f t="shared" si="13"/>
        <v>45854</v>
      </c>
      <c r="W13" s="27">
        <f t="shared" si="14"/>
        <v>45786</v>
      </c>
      <c r="X13" s="28">
        <f t="shared" si="15"/>
        <v>45895</v>
      </c>
      <c r="Y13" s="22"/>
      <c r="Z13" s="23">
        <f t="shared" si="16"/>
        <v>45855</v>
      </c>
      <c r="AA13" s="19">
        <f t="shared" si="17"/>
        <v>45875</v>
      </c>
      <c r="AB13" s="27">
        <f t="shared" si="18"/>
        <v>45896</v>
      </c>
      <c r="AC13" s="28">
        <f t="shared" si="19"/>
        <v>45916</v>
      </c>
      <c r="AD13" s="22"/>
      <c r="AE13" s="44">
        <f t="shared" si="20"/>
        <v>45876</v>
      </c>
      <c r="AF13" s="20">
        <f t="shared" si="21"/>
        <v>45898</v>
      </c>
      <c r="AG13" s="27">
        <f t="shared" si="7"/>
        <v>45789</v>
      </c>
      <c r="AH13" s="28">
        <f t="shared" si="22"/>
        <v>45807</v>
      </c>
      <c r="AI13" s="22"/>
      <c r="AJ13" s="37">
        <v>45901</v>
      </c>
      <c r="AK13" s="43">
        <f t="shared" si="23"/>
        <v>45903</v>
      </c>
      <c r="AL13" s="27">
        <f t="shared" si="8"/>
        <v>45917</v>
      </c>
      <c r="AM13" s="28">
        <f t="shared" si="24"/>
        <v>45937</v>
      </c>
      <c r="AN13" s="22"/>
      <c r="AO13" s="23">
        <f t="shared" si="25"/>
        <v>45904</v>
      </c>
      <c r="AP13" s="19">
        <f t="shared" si="26"/>
        <v>45924</v>
      </c>
      <c r="AQ13" s="27">
        <f t="shared" si="27"/>
        <v>45938</v>
      </c>
      <c r="AR13" s="28">
        <f t="shared" si="28"/>
        <v>45958</v>
      </c>
      <c r="AS13" s="17">
        <f t="shared" si="9"/>
        <v>34</v>
      </c>
    </row>
    <row r="14" spans="1:45" x14ac:dyDescent="0.25">
      <c r="B14" s="17" t="s">
        <v>51</v>
      </c>
      <c r="C14" s="18" t="s">
        <v>52</v>
      </c>
      <c r="D14" s="18" t="s">
        <v>53</v>
      </c>
      <c r="E14" s="17">
        <v>61</v>
      </c>
      <c r="F14" s="19">
        <f t="shared" si="0"/>
        <v>45790</v>
      </c>
      <c r="G14" s="20">
        <f t="shared" si="10"/>
        <v>45812</v>
      </c>
      <c r="H14" s="21">
        <v>45658</v>
      </c>
      <c r="I14" s="21">
        <f t="shared" si="1"/>
        <v>45680</v>
      </c>
      <c r="J14" s="22"/>
      <c r="K14" s="23">
        <f t="shared" si="2"/>
        <v>45813</v>
      </c>
      <c r="L14" s="19">
        <f t="shared" si="3"/>
        <v>45835</v>
      </c>
      <c r="M14" s="30">
        <v>45817</v>
      </c>
      <c r="N14" s="31">
        <v>45828</v>
      </c>
      <c r="O14" s="22"/>
      <c r="P14" s="23">
        <f t="shared" si="4"/>
        <v>45838</v>
      </c>
      <c r="Q14" s="19">
        <f t="shared" si="11"/>
        <v>45945</v>
      </c>
      <c r="R14" s="27">
        <f t="shared" si="5"/>
        <v>45831</v>
      </c>
      <c r="S14" s="28">
        <f t="shared" si="12"/>
        <v>45938</v>
      </c>
      <c r="T14" s="22"/>
      <c r="U14" s="23">
        <f t="shared" si="6"/>
        <v>45838</v>
      </c>
      <c r="V14" s="19">
        <f t="shared" si="13"/>
        <v>45945</v>
      </c>
      <c r="W14" s="27">
        <f t="shared" si="14"/>
        <v>45831</v>
      </c>
      <c r="X14" s="28">
        <f t="shared" si="15"/>
        <v>45938</v>
      </c>
      <c r="Y14" s="22"/>
      <c r="Z14" s="23">
        <f t="shared" si="16"/>
        <v>45946</v>
      </c>
      <c r="AA14" s="19">
        <f t="shared" si="17"/>
        <v>45966</v>
      </c>
      <c r="AB14" s="27">
        <f t="shared" si="18"/>
        <v>45939</v>
      </c>
      <c r="AC14" s="28">
        <f t="shared" si="19"/>
        <v>45959</v>
      </c>
      <c r="AD14" s="22"/>
      <c r="AE14" s="44">
        <f t="shared" si="20"/>
        <v>45967</v>
      </c>
      <c r="AF14" s="20">
        <f t="shared" si="21"/>
        <v>45989</v>
      </c>
      <c r="AG14" s="27">
        <f t="shared" si="7"/>
        <v>45832</v>
      </c>
      <c r="AH14" s="28">
        <f t="shared" si="22"/>
        <v>45852</v>
      </c>
      <c r="AI14" s="22"/>
      <c r="AJ14" s="37">
        <v>45992</v>
      </c>
      <c r="AK14" s="43">
        <f t="shared" si="23"/>
        <v>45994</v>
      </c>
      <c r="AL14" s="27">
        <f t="shared" si="8"/>
        <v>45960</v>
      </c>
      <c r="AM14" s="28">
        <f t="shared" si="24"/>
        <v>45980</v>
      </c>
      <c r="AN14" s="22"/>
      <c r="AO14" s="23">
        <f t="shared" si="25"/>
        <v>45995</v>
      </c>
      <c r="AP14" s="19">
        <f t="shared" si="26"/>
        <v>46015</v>
      </c>
      <c r="AQ14" s="27">
        <f t="shared" si="27"/>
        <v>45981</v>
      </c>
      <c r="AR14" s="28">
        <f t="shared" si="28"/>
        <v>46001</v>
      </c>
      <c r="AS14" s="17">
        <f t="shared" si="9"/>
        <v>-14</v>
      </c>
    </row>
    <row r="15" spans="1:45" x14ac:dyDescent="0.25">
      <c r="B15" s="17" t="s">
        <v>54</v>
      </c>
      <c r="C15" s="18" t="s">
        <v>55</v>
      </c>
      <c r="D15" s="18" t="s">
        <v>56</v>
      </c>
      <c r="E15" s="17">
        <v>128</v>
      </c>
      <c r="F15" s="19">
        <f t="shared" si="0"/>
        <v>45762</v>
      </c>
      <c r="G15" s="20">
        <f t="shared" si="10"/>
        <v>45784</v>
      </c>
      <c r="H15" s="21">
        <v>45658</v>
      </c>
      <c r="I15" s="21">
        <f t="shared" si="1"/>
        <v>45680</v>
      </c>
      <c r="J15" s="22"/>
      <c r="K15" s="23">
        <f t="shared" si="2"/>
        <v>45785</v>
      </c>
      <c r="L15" s="19">
        <f t="shared" si="3"/>
        <v>45807</v>
      </c>
      <c r="M15" s="24">
        <v>45767</v>
      </c>
      <c r="N15" s="24">
        <v>45814</v>
      </c>
      <c r="O15" s="22"/>
      <c r="P15" s="23">
        <f t="shared" si="4"/>
        <v>45810</v>
      </c>
      <c r="Q15" s="19">
        <f t="shared" si="11"/>
        <v>45917</v>
      </c>
      <c r="R15" s="27">
        <f t="shared" si="5"/>
        <v>45817</v>
      </c>
      <c r="S15" s="28">
        <f t="shared" si="12"/>
        <v>45924</v>
      </c>
      <c r="T15" s="22"/>
      <c r="U15" s="23">
        <f t="shared" si="6"/>
        <v>45810</v>
      </c>
      <c r="V15" s="19">
        <f t="shared" si="13"/>
        <v>45917</v>
      </c>
      <c r="W15" s="27">
        <f t="shared" si="14"/>
        <v>45817</v>
      </c>
      <c r="X15" s="28">
        <f t="shared" si="15"/>
        <v>45924</v>
      </c>
      <c r="Y15" s="22"/>
      <c r="Z15" s="23">
        <f t="shared" si="16"/>
        <v>45918</v>
      </c>
      <c r="AA15" s="19">
        <f t="shared" si="17"/>
        <v>45938</v>
      </c>
      <c r="AB15" s="27">
        <f t="shared" si="18"/>
        <v>45925</v>
      </c>
      <c r="AC15" s="28">
        <f t="shared" si="19"/>
        <v>45945</v>
      </c>
      <c r="AD15" s="22"/>
      <c r="AE15" s="44">
        <f t="shared" si="20"/>
        <v>45939</v>
      </c>
      <c r="AF15" s="20">
        <f t="shared" si="21"/>
        <v>45961</v>
      </c>
      <c r="AG15" s="27">
        <f t="shared" si="7"/>
        <v>45818</v>
      </c>
      <c r="AH15" s="28">
        <f t="shared" si="22"/>
        <v>45838</v>
      </c>
      <c r="AI15" s="22"/>
      <c r="AJ15" s="37">
        <v>45962</v>
      </c>
      <c r="AK15" s="43">
        <f t="shared" si="23"/>
        <v>45965</v>
      </c>
      <c r="AL15" s="27">
        <f t="shared" si="8"/>
        <v>45946</v>
      </c>
      <c r="AM15" s="28">
        <f t="shared" si="24"/>
        <v>45966</v>
      </c>
      <c r="AN15" s="22"/>
      <c r="AO15" s="23">
        <f t="shared" si="25"/>
        <v>45966</v>
      </c>
      <c r="AP15" s="19">
        <f t="shared" si="26"/>
        <v>45986</v>
      </c>
      <c r="AQ15" s="27">
        <f t="shared" si="27"/>
        <v>45967</v>
      </c>
      <c r="AR15" s="28">
        <f t="shared" si="28"/>
        <v>45987</v>
      </c>
      <c r="AS15" s="17">
        <f t="shared" si="9"/>
        <v>1</v>
      </c>
    </row>
    <row r="16" spans="1:45" x14ac:dyDescent="0.25">
      <c r="B16" s="17" t="s">
        <v>57</v>
      </c>
      <c r="C16" s="18" t="s">
        <v>58</v>
      </c>
      <c r="D16" s="18" t="s">
        <v>41</v>
      </c>
      <c r="E16" s="17">
        <v>166</v>
      </c>
      <c r="F16" s="19">
        <f t="shared" si="0"/>
        <v>45729</v>
      </c>
      <c r="G16" s="20">
        <f t="shared" si="10"/>
        <v>45751</v>
      </c>
      <c r="H16" s="32"/>
      <c r="I16" s="32"/>
      <c r="J16" s="22"/>
      <c r="K16" s="23">
        <f t="shared" si="2"/>
        <v>45754</v>
      </c>
      <c r="L16" s="19">
        <f t="shared" si="3"/>
        <v>45776</v>
      </c>
      <c r="M16" s="33"/>
      <c r="N16" s="32"/>
      <c r="O16" s="22"/>
      <c r="P16" s="23">
        <f t="shared" si="4"/>
        <v>45777</v>
      </c>
      <c r="Q16" s="19">
        <f t="shared" si="11"/>
        <v>45884</v>
      </c>
      <c r="R16" s="27">
        <f t="shared" si="5"/>
        <v>2</v>
      </c>
      <c r="S16" s="28">
        <f t="shared" si="12"/>
        <v>109</v>
      </c>
      <c r="T16" s="22"/>
      <c r="U16" s="23">
        <f t="shared" si="6"/>
        <v>45777</v>
      </c>
      <c r="V16" s="19">
        <f t="shared" si="13"/>
        <v>45884</v>
      </c>
      <c r="W16" s="27">
        <f t="shared" si="14"/>
        <v>2</v>
      </c>
      <c r="X16" s="28">
        <f t="shared" si="15"/>
        <v>109</v>
      </c>
      <c r="Y16" s="22"/>
      <c r="Z16" s="23">
        <f t="shared" si="16"/>
        <v>45887</v>
      </c>
      <c r="AA16" s="19">
        <f t="shared" si="17"/>
        <v>45905</v>
      </c>
      <c r="AB16" s="27">
        <f t="shared" si="18"/>
        <v>110</v>
      </c>
      <c r="AC16" s="28">
        <f t="shared" si="19"/>
        <v>130</v>
      </c>
      <c r="AD16" s="22"/>
      <c r="AE16" s="44">
        <f t="shared" si="20"/>
        <v>45908</v>
      </c>
      <c r="AF16" s="20">
        <f t="shared" si="21"/>
        <v>45930</v>
      </c>
      <c r="AG16" s="27">
        <f t="shared" si="7"/>
        <v>3</v>
      </c>
      <c r="AH16" s="28">
        <f t="shared" si="22"/>
        <v>23</v>
      </c>
      <c r="AI16" s="22"/>
      <c r="AJ16" s="37">
        <v>45931</v>
      </c>
      <c r="AK16" s="43">
        <f t="shared" si="23"/>
        <v>45933</v>
      </c>
      <c r="AL16" s="27">
        <f t="shared" si="8"/>
        <v>131</v>
      </c>
      <c r="AM16" s="28">
        <f t="shared" si="24"/>
        <v>151</v>
      </c>
      <c r="AN16" s="22"/>
      <c r="AO16" s="23">
        <f t="shared" si="25"/>
        <v>45936</v>
      </c>
      <c r="AP16" s="19">
        <f t="shared" si="26"/>
        <v>45954</v>
      </c>
      <c r="AQ16" s="27">
        <f t="shared" si="27"/>
        <v>152</v>
      </c>
      <c r="AR16" s="28">
        <f t="shared" si="28"/>
        <v>172</v>
      </c>
      <c r="AS16" s="29">
        <f t="shared" si="9"/>
        <v>-45782</v>
      </c>
    </row>
    <row r="17" spans="2:45" x14ac:dyDescent="0.25">
      <c r="B17" s="17" t="s">
        <v>39</v>
      </c>
      <c r="C17" s="34" t="s">
        <v>59</v>
      </c>
      <c r="D17" s="18" t="s">
        <v>41</v>
      </c>
      <c r="E17" s="17">
        <v>0</v>
      </c>
      <c r="F17" s="19">
        <f t="shared" si="0"/>
        <v>45853</v>
      </c>
      <c r="G17" s="20">
        <f t="shared" si="10"/>
        <v>45875</v>
      </c>
      <c r="H17" s="32"/>
      <c r="I17" s="32"/>
      <c r="J17" s="22"/>
      <c r="K17" s="23">
        <f t="shared" si="2"/>
        <v>45876</v>
      </c>
      <c r="L17" s="19">
        <f t="shared" si="3"/>
        <v>45898</v>
      </c>
      <c r="M17" s="33"/>
      <c r="N17" s="32"/>
      <c r="O17" s="22"/>
      <c r="P17" s="23">
        <f t="shared" si="4"/>
        <v>45901</v>
      </c>
      <c r="Q17" s="19">
        <f t="shared" si="11"/>
        <v>46008</v>
      </c>
      <c r="R17" s="27">
        <f t="shared" si="5"/>
        <v>2</v>
      </c>
      <c r="S17" s="28">
        <f t="shared" si="12"/>
        <v>109</v>
      </c>
      <c r="T17" s="22"/>
      <c r="U17" s="23">
        <f t="shared" si="6"/>
        <v>45901</v>
      </c>
      <c r="V17" s="19">
        <f t="shared" si="13"/>
        <v>46008</v>
      </c>
      <c r="W17" s="27">
        <f t="shared" si="14"/>
        <v>2</v>
      </c>
      <c r="X17" s="28">
        <f t="shared" si="15"/>
        <v>109</v>
      </c>
      <c r="Y17" s="22"/>
      <c r="Z17" s="23">
        <f t="shared" si="16"/>
        <v>46009</v>
      </c>
      <c r="AA17" s="19">
        <f t="shared" si="17"/>
        <v>46029</v>
      </c>
      <c r="AB17" s="27">
        <f t="shared" si="18"/>
        <v>110</v>
      </c>
      <c r="AC17" s="28">
        <f t="shared" si="19"/>
        <v>130</v>
      </c>
      <c r="AD17" s="22"/>
      <c r="AE17" s="44">
        <f t="shared" si="20"/>
        <v>46030</v>
      </c>
      <c r="AF17" s="20">
        <f t="shared" si="21"/>
        <v>46052</v>
      </c>
      <c r="AG17" s="27">
        <f t="shared" si="7"/>
        <v>3</v>
      </c>
      <c r="AH17" s="28">
        <f t="shared" si="22"/>
        <v>23</v>
      </c>
      <c r="AI17" s="22"/>
      <c r="AJ17" s="38">
        <v>46054</v>
      </c>
      <c r="AK17" s="43">
        <f t="shared" si="23"/>
        <v>46056</v>
      </c>
      <c r="AL17" s="27">
        <f t="shared" si="8"/>
        <v>131</v>
      </c>
      <c r="AM17" s="28">
        <f t="shared" si="24"/>
        <v>151</v>
      </c>
      <c r="AN17" s="22"/>
      <c r="AO17" s="23">
        <f t="shared" si="25"/>
        <v>46057</v>
      </c>
      <c r="AP17" s="19">
        <f t="shared" si="26"/>
        <v>46077</v>
      </c>
      <c r="AQ17" s="27">
        <f t="shared" si="27"/>
        <v>152</v>
      </c>
      <c r="AR17" s="28">
        <f t="shared" si="28"/>
        <v>172</v>
      </c>
      <c r="AS17" s="17">
        <f t="shared" si="9"/>
        <v>-45905</v>
      </c>
    </row>
    <row r="18" spans="2:45" x14ac:dyDescent="0.25">
      <c r="B18" s="17" t="s">
        <v>42</v>
      </c>
      <c r="C18" s="34" t="s">
        <v>60</v>
      </c>
      <c r="D18" s="18" t="s">
        <v>45</v>
      </c>
      <c r="E18" s="17">
        <v>0</v>
      </c>
      <c r="F18" s="19">
        <f t="shared" si="0"/>
        <v>45821</v>
      </c>
      <c r="G18" s="20">
        <f t="shared" si="10"/>
        <v>45845</v>
      </c>
      <c r="H18" s="32"/>
      <c r="I18" s="32"/>
      <c r="J18" s="22"/>
      <c r="K18" s="23">
        <f t="shared" si="2"/>
        <v>45846</v>
      </c>
      <c r="L18" s="19">
        <f t="shared" si="3"/>
        <v>45868</v>
      </c>
      <c r="M18" s="33"/>
      <c r="N18" s="32"/>
      <c r="O18" s="22"/>
      <c r="P18" s="23">
        <f t="shared" si="4"/>
        <v>45869</v>
      </c>
      <c r="Q18" s="19">
        <f t="shared" si="11"/>
        <v>45978</v>
      </c>
      <c r="R18" s="27">
        <f t="shared" si="5"/>
        <v>2</v>
      </c>
      <c r="S18" s="28">
        <f t="shared" si="12"/>
        <v>109</v>
      </c>
      <c r="T18" s="22"/>
      <c r="U18" s="23">
        <f t="shared" si="6"/>
        <v>45869</v>
      </c>
      <c r="V18" s="19">
        <f t="shared" si="13"/>
        <v>45978</v>
      </c>
      <c r="W18" s="27">
        <f t="shared" si="14"/>
        <v>2</v>
      </c>
      <c r="X18" s="28">
        <f t="shared" si="15"/>
        <v>109</v>
      </c>
      <c r="Y18" s="22"/>
      <c r="Z18" s="23">
        <f t="shared" si="16"/>
        <v>45979</v>
      </c>
      <c r="AA18" s="19">
        <f t="shared" si="17"/>
        <v>45999</v>
      </c>
      <c r="AB18" s="27">
        <f t="shared" si="18"/>
        <v>110</v>
      </c>
      <c r="AC18" s="28">
        <f t="shared" si="19"/>
        <v>130</v>
      </c>
      <c r="AD18" s="22"/>
      <c r="AE18" s="44">
        <f t="shared" si="20"/>
        <v>46000</v>
      </c>
      <c r="AF18" s="20">
        <f t="shared" si="21"/>
        <v>46022</v>
      </c>
      <c r="AG18" s="27">
        <f t="shared" si="7"/>
        <v>3</v>
      </c>
      <c r="AH18" s="28">
        <f t="shared" si="22"/>
        <v>23</v>
      </c>
      <c r="AI18" s="22"/>
      <c r="AJ18" s="38">
        <v>46023</v>
      </c>
      <c r="AK18" s="43">
        <f t="shared" si="23"/>
        <v>46027</v>
      </c>
      <c r="AL18" s="27">
        <f t="shared" si="8"/>
        <v>131</v>
      </c>
      <c r="AM18" s="28">
        <f t="shared" si="24"/>
        <v>151</v>
      </c>
      <c r="AN18" s="22"/>
      <c r="AO18" s="23">
        <f t="shared" si="25"/>
        <v>46028</v>
      </c>
      <c r="AP18" s="19">
        <f t="shared" si="26"/>
        <v>46048</v>
      </c>
      <c r="AQ18" s="27">
        <f t="shared" si="27"/>
        <v>152</v>
      </c>
      <c r="AR18" s="28">
        <f t="shared" si="28"/>
        <v>172</v>
      </c>
      <c r="AS18" s="17">
        <f t="shared" si="9"/>
        <v>-45876</v>
      </c>
    </row>
    <row r="19" spans="2:45" x14ac:dyDescent="0.25">
      <c r="B19" s="17" t="s">
        <v>39</v>
      </c>
      <c r="C19" s="34" t="s">
        <v>61</v>
      </c>
      <c r="D19" s="18" t="s">
        <v>45</v>
      </c>
      <c r="E19" s="17">
        <v>0</v>
      </c>
      <c r="F19" s="19">
        <f t="shared" si="0"/>
        <v>45911</v>
      </c>
      <c r="G19" s="20">
        <f t="shared" si="10"/>
        <v>45933</v>
      </c>
      <c r="H19" s="32"/>
      <c r="I19" s="32"/>
      <c r="J19" s="22"/>
      <c r="K19" s="23">
        <f t="shared" si="2"/>
        <v>45936</v>
      </c>
      <c r="L19" s="19">
        <f t="shared" si="3"/>
        <v>45958</v>
      </c>
      <c r="M19" s="33"/>
      <c r="N19" s="32"/>
      <c r="O19" s="22"/>
      <c r="P19" s="23">
        <f t="shared" si="4"/>
        <v>45959</v>
      </c>
      <c r="Q19" s="19">
        <f t="shared" si="11"/>
        <v>46066</v>
      </c>
      <c r="R19" s="27">
        <f t="shared" si="5"/>
        <v>2</v>
      </c>
      <c r="S19" s="28">
        <f t="shared" si="12"/>
        <v>109</v>
      </c>
      <c r="T19" s="22"/>
      <c r="U19" s="23">
        <f t="shared" si="6"/>
        <v>45959</v>
      </c>
      <c r="V19" s="19">
        <f t="shared" si="13"/>
        <v>46066</v>
      </c>
      <c r="W19" s="27">
        <f t="shared" si="14"/>
        <v>2</v>
      </c>
      <c r="X19" s="28">
        <f t="shared" si="15"/>
        <v>109</v>
      </c>
      <c r="Y19" s="22"/>
      <c r="Z19" s="23">
        <f t="shared" si="16"/>
        <v>46069</v>
      </c>
      <c r="AA19" s="19">
        <f t="shared" si="17"/>
        <v>46087</v>
      </c>
      <c r="AB19" s="27">
        <f t="shared" si="18"/>
        <v>110</v>
      </c>
      <c r="AC19" s="28">
        <f t="shared" si="19"/>
        <v>130</v>
      </c>
      <c r="AD19" s="22"/>
      <c r="AE19" s="44">
        <f t="shared" si="20"/>
        <v>46090</v>
      </c>
      <c r="AF19" s="20">
        <f t="shared" si="21"/>
        <v>46112</v>
      </c>
      <c r="AG19" s="27">
        <f t="shared" si="7"/>
        <v>3</v>
      </c>
      <c r="AH19" s="28">
        <f t="shared" si="22"/>
        <v>23</v>
      </c>
      <c r="AI19" s="22"/>
      <c r="AJ19" s="38">
        <v>46113</v>
      </c>
      <c r="AK19" s="43">
        <f t="shared" si="23"/>
        <v>46115</v>
      </c>
      <c r="AL19" s="27">
        <f t="shared" si="8"/>
        <v>131</v>
      </c>
      <c r="AM19" s="28">
        <f t="shared" si="24"/>
        <v>151</v>
      </c>
      <c r="AN19" s="22"/>
      <c r="AO19" s="23">
        <f t="shared" si="25"/>
        <v>46118</v>
      </c>
      <c r="AP19" s="19">
        <f t="shared" si="26"/>
        <v>46136</v>
      </c>
      <c r="AQ19" s="27">
        <f t="shared" si="27"/>
        <v>152</v>
      </c>
      <c r="AR19" s="28">
        <f t="shared" si="28"/>
        <v>172</v>
      </c>
      <c r="AS19" s="17">
        <f t="shared" si="9"/>
        <v>-45964</v>
      </c>
    </row>
    <row r="20" spans="2:45" x14ac:dyDescent="0.25">
      <c r="B20" s="17" t="s">
        <v>51</v>
      </c>
      <c r="C20" s="34" t="s">
        <v>62</v>
      </c>
      <c r="D20" s="18" t="s">
        <v>63</v>
      </c>
      <c r="E20" s="17">
        <v>0</v>
      </c>
      <c r="F20" s="19">
        <f t="shared" si="0"/>
        <v>45911</v>
      </c>
      <c r="G20" s="20">
        <f t="shared" si="10"/>
        <v>45933</v>
      </c>
      <c r="H20" s="32"/>
      <c r="I20" s="32"/>
      <c r="J20" s="22"/>
      <c r="K20" s="23">
        <f t="shared" si="2"/>
        <v>45936</v>
      </c>
      <c r="L20" s="19">
        <f t="shared" si="3"/>
        <v>45958</v>
      </c>
      <c r="M20" s="33"/>
      <c r="N20" s="32"/>
      <c r="O20" s="22"/>
      <c r="P20" s="23">
        <f t="shared" si="4"/>
        <v>45959</v>
      </c>
      <c r="Q20" s="19">
        <f t="shared" si="11"/>
        <v>46066</v>
      </c>
      <c r="R20" s="27">
        <f t="shared" si="5"/>
        <v>2</v>
      </c>
      <c r="S20" s="28">
        <f t="shared" si="12"/>
        <v>109</v>
      </c>
      <c r="T20" s="22"/>
      <c r="U20" s="23">
        <f t="shared" si="6"/>
        <v>45959</v>
      </c>
      <c r="V20" s="19">
        <f t="shared" si="13"/>
        <v>46066</v>
      </c>
      <c r="W20" s="27">
        <f t="shared" si="14"/>
        <v>2</v>
      </c>
      <c r="X20" s="28">
        <f t="shared" si="15"/>
        <v>109</v>
      </c>
      <c r="Y20" s="22"/>
      <c r="Z20" s="23">
        <f t="shared" si="16"/>
        <v>46069</v>
      </c>
      <c r="AA20" s="19">
        <f t="shared" si="17"/>
        <v>46087</v>
      </c>
      <c r="AB20" s="27">
        <f t="shared" si="18"/>
        <v>110</v>
      </c>
      <c r="AC20" s="28">
        <f t="shared" si="19"/>
        <v>130</v>
      </c>
      <c r="AD20" s="22"/>
      <c r="AE20" s="44">
        <f t="shared" si="20"/>
        <v>46090</v>
      </c>
      <c r="AF20" s="20">
        <f t="shared" si="21"/>
        <v>46112</v>
      </c>
      <c r="AG20" s="27">
        <f t="shared" si="7"/>
        <v>3</v>
      </c>
      <c r="AH20" s="28">
        <f t="shared" si="22"/>
        <v>23</v>
      </c>
      <c r="AI20" s="22"/>
      <c r="AJ20" s="38">
        <v>46113</v>
      </c>
      <c r="AK20" s="43">
        <f t="shared" si="23"/>
        <v>46115</v>
      </c>
      <c r="AL20" s="27">
        <f t="shared" si="8"/>
        <v>131</v>
      </c>
      <c r="AM20" s="28">
        <f t="shared" si="24"/>
        <v>151</v>
      </c>
      <c r="AN20" s="22"/>
      <c r="AO20" s="23">
        <f t="shared" si="25"/>
        <v>46118</v>
      </c>
      <c r="AP20" s="19">
        <f t="shared" si="26"/>
        <v>46136</v>
      </c>
      <c r="AQ20" s="27">
        <f t="shared" si="27"/>
        <v>152</v>
      </c>
      <c r="AR20" s="28">
        <f t="shared" si="28"/>
        <v>172</v>
      </c>
      <c r="AS20" s="17">
        <f t="shared" si="9"/>
        <v>-45964</v>
      </c>
    </row>
    <row r="22" spans="2:45" x14ac:dyDescent="0.25">
      <c r="AO22" s="36"/>
    </row>
    <row r="26" spans="2:45" x14ac:dyDescent="0.25">
      <c r="AO26" s="36"/>
    </row>
    <row r="27" spans="2:45" x14ac:dyDescent="0.25">
      <c r="AG27" s="35"/>
      <c r="AL27" s="35"/>
    </row>
  </sheetData>
  <mergeCells count="9">
    <mergeCell ref="AJ3:AM3"/>
    <mergeCell ref="AO3:AR3"/>
    <mergeCell ref="B3:E3"/>
    <mergeCell ref="F3:I3"/>
    <mergeCell ref="K3:N3"/>
    <mergeCell ref="P3:S3"/>
    <mergeCell ref="U3:X3"/>
    <mergeCell ref="Z3:AC3"/>
    <mergeCell ref="AE3:AH3"/>
  </mergeCells>
  <conditionalFormatting sqref="AS8:AS20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2025-07-25T11:09:37Z</dcterms:created>
  <dcterms:modified xsi:type="dcterms:W3CDTF">2025-08-25T13:50:48Z</dcterms:modified>
</cp:coreProperties>
</file>