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NEOENERGIA\NEOENERGIA\"/>
    </mc:Choice>
  </mc:AlternateContent>
  <xr:revisionPtr revIDLastSave="0" documentId="13_ncr:1_{11F945EF-F11E-46F9-9F65-02D5D29207EB}" xr6:coauthVersionLast="47" xr6:coauthVersionMax="47" xr10:uidLastSave="{00000000-0000-0000-0000-000000000000}"/>
  <bookViews>
    <workbookView xWindow="-108" yWindow="-108" windowWidth="23256" windowHeight="12456" xr2:uid="{ADFFF65E-4DF8-43ED-9181-8CFC5774E7BC}"/>
  </bookViews>
  <sheets>
    <sheet name="PROGRAMAÇÃO" sheetId="1" r:id="rId1"/>
    <sheet name="Planilha1" sheetId="4" r:id="rId2"/>
    <sheet name="TRADUTOR" sheetId="3" r:id="rId3"/>
    <sheet name="Feriado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8" i="1" l="1"/>
  <c r="BC8" i="1" s="1"/>
  <c r="BB8" i="1" s="1"/>
  <c r="AY8" i="1" l="1"/>
  <c r="AZ8" i="1" s="1"/>
  <c r="BG8" i="1"/>
  <c r="AW8" i="1" l="1"/>
  <c r="AV8" i="1" s="1"/>
  <c r="AT8" i="1" s="1"/>
  <c r="AS8" i="1" l="1"/>
  <c r="AP8" i="1" s="1"/>
  <c r="AQ8" i="1" l="1"/>
  <c r="AM8" i="1" l="1"/>
  <c r="AN8" i="1" l="1"/>
  <c r="AK8" i="1"/>
  <c r="AJ8" i="1" s="1"/>
  <c r="AH8" i="1" s="1"/>
  <c r="AG8" i="1" s="1"/>
  <c r="AE8" i="1" s="1"/>
  <c r="AD8" i="1" s="1"/>
  <c r="AA8" i="1" s="1"/>
  <c r="AB8" i="1" l="1"/>
  <c r="Y8" i="1"/>
  <c r="X8" i="1" l="1"/>
  <c r="J8" i="1" s="1"/>
  <c r="M8" i="1" l="1"/>
  <c r="L8" i="1" s="1"/>
  <c r="I8" i="1"/>
  <c r="G8" i="1" s="1"/>
  <c r="F8" i="1" s="1"/>
  <c r="O8" i="1"/>
  <c r="P8" i="1" l="1"/>
  <c r="R8" i="1"/>
  <c r="S8" i="1" l="1"/>
  <c r="U8" i="1" s="1"/>
  <c r="V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tc={24CB3ACF-AF16-4EAD-B53A-7BB82BCAD986}</author>
  </authors>
  <commentList>
    <comment ref="BF8" authorId="0" shapeId="0" xr:uid="{24CB3ACF-AF16-4EAD-B53A-7BB82BCAD98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</commentList>
</comments>
</file>

<file path=xl/sharedStrings.xml><?xml version="1.0" encoding="utf-8"?>
<sst xmlns="http://schemas.openxmlformats.org/spreadsheetml/2006/main" count="174" uniqueCount="83">
  <si>
    <t>PREV.</t>
  </si>
  <si>
    <t>INÍCIO</t>
  </si>
  <si>
    <t>TÉRMINO</t>
  </si>
  <si>
    <t>UGB</t>
  </si>
  <si>
    <t>EMP</t>
  </si>
  <si>
    <t>MÓDULO</t>
  </si>
  <si>
    <t>Nº LOTES</t>
  </si>
  <si>
    <t>Avaliação</t>
  </si>
  <si>
    <t>PL ER E IP</t>
  </si>
  <si>
    <t>APROVAÇÃO E.R. CONDOMINIAL (NEOENERGIA)</t>
  </si>
  <si>
    <t>APROVAÇÃO IP CONDOMINIAL (NEOENERGIA)</t>
  </si>
  <si>
    <t>EXECUÇÃO PIQUETE PDE</t>
  </si>
  <si>
    <t>SOLICITAÇÃO DE CONEXÃO</t>
  </si>
  <si>
    <t>CONEXÃO</t>
  </si>
  <si>
    <t>PROJETO EXECUTIVO</t>
  </si>
  <si>
    <t>ORÇAMENTO</t>
  </si>
  <si>
    <t>SUPRIMENTOS</t>
  </si>
  <si>
    <t>EXECUÇÃO TER</t>
  </si>
  <si>
    <t>EXECUÇÃO ER</t>
  </si>
  <si>
    <t>EXECUÇÃO IP</t>
  </si>
  <si>
    <t>INCORPORAÇÃO</t>
  </si>
  <si>
    <t>PINTURA DOS BARRAMENTOS</t>
  </si>
  <si>
    <t>COMISSIONAMENTO</t>
  </si>
  <si>
    <t>LIGAÇÃO DA IP</t>
  </si>
  <si>
    <t>CARTA DE ENTREGA ER</t>
  </si>
  <si>
    <t>NECESSIDADE DE ENTREGA</t>
  </si>
  <si>
    <t>PROGRAMAÇÃO
 NEOENERGIA</t>
  </si>
  <si>
    <t>Feriados</t>
  </si>
  <si>
    <t>ENTREGA</t>
  </si>
  <si>
    <t>ENTREGA.PREV.INÍCIO</t>
  </si>
  <si>
    <t>ENTREGA.PREV.TÉRMINO</t>
  </si>
  <si>
    <t>1ª VENDA</t>
  </si>
  <si>
    <t>ORÇ.</t>
  </si>
  <si>
    <t>SUP.</t>
  </si>
  <si>
    <t>PIQ</t>
  </si>
  <si>
    <t>CARTA</t>
  </si>
  <si>
    <t>CARTA.PREV.TÉRMINO</t>
  </si>
  <si>
    <t>CARTA.PREV.INÍCIO</t>
  </si>
  <si>
    <t>LIG-IP.PREV.TÉRMINO</t>
  </si>
  <si>
    <t>LIG-IP.PREV.INÍCIO</t>
  </si>
  <si>
    <t>LIG-IP</t>
  </si>
  <si>
    <t>COMISSIONAMENTO.PREV.TÉRMINO</t>
  </si>
  <si>
    <t>COMISSIONAMENTO.PREV.INÍCIO</t>
  </si>
  <si>
    <t>PINT-BAR.PREV.TÉRMINO</t>
  </si>
  <si>
    <t>INCORPORAÇÃO.PREV.TÉRMINO</t>
  </si>
  <si>
    <t>INCORPORAÇÃO.PREV.INÍCIO</t>
  </si>
  <si>
    <t>EXECUÇÃO-IP.PREV.TÉRMINO</t>
  </si>
  <si>
    <t>EXECUÇÃO-IP.PREV.INÍCIO</t>
  </si>
  <si>
    <t>EXECUÇÃO-ER.PREV.TÉRMINO</t>
  </si>
  <si>
    <t>EXECUÇÃO-ER.PREV.INÍCIO</t>
  </si>
  <si>
    <t>EXECUÇÃO-TER.PREV.TÉRMINO</t>
  </si>
  <si>
    <t>EXECUÇÃO-TER.PREV.INÍCIO</t>
  </si>
  <si>
    <t>EXECUÇÃO-IP</t>
  </si>
  <si>
    <t>EXECUÇÃO-ER</t>
  </si>
  <si>
    <t>EXECUÇÃO-TER</t>
  </si>
  <si>
    <t>SUP.PREV.TÉRMINO</t>
  </si>
  <si>
    <t>SUP.PREV.INÍCIO</t>
  </si>
  <si>
    <t>ORÇ.PREV.TÉRMINO</t>
  </si>
  <si>
    <t>ORÇ.PREV.INÍCIO</t>
  </si>
  <si>
    <t>PROJ-EXEC</t>
  </si>
  <si>
    <t>SOLIC-CONEXÃO</t>
  </si>
  <si>
    <t>APROV-ER-(NEO)</t>
  </si>
  <si>
    <t>APROV-IP-(NEO)</t>
  </si>
  <si>
    <t>PROJ-EXEC.PREV.TÉRMINO</t>
  </si>
  <si>
    <t>PROJ-EXEC.PREV.INÍCIO</t>
  </si>
  <si>
    <t>CONEXÃO.PREV.TÉRMINO</t>
  </si>
  <si>
    <t>CONEXÃO.PREV.INÍCIO</t>
  </si>
  <si>
    <t>SOLIC-CONEXÃO.PREV.TÉRMINO</t>
  </si>
  <si>
    <t>SOLIC-CONEXÃO.PREV.INÍCIO</t>
  </si>
  <si>
    <t>PIQ.PREV.TÉRMINO</t>
  </si>
  <si>
    <t>PIQ.PREV.INÍCIO</t>
  </si>
  <si>
    <t>APROV-IP-(NEO).PREV.TÉRMINO</t>
  </si>
  <si>
    <t>APROV-IP-(NEO).PREV.INÍCIO</t>
  </si>
  <si>
    <t>APROV-ER-(NEO).PREV.TÉRMINO</t>
  </si>
  <si>
    <t>APROV-ER-(NEO).PREV.INÍCIO</t>
  </si>
  <si>
    <t>PL-ER-E-IP</t>
  </si>
  <si>
    <t>PL-ER-E-IP.PREV.TÉRMINO</t>
  </si>
  <si>
    <t>PL-ER-E-IP.PREV.INÍCIO</t>
  </si>
  <si>
    <t>BA-5</t>
  </si>
  <si>
    <t>SC</t>
  </si>
  <si>
    <t>Módulo 13</t>
  </si>
  <si>
    <t>PINT-BAR.PREV.INÍCIO</t>
  </si>
  <si>
    <t>PINT-BAR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</si>
</sst>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0"/>
      <name val="Aptos Narrow"/>
      <family val="2"/>
      <scheme val="minor"/>
    </font>
    <font>
      <sz val="8"/>
      <color theme="0" tint="-4.9989318521683403E-2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3" tint="-0.249977111117893"/>
      <name val="Aptos Narrow"/>
      <family val="2"/>
      <scheme val="minor"/>
    </font>
    <font>
      <sz val="8"/>
      <color theme="0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8"/>
      <color theme="1" tint="4.9989318521683403E-2"/>
      <name val="Aptos Narrow"/>
      <family val="2"/>
      <scheme val="minor"/>
    </font>
    <font>
      <sz val="8"/>
      <color theme="1" tint="4.9989318521683403E-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8999908444471571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2" borderId="3" xfId="0" applyFont="1" applyFill="1" applyBorder="1" applyAlignment="1">
      <alignment horizontal="center"/>
    </xf>
    <xf numFmtId="14" fontId="1" fillId="0" borderId="4" xfId="0" applyNumberFormat="1" applyFont="1" applyBorder="1"/>
    <xf numFmtId="14" fontId="1" fillId="0" borderId="0" xfId="0" applyNumberFormat="1" applyFont="1"/>
    <xf numFmtId="0" fontId="3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Continuous"/>
    </xf>
    <xf numFmtId="0" fontId="6" fillId="3" borderId="0" xfId="0" applyFont="1" applyFill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4" fontId="0" fillId="0" borderId="0" xfId="0" applyNumberFormat="1"/>
    <xf numFmtId="14" fontId="10" fillId="0" borderId="0" xfId="0" applyNumberFormat="1" applyFont="1"/>
    <xf numFmtId="14" fontId="1" fillId="0" borderId="0" xfId="0" applyNumberFormat="1" applyFont="1" applyAlignment="1">
      <alignment horizontal="center"/>
    </xf>
    <xf numFmtId="0" fontId="9" fillId="7" borderId="0" xfId="0" applyFont="1" applyFill="1" applyAlignment="1">
      <alignment horizontal="center"/>
    </xf>
    <xf numFmtId="14" fontId="11" fillId="5" borderId="2" xfId="0" applyNumberFormat="1" applyFont="1" applyFill="1" applyBorder="1" applyAlignment="1">
      <alignment horizontal="center"/>
    </xf>
    <xf numFmtId="14" fontId="12" fillId="5" borderId="2" xfId="0" applyNumberFormat="1" applyFont="1" applyFill="1" applyBorder="1" applyAlignment="1">
      <alignment horizontal="center"/>
    </xf>
    <xf numFmtId="0" fontId="12" fillId="5" borderId="0" xfId="0" applyFont="1" applyFill="1"/>
    <xf numFmtId="14" fontId="12" fillId="5" borderId="6" xfId="0" applyNumberFormat="1" applyFont="1" applyFill="1" applyBorder="1" applyAlignment="1">
      <alignment horizontal="center"/>
    </xf>
    <xf numFmtId="14" fontId="12" fillId="6" borderId="2" xfId="0" applyNumberFormat="1" applyFont="1" applyFill="1" applyBorder="1" applyAlignment="1">
      <alignment horizontal="center"/>
    </xf>
    <xf numFmtId="0" fontId="0" fillId="0" borderId="2" xfId="0" applyBorder="1"/>
    <xf numFmtId="0" fontId="0" fillId="8" borderId="2" xfId="0" applyFill="1" applyBorder="1"/>
    <xf numFmtId="0" fontId="4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1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ffice + Project VMP01" id="{D93C9AC7-3139-4115-BBF1-905050ED5189}" userId="S::vmp1@ms.vianaemoura.com.br::7384592a-99a6-4a13-8ba8-1ec373fe7c28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F8" dT="2025-01-14T13:00:05.34" personId="{D93C9AC7-3139-4115-BBF1-905050ED5189}" id="{24CB3ACF-AF16-4EAD-B53A-7BB82BCAD986}">
    <text xml:space="preserve">Informação do macrofluxo: O que verificar? 
Sempre checar como está o prazo do memorial de incorporação com LEG.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3CAD-F0FB-4914-9CA3-9D5835BA9B38}">
  <dimension ref="A2:BG11"/>
  <sheetViews>
    <sheetView tabSelected="1" zoomScale="130" zoomScaleNormal="130" workbookViewId="0">
      <pane xSplit="5" topLeftCell="AR1" activePane="topRight" state="frozen"/>
      <selection pane="topRight" activeCell="AY7" sqref="AY7"/>
    </sheetView>
  </sheetViews>
  <sheetFormatPr defaultColWidth="8.5546875" defaultRowHeight="10.8" outlineLevelRow="1" outlineLevelCol="1" x14ac:dyDescent="0.25"/>
  <cols>
    <col min="1" max="1" width="0.5546875" style="5" customWidth="1"/>
    <col min="2" max="2" width="4.44140625" style="2" customWidth="1"/>
    <col min="3" max="3" width="31.44140625" style="3" customWidth="1"/>
    <col min="4" max="4" width="7.77734375" style="3" customWidth="1"/>
    <col min="5" max="5" width="6.5546875" style="3" customWidth="1"/>
    <col min="6" max="6" width="8.44140625" style="3" customWidth="1"/>
    <col min="7" max="7" width="8.77734375" style="2" customWidth="1"/>
    <col min="8" max="8" width="1.5546875" style="5" customWidth="1"/>
    <col min="9" max="9" width="12" style="5" customWidth="1" outlineLevel="1"/>
    <col min="10" max="10" width="8.44140625" style="2" customWidth="1"/>
    <col min="11" max="11" width="1.21875" style="5" customWidth="1"/>
    <col min="12" max="12" width="12" style="5" customWidth="1" outlineLevel="1"/>
    <col min="13" max="13" width="8.77734375" style="2" customWidth="1"/>
    <col min="14" max="14" width="1.21875" style="5" customWidth="1"/>
    <col min="15" max="15" width="12.5546875" style="5" customWidth="1" outlineLevel="1"/>
    <col min="16" max="16" width="8.77734375" style="2" customWidth="1"/>
    <col min="17" max="17" width="1.21875" style="5" customWidth="1"/>
    <col min="18" max="18" width="12.5546875" style="5" customWidth="1" outlineLevel="1"/>
    <col min="19" max="19" width="8.44140625" style="2" customWidth="1"/>
    <col min="20" max="20" width="1.21875" style="5" customWidth="1"/>
    <col min="21" max="21" width="12.5546875" style="5" customWidth="1" outlineLevel="1"/>
    <col min="22" max="22" width="8.44140625" style="2" customWidth="1"/>
    <col min="23" max="23" width="1.21875" style="5" customWidth="1"/>
    <col min="24" max="24" width="12.5546875" style="5" customWidth="1" outlineLevel="1"/>
    <col min="25" max="25" width="8.44140625" style="2" customWidth="1"/>
    <col min="26" max="26" width="1.21875" style="5" customWidth="1"/>
    <col min="27" max="27" width="12.5546875" style="5" customWidth="1" outlineLevel="1"/>
    <col min="28" max="28" width="8.44140625" style="2" customWidth="1"/>
    <col min="29" max="29" width="1.21875" style="5" customWidth="1"/>
    <col min="30" max="30" width="12.5546875" style="5" customWidth="1" outlineLevel="1"/>
    <col min="31" max="31" width="8.44140625" style="2" customWidth="1"/>
    <col min="32" max="32" width="1.21875" style="5" customWidth="1"/>
    <col min="33" max="33" width="12.5546875" style="5" customWidth="1" outlineLevel="1"/>
    <col min="34" max="34" width="8.44140625" style="2" customWidth="1"/>
    <col min="35" max="35" width="1.21875" style="5" customWidth="1"/>
    <col min="36" max="36" width="12.5546875" style="5" customWidth="1" outlineLevel="1"/>
    <col min="37" max="37" width="8.44140625" style="2" customWidth="1"/>
    <col min="38" max="38" width="1.21875" style="5" customWidth="1"/>
    <col min="39" max="39" width="12.5546875" style="5" customWidth="1" outlineLevel="1"/>
    <col min="40" max="40" width="8.44140625" style="2" customWidth="1"/>
    <col min="41" max="41" width="1.21875" style="5" customWidth="1"/>
    <col min="42" max="42" width="12.5546875" style="5" customWidth="1" outlineLevel="1"/>
    <col min="43" max="43" width="8.44140625" style="2" customWidth="1"/>
    <col min="44" max="44" width="1.21875" style="5" customWidth="1"/>
    <col min="45" max="45" width="12.5546875" style="5" customWidth="1" outlineLevel="1"/>
    <col min="46" max="46" width="8.44140625" style="2" customWidth="1"/>
    <col min="47" max="47" width="1.21875" style="5" customWidth="1"/>
    <col min="48" max="48" width="12.5546875" style="5" customWidth="1" outlineLevel="1"/>
    <col min="49" max="49" width="8.44140625" style="2" customWidth="1"/>
    <col min="50" max="50" width="1.21875" style="5" customWidth="1"/>
    <col min="51" max="51" width="12.5546875" style="5" customWidth="1" outlineLevel="1"/>
    <col min="52" max="52" width="8.44140625" style="2" customWidth="1"/>
    <col min="53" max="53" width="1.21875" style="5" customWidth="1"/>
    <col min="54" max="54" width="12.5546875" style="5" customWidth="1" outlineLevel="1"/>
    <col min="55" max="55" width="8.44140625" style="2" customWidth="1"/>
    <col min="56" max="56" width="1.21875" style="5" customWidth="1"/>
    <col min="57" max="57" width="8.44140625" style="5" customWidth="1" outlineLevel="1"/>
    <col min="58" max="58" width="8.44140625" style="2" customWidth="1"/>
    <col min="59" max="59" width="6" style="5" customWidth="1"/>
    <col min="60" max="16384" width="8.5546875" style="5"/>
  </cols>
  <sheetData>
    <row r="2" spans="1:59" ht="11.4" outlineLevel="1" thickBot="1" x14ac:dyDescent="0.3">
      <c r="A2" s="1"/>
      <c r="G2" s="4">
        <v>40</v>
      </c>
      <c r="J2" s="4">
        <v>60</v>
      </c>
      <c r="M2" s="4">
        <v>60</v>
      </c>
      <c r="O2" s="2"/>
      <c r="P2" s="4">
        <v>5</v>
      </c>
      <c r="R2" s="2"/>
      <c r="S2" s="4">
        <v>5</v>
      </c>
      <c r="U2" s="2"/>
      <c r="V2" s="4">
        <v>139</v>
      </c>
      <c r="X2" s="2"/>
      <c r="Y2" s="4">
        <v>15</v>
      </c>
      <c r="AA2" s="2"/>
      <c r="AB2" s="4">
        <v>15</v>
      </c>
      <c r="AD2" s="2"/>
      <c r="AE2" s="4">
        <v>120</v>
      </c>
      <c r="AG2" s="2"/>
      <c r="AH2" s="4">
        <v>120</v>
      </c>
      <c r="AJ2" s="2"/>
      <c r="AK2" s="4">
        <v>80</v>
      </c>
      <c r="AM2" s="2"/>
      <c r="AN2" s="4">
        <v>20</v>
      </c>
      <c r="AP2" s="2"/>
      <c r="AQ2" s="4">
        <v>71</v>
      </c>
      <c r="AS2" s="2"/>
      <c r="AT2" s="4">
        <v>5</v>
      </c>
      <c r="AV2" s="2"/>
      <c r="AW2" s="4">
        <v>37</v>
      </c>
      <c r="AY2" s="2"/>
      <c r="AZ2" s="4">
        <v>10</v>
      </c>
      <c r="BB2" s="2"/>
      <c r="BC2" s="4">
        <v>30</v>
      </c>
      <c r="BE2" s="2"/>
      <c r="BF2" s="6">
        <v>10</v>
      </c>
    </row>
    <row r="3" spans="1:59" ht="10.8" customHeight="1" x14ac:dyDescent="0.25">
      <c r="A3" s="7"/>
      <c r="B3" s="29" t="s">
        <v>26</v>
      </c>
      <c r="C3" s="29"/>
      <c r="D3" s="29"/>
      <c r="E3" s="29"/>
      <c r="F3" s="31" t="s">
        <v>8</v>
      </c>
      <c r="G3" s="31"/>
      <c r="I3" s="28" t="s">
        <v>9</v>
      </c>
      <c r="J3" s="28"/>
      <c r="L3" s="31" t="s">
        <v>10</v>
      </c>
      <c r="M3" s="31"/>
      <c r="O3" s="28" t="s">
        <v>11</v>
      </c>
      <c r="P3" s="28"/>
      <c r="R3" s="28" t="s">
        <v>12</v>
      </c>
      <c r="S3" s="28"/>
      <c r="U3" s="28" t="s">
        <v>13</v>
      </c>
      <c r="V3" s="28"/>
      <c r="X3" s="28" t="s">
        <v>14</v>
      </c>
      <c r="Y3" s="28"/>
      <c r="AA3" s="28" t="s">
        <v>15</v>
      </c>
      <c r="AB3" s="28"/>
      <c r="AD3" s="28" t="s">
        <v>16</v>
      </c>
      <c r="AE3" s="28"/>
      <c r="AG3" s="28" t="s">
        <v>17</v>
      </c>
      <c r="AH3" s="28"/>
      <c r="AJ3" s="28" t="s">
        <v>18</v>
      </c>
      <c r="AK3" s="28"/>
      <c r="AM3" s="28" t="s">
        <v>19</v>
      </c>
      <c r="AN3" s="28"/>
      <c r="AP3" s="28" t="s">
        <v>20</v>
      </c>
      <c r="AQ3" s="28"/>
      <c r="AS3" s="28" t="s">
        <v>21</v>
      </c>
      <c r="AT3" s="28"/>
      <c r="AV3" s="28" t="s">
        <v>22</v>
      </c>
      <c r="AW3" s="28"/>
      <c r="AY3" s="28" t="s">
        <v>23</v>
      </c>
      <c r="AZ3" s="28"/>
      <c r="BB3" s="28" t="s">
        <v>24</v>
      </c>
      <c r="BC3" s="28"/>
      <c r="BE3" s="28" t="s">
        <v>28</v>
      </c>
      <c r="BF3" s="28"/>
    </row>
    <row r="4" spans="1:59" x14ac:dyDescent="0.25">
      <c r="A4" s="8"/>
      <c r="B4" s="30"/>
      <c r="C4" s="30"/>
      <c r="D4" s="30"/>
      <c r="E4" s="30"/>
      <c r="F4" s="9" t="s">
        <v>0</v>
      </c>
      <c r="G4" s="9" t="s">
        <v>0</v>
      </c>
      <c r="I4" s="9" t="s">
        <v>0</v>
      </c>
      <c r="J4" s="9" t="s">
        <v>0</v>
      </c>
      <c r="L4" s="9" t="s">
        <v>0</v>
      </c>
      <c r="M4" s="9" t="s">
        <v>0</v>
      </c>
      <c r="O4" s="9" t="s">
        <v>0</v>
      </c>
      <c r="P4" s="9" t="s">
        <v>0</v>
      </c>
      <c r="R4" s="9" t="s">
        <v>0</v>
      </c>
      <c r="S4" s="9" t="s">
        <v>0</v>
      </c>
      <c r="U4" s="9" t="s">
        <v>0</v>
      </c>
      <c r="V4" s="9" t="s">
        <v>0</v>
      </c>
      <c r="X4" s="9" t="s">
        <v>0</v>
      </c>
      <c r="Y4" s="9" t="s">
        <v>0</v>
      </c>
      <c r="AA4" s="9" t="s">
        <v>0</v>
      </c>
      <c r="AB4" s="9" t="s">
        <v>0</v>
      </c>
      <c r="AD4" s="9" t="s">
        <v>0</v>
      </c>
      <c r="AE4" s="9" t="s">
        <v>0</v>
      </c>
      <c r="AG4" s="9" t="s">
        <v>0</v>
      </c>
      <c r="AH4" s="9" t="s">
        <v>0</v>
      </c>
      <c r="AJ4" s="9" t="s">
        <v>0</v>
      </c>
      <c r="AK4" s="9" t="s">
        <v>0</v>
      </c>
      <c r="AM4" s="9" t="s">
        <v>0</v>
      </c>
      <c r="AN4" s="9" t="s">
        <v>0</v>
      </c>
      <c r="AP4" s="9" t="s">
        <v>0</v>
      </c>
      <c r="AQ4" s="9" t="s">
        <v>0</v>
      </c>
      <c r="AS4" s="9" t="s">
        <v>0</v>
      </c>
      <c r="AT4" s="9" t="s">
        <v>0</v>
      </c>
      <c r="AV4" s="9" t="s">
        <v>0</v>
      </c>
      <c r="AW4" s="9" t="s">
        <v>0</v>
      </c>
      <c r="AY4" s="9" t="s">
        <v>0</v>
      </c>
      <c r="AZ4" s="9" t="s">
        <v>0</v>
      </c>
      <c r="BB4" s="9" t="s">
        <v>0</v>
      </c>
      <c r="BC4" s="9" t="s">
        <v>0</v>
      </c>
      <c r="BE4" s="9" t="s">
        <v>0</v>
      </c>
      <c r="BF4" s="9" t="s">
        <v>0</v>
      </c>
    </row>
    <row r="5" spans="1:59" x14ac:dyDescent="0.25">
      <c r="A5" s="2"/>
      <c r="B5" s="30"/>
      <c r="C5" s="30"/>
      <c r="D5" s="30"/>
      <c r="E5" s="30"/>
      <c r="F5" s="10" t="s">
        <v>1</v>
      </c>
      <c r="G5" s="10" t="s">
        <v>2</v>
      </c>
      <c r="I5" s="10" t="s">
        <v>1</v>
      </c>
      <c r="J5" s="10" t="s">
        <v>2</v>
      </c>
      <c r="L5" s="10" t="s">
        <v>1</v>
      </c>
      <c r="M5" s="10" t="s">
        <v>2</v>
      </c>
      <c r="O5" s="10" t="s">
        <v>1</v>
      </c>
      <c r="P5" s="10" t="s">
        <v>2</v>
      </c>
      <c r="R5" s="10" t="s">
        <v>1</v>
      </c>
      <c r="S5" s="10" t="s">
        <v>2</v>
      </c>
      <c r="U5" s="10" t="s">
        <v>1</v>
      </c>
      <c r="V5" s="10" t="s">
        <v>2</v>
      </c>
      <c r="X5" s="10" t="s">
        <v>1</v>
      </c>
      <c r="Y5" s="10" t="s">
        <v>2</v>
      </c>
      <c r="AA5" s="10" t="s">
        <v>1</v>
      </c>
      <c r="AB5" s="10" t="s">
        <v>2</v>
      </c>
      <c r="AD5" s="10" t="s">
        <v>1</v>
      </c>
      <c r="AE5" s="10" t="s">
        <v>2</v>
      </c>
      <c r="AG5" s="10" t="s">
        <v>1</v>
      </c>
      <c r="AH5" s="10" t="s">
        <v>2</v>
      </c>
      <c r="AJ5" s="10" t="s">
        <v>1</v>
      </c>
      <c r="AK5" s="10" t="s">
        <v>2</v>
      </c>
      <c r="AM5" s="10" t="s">
        <v>1</v>
      </c>
      <c r="AN5" s="10" t="s">
        <v>2</v>
      </c>
      <c r="AP5" s="10" t="s">
        <v>1</v>
      </c>
      <c r="AQ5" s="10" t="s">
        <v>2</v>
      </c>
      <c r="AS5" s="10" t="s">
        <v>1</v>
      </c>
      <c r="AT5" s="10" t="s">
        <v>2</v>
      </c>
      <c r="AV5" s="10" t="s">
        <v>1</v>
      </c>
      <c r="AW5" s="10" t="s">
        <v>2</v>
      </c>
      <c r="AY5" s="10" t="s">
        <v>1</v>
      </c>
      <c r="AZ5" s="10" t="s">
        <v>2</v>
      </c>
      <c r="BB5" s="10" t="s">
        <v>1</v>
      </c>
      <c r="BC5" s="10" t="s">
        <v>2</v>
      </c>
      <c r="BE5" s="10" t="s">
        <v>1</v>
      </c>
      <c r="BF5" s="10" t="s">
        <v>2</v>
      </c>
    </row>
    <row r="6" spans="1:59" x14ac:dyDescent="0.25">
      <c r="O6" s="2"/>
      <c r="R6" s="2"/>
      <c r="U6" s="2"/>
      <c r="X6" s="2"/>
      <c r="AA6" s="2"/>
      <c r="AD6" s="2"/>
      <c r="AG6" s="2"/>
      <c r="AJ6" s="2"/>
      <c r="AM6" s="2"/>
      <c r="AP6" s="2"/>
      <c r="AS6" s="2"/>
      <c r="AV6" s="2"/>
      <c r="AY6" s="2"/>
      <c r="BB6" s="2"/>
      <c r="BE6" s="2"/>
    </row>
    <row r="7" spans="1:59" x14ac:dyDescent="0.25">
      <c r="B7" s="11" t="s">
        <v>3</v>
      </c>
      <c r="C7" s="9" t="s">
        <v>4</v>
      </c>
      <c r="D7" s="9" t="s">
        <v>5</v>
      </c>
      <c r="E7" s="9" t="s">
        <v>6</v>
      </c>
      <c r="F7" s="12" t="s">
        <v>77</v>
      </c>
      <c r="G7" s="12" t="s">
        <v>76</v>
      </c>
      <c r="I7" s="12" t="s">
        <v>74</v>
      </c>
      <c r="J7" s="12" t="s">
        <v>73</v>
      </c>
      <c r="L7" s="12" t="s">
        <v>72</v>
      </c>
      <c r="M7" s="12" t="s">
        <v>71</v>
      </c>
      <c r="O7" s="12" t="s">
        <v>70</v>
      </c>
      <c r="P7" s="12" t="s">
        <v>69</v>
      </c>
      <c r="R7" s="12" t="s">
        <v>68</v>
      </c>
      <c r="S7" s="12" t="s">
        <v>67</v>
      </c>
      <c r="U7" s="12" t="s">
        <v>66</v>
      </c>
      <c r="V7" s="12" t="s">
        <v>65</v>
      </c>
      <c r="X7" s="12" t="s">
        <v>64</v>
      </c>
      <c r="Y7" s="12" t="s">
        <v>63</v>
      </c>
      <c r="AA7" s="12" t="s">
        <v>58</v>
      </c>
      <c r="AB7" s="12" t="s">
        <v>57</v>
      </c>
      <c r="AD7" s="12" t="s">
        <v>56</v>
      </c>
      <c r="AE7" s="12" t="s">
        <v>55</v>
      </c>
      <c r="AG7" s="12" t="s">
        <v>51</v>
      </c>
      <c r="AH7" s="12" t="s">
        <v>50</v>
      </c>
      <c r="AJ7" s="12" t="s">
        <v>49</v>
      </c>
      <c r="AK7" s="12" t="s">
        <v>48</v>
      </c>
      <c r="AM7" s="12" t="s">
        <v>47</v>
      </c>
      <c r="AN7" s="12" t="s">
        <v>46</v>
      </c>
      <c r="AP7" s="12" t="s">
        <v>45</v>
      </c>
      <c r="AQ7" s="12" t="s">
        <v>44</v>
      </c>
      <c r="AS7" s="12" t="s">
        <v>81</v>
      </c>
      <c r="AT7" s="12" t="s">
        <v>43</v>
      </c>
      <c r="AV7" s="12" t="s">
        <v>42</v>
      </c>
      <c r="AW7" s="12" t="s">
        <v>41</v>
      </c>
      <c r="AY7" s="12" t="s">
        <v>39</v>
      </c>
      <c r="AZ7" s="12" t="s">
        <v>38</v>
      </c>
      <c r="BB7" s="12" t="s">
        <v>37</v>
      </c>
      <c r="BC7" s="12" t="s">
        <v>36</v>
      </c>
      <c r="BE7" s="12" t="s">
        <v>29</v>
      </c>
      <c r="BF7" s="12" t="s">
        <v>30</v>
      </c>
      <c r="BG7" s="13" t="s">
        <v>7</v>
      </c>
    </row>
    <row r="8" spans="1:59" s="14" customFormat="1" x14ac:dyDescent="0.25">
      <c r="B8" s="15" t="s">
        <v>79</v>
      </c>
      <c r="C8" s="16" t="s">
        <v>78</v>
      </c>
      <c r="D8" s="16" t="s">
        <v>80</v>
      </c>
      <c r="E8" s="15">
        <v>0</v>
      </c>
      <c r="F8" s="21">
        <f>IFERROR(WORKDAY.INTL(G8,(-$G$2+1),,Feriados!A2:A8),"-")</f>
        <v>45300</v>
      </c>
      <c r="G8" s="22">
        <f>IFERROR(WORKDAY(I8,-1),"-")</f>
        <v>45355</v>
      </c>
      <c r="H8" s="23"/>
      <c r="I8" s="24">
        <f>IFERROR(WORKDAY.INTL(J8,(-$J$2+1),,Feriados!A2:A8),"-")</f>
        <v>45356</v>
      </c>
      <c r="J8" s="21">
        <f>IFERROR(WORKDAY(X8,-1),"-")</f>
        <v>45439</v>
      </c>
      <c r="K8" s="23"/>
      <c r="L8" s="24">
        <f>IFERROR(WORKDAY.INTL(M8,(-$M$2+1),,Feriados!A2:A8),"-")</f>
        <v>45356</v>
      </c>
      <c r="M8" s="21">
        <f>IFERROR(WORKDAY(X8,-1),"-")</f>
        <v>45439</v>
      </c>
      <c r="N8" s="23"/>
      <c r="O8" s="21">
        <f>IFERROR(WORKDAY(J8,1),"-")</f>
        <v>45440</v>
      </c>
      <c r="P8" s="21">
        <f>IFERROR(WORKDAY.INTL(O8,($P$2-1),,Feriados!A2:A8),"-")</f>
        <v>45446</v>
      </c>
      <c r="Q8" s="23"/>
      <c r="R8" s="24">
        <f>O8</f>
        <v>45440</v>
      </c>
      <c r="S8" s="21">
        <f>IFERROR(WORKDAY.INTL(R8,($P$2-1),,Feriados!A2:A8),"-")</f>
        <v>45446</v>
      </c>
      <c r="T8" s="23"/>
      <c r="U8" s="21">
        <f>IFERROR(WORKDAY(S8,1),"-")</f>
        <v>45447</v>
      </c>
      <c r="V8" s="21">
        <f>IFERROR(WORKDAY.INTL(U8,($V$2-1),,Feriados!A2:A8),"-")</f>
        <v>45639</v>
      </c>
      <c r="W8" s="23"/>
      <c r="X8" s="24">
        <f>IFERROR(WORKDAY.INTL(Y8,(-$Y$2+1),,Feriados!A2:A8),"-")</f>
        <v>45440</v>
      </c>
      <c r="Y8" s="21">
        <f>IFERROR(WORKDAY(AA8,-1),"-")</f>
        <v>45460</v>
      </c>
      <c r="Z8" s="23"/>
      <c r="AA8" s="24">
        <f>IFERROR(WORKDAY.INTL(AD8,(-$AB$2),,Feriados!A2:A8),"-")</f>
        <v>45461</v>
      </c>
      <c r="AB8" s="21">
        <f>IFERROR(WORKDAY(AD8,-1),"-")</f>
        <v>45481</v>
      </c>
      <c r="AC8" s="23"/>
      <c r="AD8" s="24">
        <f>IFERROR(AE8 - $AE$2, "-")</f>
        <v>45482</v>
      </c>
      <c r="AE8" s="21">
        <f>IFERROR(AG8,"-")</f>
        <v>45602</v>
      </c>
      <c r="AF8" s="23"/>
      <c r="AG8" s="24">
        <f>IFERROR(AH8 - $AH$2, "-")</f>
        <v>45602</v>
      </c>
      <c r="AH8" s="21">
        <f>IFERROR(WORKDAY(AJ8,45),"-")</f>
        <v>45722</v>
      </c>
      <c r="AI8" s="23"/>
      <c r="AJ8" s="24">
        <f>IFERROR(WORKDAY.INTL(AK8,(-$AK$2+1),,Feriados!A2:A8),"-")</f>
        <v>45659</v>
      </c>
      <c r="AK8" s="21">
        <f>IFERROR(WORKDAY(AM8,-1),"-")</f>
        <v>45777</v>
      </c>
      <c r="AL8" s="23"/>
      <c r="AM8" s="24">
        <f>AP8</f>
        <v>45778</v>
      </c>
      <c r="AN8" s="21">
        <f>IFERROR(WORKDAY.INTL(AM8,($AN$2-1),,Feriados!A2:A8),"-")</f>
        <v>45805</v>
      </c>
      <c r="AO8" s="23"/>
      <c r="AP8" s="24">
        <f>IFERROR(WORKDAY.INTL(AS8,(-$AQ$2),,Feriados!A2:A8),"-")</f>
        <v>45778</v>
      </c>
      <c r="AQ8" s="21">
        <f>IFERROR(WORKDAY(AS8,-1),"-")</f>
        <v>45876</v>
      </c>
      <c r="AR8" s="23"/>
      <c r="AS8" s="24">
        <f>IFERROR(WORKDAY.INTL(AV8,(-$AT$2),,Feriados!A2:A8),"-")</f>
        <v>45877</v>
      </c>
      <c r="AT8" s="21">
        <f>IFERROR(WORKDAY(AV8,-1),"-")</f>
        <v>45883</v>
      </c>
      <c r="AU8" s="23"/>
      <c r="AV8" s="24">
        <f>IFERROR(WORKDAY.INTL(AW8,(-$AW$2+1),,Feriados!A2:A8),"-")</f>
        <v>45884</v>
      </c>
      <c r="AW8" s="21">
        <f>IFERROR(WORKDAY(AY8,-1),"-")</f>
        <v>45936</v>
      </c>
      <c r="AX8" s="23"/>
      <c r="AY8" s="24">
        <f>BB8</f>
        <v>45937</v>
      </c>
      <c r="AZ8" s="21">
        <f>IFERROR(WORKDAY.INTL(AY8,($AZ$2-1),,Feriados!A2:A8),"-")</f>
        <v>45950</v>
      </c>
      <c r="BA8" s="23"/>
      <c r="BB8" s="24">
        <f>IFERROR(WORKDAY.INTL(BC8,(-$BC$2+1),,Feriados!A2:A8),"-")</f>
        <v>45937</v>
      </c>
      <c r="BC8" s="21">
        <f>IFERROR(WORKDAY(BE8,-1),"-")</f>
        <v>45978</v>
      </c>
      <c r="BD8" s="23"/>
      <c r="BE8" s="24">
        <f>IFERROR(WORKDAY.INTL(BF8,(-$BF$2+1),,Feriados!A2:A8),"-")</f>
        <v>45979</v>
      </c>
      <c r="BF8" s="25">
        <v>45992</v>
      </c>
      <c r="BG8" s="15" t="str">
        <f>IFERROR(#REF!-#REF!,"-")</f>
        <v>-</v>
      </c>
    </row>
    <row r="11" spans="1:59" x14ac:dyDescent="0.25">
      <c r="AH11" s="19"/>
    </row>
  </sheetData>
  <mergeCells count="19">
    <mergeCell ref="BE3:BF3"/>
    <mergeCell ref="AA3:AB3"/>
    <mergeCell ref="U3:V3"/>
    <mergeCell ref="X3:Y3"/>
    <mergeCell ref="AD3:AE3"/>
    <mergeCell ref="AG3:AH3"/>
    <mergeCell ref="AJ3:AK3"/>
    <mergeCell ref="BB3:BC3"/>
    <mergeCell ref="AM3:AN3"/>
    <mergeCell ref="AP3:AQ3"/>
    <mergeCell ref="AS3:AT3"/>
    <mergeCell ref="AV3:AW3"/>
    <mergeCell ref="AY3:AZ3"/>
    <mergeCell ref="R3:S3"/>
    <mergeCell ref="B3:E5"/>
    <mergeCell ref="F3:G3"/>
    <mergeCell ref="I3:J3"/>
    <mergeCell ref="L3:M3"/>
    <mergeCell ref="O3:P3"/>
  </mergeCells>
  <conditionalFormatting sqref="BG8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87A5-9F59-4C22-B768-2C5C695E4B0A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7850-CCD1-415D-B417-04DACA1F26D0}">
  <dimension ref="A1:E20"/>
  <sheetViews>
    <sheetView workbookViewId="0">
      <selection activeCell="B11" sqref="B11"/>
    </sheetView>
  </sheetViews>
  <sheetFormatPr defaultRowHeight="14.4" x14ac:dyDescent="0.3"/>
  <cols>
    <col min="1" max="1" width="40.77734375" bestFit="1" customWidth="1"/>
    <col min="2" max="2" width="17.88671875" bestFit="1" customWidth="1"/>
    <col min="3" max="3" width="10.44140625" customWidth="1"/>
  </cols>
  <sheetData>
    <row r="1" spans="1:5" x14ac:dyDescent="0.3">
      <c r="A1" s="32"/>
      <c r="B1" s="32"/>
    </row>
    <row r="2" spans="1:5" x14ac:dyDescent="0.3">
      <c r="A2" s="26" t="s">
        <v>8</v>
      </c>
      <c r="B2" s="26" t="s">
        <v>75</v>
      </c>
      <c r="E2" t="s">
        <v>78</v>
      </c>
    </row>
    <row r="3" spans="1:5" x14ac:dyDescent="0.3">
      <c r="A3" s="27" t="s">
        <v>9</v>
      </c>
      <c r="B3" s="27" t="s">
        <v>61</v>
      </c>
    </row>
    <row r="4" spans="1:5" x14ac:dyDescent="0.3">
      <c r="A4" s="26" t="s">
        <v>10</v>
      </c>
      <c r="B4" s="26" t="s">
        <v>62</v>
      </c>
    </row>
    <row r="5" spans="1:5" x14ac:dyDescent="0.3">
      <c r="A5" s="27" t="s">
        <v>11</v>
      </c>
      <c r="B5" s="27" t="s">
        <v>34</v>
      </c>
    </row>
    <row r="6" spans="1:5" x14ac:dyDescent="0.3">
      <c r="A6" s="26" t="s">
        <v>12</v>
      </c>
      <c r="B6" s="26" t="s">
        <v>60</v>
      </c>
    </row>
    <row r="7" spans="1:5" x14ac:dyDescent="0.3">
      <c r="A7" s="27" t="s">
        <v>13</v>
      </c>
      <c r="B7" s="27" t="s">
        <v>13</v>
      </c>
    </row>
    <row r="8" spans="1:5" x14ac:dyDescent="0.3">
      <c r="A8" s="26" t="s">
        <v>14</v>
      </c>
      <c r="B8" s="26" t="s">
        <v>59</v>
      </c>
    </row>
    <row r="9" spans="1:5" x14ac:dyDescent="0.3">
      <c r="A9" s="27" t="s">
        <v>15</v>
      </c>
      <c r="B9" s="27" t="s">
        <v>32</v>
      </c>
    </row>
    <row r="10" spans="1:5" x14ac:dyDescent="0.3">
      <c r="A10" s="26" t="s">
        <v>16</v>
      </c>
      <c r="B10" s="26" t="s">
        <v>33</v>
      </c>
    </row>
    <row r="11" spans="1:5" x14ac:dyDescent="0.3">
      <c r="A11" s="27" t="s">
        <v>17</v>
      </c>
      <c r="B11" s="27" t="s">
        <v>54</v>
      </c>
    </row>
    <row r="12" spans="1:5" x14ac:dyDescent="0.3">
      <c r="A12" s="26" t="s">
        <v>18</v>
      </c>
      <c r="B12" s="26" t="s">
        <v>53</v>
      </c>
    </row>
    <row r="13" spans="1:5" x14ac:dyDescent="0.3">
      <c r="A13" s="27" t="s">
        <v>19</v>
      </c>
      <c r="B13" s="27" t="s">
        <v>52</v>
      </c>
    </row>
    <row r="14" spans="1:5" x14ac:dyDescent="0.3">
      <c r="A14" s="26" t="s">
        <v>20</v>
      </c>
      <c r="B14" s="26" t="s">
        <v>20</v>
      </c>
    </row>
    <row r="15" spans="1:5" x14ac:dyDescent="0.3">
      <c r="A15" s="27" t="s">
        <v>21</v>
      </c>
      <c r="B15" s="27" t="s">
        <v>82</v>
      </c>
    </row>
    <row r="16" spans="1:5" x14ac:dyDescent="0.3">
      <c r="A16" s="26" t="s">
        <v>22</v>
      </c>
      <c r="B16" s="26" t="s">
        <v>22</v>
      </c>
    </row>
    <row r="17" spans="1:2" x14ac:dyDescent="0.3">
      <c r="A17" s="27" t="s">
        <v>23</v>
      </c>
      <c r="B17" s="27" t="s">
        <v>40</v>
      </c>
    </row>
    <row r="18" spans="1:2" x14ac:dyDescent="0.3">
      <c r="A18" s="26" t="s">
        <v>24</v>
      </c>
      <c r="B18" s="26" t="s">
        <v>35</v>
      </c>
    </row>
    <row r="19" spans="1:2" x14ac:dyDescent="0.3">
      <c r="A19" s="27" t="s">
        <v>31</v>
      </c>
      <c r="B19" s="27"/>
    </row>
    <row r="20" spans="1:2" x14ac:dyDescent="0.3">
      <c r="A20" s="26" t="s">
        <v>25</v>
      </c>
      <c r="B20" s="26" t="s">
        <v>28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A178-A243-432B-BF38-7C5E73695DA6}">
  <dimension ref="A1:A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</cols>
  <sheetData>
    <row r="1" spans="1:1" x14ac:dyDescent="0.3">
      <c r="A1" s="20" t="s">
        <v>27</v>
      </c>
    </row>
    <row r="2" spans="1:1" x14ac:dyDescent="0.3">
      <c r="A2" s="18">
        <v>45719</v>
      </c>
    </row>
    <row r="3" spans="1:1" x14ac:dyDescent="0.3">
      <c r="A3" s="17">
        <v>45720</v>
      </c>
    </row>
    <row r="4" spans="1:1" x14ac:dyDescent="0.3">
      <c r="A4" s="17">
        <v>45721</v>
      </c>
    </row>
    <row r="5" spans="1:1" x14ac:dyDescent="0.3">
      <c r="A5" s="17">
        <v>45722</v>
      </c>
    </row>
    <row r="6" spans="1:1" x14ac:dyDescent="0.3">
      <c r="A6" s="17">
        <v>45723</v>
      </c>
    </row>
    <row r="7" spans="1:1" x14ac:dyDescent="0.3">
      <c r="A7" s="17">
        <v>46016</v>
      </c>
    </row>
    <row r="8" spans="1:1" x14ac:dyDescent="0.3">
      <c r="A8" s="17">
        <v>46022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H M T W 2 M u s G q l A A A A 9 w A A A B I A H A B D b 2 5 m a W c v U G F j a 2 F n Z S 5 4 b W w g o h g A K K A U A A A A A A A A A A A A A A A A A A A A A A A A A A A A h Y 9 N D o I w G E S v Q r q n f 2 o 0 5 K M k u p X E a G L c N l i h E Q q h x X I 3 F x 7 J K 4 h R 1 J 3 L e f M W M / f r D Z K + K o O L a q 2 u T Y w Y p i h Q J q u P 2 u Q x 6 t w p X K B E w E Z m Z 5 m r Y J C N j X p 7 j F H h X B M R 4 r 3 H f o L r N i e c U k Y O 6 X q X F a q S 6 C P r / 3 K o j X X S Z A o J 2 L / G C I 7 Z d I Y Z 5 X N M g Y w U U m 2 + B h 8 G P 9 s f C K u u d F 2 r R O P C 5 R b I G I G 8 T 4 g H U E s D B B Q A A g A I A D B z E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c x N b K I p H u A 4 A A A A R A A A A E w A c A E Z v c m 1 1 b G F z L 1 N l Y 3 R p b 2 4 x L m 0 g o h g A K K A U A A A A A A A A A A A A A A A A A A A A A A A A A A A A K 0 5 N L s n M z 1 M I h t C G 1 g B Q S w E C L Q A U A A I A C A A w c x N b Y y 6 w a q U A A A D 3 A A A A E g A A A A A A A A A A A A A A A A A A A A A A Q 2 9 u Z m l n L 1 B h Y 2 t h Z 2 U u e G 1 s U E s B A i 0 A F A A C A A g A M H M T W w / K 6 a u k A A A A 6 Q A A A B M A A A A A A A A A A A A A A A A A 8 Q A A A F t D b 2 5 0 Z W 5 0 X 1 R 5 c G V z X S 5 4 b W x Q S w E C L Q A U A A I A C A A w c x N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P U A H g J Y n 0 G O 8 H z f G p h B Y g A A A A A C A A A A A A A Q Z g A A A A E A A C A A A A B V s S B n N 7 x G H z s c D x c S / R r x f 2 d 6 c T c I p u v v k Y 8 K j Y g F O Q A A A A A O g A A A A A I A A C A A A A A 1 8 u Y + A 6 G H 7 I f Q S l 2 G h 0 I 4 e c Z C W D i x G G N P R K I 6 M Q a g + 1 A A A A D z s q e y t D k c B B u 3 v c L 9 + D 2 E 4 v l B / L q 9 j 5 q l e r X y 3 i + + v e u e 2 g Z T n C h B B b 5 M 6 3 Q 3 v h h N 2 i w 9 N Y + 9 L z C B D P a K H B c 2 r A N y H U R i O Y 6 h L + Y w t 6 w R K k A A A A D V X j 3 w U + y j J + Y + 1 Q H O K 9 T c L 3 K 9 N N M I 7 t 2 N J P 6 k s o Y D Z j K v + / g k R H d A 5 d w F / m 5 z O W b 2 c E 5 / 5 9 S Z q 8 Y n O 4 e 8 R B 9 a < / D a t a M a s h u p > 
</file>

<file path=customXml/itemProps1.xml><?xml version="1.0" encoding="utf-8"?>
<ds:datastoreItem xmlns:ds="http://schemas.openxmlformats.org/officeDocument/2006/customXml" ds:itemID="{DA0BC98C-FA3A-4724-B5CA-31C53EB3C3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PROGRAMAÇÃO</vt:lpstr>
      <vt:lpstr>Planilha1</vt:lpstr>
      <vt:lpstr>TRADUTOR</vt:lpstr>
      <vt:lpstr>Feriados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+ Project VMP01</dc:creator>
  <cp:lastModifiedBy>Office + Project VMP01</cp:lastModifiedBy>
  <dcterms:created xsi:type="dcterms:W3CDTF">2025-08-11T16:27:21Z</dcterms:created>
  <dcterms:modified xsi:type="dcterms:W3CDTF">2025-08-20T17:12:18Z</dcterms:modified>
</cp:coreProperties>
</file>